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3.xml" ContentType="application/vnd.openxmlformats-officedocument.drawing+xml"/>
  <Override PartName="/xl/drawings/drawing12.xml" ContentType="application/vnd.openxmlformats-officedocument.drawing+xml"/>
  <Override PartName="/xl/drawings/drawing11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worksheets/_rels/sheet21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3.xml.rels" ContentType="application/vnd.openxmlformats-package.relationships+xml"/>
  <Override PartName="/xl/worksheets/_rels/sheet10.xml.rels" ContentType="application/vnd.openxmlformats-package.relationships+xml"/>
  <Override PartName="/xl/worksheets/_rels/sheet18.xml.rels" ContentType="application/vnd.openxmlformats-package.relationships+xml"/>
  <Override PartName="/xl/worksheets/_rels/sheet11.xml.rels" ContentType="application/vnd.openxmlformats-package.relationships+xml"/>
  <Override PartName="/xl/worksheets/_rels/sheet19.xml.rels" ContentType="application/vnd.openxmlformats-package.relationships+xml"/>
  <Override PartName="/xl/worksheets/_rels/sheet8.xml.rels" ContentType="application/vnd.openxmlformats-package.relationships+xml"/>
  <Override PartName="/xl/worksheets/_rels/sheet12.xml.rels" ContentType="application/vnd.openxmlformats-package.relationships+xml"/>
  <Override PartName="/xl/worksheets/_rels/sheet13.xml.rels" ContentType="application/vnd.openxmlformats-package.relationships+xml"/>
  <Override PartName="/xl/worksheets/_rels/sheet14.xml.rels" ContentType="application/vnd.openxmlformats-package.relationships+xml"/>
  <Override PartName="/xl/worksheets/sheet9.xml" ContentType="application/vnd.openxmlformats-officedocument.spreadsheetml.worksheet+xml"/>
  <Override PartName="/xl/worksheets/sheet12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18.xml" ContentType="application/vnd.openxmlformats-officedocument.spreadsheetml.worksheet+xml"/>
  <Override PartName="/xl/worksheets/sheet3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2"/>
  </bookViews>
  <sheets>
    <sheet name="robin_data" sheetId="1" state="visible" r:id="rId2"/>
    <sheet name="patient_data_survival(Nov17)" sheetId="2" state="visible" r:id="rId3"/>
    <sheet name="master" sheetId="3" state="visible" r:id="rId4"/>
    <sheet name="yvonne_data" sheetId="4" state="visible" r:id="rId5"/>
    <sheet name="batch1_2" sheetId="5" state="visible" r:id="rId6"/>
    <sheet name="verified_3" sheetId="6" state="visible" r:id="rId7"/>
    <sheet name="batch3_4_images" sheetId="7" state="visible" r:id="rId8"/>
    <sheet name="batch5" sheetId="8" state="visible" r:id="rId9"/>
    <sheet name="batch5_new_images" sheetId="9" state="visible" r:id="rId10"/>
    <sheet name="missing_yvonne_label" sheetId="10" state="visible" r:id="rId11"/>
    <sheet name="independent_test_1" sheetId="11" state="visible" r:id="rId12"/>
    <sheet name="batch_6" sheetId="12" state="visible" r:id="rId13"/>
    <sheet name="verified_6" sheetId="13" state="visible" r:id="rId14"/>
    <sheet name="batch_8" sheetId="14" state="visible" r:id="rId15"/>
    <sheet name="unused_subjects" sheetId="15" state="visible" r:id="rId16"/>
    <sheet name="verified_7" sheetId="16" state="visible" r:id="rId17"/>
    <sheet name="chen_complete_list" sheetId="17" state="visible" r:id="rId18"/>
    <sheet name="Sinai-Slides for H&amp;E" sheetId="18" state="visible" r:id="rId19"/>
    <sheet name="Sinai-slide-labels" sheetId="19" state="visible" r:id="rId20"/>
    <sheet name="Sinai-Discovery_ER" sheetId="20" state="visible" r:id="rId21"/>
    <sheet name="Sheet21" sheetId="21" state="visible" r:id="rId22"/>
    <sheet name="Sheet22" sheetId="22" state="visible" r:id="rId23"/>
  </sheets>
  <externalReferences>
    <externalReference r:id="rId24"/>
  </externalReferences>
  <definedNames>
    <definedName function="false" hidden="true" localSheetId="11" name="_xlnm._FilterDatabase" vbProcedure="false">batch_6!$A$1:$R$203</definedName>
    <definedName function="false" hidden="true" localSheetId="13" name="_xlnm._FilterDatabase" vbProcedure="false">batch_8!$A$1:$R$112</definedName>
    <definedName function="false" hidden="true" localSheetId="4" name="_xlnm._FilterDatabase" vbProcedure="false">batch1_2!$A:$M</definedName>
    <definedName function="false" hidden="true" localSheetId="6" name="_xlnm._FilterDatabase" vbProcedure="false">batch3_4_images!$A$1:$D$70</definedName>
    <definedName function="false" hidden="true" localSheetId="7" name="_xlnm._FilterDatabase" vbProcedure="false">batch5!$A:$E</definedName>
    <definedName function="false" hidden="true" localSheetId="10" name="_xlnm._FilterDatabase" vbProcedure="false">independent_test_1!$A$1:$C$49</definedName>
    <definedName function="false" hidden="true" localSheetId="2" name="_xlnm._FilterDatabase" vbProcedure="false">master!$A:$T</definedName>
    <definedName function="false" hidden="true" localSheetId="9" name="_xlnm._FilterDatabase" vbProcedure="false">missing_yvonne_label!$A$1:$D$16</definedName>
    <definedName function="false" hidden="true" localSheetId="20" name="_xlnm._FilterDatabase" vbProcedure="false">Sheet21!$A$1:$A$90</definedName>
    <definedName function="false" hidden="true" localSheetId="18" name="_xlnm._FilterDatabase" vbProcedure="false">'Sinai-slide-labels'!$A:$F</definedName>
    <definedName function="false" hidden="true" localSheetId="17" name="_xlnm._FilterDatabase" vbProcedure="false">'Sinai-Slides for H&amp;E'!$A$1:$M$50</definedName>
    <definedName function="false" hidden="true" localSheetId="5" name="_xlnm._FilterDatabase" vbProcedure="false">verified_3!$A$1:$W$44</definedName>
    <definedName function="false" hidden="true" localSheetId="12" name="_xlnm._FilterDatabase" vbProcedure="false">verified_6!$A$1:$D$216</definedName>
    <definedName function="false" hidden="false" localSheetId="2" name="_xlnm._FilterDatabase" vbProcedure="false">master!$A:$T</definedName>
    <definedName function="false" hidden="false" localSheetId="2" name="_xlnm._FilterDatabase_0" vbProcedure="false">master!$A:$T</definedName>
    <definedName function="false" hidden="false" localSheetId="2" name="_xlnm._FilterDatabase_0_0" vbProcedure="false">master!$A$1:$T$616</definedName>
    <definedName function="false" hidden="false" localSheetId="2" name="_xlnm._FilterDatabase_0_0_0" vbProcedure="false">master!$A:$T</definedName>
    <definedName function="false" hidden="false" localSheetId="2" name="_xlnm._FilterDatabase_0_0_0_0" vbProcedure="false">master!$A$1:$T$616</definedName>
    <definedName function="false" hidden="false" localSheetId="2" name="_xlnm._FilterDatabase_0_0_0_0_0" vbProcedure="false">master!$A$1:$T$616</definedName>
    <definedName function="false" hidden="false" localSheetId="2" name="_xlnm._FilterDatabase_0_0_0_0_0_0" vbProcedure="false">master!$A$1:$R$567</definedName>
    <definedName function="false" hidden="false" localSheetId="2" name="_xlnm._FilterDatabase_0_0_0_0_0_0_0" vbProcedure="false">master!$A$1:$N$567</definedName>
    <definedName function="false" hidden="false" localSheetId="2" name="_xlnm._FilterDatabase_0_0_0_0_0_0_0_0" vbProcedure="false">master!$A:$R</definedName>
    <definedName function="false" hidden="false" localSheetId="2" name="_xlnm._FilterDatabase_0_0_0_0_0_0_0_0_0" vbProcedure="false">master!$A$1:$N$567</definedName>
    <definedName function="false" hidden="false" localSheetId="2" name="_xlnm._FilterDatabase_0_0_0_0_0_0_0_0_0_0" vbProcedure="false">master!$A:$R</definedName>
    <definedName function="false" hidden="false" localSheetId="2" name="_xlnm._FilterDatabase_0_0_0_0_0_0_0_0_0_0_0" vbProcedure="false">master!$A$1:$N$567</definedName>
    <definedName function="false" hidden="false" localSheetId="2" name="_xlnm._FilterDatabase_0_0_0_0_0_0_0_0_0_0_0_0" vbProcedure="false">master!$A:$R</definedName>
    <definedName function="false" hidden="false" localSheetId="2" name="_xlnm._FilterDatabase_0_0_0_0_0_0_0_0_0_0_0_0_0" vbProcedure="false">master!$A$1:$N$435</definedName>
    <definedName function="false" hidden="false" localSheetId="2" name="_xlnm._FilterDatabase_0_0_0_0_0_0_0_0_0_0_0_0_0_0" vbProcedure="false">master!$A$1:$N$437</definedName>
    <definedName function="false" hidden="false" localSheetId="2" name="_xlnm._FilterDatabase_0_0_0_0_0_0_0_0_0_0_0_0_0_0_0" vbProcedure="false">master!$A$1:$N$435</definedName>
    <definedName function="false" hidden="false" localSheetId="2" name="_xlnm._FilterDatabase_0_0_0_0_0_0_0_0_0_0_0_0_0_0_0_0" vbProcedure="false">master!$A$1:$N$437</definedName>
    <definedName function="false" hidden="false" localSheetId="2" name="_xlnm._FilterDatabase_0_0_0_0_0_0_0_0_0_0_0_0_0_0_0_0_0" vbProcedure="false">master!$A$1:$N$435</definedName>
    <definedName function="false" hidden="false" localSheetId="2" name="_xlnm._FilterDatabase_0_0_0_0_0_0_0_0_0_0_0_0_0_0_0_0_0_0" vbProcedure="false">master!$A$1:$N$435</definedName>
    <definedName function="false" hidden="false" localSheetId="2" name="_xlnm._FilterDatabase_0_0_0_0_0_0_0_0_0_0_0_0_0_0_0_0_0_0_0" vbProcedure="false">master!$A$1:$N$435</definedName>
    <definedName function="false" hidden="false" localSheetId="2" name="_xlnm._FilterDatabase_0_0_0_0_0_0_0_0_0_0_0_0_0_0_0_0_0_0_0_0" vbProcedure="false">master!$A$1:$N$435</definedName>
    <definedName function="false" hidden="false" localSheetId="2" name="_xlnm._FilterDatabase_0_0_0_0_0_0_0_0_0_0_0_0_0_0_0_0_0_0_0_0_0" vbProcedure="false">master!$A$1:$N$435</definedName>
    <definedName function="false" hidden="false" localSheetId="2" name="_xlnm._FilterDatabase_0_0_0_0_0_0_0_0_0_0_0_0_0_0_0_0_0_0_0_0_0_0" vbProcedure="false">master!$A$1:$N$435</definedName>
    <definedName function="false" hidden="false" localSheetId="2" name="_xlnm._FilterDatabase_0_0_0_0_0_0_0_0_0_0_0_0_0_0_0_0_0_0_0_0_0_0_0" vbProcedure="false">master!$A$1:$N$322</definedName>
    <definedName function="false" hidden="false" localSheetId="2" name="_xlnm._FilterDatabase_0_0_0_0_0_0_0_0_0_0_0_0_0_0_0_0_0_0_0_0_0_0_0_0" vbProcedure="false">master!$A$1:$N$322</definedName>
    <definedName function="false" hidden="false" localSheetId="2" name="_xlnm._FilterDatabase_0_0_0_0_0_0_0_0_0_0_0_0_0_0_0_0_0_0_0_0_0_0_0_0_0" vbProcedure="false">master!$A$1:$N$322</definedName>
    <definedName function="false" hidden="false" localSheetId="2" name="_xlnm._FilterDatabase_0_0_0_0_0_0_0_0_0_0_0_0_0_0_0_0_0_0_0_0_0_0_0_0_0_0" vbProcedure="false">master!$A$1:$N$322</definedName>
    <definedName function="false" hidden="false" localSheetId="2" name="_xlnm._FilterDatabase_0_0_0_0_0_0_0_0_0_0_0_0_0_0_0_0_0_0_0_0_0_0_0_0_0_0_0" vbProcedure="false">master!$A$1:$N$322</definedName>
    <definedName function="false" hidden="false" localSheetId="2" name="_xlnm._FilterDatabase_0_0_0_0_0_0_0_0_0_0_0_0_0_0_0_0_0_0_0_0_0_0_0_0_0_0_0_0" vbProcedure="false">master!$A$1:$N$322</definedName>
    <definedName function="false" hidden="false" localSheetId="2" name="_xlnm._FilterDatabase_0_0_0_0_0_0_0_0_0_0_0_0_0_0_0_0_0_0_0_0_0_0_0_0_0_0_0_0_0" vbProcedure="false">master!$A$1:$N$110</definedName>
    <definedName function="false" hidden="false" localSheetId="3" name="_xlnm._FilterDatabase" vbProcedure="false">yvonne_data!$A$1:$B$70</definedName>
    <definedName function="false" hidden="false" localSheetId="3" name="_xlnm._FilterDatabase_0" vbProcedure="false">yvonne_data!$A$1:$B$70</definedName>
    <definedName function="false" hidden="false" localSheetId="3" name="_xlnm._FilterDatabase_0_0" vbProcedure="false">yvonne_data!$A$1:$B$70</definedName>
    <definedName function="false" hidden="false" localSheetId="3" name="_xlnm._FilterDatabase_0_0_0" vbProcedure="false">yvonne_data!$A$1:$B$70</definedName>
    <definedName function="false" hidden="false" localSheetId="3" name="_xlnm._FilterDatabase_0_0_0_0" vbProcedure="false">yvonne_data!$A$1:$B$70</definedName>
    <definedName function="false" hidden="false" localSheetId="3" name="_xlnm._FilterDatabase_0_0_0_0_0" vbProcedure="false">yvonne_data!$A$1:$B$70</definedName>
    <definedName function="false" hidden="false" localSheetId="3" name="_xlnm._FilterDatabase_0_0_0_0_0_0" vbProcedure="false">yvonne_data!$A$1:$B$70</definedName>
    <definedName function="false" hidden="false" localSheetId="3" name="_xlnm._FilterDatabase_0_0_0_0_0_0_0" vbProcedure="false">yvonne_data!$A$1:$B$70</definedName>
    <definedName function="false" hidden="false" localSheetId="3" name="_xlnm._FilterDatabase_0_0_0_0_0_0_0_0" vbProcedure="false">yvonne_data!$A$1:$B$70</definedName>
    <definedName function="false" hidden="false" localSheetId="3" name="_xlnm._FilterDatabase_0_0_0_0_0_0_0_0_0" vbProcedure="false">yvonne_data!$A$1:$B$70</definedName>
    <definedName function="false" hidden="false" localSheetId="3" name="_xlnm._FilterDatabase_0_0_0_0_0_0_0_0_0_0" vbProcedure="false">yvonne_data!$A$1:$B$70</definedName>
    <definedName function="false" hidden="false" localSheetId="3" name="_xlnm._FilterDatabase_0_0_0_0_0_0_0_0_0_0_0" vbProcedure="false">yvonne_data!$A$1:$B$70</definedName>
    <definedName function="false" hidden="false" localSheetId="3" name="_xlnm._FilterDatabase_0_0_0_0_0_0_0_0_0_0_0_0" vbProcedure="false">yvonne_data!$A$1:$B$70</definedName>
    <definedName function="false" hidden="false" localSheetId="3" name="_xlnm._FilterDatabase_0_0_0_0_0_0_0_0_0_0_0_0_0" vbProcedure="false">yvonne_data!$A$1:$B$70</definedName>
    <definedName function="false" hidden="false" localSheetId="3" name="_xlnm._FilterDatabase_0_0_0_0_0_0_0_0_0_0_0_0_0_0" vbProcedure="false">yvonne_data!$A$1:$B$70</definedName>
    <definedName function="false" hidden="false" localSheetId="3" name="_xlnm._FilterDatabase_0_0_0_0_0_0_0_0_0_0_0_0_0_0_0" vbProcedure="false">yvonne_data!$A$1:$B$70</definedName>
    <definedName function="false" hidden="false" localSheetId="3" name="_xlnm._FilterDatabase_0_0_0_0_0_0_0_0_0_0_0_0_0_0_0_0" vbProcedure="false">yvonne_data!$A$1:$B$70</definedName>
    <definedName function="false" hidden="false" localSheetId="3" name="_xlnm._FilterDatabase_0_0_0_0_0_0_0_0_0_0_0_0_0_0_0_0_0" vbProcedure="false">yvonne_data!$A$1:$B$70</definedName>
    <definedName function="false" hidden="false" localSheetId="3" name="_xlnm._FilterDatabase_0_0_0_0_0_0_0_0_0_0_0_0_0_0_0_0_0_0" vbProcedure="false">yvonne_data!$A$1:$B$70</definedName>
    <definedName function="false" hidden="false" localSheetId="3" name="_xlnm._FilterDatabase_0_0_0_0_0_0_0_0_0_0_0_0_0_0_0_0_0_0_0" vbProcedure="false">yvonne_data!$A$1:$B$70</definedName>
    <definedName function="false" hidden="false" localSheetId="3" name="_xlnm._FilterDatabase_0_0_0_0_0_0_0_0_0_0_0_0_0_0_0_0_0_0_0_0" vbProcedure="false">yvonne_data!$A$1:$B$70</definedName>
    <definedName function="false" hidden="false" localSheetId="3" name="_xlnm._FilterDatabase_0_0_0_0_0_0_0_0_0_0_0_0_0_0_0_0_0_0_0_0_0" vbProcedure="false">yvonne_data!$A$1:$B$70</definedName>
    <definedName function="false" hidden="false" localSheetId="4" name="_xlnm._FilterDatabase" vbProcedure="false">batch1_2!$A$1:$M$106</definedName>
    <definedName function="false" hidden="false" localSheetId="4" name="_xlnm._FilterDatabase_0" vbProcedure="false">batch1_2!$A:$M</definedName>
    <definedName function="false" hidden="false" localSheetId="4" name="_xlnm._FilterDatabase_0_0" vbProcedure="false">batch1_2!$A$1:$M$106</definedName>
    <definedName function="false" hidden="false" localSheetId="4" name="_xlnm._FilterDatabase_0_0_0" vbProcedure="false">batch1_2!$A:$M</definedName>
    <definedName function="false" hidden="false" localSheetId="4" name="_xlnm._FilterDatabase_0_0_0_0" vbProcedure="false">batch1_2!$A$1:$M$106</definedName>
    <definedName function="false" hidden="false" localSheetId="4" name="_xlnm._FilterDatabase_0_0_0_0_0" vbProcedure="false">batch1_2!$A:$M</definedName>
    <definedName function="false" hidden="false" localSheetId="4" name="_xlnm._FilterDatabase_0_0_0_0_0_0" vbProcedure="false">batch1_2!$A$1:$M$106</definedName>
    <definedName function="false" hidden="false" localSheetId="4" name="_xlnm._FilterDatabase_0_0_0_0_0_0_0" vbProcedure="false">batch1_2!$A:$M</definedName>
    <definedName function="false" hidden="false" localSheetId="4" name="_xlnm._FilterDatabase_0_0_0_0_0_0_0_0" vbProcedure="false">batch1_2!$A$1:$M$106</definedName>
    <definedName function="false" hidden="false" localSheetId="4" name="_xlnm._FilterDatabase_0_0_0_0_0_0_0_0_0" vbProcedure="false">batch1_2!$A:$M</definedName>
    <definedName function="false" hidden="false" localSheetId="4" name="_xlnm._FilterDatabase_0_0_0_0_0_0_0_0_0_0" vbProcedure="false">batch1_2!$A$1:$M$106</definedName>
    <definedName function="false" hidden="false" localSheetId="4" name="_xlnm._FilterDatabase_0_0_0_0_0_0_0_0_0_0_0" vbProcedure="false">batch1_2!$A:$M</definedName>
    <definedName function="false" hidden="false" localSheetId="4" name="_xlnm._FilterDatabase_0_0_0_0_0_0_0_0_0_0_0_0" vbProcedure="false">batch1_2!$A$1:$M$106</definedName>
    <definedName function="false" hidden="false" localSheetId="4" name="_xlnm._FilterDatabase_0_0_0_0_0_0_0_0_0_0_0_0_0" vbProcedure="false">batch1_2!$A:$M</definedName>
    <definedName function="false" hidden="false" localSheetId="4" name="_xlnm._FilterDatabase_0_0_0_0_0_0_0_0_0_0_0_0_0_0" vbProcedure="false">batch1_2!$A$1:$M$106</definedName>
    <definedName function="false" hidden="false" localSheetId="4" name="_xlnm._FilterDatabase_0_0_0_0_0_0_0_0_0_0_0_0_0_0_0" vbProcedure="false">batch1_2!$A:$M</definedName>
    <definedName function="false" hidden="false" localSheetId="4" name="_xlnm._FilterDatabase_0_0_0_0_0_0_0_0_0_0_0_0_0_0_0_0" vbProcedure="false">batch1_2!$A$1:$M$106</definedName>
    <definedName function="false" hidden="false" localSheetId="4" name="_xlnm._FilterDatabase_0_0_0_0_0_0_0_0_0_0_0_0_0_0_0_0_0" vbProcedure="false">batch1_2!$A:$M</definedName>
    <definedName function="false" hidden="false" localSheetId="4" name="_xlnm._FilterDatabase_0_0_0_0_0_0_0_0_0_0_0_0_0_0_0_0_0_0" vbProcedure="false">batch1_2!$A$1:$M$106</definedName>
    <definedName function="false" hidden="false" localSheetId="4" name="_xlnm._FilterDatabase_0_0_0_0_0_0_0_0_0_0_0_0_0_0_0_0_0_0_0" vbProcedure="false">batch1_2!$A$1:$M$106</definedName>
    <definedName function="false" hidden="false" localSheetId="4" name="_xlnm._FilterDatabase_0_0_0_0_0_0_0_0_0_0_0_0_0_0_0_0_0_0_0_0" vbProcedure="false">batch1_2!$A$1:$M$106</definedName>
    <definedName function="false" hidden="false" localSheetId="4" name="_xlnm._FilterDatabase_0_0_0_0_0_0_0_0_0_0_0_0_0_0_0_0_0_0_0_0_0" vbProcedure="false">batch1_2!$A$1:$M$106</definedName>
    <definedName function="false" hidden="false" localSheetId="4" name="_xlnm._FilterDatabase_0_0_0_0_0_0_0_0_0_0_0_0_0_0_0_0_0_0_0_0_0_0" vbProcedure="false">batch1_2!$A$1:$M$106</definedName>
    <definedName function="false" hidden="false" localSheetId="4" name="_xlnm._FilterDatabase_0_0_0_0_0_0_0_0_0_0_0_0_0_0_0_0_0_0_0_0_0_0_0" vbProcedure="false">batch1_2!$A$1:$M$106</definedName>
    <definedName function="false" hidden="false" localSheetId="4" name="_xlnm._FilterDatabase_0_0_0_0_0_0_0_0_0_0_0_0_0_0_0_0_0_0_0_0_0_0_0_0" vbProcedure="false">batch1_2!$A$1:$M$106</definedName>
    <definedName function="false" hidden="false" localSheetId="4" name="_xlnm._FilterDatabase_0_0_0_0_0_0_0_0_0_0_0_0_0_0_0_0_0_0_0_0_0_0_0_0_0" vbProcedure="false">batch1_2!$A$1:$M$106</definedName>
    <definedName function="false" hidden="false" localSheetId="4" name="_xlnm._FilterDatabase_0_0_0_0_0_0_0_0_0_0_0_0_0_0_0_0_0_0_0_0_0_0_0_0_0_0" vbProcedure="false">batch1_2!$A$1:$M$106</definedName>
    <definedName function="false" hidden="false" localSheetId="4" name="_xlnm._FilterDatabase_0_0_0_0_0_0_0_0_0_0_0_0_0_0_0_0_0_0_0_0_0_0_0_0_0_0_0" vbProcedure="false">batch1_2!$A$1:$M$106</definedName>
    <definedName function="false" hidden="false" localSheetId="4" name="_xlnm._FilterDatabase_0_0_0_0_0_0_0_0_0_0_0_0_0_0_0_0_0_0_0_0_0_0_0_0_0_0_0_0" vbProcedure="false">batch1_2!$A$1:$M$106</definedName>
    <definedName function="false" hidden="false" localSheetId="4" name="_xlnm._FilterDatabase_0_0_0_0_0_0_0_0_0_0_0_0_0_0_0_0_0_0_0_0_0_0_0_0_0_0_0_0_0" vbProcedure="false">batch1_2!$A$1:$M$106</definedName>
    <definedName function="false" hidden="false" localSheetId="4" name="_xlnm._FilterDatabase_0_0_0_0_0_0_0_0_0_0_0_0_0_0_0_0_0_0_0_0_0_0_0_0_0_0_0_0_0_0" vbProcedure="false">batch1_2!$A$1:$M$106</definedName>
    <definedName function="false" hidden="false" localSheetId="4" name="_xlnm._FilterDatabase_0_0_0_0_0_0_0_0_0_0_0_0_0_0_0_0_0_0_0_0_0_0_0_0_0_0_0_0_0_0_0" vbProcedure="false">batch1_2!$A$1:$M$106</definedName>
    <definedName function="false" hidden="false" localSheetId="5" name="_xlnm._FilterDatabase" vbProcedure="false">verified_3!$A:$W</definedName>
    <definedName function="false" hidden="false" localSheetId="5" name="_xlnm._FilterDatabase_0" vbProcedure="false">verified_3!$A$1:$W$44</definedName>
    <definedName function="false" hidden="false" localSheetId="5" name="_xlnm._FilterDatabase_0_0" vbProcedure="false">verified_3!$A:$W</definedName>
    <definedName function="false" hidden="false" localSheetId="5" name="_xlnm._FilterDatabase_0_0_0" vbProcedure="false">verified_3!$A$1:$W$44</definedName>
    <definedName function="false" hidden="false" localSheetId="5" name="_xlnm._FilterDatabase_0_0_0_0" vbProcedure="false">verified_3!$A:$W</definedName>
    <definedName function="false" hidden="false" localSheetId="5" name="_xlnm._FilterDatabase_0_0_0_0_0" vbProcedure="false">verified_3!$A$1:$W$44</definedName>
    <definedName function="false" hidden="false" localSheetId="5" name="_xlnm._FilterDatabase_0_0_0_0_0_0" vbProcedure="false">verified_3!$A:$W</definedName>
    <definedName function="false" hidden="false" localSheetId="5" name="_xlnm._FilterDatabase_0_0_0_0_0_0_0" vbProcedure="false">verified_3!$A$1:$W$44</definedName>
    <definedName function="false" hidden="false" localSheetId="5" name="_xlnm._FilterDatabase_0_0_0_0_0_0_0_0" vbProcedure="false">verified_3!$A:$W</definedName>
    <definedName function="false" hidden="false" localSheetId="5" name="_xlnm._FilterDatabase_0_0_0_0_0_0_0_0_0" vbProcedure="false">verified_3!$A$1:$W$44</definedName>
    <definedName function="false" hidden="false" localSheetId="5" name="_xlnm._FilterDatabase_0_0_0_0_0_0_0_0_0_0" vbProcedure="false">verified_3!$A:$W</definedName>
    <definedName function="false" hidden="false" localSheetId="5" name="_xlnm._FilterDatabase_0_0_0_0_0_0_0_0_0_0_0" vbProcedure="false">verified_3!$A$1:$W$44</definedName>
    <definedName function="false" hidden="false" localSheetId="5" name="_xlnm._FilterDatabase_0_0_0_0_0_0_0_0_0_0_0_0" vbProcedure="false">verified_3!$A:$W</definedName>
    <definedName function="false" hidden="false" localSheetId="5" name="_xlnm._FilterDatabase_0_0_0_0_0_0_0_0_0_0_0_0_0" vbProcedure="false">verified_3!$A$1:$W$44</definedName>
    <definedName function="false" hidden="false" localSheetId="5" name="_xlnm._FilterDatabase_0_0_0_0_0_0_0_0_0_0_0_0_0_0" vbProcedure="false">verified_3!$A:$W</definedName>
    <definedName function="false" hidden="false" localSheetId="5" name="_xlnm._FilterDatabase_0_0_0_0_0_0_0_0_0_0_0_0_0_0_0" vbProcedure="false">verified_3!$A$1:$W$44</definedName>
    <definedName function="false" hidden="false" localSheetId="5" name="_xlnm._FilterDatabase_0_0_0_0_0_0_0_0_0_0_0_0_0_0_0_0" vbProcedure="false">verified_3!$A:$W</definedName>
    <definedName function="false" hidden="false" localSheetId="5" name="_xlnm._FilterDatabase_0_0_0_0_0_0_0_0_0_0_0_0_0_0_0_0_0" vbProcedure="false">verified_3!$A$1:$W$44</definedName>
    <definedName function="false" hidden="false" localSheetId="5" name="_xlnm._FilterDatabase_0_0_0_0_0_0_0_0_0_0_0_0_0_0_0_0_0_0" vbProcedure="false">verified_3!$A:$W</definedName>
    <definedName function="false" hidden="false" localSheetId="5" name="_xlnm._FilterDatabase_0_0_0_0_0_0_0_0_0_0_0_0_0_0_0_0_0_0_0" vbProcedure="false">verified_3!$A$1:$W$44</definedName>
    <definedName function="false" hidden="false" localSheetId="5" name="_xlnm._FilterDatabase_0_0_0_0_0_0_0_0_0_0_0_0_0_0_0_0_0_0_0_0" vbProcedure="false">verified_3!$A:$W</definedName>
    <definedName function="false" hidden="false" localSheetId="5" name="_xlnm._FilterDatabase_0_0_0_0_0_0_0_0_0_0_0_0_0_0_0_0_0_0_0_0_0" vbProcedure="false">verified_3!$A$1:$W$44</definedName>
    <definedName function="false" hidden="false" localSheetId="5" name="_xlnm._FilterDatabase_0_0_0_0_0_0_0_0_0_0_0_0_0_0_0_0_0_0_0_0_0_0" vbProcedure="false">verified_3!$A:$W</definedName>
    <definedName function="false" hidden="false" localSheetId="5" name="_xlnm._FilterDatabase_0_0_0_0_0_0_0_0_0_0_0_0_0_0_0_0_0_0_0_0_0_0_0" vbProcedure="false">verified_3!$A$1:$W$44</definedName>
    <definedName function="false" hidden="false" localSheetId="5" name="_xlnm._FilterDatabase_0_0_0_0_0_0_0_0_0_0_0_0_0_0_0_0_0_0_0_0_0_0_0_0" vbProcedure="false">verified_3!$A:$W</definedName>
    <definedName function="false" hidden="false" localSheetId="5" name="_xlnm._FilterDatabase_0_0_0_0_0_0_0_0_0_0_0_0_0_0_0_0_0_0_0_0_0_0_0_0_0" vbProcedure="false">verified_3!$A$1:$W$44</definedName>
    <definedName function="false" hidden="false" localSheetId="5" name="_xlnm._FilterDatabase_0_0_0_0_0_0_0_0_0_0_0_0_0_0_0_0_0_0_0_0_0_0_0_0_0_0" vbProcedure="false">verified_3!$A$1:$W$44</definedName>
    <definedName function="false" hidden="false" localSheetId="5" name="_xlnm._FilterDatabase_0_0_0_0_0_0_0_0_0_0_0_0_0_0_0_0_0_0_0_0_0_0_0_0_0_0_0" vbProcedure="false">verified_3!$A$1:$W$44</definedName>
    <definedName function="false" hidden="false" localSheetId="5" name="_xlnm._FilterDatabase_0_0_0_0_0_0_0_0_0_0_0_0_0_0_0_0_0_0_0_0_0_0_0_0_0_0_0_0" vbProcedure="false">verified_3!$A$1:$W$44</definedName>
    <definedName function="false" hidden="false" localSheetId="5" name="_xlnm._FilterDatabase_0_0_0_0_0_0_0_0_0_0_0_0_0_0_0_0_0_0_0_0_0_0_0_0_0_0_0_0_0" vbProcedure="false">verified_3!$A$1:$W$44</definedName>
    <definedName function="false" hidden="false" localSheetId="5" name="_xlnm._FilterDatabase_0_0_0_0_0_0_0_0_0_0_0_0_0_0_0_0_0_0_0_0_0_0_0_0_0_0_0_0_0_0" vbProcedure="false">verified_3!$A$1:$W$44</definedName>
    <definedName function="false" hidden="false" localSheetId="6" name="_xlnm._FilterDatabase" vbProcedure="false">batch3_4_images!$A$1:$E$70</definedName>
    <definedName function="false" hidden="false" localSheetId="6" name="_xlnm._FilterDatabase_0" vbProcedure="false">batch3_4_images!$A$1:$D$70</definedName>
    <definedName function="false" hidden="false" localSheetId="6" name="_xlnm._FilterDatabase_0_0" vbProcedure="false">batch3_4_images!$A$1:$E$70</definedName>
    <definedName function="false" hidden="false" localSheetId="6" name="_xlnm._FilterDatabase_0_0_0" vbProcedure="false">batch3_4_images!$A$1:$D$70</definedName>
    <definedName function="false" hidden="false" localSheetId="6" name="_xlnm._FilterDatabase_0_0_0_0" vbProcedure="false">batch3_4_images!$A$1:$E$70</definedName>
    <definedName function="false" hidden="false" localSheetId="6" name="_xlnm._FilterDatabase_0_0_0_0_0" vbProcedure="false">batch3_4_images!$A$1:$D$70</definedName>
    <definedName function="false" hidden="false" localSheetId="6" name="_xlnm._FilterDatabase_0_0_0_0_0_0" vbProcedure="false">batch3_4_images!$A$1:$E$70</definedName>
    <definedName function="false" hidden="false" localSheetId="6" name="_xlnm._FilterDatabase_0_0_0_0_0_0_0" vbProcedure="false">batch3_4_images!$A$1:$D$70</definedName>
    <definedName function="false" hidden="false" localSheetId="6" name="_xlnm._FilterDatabase_0_0_0_0_0_0_0_0" vbProcedure="false">batch3_4_images!$A$1:$E$70</definedName>
    <definedName function="false" hidden="false" localSheetId="6" name="_xlnm._FilterDatabase_0_0_0_0_0_0_0_0_0" vbProcedure="false">batch3_4_images!$A$1:$D$70</definedName>
    <definedName function="false" hidden="false" localSheetId="6" name="_xlnm._FilterDatabase_0_0_0_0_0_0_0_0_0_0" vbProcedure="false">batch3_4_images!$A$1:$E$70</definedName>
    <definedName function="false" hidden="false" localSheetId="6" name="_xlnm._FilterDatabase_0_0_0_0_0_0_0_0_0_0_0" vbProcedure="false">batch3_4_images!$A$1:$D$70</definedName>
    <definedName function="false" hidden="false" localSheetId="6" name="_xlnm._FilterDatabase_0_0_0_0_0_0_0_0_0_0_0_0" vbProcedure="false">batch3_4_images!$A$1:$E$70</definedName>
    <definedName function="false" hidden="false" localSheetId="6" name="_xlnm._FilterDatabase_0_0_0_0_0_0_0_0_0_0_0_0_0" vbProcedure="false">batch3_4_images!$A$1:$D$70</definedName>
    <definedName function="false" hidden="false" localSheetId="6" name="_xlnm._FilterDatabase_0_0_0_0_0_0_0_0_0_0_0_0_0_0" vbProcedure="false">batch3_4_images!$A$1:$E$70</definedName>
    <definedName function="false" hidden="false" localSheetId="6" name="_xlnm._FilterDatabase_0_0_0_0_0_0_0_0_0_0_0_0_0_0_0" vbProcedure="false">batch3_4_images!$A$1:$D$70</definedName>
    <definedName function="false" hidden="false" localSheetId="6" name="_xlnm._FilterDatabase_0_0_0_0_0_0_0_0_0_0_0_0_0_0_0_0" vbProcedure="false">batch3_4_images!$A$1:$E$70</definedName>
    <definedName function="false" hidden="false" localSheetId="6" name="_xlnm._FilterDatabase_0_0_0_0_0_0_0_0_0_0_0_0_0_0_0_0_0" vbProcedure="false">batch3_4_images!$A$1:$D$70</definedName>
    <definedName function="false" hidden="false" localSheetId="6" name="_xlnm._FilterDatabase_0_0_0_0_0_0_0_0_0_0_0_0_0_0_0_0_0_0" vbProcedure="false">batch3_4_images!$A$1:$E$70</definedName>
    <definedName function="false" hidden="false" localSheetId="6" name="_xlnm._FilterDatabase_0_0_0_0_0_0_0_0_0_0_0_0_0_0_0_0_0_0_0" vbProcedure="false">batch3_4_images!$A$1:$D$70</definedName>
    <definedName function="false" hidden="false" localSheetId="6" name="_xlnm._FilterDatabase_0_0_0_0_0_0_0_0_0_0_0_0_0_0_0_0_0_0_0_0" vbProcedure="false">batch3_4_images!$A$1:$E$70</definedName>
    <definedName function="false" hidden="false" localSheetId="6" name="_xlnm._FilterDatabase_0_0_0_0_0_0_0_0_0_0_0_0_0_0_0_0_0_0_0_0_0" vbProcedure="false">batch3_4_images!$A$1:$D$70</definedName>
    <definedName function="false" hidden="false" localSheetId="6" name="_xlnm._FilterDatabase_0_0_0_0_0_0_0_0_0_0_0_0_0_0_0_0_0_0_0_0_0_0" vbProcedure="false">batch3_4_images!$A$1:$E$70</definedName>
    <definedName function="false" hidden="false" localSheetId="6" name="_xlnm._FilterDatabase_0_0_0_0_0_0_0_0_0_0_0_0_0_0_0_0_0_0_0_0_0_0_0" vbProcedure="false">batch3_4_images!$A$1:$D$70</definedName>
    <definedName function="false" hidden="false" localSheetId="6" name="_xlnm._FilterDatabase_0_0_0_0_0_0_0_0_0_0_0_0_0_0_0_0_0_0_0_0_0_0_0_0" vbProcedure="false">batch3_4_images!$A$1:$E$70</definedName>
    <definedName function="false" hidden="false" localSheetId="6" name="_xlnm._FilterDatabase_0_0_0_0_0_0_0_0_0_0_0_0_0_0_0_0_0_0_0_0_0_0_0_0_0" vbProcedure="false">batch3_4_images!$A$1:$D$70</definedName>
    <definedName function="false" hidden="false" localSheetId="7" name="_xlnm._FilterDatabase" vbProcedure="false">batch5!$A$1:$E$157</definedName>
    <definedName function="false" hidden="false" localSheetId="7" name="_xlnm._FilterDatabase_0" vbProcedure="false">batch5!$A:$E</definedName>
    <definedName function="false" hidden="false" localSheetId="7" name="_xlnm._FilterDatabase_0_0" vbProcedure="false">batch5!$A$1:$E$157</definedName>
    <definedName function="false" hidden="false" localSheetId="7" name="_xlnm._FilterDatabase_0_0_0" vbProcedure="false">batch5!$A:$E</definedName>
    <definedName function="false" hidden="false" localSheetId="7" name="_xlnm._FilterDatabase_0_0_0_0" vbProcedure="false">batch5!$A$1:$E$157</definedName>
    <definedName function="false" hidden="false" localSheetId="7" name="_xlnm._FilterDatabase_0_0_0_0_0" vbProcedure="false">batch5!$A:$E</definedName>
    <definedName function="false" hidden="false" localSheetId="7" name="_xlnm._FilterDatabase_0_0_0_0_0_0" vbProcedure="false">batch5!$A$1:$E$157</definedName>
    <definedName function="false" hidden="false" localSheetId="7" name="_xlnm._FilterDatabase_0_0_0_0_0_0_0" vbProcedure="false">batch5!$A:$E</definedName>
    <definedName function="false" hidden="false" localSheetId="7" name="_xlnm._FilterDatabase_0_0_0_0_0_0_0_0" vbProcedure="false">batch5!$A$1:$E$157</definedName>
    <definedName function="false" hidden="false" localSheetId="7" name="_xlnm._FilterDatabase_0_0_0_0_0_0_0_0_0" vbProcedure="false">batch5!$A:$E</definedName>
    <definedName function="false" hidden="false" localSheetId="7" name="_xlnm._FilterDatabase_0_0_0_0_0_0_0_0_0_0" vbProcedure="false">batch5!$A$1:$E$157</definedName>
    <definedName function="false" hidden="false" localSheetId="7" name="_xlnm._FilterDatabase_0_0_0_0_0_0_0_0_0_0_0" vbProcedure="false">batch5!$A:$E</definedName>
    <definedName function="false" hidden="false" localSheetId="7" name="_xlnm._FilterDatabase_0_0_0_0_0_0_0_0_0_0_0_0" vbProcedure="false">batch5!$A$1:$E$157</definedName>
    <definedName function="false" hidden="false" localSheetId="7" name="_xlnm._FilterDatabase_0_0_0_0_0_0_0_0_0_0_0_0_0" vbProcedure="false">batch5!$A:$E</definedName>
    <definedName function="false" hidden="false" localSheetId="7" name="_xlnm._FilterDatabase_0_0_0_0_0_0_0_0_0_0_0_0_0_0" vbProcedure="false">batch5!$A$1:$E$157</definedName>
    <definedName function="false" hidden="false" localSheetId="7" name="_xlnm._FilterDatabase_0_0_0_0_0_0_0_0_0_0_0_0_0_0_0" vbProcedure="false">batch5!$A:$E</definedName>
    <definedName function="false" hidden="false" localSheetId="7" name="_xlnm._FilterDatabase_0_0_0_0_0_0_0_0_0_0_0_0_0_0_0_0" vbProcedure="false">batch5!$A$1:$E$157</definedName>
    <definedName function="false" hidden="false" localSheetId="7" name="_xlnm._FilterDatabase_0_0_0_0_0_0_0_0_0_0_0_0_0_0_0_0_0" vbProcedure="false">batch5!$A:$E</definedName>
    <definedName function="false" hidden="false" localSheetId="7" name="_xlnm._FilterDatabase_0_0_0_0_0_0_0_0_0_0_0_0_0_0_0_0_0_0" vbProcedure="false">batch5!$A$1:$E$157</definedName>
    <definedName function="false" hidden="false" localSheetId="7" name="_xlnm._FilterDatabase_0_0_0_0_0_0_0_0_0_0_0_0_0_0_0_0_0_0_0" vbProcedure="false">batch5!$A$1:$E$157</definedName>
    <definedName function="false" hidden="false" localSheetId="7" name="_xlnm._FilterDatabase_0_0_0_0_0_0_0_0_0_0_0_0_0_0_0_0_0_0_0_0" vbProcedure="false">batch5!$A$1:$E$157</definedName>
    <definedName function="false" hidden="false" localSheetId="9" name="_xlnm._FilterDatabase" vbProcedure="false">missing_yvonne_label!$A$1:$D$16</definedName>
    <definedName function="false" hidden="false" localSheetId="9" name="_xlnm._FilterDatabase_0" vbProcedure="false">missing_yvonne_label!$A$1:$D$16</definedName>
    <definedName function="false" hidden="false" localSheetId="9" name="_xlnm._FilterDatabase_0_0" vbProcedure="false">missing_yvonne_label!$A$1:$D$16</definedName>
    <definedName function="false" hidden="false" localSheetId="9" name="_xlnm._FilterDatabase_0_0_0" vbProcedure="false">missing_yvonne_label!$A$1:$D$16</definedName>
    <definedName function="false" hidden="false" localSheetId="9" name="_xlnm._FilterDatabase_0_0_0_0" vbProcedure="false">missing_yvonne_label!$A$1:$D$16</definedName>
    <definedName function="false" hidden="false" localSheetId="9" name="_xlnm._FilterDatabase_0_0_0_0_0" vbProcedure="false">missing_yvonne_label!$A$1:$D$16</definedName>
    <definedName function="false" hidden="false" localSheetId="9" name="_xlnm._FilterDatabase_0_0_0_0_0_0" vbProcedure="false">missing_yvonne_label!$A$1:$D$16</definedName>
    <definedName function="false" hidden="false" localSheetId="9" name="_xlnm._FilterDatabase_0_0_0_0_0_0_0" vbProcedure="false">missing_yvonne_label!$A$1:$D$16</definedName>
    <definedName function="false" hidden="false" localSheetId="9" name="_xlnm._FilterDatabase_0_0_0_0_0_0_0_0" vbProcedure="false">missing_yvonne_label!$A$1:$D$16</definedName>
    <definedName function="false" hidden="false" localSheetId="9" name="_xlnm._FilterDatabase_0_0_0_0_0_0_0_0_0" vbProcedure="false">missing_yvonne_label!$A$1:$D$16</definedName>
    <definedName function="false" hidden="false" localSheetId="9" name="_xlnm._FilterDatabase_0_0_0_0_0_0_0_0_0_0" vbProcedure="false">missing_yvonne_label!$A$1:$D$16</definedName>
    <definedName function="false" hidden="false" localSheetId="9" name="_xlnm._FilterDatabase_0_0_0_0_0_0_0_0_0_0_0" vbProcedure="false">missing_yvonne_label!$A$1:$D$16</definedName>
    <definedName function="false" hidden="false" localSheetId="9" name="_xlnm._FilterDatabase_0_0_0_0_0_0_0_0_0_0_0_0" vbProcedure="false">missing_yvonne_label!$A$1:$D$16</definedName>
    <definedName function="false" hidden="false" localSheetId="9" name="_xlnm._FilterDatabase_0_0_0_0_0_0_0_0_0_0_0_0_0" vbProcedure="false">missing_yvonne_label!$A$1:$D$16</definedName>
    <definedName function="false" hidden="false" localSheetId="9" name="_xlnm._FilterDatabase_0_0_0_0_0_0_0_0_0_0_0_0_0_0" vbProcedure="false">missing_yvonne_label!$A$1:$D$16</definedName>
    <definedName function="false" hidden="false" localSheetId="9" name="_xlnm._FilterDatabase_0_0_0_0_0_0_0_0_0_0_0_0_0_0_0" vbProcedure="false">missing_yvonne_label!$A$1:$D$16</definedName>
    <definedName function="false" hidden="false" localSheetId="9" name="_xlnm._FilterDatabase_0_0_0_0_0_0_0_0_0_0_0_0_0_0_0_0" vbProcedure="false">missing_yvonne_label!$A$1:$D$16</definedName>
    <definedName function="false" hidden="false" localSheetId="9" name="_xlnm._FilterDatabase_0_0_0_0_0_0_0_0_0_0_0_0_0_0_0_0_0" vbProcedure="false">missing_yvonne_label!$A$1:$D$16</definedName>
    <definedName function="false" hidden="false" localSheetId="10" name="_xlnm._FilterDatabase" vbProcedure="false">independent_test_1!$A$1:$C$49</definedName>
    <definedName function="false" hidden="false" localSheetId="10" name="_xlnm._FilterDatabase_0" vbProcedure="false">independent_test_1!$A$1:$C$49</definedName>
    <definedName function="false" hidden="false" localSheetId="10" name="_xlnm._FilterDatabase_0_0" vbProcedure="false">independent_test_1!$A$1:$C$49</definedName>
    <definedName function="false" hidden="false" localSheetId="10" name="_xlnm._FilterDatabase_0_0_0" vbProcedure="false">independent_test_1!$A$1:$C$49</definedName>
    <definedName function="false" hidden="false" localSheetId="10" name="_xlnm._FilterDatabase_0_0_0_0" vbProcedure="false">independent_test_1!$A$1:$C$49</definedName>
    <definedName function="false" hidden="false" localSheetId="10" name="_xlnm._FilterDatabase_0_0_0_0_0" vbProcedure="false">independent_test_1!$A$1:$C$49</definedName>
    <definedName function="false" hidden="false" localSheetId="10" name="_xlnm._FilterDatabase_0_0_0_0_0_0" vbProcedure="false">independent_test_1!$A$1:$C$49</definedName>
    <definedName function="false" hidden="false" localSheetId="10" name="_xlnm._FilterDatabase_0_0_0_0_0_0_0" vbProcedure="false">independent_test_1!$A$1:$C$49</definedName>
    <definedName function="false" hidden="false" localSheetId="10" name="_xlnm._FilterDatabase_0_0_0_0_0_0_0_0" vbProcedure="false">independent_test_1!$A$1:$C$49</definedName>
    <definedName function="false" hidden="false" localSheetId="10" name="_xlnm._FilterDatabase_0_0_0_0_0_0_0_0_0" vbProcedure="false">independent_test_1!$A$1:$C$49</definedName>
    <definedName function="false" hidden="false" localSheetId="10" name="_xlnm._FilterDatabase_0_0_0_0_0_0_0_0_0_0" vbProcedure="false">independent_test_1!$A$1:$C$49</definedName>
    <definedName function="false" hidden="false" localSheetId="10" name="_xlnm._FilterDatabase_0_0_0_0_0_0_0_0_0_0_0" vbProcedure="false">independent_test_1!$A$1:$C$49</definedName>
    <definedName function="false" hidden="false" localSheetId="10" name="_xlnm._FilterDatabase_0_0_0_0_0_0_0_0_0_0_0_0" vbProcedure="false">independent_test_1!$A$1:$C$49</definedName>
    <definedName function="false" hidden="false" localSheetId="10" name="_xlnm._FilterDatabase_0_0_0_0_0_0_0_0_0_0_0_0_0" vbProcedure="false">independent_test_1!$A$1:$C$49</definedName>
    <definedName function="false" hidden="false" localSheetId="10" name="_xlnm._FilterDatabase_0_0_0_0_0_0_0_0_0_0_0_0_0_0" vbProcedure="false">independent_test_1!$A$1:$C$49</definedName>
    <definedName function="false" hidden="false" localSheetId="10" name="_xlnm._FilterDatabase_0_0_0_0_0_0_0_0_0_0_0_0_0_0_0" vbProcedure="false">independent_test_1!$A$1:$C$49</definedName>
    <definedName function="false" hidden="false" localSheetId="10" name="_xlnm._FilterDatabase_0_0_0_0_0_0_0_0_0_0_0_0_0_0_0_0" vbProcedure="false">independent_test_1!$A$1:$C$49</definedName>
    <definedName function="false" hidden="false" localSheetId="10" name="_xlnm._FilterDatabase_0_0_0_0_0_0_0_0_0_0_0_0_0_0_0_0_0" vbProcedure="false">independent_test_1!$A$1:$C$49</definedName>
    <definedName function="false" hidden="false" localSheetId="11" name="_xlnm._FilterDatabase" vbProcedure="false">batch_6!$A$1:$R$203</definedName>
    <definedName function="false" hidden="false" localSheetId="11" name="_xlnm._FilterDatabase_0" vbProcedure="false">batch_6!$A$1:$R$203</definedName>
    <definedName function="false" hidden="false" localSheetId="11" name="_xlnm._FilterDatabase_0_0" vbProcedure="false">batch_6!$A$1:$R$203</definedName>
    <definedName function="false" hidden="false" localSheetId="11" name="_xlnm._FilterDatabase_0_0_0" vbProcedure="false">batch_6!$A$1:$R$203</definedName>
    <definedName function="false" hidden="false" localSheetId="11" name="_xlnm._FilterDatabase_0_0_0_0" vbProcedure="false">batch_6!$A$1:$R$203</definedName>
    <definedName function="false" hidden="false" localSheetId="11" name="_xlnm._FilterDatabase_0_0_0_0_0" vbProcedure="false">batch_6!$A$1:$R$203</definedName>
    <definedName function="false" hidden="false" localSheetId="11" name="_xlnm._FilterDatabase_0_0_0_0_0_0" vbProcedure="false">batch_6!$A$1:$R$203</definedName>
    <definedName function="false" hidden="false" localSheetId="11" name="_xlnm._FilterDatabase_0_0_0_0_0_0_0" vbProcedure="false">batch_6!$A$1:$R$203</definedName>
    <definedName function="false" hidden="false" localSheetId="11" name="_xlnm._FilterDatabase_0_0_0_0_0_0_0_0" vbProcedure="false">batch_6!$A$1:$R$203</definedName>
    <definedName function="false" hidden="false" localSheetId="11" name="_xlnm._FilterDatabase_0_0_0_0_0_0_0_0_0" vbProcedure="false">batch_6!$A$1:$R$203</definedName>
    <definedName function="false" hidden="false" localSheetId="11" name="_xlnm._FilterDatabase_0_0_0_0_0_0_0_0_0_0" vbProcedure="false">batch_6!$A$1:$R$203</definedName>
    <definedName function="false" hidden="false" localSheetId="11" name="_xlnm._FilterDatabase_0_0_0_0_0_0_0_0_0_0_0" vbProcedure="false">batch_6!$A$1:$R$203</definedName>
    <definedName function="false" hidden="false" localSheetId="11" name="_xlnm._FilterDatabase_0_0_0_0_0_0_0_0_0_0_0_0" vbProcedure="false">batch_6!$A$1:$R$203</definedName>
    <definedName function="false" hidden="false" localSheetId="12" name="_xlnm._FilterDatabase" vbProcedure="false">verified_6!$A:$D</definedName>
    <definedName function="false" hidden="false" localSheetId="12" name="_xlnm._FilterDatabase_0" vbProcedure="false">verified_6!$A$1:$D$216</definedName>
    <definedName function="false" hidden="false" localSheetId="12" name="_xlnm._FilterDatabase_0_0" vbProcedure="false">verified_6!$A:$D</definedName>
    <definedName function="false" hidden="false" localSheetId="12" name="_xlnm._FilterDatabase_0_0_0" vbProcedure="false">verified_6!$A$1:$D$216</definedName>
    <definedName function="false" hidden="false" localSheetId="12" name="_xlnm._FilterDatabase_0_0_0_0" vbProcedure="false">verified_6!$A:$D</definedName>
    <definedName function="false" hidden="false" localSheetId="12" name="_xlnm._FilterDatabase_0_0_0_0_0" vbProcedure="false">verified_6!$A$1:$D$216</definedName>
    <definedName function="false" hidden="false" localSheetId="12" name="_xlnm._FilterDatabase_0_0_0_0_0_0" vbProcedure="false">verified_6!$A:$D</definedName>
    <definedName function="false" hidden="false" localSheetId="12" name="_xlnm._FilterDatabase_0_0_0_0_0_0_0" vbProcedure="false">verified_6!$A$1:$D$216</definedName>
    <definedName function="false" hidden="false" localSheetId="12" name="_xlnm._FilterDatabase_0_0_0_0_0_0_0_0" vbProcedure="false">verified_6!$A:$D</definedName>
    <definedName function="false" hidden="false" localSheetId="12" name="_xlnm._FilterDatabase_0_0_0_0_0_0_0_0_0" vbProcedure="false">verified_6!$A$1:$D$216</definedName>
    <definedName function="false" hidden="false" localSheetId="12" name="_xlnm._FilterDatabase_0_0_0_0_0_0_0_0_0_0" vbProcedure="false">verified_6!$A:$D</definedName>
    <definedName function="false" hidden="false" localSheetId="12" name="_xlnm._FilterDatabase_0_0_0_0_0_0_0_0_0_0_0" vbProcedure="false">verified_6!$A$1:$D$216</definedName>
    <definedName function="false" hidden="false" localSheetId="12" name="_xlnm._FilterDatabase_0_0_0_0_0_0_0_0_0_0_0_0" vbProcedure="false">verified_6!$A:$D</definedName>
    <definedName function="false" hidden="false" localSheetId="13" name="_xlnm._FilterDatabase" vbProcedure="false">batch_8!$A$1:$R$112</definedName>
    <definedName function="false" hidden="false" localSheetId="13" name="_xlnm._FilterDatabase_0" vbProcedure="false">batch_8!$A$1:$R$112</definedName>
    <definedName function="false" hidden="false" localSheetId="13" name="_xlnm._FilterDatabase_0_0" vbProcedure="false">batch_8!$A$1:$R$112</definedName>
    <definedName function="false" hidden="false" localSheetId="13" name="_xlnm._FilterDatabase_0_0_0" vbProcedure="false">batch_8!$A$1:$R$112</definedName>
    <definedName function="false" hidden="false" localSheetId="13" name="_xlnm._FilterDatabase_0_0_0_0" vbProcedure="false">batch_8!$A$1:$R$112</definedName>
    <definedName function="false" hidden="false" localSheetId="13" name="_xlnm._FilterDatabase_0_0_0_0_0" vbProcedure="false">batch_8!$A$1:$R$112</definedName>
    <definedName function="false" hidden="false" localSheetId="13" name="_xlnm._FilterDatabase_0_0_0_0_0_0" vbProcedure="false">batch_8!$A$1:$R$112</definedName>
    <definedName function="false" hidden="false" localSheetId="16" name="_xlnm._FilterDatabase" vbProcedure="false">chen_complete_list!$A$1:$K$705</definedName>
    <definedName function="false" hidden="false" localSheetId="16" name="_xlnm._FilterDatabase_0" vbProcedure="false">chen_complete_list!$A$1:$K$705</definedName>
    <definedName function="false" hidden="false" localSheetId="17" name="_xlnm._FilterDatabase" vbProcedure="false">'Sinai-Slides for H&amp;E'!$A$1:$M$50</definedName>
    <definedName function="false" hidden="false" localSheetId="17" name="_xlnm._FilterDatabase_0" vbProcedure="false">'Sinai-Slides for H&amp;E'!$A$1:$M$50</definedName>
    <definedName function="false" hidden="false" localSheetId="18" name="_xlnm._FilterDatabase" vbProcedure="false">'Sinai-slide-labels'!$A:$F</definedName>
    <definedName function="false" hidden="false" localSheetId="18" name="_xlnm._FilterDatabase_0" vbProcedure="false">'Sinai-slide-labels'!$A:$F</definedName>
    <definedName function="false" hidden="false" localSheetId="20" name="_xlnm._FilterDatabase" vbProcedure="false">Sheet21!$A$1:$A$90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<sst xmlns="http://schemas.openxmlformats.org/spreadsheetml/2006/main" count="7574" uniqueCount="2131">
  <si>
    <t xml:space="preserve">Decode number</t>
  </si>
  <si>
    <t xml:space="preserve">Male/Female (1=M, 2=F)</t>
  </si>
  <si>
    <t xml:space="preserve">Age at diagnosis</t>
  </si>
  <si>
    <t xml:space="preserve">Stage II = 0, III= 1</t>
  </si>
  <si>
    <t xml:space="preserve">Visceral Recurrence</t>
  </si>
  <si>
    <t xml:space="preserve">OS</t>
  </si>
  <si>
    <t xml:space="preserve">DSS</t>
  </si>
  <si>
    <t xml:space="preserve">5y Survival</t>
  </si>
  <si>
    <t xml:space="preserve">3y Survival</t>
  </si>
  <si>
    <t xml:space="preserve">2y Survival</t>
  </si>
  <si>
    <t xml:space="preserve">Follow up (months) AKA survival</t>
  </si>
  <si>
    <t xml:space="preserve">Location (Trunk=0, Extremity=1)</t>
  </si>
  <si>
    <t xml:space="preserve">Depth</t>
  </si>
  <si>
    <t xml:space="preserve">Ulceration (no=0, yes=1, unknown=2)</t>
  </si>
  <si>
    <t xml:space="preserve">TILs (0 = Absent, 1= Nonbrisk, 2 = Brisk, 3 = unknown)</t>
  </si>
  <si>
    <t xml:space="preserve">cu-00-05</t>
  </si>
  <si>
    <t xml:space="preserve">00-05</t>
  </si>
  <si>
    <t xml:space="preserve">Y</t>
  </si>
  <si>
    <t xml:space="preserve">VR</t>
  </si>
  <si>
    <t xml:space="preserve">cu-02-02</t>
  </si>
  <si>
    <t xml:space="preserve">02-02</t>
  </si>
  <si>
    <t xml:space="preserve">recurrence</t>
  </si>
  <si>
    <t xml:space="preserve">cu-02-03</t>
  </si>
  <si>
    <t xml:space="preserve">02-03</t>
  </si>
  <si>
    <t xml:space="preserve">nonrecurrence</t>
  </si>
  <si>
    <t xml:space="preserve">cu-02-04</t>
  </si>
  <si>
    <t xml:space="preserve">02-04</t>
  </si>
  <si>
    <t xml:space="preserve">unknown</t>
  </si>
  <si>
    <t xml:space="preserve">cu-03-02</t>
  </si>
  <si>
    <t xml:space="preserve">03-02</t>
  </si>
  <si>
    <t xml:space="preserve">cu-03-07</t>
  </si>
  <si>
    <t xml:space="preserve">03-07</t>
  </si>
  <si>
    <t xml:space="preserve">cu-04-09</t>
  </si>
  <si>
    <t xml:space="preserve">04-09</t>
  </si>
  <si>
    <t xml:space="preserve">Dead</t>
  </si>
  <si>
    <t xml:space="preserve">cu-04-12</t>
  </si>
  <si>
    <t xml:space="preserve">04-12</t>
  </si>
  <si>
    <t xml:space="preserve">alive</t>
  </si>
  <si>
    <t xml:space="preserve">cu-05-05</t>
  </si>
  <si>
    <t xml:space="preserve">05-05</t>
  </si>
  <si>
    <t xml:space="preserve">cu-05-08</t>
  </si>
  <si>
    <t xml:space="preserve">05-08</t>
  </si>
  <si>
    <t xml:space="preserve">cu-05-11 A</t>
  </si>
  <si>
    <t xml:space="preserve">05-11</t>
  </si>
  <si>
    <t xml:space="preserve">Dead of melanoma</t>
  </si>
  <si>
    <t xml:space="preserve">cu-05-11 B</t>
  </si>
  <si>
    <t xml:space="preserve">Alive, or death not due to melanoma</t>
  </si>
  <si>
    <t xml:space="preserve">cu-05-13</t>
  </si>
  <si>
    <t xml:space="preserve">05-13</t>
  </si>
  <si>
    <t xml:space="preserve">cu-05-14</t>
  </si>
  <si>
    <t xml:space="preserve">05-14</t>
  </si>
  <si>
    <t xml:space="preserve">F/U months</t>
  </si>
  <si>
    <t xml:space="preserve">cu-05-16</t>
  </si>
  <si>
    <t xml:space="preserve">05-16</t>
  </si>
  <si>
    <t xml:space="preserve">Months after diagnosis of last follow up or death</t>
  </si>
  <si>
    <t xml:space="preserve">cu-05-20</t>
  </si>
  <si>
    <t xml:space="preserve">05-20</t>
  </si>
  <si>
    <t xml:space="preserve">cu-06-17</t>
  </si>
  <si>
    <t xml:space="preserve">06-17</t>
  </si>
  <si>
    <t xml:space="preserve">cu-07-06</t>
  </si>
  <si>
    <t xml:space="preserve">07-06</t>
  </si>
  <si>
    <t xml:space="preserve">cu-07-08</t>
  </si>
  <si>
    <t xml:space="preserve">07-08</t>
  </si>
  <si>
    <t xml:space="preserve">cu-07-11</t>
  </si>
  <si>
    <t xml:space="preserve">07-11</t>
  </si>
  <si>
    <t xml:space="preserve">cu-08-01</t>
  </si>
  <si>
    <t xml:space="preserve">08-01</t>
  </si>
  <si>
    <t xml:space="preserve">cu-08-03</t>
  </si>
  <si>
    <t xml:space="preserve">08-03</t>
  </si>
  <si>
    <t xml:space="preserve">cu-08-04</t>
  </si>
  <si>
    <t xml:space="preserve">08-04</t>
  </si>
  <si>
    <t xml:space="preserve">cu-08-11</t>
  </si>
  <si>
    <t xml:space="preserve">08-11</t>
  </si>
  <si>
    <t xml:space="preserve">#N/A</t>
  </si>
  <si>
    <t xml:space="preserve">cu-08-14</t>
  </si>
  <si>
    <t xml:space="preserve">08-14</t>
  </si>
  <si>
    <t xml:space="preserve">cu-08-19</t>
  </si>
  <si>
    <t xml:space="preserve">08-19</t>
  </si>
  <si>
    <t xml:space="preserve">cu-09-01</t>
  </si>
  <si>
    <t xml:space="preserve">09-01</t>
  </si>
  <si>
    <t xml:space="preserve">cu-09-03</t>
  </si>
  <si>
    <t xml:space="preserve">09-03</t>
  </si>
  <si>
    <t xml:space="preserve">cu-09-19</t>
  </si>
  <si>
    <t xml:space="preserve">09-19</t>
  </si>
  <si>
    <t xml:space="preserve">cu-09-24</t>
  </si>
  <si>
    <t xml:space="preserve">09-24</t>
  </si>
  <si>
    <t xml:space="preserve">cu-09-27</t>
  </si>
  <si>
    <t xml:space="preserve">09-27</t>
  </si>
  <si>
    <t xml:space="preserve">cu-09-28</t>
  </si>
  <si>
    <t xml:space="preserve">09-28</t>
  </si>
  <si>
    <t xml:space="preserve">cu-10-03</t>
  </si>
  <si>
    <t xml:space="preserve">10-03</t>
  </si>
  <si>
    <t xml:space="preserve">cu-10-04</t>
  </si>
  <si>
    <t xml:space="preserve">10-04</t>
  </si>
  <si>
    <t xml:space="preserve">cu-10-11</t>
  </si>
  <si>
    <t xml:space="preserve">10-11</t>
  </si>
  <si>
    <t xml:space="preserve">cu-10-13</t>
  </si>
  <si>
    <t xml:space="preserve">10-13</t>
  </si>
  <si>
    <t xml:space="preserve">cu-10-16</t>
  </si>
  <si>
    <t xml:space="preserve">10-16</t>
  </si>
  <si>
    <t xml:space="preserve">cu-10-19</t>
  </si>
  <si>
    <t xml:space="preserve">10-19</t>
  </si>
  <si>
    <t xml:space="preserve">cu-10-26</t>
  </si>
  <si>
    <t xml:space="preserve">10-26</t>
  </si>
  <si>
    <t xml:space="preserve">cu-11-05</t>
  </si>
  <si>
    <t xml:space="preserve">11-05</t>
  </si>
  <si>
    <t xml:space="preserve">cu-11-08</t>
  </si>
  <si>
    <t xml:space="preserve">11-08</t>
  </si>
  <si>
    <t xml:space="preserve">cu-11-09</t>
  </si>
  <si>
    <t xml:space="preserve">11-09</t>
  </si>
  <si>
    <t xml:space="preserve">cu-11-15</t>
  </si>
  <si>
    <t xml:space="preserve">11-15</t>
  </si>
  <si>
    <t xml:space="preserve">cu-11-16</t>
  </si>
  <si>
    <t xml:space="preserve">11-16</t>
  </si>
  <si>
    <t xml:space="preserve">cu-11-18</t>
  </si>
  <si>
    <t xml:space="preserve">11-18</t>
  </si>
  <si>
    <t xml:space="preserve">cu-11-19</t>
  </si>
  <si>
    <t xml:space="preserve">11-19</t>
  </si>
  <si>
    <t xml:space="preserve">cu-11-27</t>
  </si>
  <si>
    <t xml:space="preserve">11-27</t>
  </si>
  <si>
    <t xml:space="preserve">cu-12-01</t>
  </si>
  <si>
    <t xml:space="preserve">12-01</t>
  </si>
  <si>
    <t xml:space="preserve">cu-12-02</t>
  </si>
  <si>
    <t xml:space="preserve">12-02</t>
  </si>
  <si>
    <t xml:space="preserve">cu-12-04</t>
  </si>
  <si>
    <t xml:space="preserve">12-04</t>
  </si>
  <si>
    <t xml:space="preserve">cu-12-05</t>
  </si>
  <si>
    <t xml:space="preserve">12-05</t>
  </si>
  <si>
    <t xml:space="preserve">cu-12-06</t>
  </si>
  <si>
    <t xml:space="preserve">12-06</t>
  </si>
  <si>
    <t xml:space="preserve">cu-12-07</t>
  </si>
  <si>
    <t xml:space="preserve">12-07</t>
  </si>
  <si>
    <t xml:space="preserve">cu-12-16</t>
  </si>
  <si>
    <t xml:space="preserve">12-16</t>
  </si>
  <si>
    <t xml:space="preserve">cu-12-17 A</t>
  </si>
  <si>
    <t xml:space="preserve">12-17</t>
  </si>
  <si>
    <t xml:space="preserve">cu-12-17 B</t>
  </si>
  <si>
    <t xml:space="preserve">cu-13-02</t>
  </si>
  <si>
    <t xml:space="preserve">13-02</t>
  </si>
  <si>
    <t xml:space="preserve">cu-13-06</t>
  </si>
  <si>
    <t xml:space="preserve">13-06</t>
  </si>
  <si>
    <t xml:space="preserve">cu-13-07</t>
  </si>
  <si>
    <t xml:space="preserve">13-07</t>
  </si>
  <si>
    <t xml:space="preserve">cu-13-08</t>
  </si>
  <si>
    <t xml:space="preserve">13-08</t>
  </si>
  <si>
    <t xml:space="preserve">cu-13-11</t>
  </si>
  <si>
    <t xml:space="preserve">13-11</t>
  </si>
  <si>
    <t xml:space="preserve">cu-13-12</t>
  </si>
  <si>
    <t xml:space="preserve">13-12</t>
  </si>
  <si>
    <t xml:space="preserve">cu-13-13</t>
  </si>
  <si>
    <t xml:space="preserve">13-13</t>
  </si>
  <si>
    <t xml:space="preserve">cu-14-06</t>
  </si>
  <si>
    <t xml:space="preserve">14-06</t>
  </si>
  <si>
    <t xml:space="preserve">cu-14-08</t>
  </si>
  <si>
    <t xml:space="preserve">14-08</t>
  </si>
  <si>
    <t xml:space="preserve">cu-14-09</t>
  </si>
  <si>
    <t xml:space="preserve">14-09</t>
  </si>
  <si>
    <t xml:space="preserve">cu-14-10</t>
  </si>
  <si>
    <t xml:space="preserve">14-10</t>
  </si>
  <si>
    <t xml:space="preserve">cu-00-02</t>
  </si>
  <si>
    <t xml:space="preserve">00-02</t>
  </si>
  <si>
    <t xml:space="preserve">cu-03-03</t>
  </si>
  <si>
    <t xml:space="preserve">03-03</t>
  </si>
  <si>
    <t xml:space="preserve">cu-03-04</t>
  </si>
  <si>
    <t xml:space="preserve">03-04</t>
  </si>
  <si>
    <t xml:space="preserve">cu-04-03</t>
  </si>
  <si>
    <t xml:space="preserve">04-03</t>
  </si>
  <si>
    <t xml:space="preserve">cu-04-06</t>
  </si>
  <si>
    <t xml:space="preserve">04-06</t>
  </si>
  <si>
    <t xml:space="preserve">cu-04-10</t>
  </si>
  <si>
    <t xml:space="preserve">04-10</t>
  </si>
  <si>
    <t xml:space="preserve">cu-05-01</t>
  </si>
  <si>
    <t xml:space="preserve">05-01</t>
  </si>
  <si>
    <t xml:space="preserve">cu-05-02</t>
  </si>
  <si>
    <t xml:space="preserve">05-02</t>
  </si>
  <si>
    <t xml:space="preserve">cu-05-03 D</t>
  </si>
  <si>
    <t xml:space="preserve">05-03</t>
  </si>
  <si>
    <t xml:space="preserve">cu-05-04</t>
  </si>
  <si>
    <t xml:space="preserve">05-04</t>
  </si>
  <si>
    <t xml:space="preserve">cu-07-05</t>
  </si>
  <si>
    <t xml:space="preserve">07-05</t>
  </si>
  <si>
    <t xml:space="preserve">cu-07-07</t>
  </si>
  <si>
    <t xml:space="preserve">07-07</t>
  </si>
  <si>
    <t xml:space="preserve">cu-08-05</t>
  </si>
  <si>
    <t xml:space="preserve">08-05</t>
  </si>
  <si>
    <t xml:space="preserve">Combined pt with DSS +Rec data</t>
  </si>
  <si>
    <t xml:space="preserve">cu-09-04</t>
  </si>
  <si>
    <t xml:space="preserve">09-04</t>
  </si>
  <si>
    <t xml:space="preserve">cu-09-15</t>
  </si>
  <si>
    <t xml:space="preserve">09-15</t>
  </si>
  <si>
    <t xml:space="preserve">cu-09-20</t>
  </si>
  <si>
    <t xml:space="preserve">09-20</t>
  </si>
  <si>
    <t xml:space="preserve">cu-09-25</t>
  </si>
  <si>
    <t xml:space="preserve">09-25</t>
  </si>
  <si>
    <t xml:space="preserve">cu-10-15</t>
  </si>
  <si>
    <t xml:space="preserve">10-15</t>
  </si>
  <si>
    <t xml:space="preserve">cu-10-18</t>
  </si>
  <si>
    <t xml:space="preserve">10-18</t>
  </si>
  <si>
    <t xml:space="preserve">cu-11-11</t>
  </si>
  <si>
    <t xml:space="preserve">11-11</t>
  </si>
  <si>
    <t xml:space="preserve">cu-11-25</t>
  </si>
  <si>
    <t xml:space="preserve">11-25</t>
  </si>
  <si>
    <t xml:space="preserve">cu-12-09</t>
  </si>
  <si>
    <t xml:space="preserve">12-09</t>
  </si>
  <si>
    <t xml:space="preserve">cu-12-12</t>
  </si>
  <si>
    <t xml:space="preserve">12-12</t>
  </si>
  <si>
    <t xml:space="preserve">cu-13-05</t>
  </si>
  <si>
    <t xml:space="preserve">13-05</t>
  </si>
  <si>
    <t xml:space="preserve">cu-13-09</t>
  </si>
  <si>
    <t xml:space="preserve">13-09</t>
  </si>
  <si>
    <t xml:space="preserve">subject ID</t>
  </si>
  <si>
    <t xml:space="preserve">Male/Female</t>
  </si>
  <si>
    <t xml:space="preserve">Stage at diagnosis</t>
  </si>
  <si>
    <t xml:space="preserve">Dead = 1, Alive = 0</t>
  </si>
  <si>
    <t xml:space="preserve">Dead with Melanoma (Unknown = 2, Yes = 1, No Alive at 2 years = 0)</t>
  </si>
  <si>
    <t xml:space="preserve">Follow up (months)</t>
  </si>
  <si>
    <t xml:space="preserve">Recurrence</t>
  </si>
  <si>
    <t xml:space="preserve">Location of Tumor</t>
  </si>
  <si>
    <t xml:space="preserve">DOB</t>
  </si>
  <si>
    <t xml:space="preserve">Date of diagnosis</t>
  </si>
  <si>
    <t xml:space="preserve">Date of Death or last Follow up </t>
  </si>
  <si>
    <t xml:space="preserve">IIA</t>
  </si>
  <si>
    <t xml:space="preserve">neck</t>
  </si>
  <si>
    <t xml:space="preserve">F</t>
  </si>
  <si>
    <t xml:space="preserve">M</t>
  </si>
  <si>
    <t xml:space="preserve">IIB</t>
  </si>
  <si>
    <t xml:space="preserve">Upper Temple</t>
  </si>
  <si>
    <t xml:space="preserve">leg</t>
  </si>
  <si>
    <t xml:space="preserve">scalp</t>
  </si>
  <si>
    <t xml:space="preserve">IIIA</t>
  </si>
  <si>
    <t xml:space="preserve">head</t>
  </si>
  <si>
    <t xml:space="preserve">IIC</t>
  </si>
  <si>
    <t xml:space="preserve">R. Lower Back</t>
  </si>
  <si>
    <t xml:space="preserve">IIIB</t>
  </si>
  <si>
    <t xml:space="preserve">L. Face</t>
  </si>
  <si>
    <t xml:space="preserve"> left back</t>
  </si>
  <si>
    <t xml:space="preserve">R. 4th Finger</t>
  </si>
  <si>
    <t xml:space="preserve">right elbow</t>
  </si>
  <si>
    <t xml:space="preserve">L. Lower Back</t>
  </si>
  <si>
    <t xml:space="preserve">L. Arm</t>
  </si>
  <si>
    <t xml:space="preserve">R. shoulder</t>
  </si>
  <si>
    <t xml:space="preserve">IIIC</t>
  </si>
  <si>
    <t xml:space="preserve">Left Shoulder</t>
  </si>
  <si>
    <t xml:space="preserve">back</t>
  </si>
  <si>
    <t xml:space="preserve">R. Knee Medial</t>
  </si>
  <si>
    <t xml:space="preserve">R. Back</t>
  </si>
  <si>
    <t xml:space="preserve">face</t>
  </si>
  <si>
    <t xml:space="preserve">left lat cheek </t>
  </si>
  <si>
    <t xml:space="preserve">L. Leg</t>
  </si>
  <si>
    <t xml:space="preserve">L. Lat. Torso</t>
  </si>
  <si>
    <t xml:space="preserve">Chest</t>
  </si>
  <si>
    <t xml:space="preserve">L. Back</t>
  </si>
  <si>
    <t xml:space="preserve">L. Paraspinal</t>
  </si>
  <si>
    <t xml:space="preserve">L. Mid Back</t>
  </si>
  <si>
    <t xml:space="preserve">BACK</t>
  </si>
  <si>
    <t xml:space="preserve">L. Upper Abdomen</t>
  </si>
  <si>
    <t xml:space="preserve">mid upper back</t>
  </si>
  <si>
    <t xml:space="preserve">rt post arm</t>
  </si>
  <si>
    <t xml:space="preserve">CHEST</t>
  </si>
  <si>
    <t xml:space="preserve">ARM</t>
  </si>
  <si>
    <t xml:space="preserve">NECK</t>
  </si>
  <si>
    <t xml:space="preserve">SCALP</t>
  </si>
  <si>
    <t xml:space="preserve">L. LAT SCAPULA</t>
  </si>
  <si>
    <t xml:space="preserve">Mid Upper Back</t>
  </si>
  <si>
    <t xml:space="preserve">L. lower leg</t>
  </si>
  <si>
    <t xml:space="preserve">R. Upper Arm</t>
  </si>
  <si>
    <t xml:space="preserve">HEAD</t>
  </si>
  <si>
    <t xml:space="preserve">R. Forearm</t>
  </si>
  <si>
    <t xml:space="preserve">R. Ant. Thigh</t>
  </si>
  <si>
    <t xml:space="preserve">L. FOREARMS</t>
  </si>
  <si>
    <t xml:space="preserve">L. Upper Arm</t>
  </si>
  <si>
    <t xml:space="preserve">L. Flank</t>
  </si>
  <si>
    <t xml:space="preserve">lft back</t>
  </si>
  <si>
    <t xml:space="preserve">L. Post Upper Arm</t>
  </si>
  <si>
    <t xml:space="preserve">arm</t>
  </si>
  <si>
    <t xml:space="preserve">L. Malar</t>
  </si>
  <si>
    <t xml:space="preserve">FACE</t>
  </si>
  <si>
    <t xml:space="preserve">L. forearm</t>
  </si>
  <si>
    <t xml:space="preserve">Vertex Scalp</t>
  </si>
  <si>
    <t xml:space="preserve">Left Lat Upper Arm</t>
  </si>
  <si>
    <t xml:space="preserve">Left Medial Upper Arm</t>
  </si>
  <si>
    <t xml:space="preserve">Lt forearm</t>
  </si>
  <si>
    <t xml:space="preserve">Rt post lat ankle</t>
  </si>
  <si>
    <t xml:space="preserve">Lt ear</t>
  </si>
  <si>
    <t xml:space="preserve">Lt post arm</t>
  </si>
  <si>
    <t xml:space="preserve">left upper calf</t>
  </si>
  <si>
    <t xml:space="preserve">nose</t>
  </si>
  <si>
    <t xml:space="preserve">Mid back</t>
  </si>
  <si>
    <t xml:space="preserve">subject_id</t>
  </si>
  <si>
    <t xml:space="preserve">patch_name</t>
  </si>
  <si>
    <t xml:space="preserve">survival_data_initial_label</t>
  </si>
  <si>
    <t xml:space="preserve">yvonne_label</t>
  </si>
  <si>
    <t xml:space="preserve">param_eric_verified</t>
  </si>
  <si>
    <t xml:space="preserve">Independent test 1</t>
  </si>
  <si>
    <t xml:space="preserve">in_verified_5</t>
  </si>
  <si>
    <t xml:space="preserve">torn</t>
  </si>
  <si>
    <t xml:space="preserve">fat</t>
  </si>
  <si>
    <t xml:space="preserve">melanin</t>
  </si>
  <si>
    <t xml:space="preserve">folded</t>
  </si>
  <si>
    <t xml:space="preserve">absent_tumor</t>
  </si>
  <si>
    <t xml:space="preserve">Comments</t>
  </si>
  <si>
    <t xml:space="preserve">chen_comments</t>
  </si>
  <si>
    <t xml:space="preserve">percent_tumor</t>
  </si>
  <si>
    <t xml:space="preserve">box</t>
  </si>
  <si>
    <t xml:space="preserve">pass</t>
  </si>
  <si>
    <t xml:space="preserve">dot_image</t>
  </si>
  <si>
    <t xml:space="preserve">in_use</t>
  </si>
  <si>
    <t xml:space="preserve">reprocess</t>
  </si>
  <si>
    <t xml:space="preserve">00_05_2_2_patches</t>
  </si>
  <si>
    <t xml:space="preserve">Many torn tissue pieces</t>
  </si>
  <si>
    <t xml:space="preserve">00_05_2_3_patches</t>
  </si>
  <si>
    <t xml:space="preserve">00_05_5_1_patches</t>
  </si>
  <si>
    <t xml:space="preserve">00_05_6_1_patches</t>
  </si>
  <si>
    <t xml:space="preserve">00_05_6_3_patches</t>
  </si>
  <si>
    <t xml:space="preserve">00_05_D_1_3_patches</t>
  </si>
  <si>
    <t xml:space="preserve">00_05_D_2_1_patches</t>
  </si>
  <si>
    <t xml:space="preserve">00_05_D_3_1_patches</t>
  </si>
  <si>
    <t xml:space="preserve">00_05_D_4_1_patches</t>
  </si>
  <si>
    <t xml:space="preserve">00_05_D_5_1_patches</t>
  </si>
  <si>
    <t xml:space="preserve">00_05_D_6_1_patches</t>
  </si>
  <si>
    <t xml:space="preserve">25576_2017-10-12--22_21_20_left_patches</t>
  </si>
  <si>
    <t xml:space="preserve">25576_2017-10-12--22_21_20_right_patches</t>
  </si>
  <si>
    <t xml:space="preserve">03_02_D_1_1_2_patches</t>
  </si>
  <si>
    <t xml:space="preserve">03_02_D_1_1_patches</t>
  </si>
  <si>
    <t xml:space="preserve">03_02_D_1_2_patches</t>
  </si>
  <si>
    <t xml:space="preserve">03_02_D_1_3_patches</t>
  </si>
  <si>
    <t xml:space="preserve">03_02_D_5_3_patches</t>
  </si>
  <si>
    <t xml:space="preserve">03_02_D_6_1_patches</t>
  </si>
  <si>
    <t xml:space="preserve">03_02_D_6_2_patches</t>
  </si>
  <si>
    <t xml:space="preserve">03_02_D_6_3_patches</t>
  </si>
  <si>
    <t xml:space="preserve">25508_2017-10-12--17_42_33_bottom_patches</t>
  </si>
  <si>
    <t xml:space="preserve">25508_2017-10-12--17_42_33_middle_patches</t>
  </si>
  <si>
    <t xml:space="preserve">25508_2017-10-12--17_42_33_top_patches</t>
  </si>
  <si>
    <t xml:space="preserve">04_09_1_D_1_1_patches</t>
  </si>
  <si>
    <t xml:space="preserve">Large section of non-tumor area</t>
  </si>
  <si>
    <t xml:space="preserve">04_09_1_D_3_1_patches</t>
  </si>
  <si>
    <t xml:space="preserve">04_09_1_D_3_2_patches</t>
  </si>
  <si>
    <t xml:space="preserve">04_09_1_D_4_1_patches</t>
  </si>
  <si>
    <t xml:space="preserve">04_09_1_D_4_2_patches</t>
  </si>
  <si>
    <t xml:space="preserve">25573_2017-10-12--22_29_37_middle_patches</t>
  </si>
  <si>
    <t xml:space="preserve">04_12A_D_3_1_patches</t>
  </si>
  <si>
    <t xml:space="preserve">04_12A_D_5_1_patches</t>
  </si>
  <si>
    <t xml:space="preserve">04_12A_D_6_1_patches</t>
  </si>
  <si>
    <t xml:space="preserve">25572_2017-10-12--22_30_55_top_patches</t>
  </si>
  <si>
    <t xml:space="preserve">05_05_B_1_D_1_2_patches</t>
  </si>
  <si>
    <t xml:space="preserve">05_05_B_1_D_5_2_patches</t>
  </si>
  <si>
    <t xml:space="preserve">05_05_B_1_D_5_3_patches</t>
  </si>
  <si>
    <t xml:space="preserve">05_05_B_1_D_6_2_patches</t>
  </si>
  <si>
    <t xml:space="preserve">05_05_C3_S_2_1_patches</t>
  </si>
  <si>
    <t xml:space="preserve">05_05_C3_S_6_1_patches</t>
  </si>
  <si>
    <t xml:space="preserve">05_08_2_D_5_2_patches</t>
  </si>
  <si>
    <t xml:space="preserve">05_08_2_D_6_2_patches</t>
  </si>
  <si>
    <t xml:space="preserve">25568_2017-10-12--22_45_46_patches</t>
  </si>
  <si>
    <t xml:space="preserve">05_11_A_D_2_1_patches</t>
  </si>
  <si>
    <t xml:space="preserve">05_11_A_D_5_1_patches</t>
  </si>
  <si>
    <t xml:space="preserve">05_11_A_D_6_1_patches</t>
  </si>
  <si>
    <t xml:space="preserve">05_11_B_D_2_1_patches</t>
  </si>
  <si>
    <t xml:space="preserve">05_11_B_D_5_1_patches</t>
  </si>
  <si>
    <t xml:space="preserve">05_11_B_D_6_1_patches</t>
  </si>
  <si>
    <t xml:space="preserve">25562_2017-10-12--23_09_05_patches</t>
  </si>
  <si>
    <t xml:space="preserve">05_16_1_D_2_2_patches</t>
  </si>
  <si>
    <t xml:space="preserve">05_16_1_D_3_1_patches</t>
  </si>
  <si>
    <t xml:space="preserve">Mostly non-tumor</t>
  </si>
  <si>
    <t xml:space="preserve">05_16_1_D_3_2_patches</t>
  </si>
  <si>
    <t xml:space="preserve">05_16_1_D_4_1_patches</t>
  </si>
  <si>
    <t xml:space="preserve">05_16_1_D_4_2_patches</t>
  </si>
  <si>
    <t xml:space="preserve">05_16_1_D_4_3_patches</t>
  </si>
  <si>
    <t xml:space="preserve">05_16_1_D_5_1_patches</t>
  </si>
  <si>
    <t xml:space="preserve">05_16_1_D_5_2_patches</t>
  </si>
  <si>
    <t xml:space="preserve">05_16_1_D_5_3_patches</t>
  </si>
  <si>
    <t xml:space="preserve">25570_2017-10-12--22_39_48_middle_patches</t>
  </si>
  <si>
    <t xml:space="preserve">05_20_D_2_3_patches</t>
  </si>
  <si>
    <t xml:space="preserve">Very small tumor</t>
  </si>
  <si>
    <t xml:space="preserve">05_20_D_2_3_recrop_patches</t>
  </si>
  <si>
    <t xml:space="preserve">05_20_D_3_2_patches</t>
  </si>
  <si>
    <t xml:space="preserve">05_20_D_3_2_recrop_patches</t>
  </si>
  <si>
    <t xml:space="preserve">05_20_D_4_3_patches</t>
  </si>
  <si>
    <t xml:space="preserve">05_20_D_4_3_recrop_patches</t>
  </si>
  <si>
    <t xml:space="preserve">05_20_D_5_2_patches</t>
  </si>
  <si>
    <t xml:space="preserve">05_20_D_5_2_recrop_patches</t>
  </si>
  <si>
    <t xml:space="preserve">05_20_D_5_3_patches</t>
  </si>
  <si>
    <t xml:space="preserve">05_20_D_5_3_recrop_patches</t>
  </si>
  <si>
    <t xml:space="preserve">05_20_D_6_2_patches</t>
  </si>
  <si>
    <t xml:space="preserve">05_20_D_6_2_recrop_patches</t>
  </si>
  <si>
    <t xml:space="preserve">05_20_D_6_3_recrop_patches</t>
  </si>
  <si>
    <t xml:space="preserve">05_20_D_6_3_patches</t>
  </si>
  <si>
    <t xml:space="preserve">06_17_2_D_2_2_patches</t>
  </si>
  <si>
    <t xml:space="preserve">06_17_2_D_3_2_patches</t>
  </si>
  <si>
    <t xml:space="preserve">06_17_2_D_4_2_patches</t>
  </si>
  <si>
    <t xml:space="preserve">06_17_2_D_5_2_patches</t>
  </si>
  <si>
    <t xml:space="preserve">06_17_2_D_6_2_patches</t>
  </si>
  <si>
    <t xml:space="preserve">07_08_D_1_3_patches</t>
  </si>
  <si>
    <t xml:space="preserve">Distributed tumor</t>
  </si>
  <si>
    <t xml:space="preserve">07_08_D_2_2_patches</t>
  </si>
  <si>
    <t xml:space="preserve">07_08_D_2_3_patches</t>
  </si>
  <si>
    <t xml:space="preserve">07_08_D_3_2_patches</t>
  </si>
  <si>
    <t xml:space="preserve">07_08_D_3_3_patches</t>
  </si>
  <si>
    <t xml:space="preserve">07_08_D_4_1_patches</t>
  </si>
  <si>
    <t xml:space="preserve">07_08_D_4_2_patches</t>
  </si>
  <si>
    <t xml:space="preserve">07_08_D_4_3_patches</t>
  </si>
  <si>
    <t xml:space="preserve">07_08_D_5_1_patches</t>
  </si>
  <si>
    <t xml:space="preserve">07_08_D_5_2_patches</t>
  </si>
  <si>
    <t xml:space="preserve">07_08_D_5_3_patches</t>
  </si>
  <si>
    <t xml:space="preserve">07_08_D_6_1_patches</t>
  </si>
  <si>
    <t xml:space="preserve">07_08_D_6_2_patches</t>
  </si>
  <si>
    <t xml:space="preserve">25540_2017-10-12--15_22_27_left_patches</t>
  </si>
  <si>
    <t xml:space="preserve">Large cartilage area</t>
  </si>
  <si>
    <t xml:space="preserve">25540_2017-10-12--15_22_27_middle_patches</t>
  </si>
  <si>
    <t xml:space="preserve">07_11_B_D_2_1_patches</t>
  </si>
  <si>
    <t xml:space="preserve">07_11_B_D_3_1_patches</t>
  </si>
  <si>
    <t xml:space="preserve">07_11_B_D_5_1_patches</t>
  </si>
  <si>
    <t xml:space="preserve">07_11_B_D_6_1_patches</t>
  </si>
  <si>
    <t xml:space="preserve">08_01_D_1_1_patches</t>
  </si>
  <si>
    <t xml:space="preserve">Image with dots</t>
  </si>
  <si>
    <t xml:space="preserve">08_01_D_5_2_patches</t>
  </si>
  <si>
    <t xml:space="preserve">25566_2017-10-12--22_52_18_bottom_patches</t>
  </si>
  <si>
    <t xml:space="preserve">25566_2017-10-12--22_52_18_bottom_recrop_patches</t>
  </si>
  <si>
    <t xml:space="preserve">25566_2017-10-12--22_52_18_middle_patches</t>
  </si>
  <si>
    <t xml:space="preserve">25566_2017-10-12--22_52_18_top_patches</t>
  </si>
  <si>
    <t xml:space="preserve">08_03_D_2_2_patches</t>
  </si>
  <si>
    <t xml:space="preserve">08_03_D_3_2_patches</t>
  </si>
  <si>
    <t xml:space="preserve">08_03_D_4_2_patches</t>
  </si>
  <si>
    <t xml:space="preserve">08_03_D_5_2_1_patches</t>
  </si>
  <si>
    <t xml:space="preserve">08_03_D_5_2_patches</t>
  </si>
  <si>
    <t xml:space="preserve">08_03_D_6_2_patches</t>
  </si>
  <si>
    <t xml:space="preserve">25539_2017-10-12--15_24_02_left_patches</t>
  </si>
  <si>
    <t xml:space="preserve">Tear through center, mostly non-tumor</t>
  </si>
  <si>
    <t xml:space="preserve">25539_2017-10-12--15_24_02_right_patches</t>
  </si>
  <si>
    <t xml:space="preserve">08_04_D_1_1_1_patches</t>
  </si>
  <si>
    <t xml:space="preserve">08_04_D_1_1_2_patches</t>
  </si>
  <si>
    <t xml:space="preserve">08_04_D_1_1_3_patches</t>
  </si>
  <si>
    <t xml:space="preserve">08_04_D_1_2_1_patches</t>
  </si>
  <si>
    <t xml:space="preserve">08_04_D_1_2_patches</t>
  </si>
  <si>
    <t xml:space="preserve">08_04_D_2_1_1_patches</t>
  </si>
  <si>
    <t xml:space="preserve">08_04_D_2_1_patches</t>
  </si>
  <si>
    <t xml:space="preserve">08_04_D_2_2_1_patches</t>
  </si>
  <si>
    <t xml:space="preserve">08_04_D_2_2_patches</t>
  </si>
  <si>
    <t xml:space="preserve">08_04_D_2_patches</t>
  </si>
  <si>
    <t xml:space="preserve">08_04_D_3_1_patches</t>
  </si>
  <si>
    <t xml:space="preserve">08_04_D_3_patches</t>
  </si>
  <si>
    <t xml:space="preserve">08_04_D_5_1_patches</t>
  </si>
  <si>
    <t xml:space="preserve">08_04_D_5_2_patches</t>
  </si>
  <si>
    <t xml:space="preserve">08_04_D_5_patches</t>
  </si>
  <si>
    <t xml:space="preserve">08_04_D_6_1_patches</t>
  </si>
  <si>
    <t xml:space="preserve">08_04_D_6_2_patches</t>
  </si>
  <si>
    <t xml:space="preserve">08_04_D_3_2_patches</t>
  </si>
  <si>
    <t xml:space="preserve">08_05_2_D_2_1_patches</t>
  </si>
  <si>
    <t xml:space="preserve">No tumor</t>
  </si>
  <si>
    <t xml:space="preserve">08_05_2_D_5_1_patches</t>
  </si>
  <si>
    <t xml:space="preserve">08_05_2_D_5_2_patches</t>
  </si>
  <si>
    <t xml:space="preserve">08_05_2_D_6_2_patches</t>
  </si>
  <si>
    <t xml:space="preserve">08_05_3_D_1_1_patches</t>
  </si>
  <si>
    <t xml:space="preserve">08_05_3_D_2_1_patches</t>
  </si>
  <si>
    <t xml:space="preserve">08_05_3_D_2_2_patches</t>
  </si>
  <si>
    <t xml:space="preserve">08_05_3_D_3_1_patches</t>
  </si>
  <si>
    <t xml:space="preserve">08_05_3_D_4_1_patches</t>
  </si>
  <si>
    <t xml:space="preserve">08_05_3_D_4_2_patches</t>
  </si>
  <si>
    <t xml:space="preserve">08_05_3_D_5_1_patches</t>
  </si>
  <si>
    <t xml:space="preserve">08_05_3_D_6_1_patches</t>
  </si>
  <si>
    <t xml:space="preserve">08_05_3_D_6_2_patches</t>
  </si>
  <si>
    <t xml:space="preserve">08_05_3_D_7_1_patches</t>
  </si>
  <si>
    <t xml:space="preserve">08_05_3_D_8_1_patches</t>
  </si>
  <si>
    <t xml:space="preserve">08_05_3_D_9_1_patches</t>
  </si>
  <si>
    <t xml:space="preserve">08_14_2_D_2_1_patches</t>
  </si>
  <si>
    <t xml:space="preserve">08_14_2_D_2_2_patches</t>
  </si>
  <si>
    <t xml:space="preserve">08_14_2_D_3_1_patches</t>
  </si>
  <si>
    <t xml:space="preserve">08_14_2_D_3_2_patches</t>
  </si>
  <si>
    <t xml:space="preserve">08_14_2_D_4_1_patches</t>
  </si>
  <si>
    <t xml:space="preserve">08_14_2_D_4_2_patches</t>
  </si>
  <si>
    <t xml:space="preserve">08_14_2_D_5_1_patches</t>
  </si>
  <si>
    <t xml:space="preserve">08_14_2_D_5_2_patches</t>
  </si>
  <si>
    <t xml:space="preserve">08_14_2_D_6_1_patches</t>
  </si>
  <si>
    <t xml:space="preserve">08_14_2_D_6_2_patches</t>
  </si>
  <si>
    <t xml:space="preserve">25535_2017-10-12--15_39_58_left_patches</t>
  </si>
  <si>
    <t xml:space="preserve">Large cartilage area, tumor portion is torn</t>
  </si>
  <si>
    <t xml:space="preserve">25535_2017-10-12--15_39_58_right_patches</t>
  </si>
  <si>
    <t xml:space="preserve">09_03_D_1_1_patches</t>
  </si>
  <si>
    <t xml:space="preserve">09_03_D_1_2_patches</t>
  </si>
  <si>
    <t xml:space="preserve">09_03_D_2_1_patches</t>
  </si>
  <si>
    <t xml:space="preserve">09_03_D_2_2_patches</t>
  </si>
  <si>
    <t xml:space="preserve">09_03_D_2_3_patches</t>
  </si>
  <si>
    <t xml:space="preserve">09_03_D_6_1_patches</t>
  </si>
  <si>
    <t xml:space="preserve">09_03_D_6_3_patches</t>
  </si>
  <si>
    <t xml:space="preserve">09_19_1_1_1_patches</t>
  </si>
  <si>
    <t xml:space="preserve">09_19_1_1_patches</t>
  </si>
  <si>
    <t xml:space="preserve">09_19_2_1_patches</t>
  </si>
  <si>
    <t xml:space="preserve">09_19_D_2_1_patches</t>
  </si>
  <si>
    <t xml:space="preserve">09_19_D_5_1_patches</t>
  </si>
  <si>
    <t xml:space="preserve">09_19_D_6_1_patches</t>
  </si>
  <si>
    <t xml:space="preserve">Sparse sections on L and R, but overall cohesive</t>
  </si>
  <si>
    <t xml:space="preserve">09_19_D_2_2_patches</t>
  </si>
  <si>
    <t xml:space="preserve">09_19_D_3_1_patches</t>
  </si>
  <si>
    <t xml:space="preserve">Sparse sections on L and R</t>
  </si>
  <si>
    <t xml:space="preserve">09_19_D_3_patches</t>
  </si>
  <si>
    <t xml:space="preserve">09_19_D_5_2_patches</t>
  </si>
  <si>
    <t xml:space="preserve">09_19_D_5_patches</t>
  </si>
  <si>
    <t xml:space="preserve">09_19_D_6_2_patches</t>
  </si>
  <si>
    <t xml:space="preserve">09_19_D_6_patches</t>
  </si>
  <si>
    <t xml:space="preserve">25541_2017-10-12--15_18_54_patches</t>
  </si>
  <si>
    <t xml:space="preserve">09_19_D_3_2_patches</t>
  </si>
  <si>
    <t xml:space="preserve">09_24_BD_2_3_patches</t>
  </si>
  <si>
    <t xml:space="preserve">Image does not exist in drive</t>
  </si>
  <si>
    <t xml:space="preserve">09_24_BD_3_1_patches</t>
  </si>
  <si>
    <t xml:space="preserve">09_24_BD_3_2_patches</t>
  </si>
  <si>
    <t xml:space="preserve">09_24_BD_4_1_patches</t>
  </si>
  <si>
    <t xml:space="preserve">09_24_BD_4_3_patches</t>
  </si>
  <si>
    <t xml:space="preserve">09_24_BD_5_1_patches</t>
  </si>
  <si>
    <t xml:space="preserve">09_24_BD_5_2_patches</t>
  </si>
  <si>
    <t xml:space="preserve">09_24_BD_5_3_patches</t>
  </si>
  <si>
    <t xml:space="preserve">09_24_BD_6_1_patches</t>
  </si>
  <si>
    <t xml:space="preserve">09_24_BD_6_2_patches</t>
  </si>
  <si>
    <t xml:space="preserve">09_24_BD_6_3_patches</t>
  </si>
  <si>
    <t xml:space="preserve">25555_2017-10-12--22_19_16_bottom_patches</t>
  </si>
  <si>
    <t xml:space="preserve">25555_2017-10-12--22_19_16_middle_patches</t>
  </si>
  <si>
    <t xml:space="preserve">25555_2017-10-12--22_19_16_top_patches</t>
  </si>
  <si>
    <t xml:space="preserve">09_27_A3_D_1_1_patches</t>
  </si>
  <si>
    <t xml:space="preserve">09_27_A3_D_2_1_patches</t>
  </si>
  <si>
    <t xml:space="preserve">09_27_A3_D_3_1_patches</t>
  </si>
  <si>
    <t xml:space="preserve">09_27_A3_D_4_1_patches</t>
  </si>
  <si>
    <t xml:space="preserve">09_27_A3_D_5_1_patches</t>
  </si>
  <si>
    <t xml:space="preserve">09_27_A3_D_6_1_patches</t>
  </si>
  <si>
    <t xml:space="preserve">09_27A3_D_1_2_patches</t>
  </si>
  <si>
    <t xml:space="preserve">09_27A3_D_3_2_patches</t>
  </si>
  <si>
    <t xml:space="preserve">09_27A3_D_4_2_patches</t>
  </si>
  <si>
    <t xml:space="preserve">09_27A3_D_5_2_patches</t>
  </si>
  <si>
    <t xml:space="preserve">09_27A3_D_6_2_patches</t>
  </si>
  <si>
    <t xml:space="preserve">25554_2017-10-12–14_49_44_bottom_patches</t>
  </si>
  <si>
    <t xml:space="preserve">10_13_4_D_1_2_patches</t>
  </si>
  <si>
    <t xml:space="preserve">10_13_4_D_2_1_patches</t>
  </si>
  <si>
    <t xml:space="preserve">10_13_4_D_1_1</t>
  </si>
  <si>
    <t xml:space="preserve">10_13_4_D_2_2_patches</t>
  </si>
  <si>
    <t xml:space="preserve">10_13_4_D_5_1_patches</t>
  </si>
  <si>
    <t xml:space="preserve">10_13_4_D_5_2_patches</t>
  </si>
  <si>
    <t xml:space="preserve">10_13_4_D_6_2_patches</t>
  </si>
  <si>
    <t xml:space="preserve">10_16A_D_1_2</t>
  </si>
  <si>
    <t xml:space="preserve">25530_2017-10-12--16_03_42_left_patches</t>
  </si>
  <si>
    <t xml:space="preserve">25530_2017-10-12--16_03_42_right_patches</t>
  </si>
  <si>
    <t xml:space="preserve">10_16_2_D_2_2_patches</t>
  </si>
  <si>
    <t xml:space="preserve">10_16_2_D_5_2_patches</t>
  </si>
  <si>
    <t xml:space="preserve">10_16_2_D_6_2_patches</t>
  </si>
  <si>
    <t xml:space="preserve">10_16_AD_1_1_1_patches</t>
  </si>
  <si>
    <t xml:space="preserve">10_16A_D_1_1</t>
  </si>
  <si>
    <t xml:space="preserve">10_16_AD_1_1_patches</t>
  </si>
  <si>
    <t xml:space="preserve">10_16_AD_1_2_1_patches</t>
  </si>
  <si>
    <t xml:space="preserve">10_16_AD_1_2_patches</t>
  </si>
  <si>
    <t xml:space="preserve">10_16_AD_2_1_patches</t>
  </si>
  <si>
    <t xml:space="preserve">10_16_AD_2_2_patches</t>
  </si>
  <si>
    <t xml:space="preserve">10_16_D_5_1_patches</t>
  </si>
  <si>
    <t xml:space="preserve">10_16_D_5_2_patches</t>
  </si>
  <si>
    <t xml:space="preserve">10_16_D_6_1_patches</t>
  </si>
  <si>
    <t xml:space="preserve">10_16_D_6_2_patches</t>
  </si>
  <si>
    <t xml:space="preserve">10_16A_D_2_1_patches</t>
  </si>
  <si>
    <t xml:space="preserve">10_16A_D_2_patches</t>
  </si>
  <si>
    <t xml:space="preserve">10_16A_D_3_1_patches</t>
  </si>
  <si>
    <t xml:space="preserve">Small fold down center of </t>
  </si>
  <si>
    <t xml:space="preserve">10_16A_D_3_patches</t>
  </si>
  <si>
    <t xml:space="preserve">10_16A_D_5_1_patches</t>
  </si>
  <si>
    <t xml:space="preserve">10_16A_D_5_patches</t>
  </si>
  <si>
    <t xml:space="preserve">10_16A_D_6_1_patches</t>
  </si>
  <si>
    <t xml:space="preserve">10_16A_D_6_patches</t>
  </si>
  <si>
    <t xml:space="preserve">25550_2017-10-12--14_56_52_left_patches</t>
  </si>
  <si>
    <t xml:space="preserve">25550_2017-10-12--14_56_52_right_patches</t>
  </si>
  <si>
    <t xml:space="preserve">10_16A_D_2_2_patches</t>
  </si>
  <si>
    <t xml:space="preserve">10_16A_D_3_2_patches</t>
  </si>
  <si>
    <t xml:space="preserve">10_16A_D_5_2_patches</t>
  </si>
  <si>
    <t xml:space="preserve">10_16A_D_6_2_patches</t>
  </si>
  <si>
    <t xml:space="preserve">25552_2017-10-12--14_52_02_left_patches</t>
  </si>
  <si>
    <t xml:space="preserve">25552_2017-10-12--14_52_02_right_patches</t>
  </si>
  <si>
    <t xml:space="preserve">10_26_D_1_1_patches</t>
  </si>
  <si>
    <t xml:space="preserve">10_26_D_1_1_recrop_patches</t>
  </si>
  <si>
    <t xml:space="preserve">10_26_D_2_1_patches</t>
  </si>
  <si>
    <t xml:space="preserve">10_26_D_2_1_recrop_patches</t>
  </si>
  <si>
    <t xml:space="preserve">10_26_D_2_2_patches</t>
  </si>
  <si>
    <t xml:space="preserve">10_26_D_2_2_recrop_patches</t>
  </si>
  <si>
    <t xml:space="preserve">10_26_D_3_2_patches</t>
  </si>
  <si>
    <t xml:space="preserve">10_26_D_5_1_recrop_patches</t>
  </si>
  <si>
    <t xml:space="preserve">10_26_D_5_1_patches</t>
  </si>
  <si>
    <t xml:space="preserve">10_26_D_5_2_recrop_patches</t>
  </si>
  <si>
    <t xml:space="preserve">10_26_D_5_2_patches</t>
  </si>
  <si>
    <t xml:space="preserve">11_08_D_1_1_1_patches</t>
  </si>
  <si>
    <t xml:space="preserve">11_08_D_1_1</t>
  </si>
  <si>
    <t xml:space="preserve">11_08_D_5_2_1_patches</t>
  </si>
  <si>
    <t xml:space="preserve">Not found on drive</t>
  </si>
  <si>
    <t xml:space="preserve">11_08_D_5_3_1_patches</t>
  </si>
  <si>
    <t xml:space="preserve">10_08_D_1_3</t>
  </si>
  <si>
    <t xml:space="preserve">11_08_D_5_3_patches</t>
  </si>
  <si>
    <t xml:space="preserve">11_08_D_6_2_1_patches</t>
  </si>
  <si>
    <t xml:space="preserve">11_08_D_6_3_1_patches</t>
  </si>
  <si>
    <t xml:space="preserve">11_08_D_6_3_patches</t>
  </si>
  <si>
    <t xml:space="preserve">25556_2017-10-13--10_00_40_bottom_patches</t>
  </si>
  <si>
    <t xml:space="preserve">25556_2017-10-13--10_00_40_middle_patches</t>
  </si>
  <si>
    <t xml:space="preserve">25556_2017-10-13--10_00_40_top_patches</t>
  </si>
  <si>
    <t xml:space="preserve">11_09_D_2_3_patches</t>
  </si>
  <si>
    <t xml:space="preserve">11_09_D_2_3_recrop_patches</t>
  </si>
  <si>
    <t xml:space="preserve">11_09_D_3_3_patches</t>
  </si>
  <si>
    <t xml:space="preserve">11_09_D_1_3</t>
  </si>
  <si>
    <t xml:space="preserve">11_09_D_4_2_patches</t>
  </si>
  <si>
    <t xml:space="preserve">11_09_D_4_2_recrop_patches</t>
  </si>
  <si>
    <t xml:space="preserve">11_09_D_4_3_patches</t>
  </si>
  <si>
    <t xml:space="preserve">11_09_D_4_3_recrop_patches</t>
  </si>
  <si>
    <t xml:space="preserve">11_09_D_5_2_patches</t>
  </si>
  <si>
    <t xml:space="preserve">11_09_D_5_3_1_patches</t>
  </si>
  <si>
    <t xml:space="preserve">11_09_D_5_3_patches</t>
  </si>
  <si>
    <t xml:space="preserve">11_09_D_6_2_1_patches</t>
  </si>
  <si>
    <t xml:space="preserve">11_09_D_6_3_1_patches</t>
  </si>
  <si>
    <t xml:space="preserve">11_16_C_3_S_1_3</t>
  </si>
  <si>
    <t xml:space="preserve">11_09_D_6_3_patches</t>
  </si>
  <si>
    <t xml:space="preserve">11_09_D_A1_S_2_1_patches</t>
  </si>
  <si>
    <t xml:space="preserve">25551_2017-10-12--14_54_42_bottom_patches</t>
  </si>
  <si>
    <t xml:space="preserve">25551_2017-10-12--14_54_42_middle_patches</t>
  </si>
  <si>
    <t xml:space="preserve">25551_2017-10-12--14_54_42_top_patches</t>
  </si>
  <si>
    <t xml:space="preserve">25549_2017-10-13--10_13_09_patches</t>
  </si>
  <si>
    <t xml:space="preserve">11_16_C_3_S_6_2_patches</t>
  </si>
  <si>
    <t xml:space="preserve">11_16_C3_S_6_1_patches</t>
  </si>
  <si>
    <t xml:space="preserve">11_18_D_3_2_patches</t>
  </si>
  <si>
    <t xml:space="preserve">11_18_D_1_2</t>
  </si>
  <si>
    <t xml:space="preserve">11_18_D_5_2_patches</t>
  </si>
  <si>
    <t xml:space="preserve">11_18_D_6_2_patches</t>
  </si>
  <si>
    <t xml:space="preserve">25522_2017-10-12--16_43_37_bottom_patches</t>
  </si>
  <si>
    <t xml:space="preserve">25522_2017-10-12--16_43_37_top_patches</t>
  </si>
  <si>
    <t xml:space="preserve">Stretches across sample</t>
  </si>
  <si>
    <t xml:space="preserve">11_27_2_D_1_2_patches</t>
  </si>
  <si>
    <t xml:space="preserve">11_27_2_D_2_1_patches</t>
  </si>
  <si>
    <t xml:space="preserve">11_27_2_D_3_1_patches</t>
  </si>
  <si>
    <t xml:space="preserve">11_27_2_D_4_1_patches</t>
  </si>
  <si>
    <t xml:space="preserve">11_27_2_D_5_1_patches</t>
  </si>
  <si>
    <t xml:space="preserve">12_01_A3_D_1_1</t>
  </si>
  <si>
    <t xml:space="preserve">11_27_2_D_5_2_patches</t>
  </si>
  <si>
    <t xml:space="preserve">25519_2017-10-12--16_56_57_bottom_patches</t>
  </si>
  <si>
    <t xml:space="preserve">25519_2017-10-12--16_56_57_top_patches</t>
  </si>
  <si>
    <t xml:space="preserve">12_01_A3_D_2_1</t>
  </si>
  <si>
    <t xml:space="preserve">12_01_A3_D_5_1_patches</t>
  </si>
  <si>
    <t xml:space="preserve">12_01_A3_D_6_1_patches</t>
  </si>
  <si>
    <t xml:space="preserve">12_02_A2_D_1_1_patches</t>
  </si>
  <si>
    <t xml:space="preserve">Corrupt file</t>
  </si>
  <si>
    <t xml:space="preserve">12_16_2D_3_1_patches</t>
  </si>
  <si>
    <t xml:space="preserve">12_16_2D_4_1_patches</t>
  </si>
  <si>
    <t xml:space="preserve">12_16_2D_5_1_patches</t>
  </si>
  <si>
    <t xml:space="preserve">12_16_2D_6_1_patches</t>
  </si>
  <si>
    <t xml:space="preserve">12_16_2D_3_2_patches</t>
  </si>
  <si>
    <t xml:space="preserve">12_16_2D_4_2_patches</t>
  </si>
  <si>
    <t xml:space="preserve">12_16_2D_5_2_patches</t>
  </si>
  <si>
    <t xml:space="preserve">12_16_2D_6_2_patches</t>
  </si>
  <si>
    <t xml:space="preserve">12_17_B_5_1_patches</t>
  </si>
  <si>
    <t xml:space="preserve">25515_2017-10-12--17_11_38_bottom_patches</t>
  </si>
  <si>
    <t xml:space="preserve">Diffuse stretches and large area of melanin</t>
  </si>
  <si>
    <t xml:space="preserve">25515_2017-10-12--17_11_38_top_patches</t>
  </si>
  <si>
    <t xml:space="preserve">25527_2017-10-12--16_17_33_patches</t>
  </si>
  <si>
    <t xml:space="preserve">12_17_B_3_2_patches</t>
  </si>
  <si>
    <t xml:space="preserve">12_17_B_4_2_patches</t>
  </si>
  <si>
    <t xml:space="preserve">12_17_B_5_2_patches</t>
  </si>
  <si>
    <t xml:space="preserve">12_17_B_6_2_patches</t>
  </si>
  <si>
    <t xml:space="preserve">03_02_D_1_1_C1_patches</t>
  </si>
  <si>
    <t xml:space="preserve">Juan recrop</t>
  </si>
  <si>
    <t xml:space="preserve">03_02_D_1_2_C1_patches</t>
  </si>
  <si>
    <t xml:space="preserve">03_02_D_1_2_C2_patches</t>
  </si>
  <si>
    <t xml:space="preserve">03_02_D_5_3_C1_patches</t>
  </si>
  <si>
    <t xml:space="preserve">03_02_D_5_3_C2_patches</t>
  </si>
  <si>
    <t xml:space="preserve">03_02_D_6_1_C1_patches</t>
  </si>
  <si>
    <t xml:space="preserve">03_02_D_6_2_C1_patches</t>
  </si>
  <si>
    <t xml:space="preserve">03_02_D_6_2_C2_patches</t>
  </si>
  <si>
    <t xml:space="preserve">03_02_D_6_3_C1_patches</t>
  </si>
  <si>
    <t xml:space="preserve">03_02_D_6_3_C2_patches</t>
  </si>
  <si>
    <t xml:space="preserve">03_02_D_6_3_C3_patches</t>
  </si>
  <si>
    <t xml:space="preserve">03_02_D_6_3_C4_patches</t>
  </si>
  <si>
    <t xml:space="preserve">03_02_D_6_3_C5_patches</t>
  </si>
  <si>
    <t xml:space="preserve">03_07_D_1_1_C1_patches</t>
  </si>
  <si>
    <t xml:space="preserve">03_07_D_1_1_C2_patches</t>
  </si>
  <si>
    <t xml:space="preserve">03_07_D_1_1_C3_patches</t>
  </si>
  <si>
    <t xml:space="preserve">03_07_D_1_1_C4_patches</t>
  </si>
  <si>
    <t xml:space="preserve">03_07_D_2_1_2_C1_patches</t>
  </si>
  <si>
    <t xml:space="preserve">03_07_D_2_1_2_C2_patches</t>
  </si>
  <si>
    <t xml:space="preserve">03_07_D_2_1_2_C3_patches</t>
  </si>
  <si>
    <t xml:space="preserve">03_07_D_2_1_2_C4_patches</t>
  </si>
  <si>
    <t xml:space="preserve">03_07_D_2_1_2_C5_patches</t>
  </si>
  <si>
    <t xml:space="preserve">03_07_D_2_1_2_C6_patches</t>
  </si>
  <si>
    <t xml:space="preserve">03_07_D_2_1_2_C7_patches</t>
  </si>
  <si>
    <t xml:space="preserve">03_07_D_2_1_2_C8_patches</t>
  </si>
  <si>
    <t xml:space="preserve">03_07_D_2_1_C1_patches</t>
  </si>
  <si>
    <t xml:space="preserve">03_07_D_2_1_C2_patches</t>
  </si>
  <si>
    <t xml:space="preserve">03_07_D_2_1_C3_patches</t>
  </si>
  <si>
    <t xml:space="preserve">03_07_D_2_2_2_C1_patches</t>
  </si>
  <si>
    <t xml:space="preserve">03_07_D_2_2_2_C2_patches</t>
  </si>
  <si>
    <t xml:space="preserve">03_07_D_2_2_2_C3_patches</t>
  </si>
  <si>
    <t xml:space="preserve">03_07_D_2_2_2_C4_patches</t>
  </si>
  <si>
    <t xml:space="preserve">03_07_D_4_1_C1_patches</t>
  </si>
  <si>
    <t xml:space="preserve">03_07_D_4_1_C2_patches</t>
  </si>
  <si>
    <t xml:space="preserve">03_07_D_4_1_C3_patches</t>
  </si>
  <si>
    <t xml:space="preserve">03_07_D_4_1_C4_patches</t>
  </si>
  <si>
    <t xml:space="preserve">03_07_D_4_2_C1_patches</t>
  </si>
  <si>
    <t xml:space="preserve">03_07_D_4_2_C2_patches</t>
  </si>
  <si>
    <t xml:space="preserve">03_07_D_4_2_C3_patches</t>
  </si>
  <si>
    <t xml:space="preserve">03_07_D_5_1_C1_patches</t>
  </si>
  <si>
    <t xml:space="preserve">03_07_D_5_1_C2_patches</t>
  </si>
  <si>
    <t xml:space="preserve">03_07_D_5_1_C3_patches</t>
  </si>
  <si>
    <t xml:space="preserve">03_07_D_5_1_C4_patches</t>
  </si>
  <si>
    <t xml:space="preserve">03_07_D_5_2_C1_patches</t>
  </si>
  <si>
    <t xml:space="preserve">03_07_D_5_2_C2_patches</t>
  </si>
  <si>
    <t xml:space="preserve">03_07_D_5_2_C3_patches</t>
  </si>
  <si>
    <t xml:space="preserve">03_07_D_5_2_C4_patches</t>
  </si>
  <si>
    <t xml:space="preserve">05_20_D_1_1_C1_patches</t>
  </si>
  <si>
    <t xml:space="preserve">05_20_D_1_1_C2_patches</t>
  </si>
  <si>
    <t xml:space="preserve">05_20_D_1_1_C3_patches</t>
  </si>
  <si>
    <t xml:space="preserve">05_20_D_2_1_C1_patches</t>
  </si>
  <si>
    <t xml:space="preserve">05_20_D_2_1_C2_patches</t>
  </si>
  <si>
    <t xml:space="preserve">05_20_D_2_3_C1_patches</t>
  </si>
  <si>
    <t xml:space="preserve">05_20_D_2_3_C2_patches</t>
  </si>
  <si>
    <t xml:space="preserve">05_20_D_3_1_C1_patches</t>
  </si>
  <si>
    <t xml:space="preserve">05_20_D_3_3_C1_patches</t>
  </si>
  <si>
    <t xml:space="preserve">05_20_D_3_3_C2_patches</t>
  </si>
  <si>
    <t xml:space="preserve">05_20_D_4_1_C1_patches</t>
  </si>
  <si>
    <t xml:space="preserve">05_20_D_4_3_C1_patches</t>
  </si>
  <si>
    <t xml:space="preserve">05_20_D_4_3_C2_patches</t>
  </si>
  <si>
    <t xml:space="preserve">05_20_D_5_1_C1_patches</t>
  </si>
  <si>
    <t xml:space="preserve">05_20_D_5_2_C1_patches</t>
  </si>
  <si>
    <t xml:space="preserve">05_20_D_5_2_C2_patches</t>
  </si>
  <si>
    <t xml:space="preserve">05_20_D_5_2_C3_patches</t>
  </si>
  <si>
    <t xml:space="preserve">05_20_D_5_2_C4_patches</t>
  </si>
  <si>
    <t xml:space="preserve">05_20_D_5_2_C5_patches</t>
  </si>
  <si>
    <t xml:space="preserve">05_20_D_5_3_C1_patches</t>
  </si>
  <si>
    <t xml:space="preserve">05_20_D_5_3_C2_patches</t>
  </si>
  <si>
    <t xml:space="preserve">05_20_D_5_3_C3_patches</t>
  </si>
  <si>
    <t xml:space="preserve">05_20_D_6_2_C1_patches</t>
  </si>
  <si>
    <t xml:space="preserve">05_20_D_6_2_C2_patches</t>
  </si>
  <si>
    <t xml:space="preserve">05_20_D_6_2_C3_patches</t>
  </si>
  <si>
    <t xml:space="preserve">05_20_D_6_2_C4_patches</t>
  </si>
  <si>
    <t xml:space="preserve">05_20_D_6_3_C1_patches</t>
  </si>
  <si>
    <t xml:space="preserve">05_20_D_6_3_C2_patches</t>
  </si>
  <si>
    <t xml:space="preserve">05_20_D_6_3_C3_patches</t>
  </si>
  <si>
    <t xml:space="preserve">08_01_D_5_3_C1_patches</t>
  </si>
  <si>
    <t xml:space="preserve">08_01_D_5_3_C2_patches</t>
  </si>
  <si>
    <t xml:space="preserve">08_01_D_5_3_C3_patches</t>
  </si>
  <si>
    <t xml:space="preserve">08_01_D_5_3_C4_patches</t>
  </si>
  <si>
    <t xml:space="preserve">08_04_D_1_1_C1_patches</t>
  </si>
  <si>
    <t xml:space="preserve">08_04_D_2_1_C1_patches</t>
  </si>
  <si>
    <t xml:space="preserve">10_26_D_1_2_C1_patches</t>
  </si>
  <si>
    <t xml:space="preserve">10_26_D_1_2_C2_patches</t>
  </si>
  <si>
    <t xml:space="preserve">10_26_D_1_2_C3_patches</t>
  </si>
  <si>
    <t xml:space="preserve">10_26_D_2_2_C1_patches</t>
  </si>
  <si>
    <t xml:space="preserve">10_26_D_2_2_C2_patches</t>
  </si>
  <si>
    <t xml:space="preserve">10_26_D_2_2_C3_patches</t>
  </si>
  <si>
    <t xml:space="preserve">10_26_D_3_2_C1_patches</t>
  </si>
  <si>
    <t xml:space="preserve">10_26_D_5_2_C1_patches</t>
  </si>
  <si>
    <t xml:space="preserve">10_26_D_5_2_C2_patches</t>
  </si>
  <si>
    <t xml:space="preserve">10_26_D_5_2_C3_patches</t>
  </si>
  <si>
    <t xml:space="preserve">12_06_D_3_1_C1_patches</t>
  </si>
  <si>
    <t xml:space="preserve">12_06_D_3_1_C2_patches</t>
  </si>
  <si>
    <t xml:space="preserve">12_06_D_3_2_C1_patches</t>
  </si>
  <si>
    <t xml:space="preserve">12_06_D_3_2_C2_patches</t>
  </si>
  <si>
    <t xml:space="preserve">12_06_D_3_2_C3_patches</t>
  </si>
  <si>
    <t xml:space="preserve">12_06_D_4_1_C1_patches</t>
  </si>
  <si>
    <t xml:space="preserve">12_06_D_4_1_C2_patches</t>
  </si>
  <si>
    <t xml:space="preserve">12_06_D_4_1_C3_patches</t>
  </si>
  <si>
    <t xml:space="preserve">12_06_D_4_2_C1_patches</t>
  </si>
  <si>
    <t xml:space="preserve">12_06_D_4_2_C2_patches</t>
  </si>
  <si>
    <t xml:space="preserve">12_06_D_5_1_C1_patches</t>
  </si>
  <si>
    <t xml:space="preserve">12_06_D_5_1_C2_patches</t>
  </si>
  <si>
    <t xml:space="preserve">12_06_D_5_2_C1_patches</t>
  </si>
  <si>
    <t xml:space="preserve">12_06_D_5_2_C2_patches</t>
  </si>
  <si>
    <t xml:space="preserve">12_06_D_5_2_C3_patches</t>
  </si>
  <si>
    <t xml:space="preserve">12_06_D_5_2_C4_patches</t>
  </si>
  <si>
    <t xml:space="preserve">12_06_D_6_1_C1_patches</t>
  </si>
  <si>
    <t xml:space="preserve">12_06_D_6_1_C2_patches</t>
  </si>
  <si>
    <t xml:space="preserve">12_06_D_6_1_C3_patches</t>
  </si>
  <si>
    <t xml:space="preserve">12_06_D_6_1_C4_patches</t>
  </si>
  <si>
    <t xml:space="preserve">12_06_D_6_2_C1_patches</t>
  </si>
  <si>
    <t xml:space="preserve">12_06_D_6_2_C2_patches</t>
  </si>
  <si>
    <t xml:space="preserve">12_06_D_6_2_C3_patches</t>
  </si>
  <si>
    <t xml:space="preserve">12_06_D_6_2_C4_patches</t>
  </si>
  <si>
    <t xml:space="preserve">12_06_D_8_2_C1_patches</t>
  </si>
  <si>
    <t xml:space="preserve">12_06_D_8_2_C2_patches</t>
  </si>
  <si>
    <t xml:space="preserve">12_06_D_8_2_C3_patches</t>
  </si>
  <si>
    <t xml:space="preserve">12_06_D_8_2_C4_patches</t>
  </si>
  <si>
    <t xml:space="preserve">12_16_2D_10_3_C1_patches</t>
  </si>
  <si>
    <t xml:space="preserve">12_16_2D_5_2_C1_patches</t>
  </si>
  <si>
    <t xml:space="preserve">02_02_5_1_C1_patches</t>
  </si>
  <si>
    <t xml:space="preserve">02_02_5_1_C2_patches</t>
  </si>
  <si>
    <t xml:space="preserve">02_02_5_1_C3_patches</t>
  </si>
  <si>
    <t xml:space="preserve">02_02_5_1_C4_patches</t>
  </si>
  <si>
    <t xml:space="preserve">02_02_5_1_C5_patches</t>
  </si>
  <si>
    <t xml:space="preserve">02_02_5_1_C6_patches</t>
  </si>
  <si>
    <t xml:space="preserve">02_02_5_1_C7_patches</t>
  </si>
  <si>
    <t xml:space="preserve">02_02_5_3_C1_patches</t>
  </si>
  <si>
    <t xml:space="preserve">02_02_5_3_C2_patches</t>
  </si>
  <si>
    <t xml:space="preserve">02_02_5_3_C3_patches</t>
  </si>
  <si>
    <t xml:space="preserve">02_02_5_3_C4_patches</t>
  </si>
  <si>
    <t xml:space="preserve">02_02_5_3_C5_patches</t>
  </si>
  <si>
    <t xml:space="preserve">02_02_6_1_C1_patches</t>
  </si>
  <si>
    <t xml:space="preserve">02_02_6_2_C1_patches</t>
  </si>
  <si>
    <t xml:space="preserve">02_02_6_2_C2_patches</t>
  </si>
  <si>
    <t xml:space="preserve">02_02_6_2_C3_patches</t>
  </si>
  <si>
    <t xml:space="preserve">02_02_6_2_C4_patches</t>
  </si>
  <si>
    <t xml:space="preserve">02_02_6_2_C5_patches</t>
  </si>
  <si>
    <t xml:space="preserve">02_02_6_3_C1_patches</t>
  </si>
  <si>
    <t xml:space="preserve">02_02_6_3_C2_patches</t>
  </si>
  <si>
    <t xml:space="preserve">02_02_6_3_C3_patches</t>
  </si>
  <si>
    <t xml:space="preserve">02_02_6_3_C4_patches</t>
  </si>
  <si>
    <t xml:space="preserve">02_02_6_3_C5_patches</t>
  </si>
  <si>
    <t xml:space="preserve">02_02_D_1_C1_patches</t>
  </si>
  <si>
    <t xml:space="preserve">02_02_D_1_C2_patches</t>
  </si>
  <si>
    <t xml:space="preserve">02_02_D_1_C3_patches</t>
  </si>
  <si>
    <t xml:space="preserve">02_02_D_1_C4_patches</t>
  </si>
  <si>
    <t xml:space="preserve">02_02_D_1_C5_patches</t>
  </si>
  <si>
    <t xml:space="preserve">02_04_D_1_1_C1_patches</t>
  </si>
  <si>
    <t xml:space="preserve">02_04_D_1_1_C2_patches</t>
  </si>
  <si>
    <t xml:space="preserve">02_04_D_1_1_C3_patches</t>
  </si>
  <si>
    <t xml:space="preserve">02_04_D_1_1_C4_patches</t>
  </si>
  <si>
    <t xml:space="preserve">02_04_D_1_1_C5_patches</t>
  </si>
  <si>
    <t xml:space="preserve">02_04_D_5_1_C1_patches</t>
  </si>
  <si>
    <t xml:space="preserve">02_04_D_6_1_C1_patches</t>
  </si>
  <si>
    <t xml:space="preserve">02_04_D_6_1_C2_patches</t>
  </si>
  <si>
    <t xml:space="preserve">02_04_D_6_1_C3_patches</t>
  </si>
  <si>
    <t xml:space="preserve">02_04_D_6_1_C4_patches</t>
  </si>
  <si>
    <t xml:space="preserve">02_04_D_6_1_C5_patches</t>
  </si>
  <si>
    <t xml:space="preserve">02_04_D_6_1_C6_patches</t>
  </si>
  <si>
    <t xml:space="preserve">02_04_D_6_1_C7_patches</t>
  </si>
  <si>
    <t xml:space="preserve">02_04_D_6_1_C8_patches</t>
  </si>
  <si>
    <t xml:space="preserve">00_02_1_1_patches</t>
  </si>
  <si>
    <t xml:space="preserve">00_02_6_1_patches</t>
  </si>
  <si>
    <t xml:space="preserve">00_02_D_1_1_1_patches</t>
  </si>
  <si>
    <t xml:space="preserve">00_02_D_1_1_patches</t>
  </si>
  <si>
    <t xml:space="preserve">00_02_D_2_2_patches</t>
  </si>
  <si>
    <t xml:space="preserve">25510_2017-10-12--17_31_43_left_patches</t>
  </si>
  <si>
    <t xml:space="preserve">Small tumor area with moderate melanin</t>
  </si>
  <si>
    <t xml:space="preserve">25510_2017-10-12--17_31_43_right_patches</t>
  </si>
  <si>
    <t xml:space="preserve">Small tumor area</t>
  </si>
  <si>
    <t xml:space="preserve">02_03_D_5_1_patches</t>
  </si>
  <si>
    <t xml:space="preserve">02_03_D_5_2_patches</t>
  </si>
  <si>
    <t xml:space="preserve">02_03_D_6_1_patches</t>
  </si>
  <si>
    <t xml:space="preserve">02_03_D_6_2_patches</t>
  </si>
  <si>
    <t xml:space="preserve">Image not found</t>
  </si>
  <si>
    <t xml:space="preserve">25512_2017-10-12--17_23_28_patches</t>
  </si>
  <si>
    <t xml:space="preserve">03_03_D_5_1_patches</t>
  </si>
  <si>
    <t xml:space="preserve">Too big image</t>
  </si>
  <si>
    <t xml:space="preserve">03_03_D_6_1_patches</t>
  </si>
  <si>
    <t xml:space="preserve">25513_2017-10-12–17_21_29_patches</t>
  </si>
  <si>
    <t xml:space="preserve">25513_2017-10-12--17_21_29_N1_patches</t>
  </si>
  <si>
    <t xml:space="preserve">25513_2017-10-12--17_21_29_N2_patches</t>
  </si>
  <si>
    <t xml:space="preserve">25513_2017-10-12–17_21_29_N3_patches</t>
  </si>
  <si>
    <t xml:space="preserve">25513_2017-10-12–17_21_29_N4_patches</t>
  </si>
  <si>
    <t xml:space="preserve">25513_2017-10-12–17_21_29_N5_patches</t>
  </si>
  <si>
    <t xml:space="preserve">25513_2017-10-12–17_21_29_N6_patches</t>
  </si>
  <si>
    <t xml:space="preserve">25513_2017-10-12–17_21_29_N7_patches</t>
  </si>
  <si>
    <t xml:space="preserve">25513_2017-10-12–17_21_29_N8_patches</t>
  </si>
  <si>
    <t xml:space="preserve">25513_2017-10-12–17_21_29_N9_patches</t>
  </si>
  <si>
    <t xml:space="preserve">03_04_A_D_2_1_patches</t>
  </si>
  <si>
    <t xml:space="preserve">03_04_A_D_2_2_patches</t>
  </si>
  <si>
    <t xml:space="preserve">03_04_A_D_3_1_patches</t>
  </si>
  <si>
    <t xml:space="preserve">03_04_A_D_3_2_patches</t>
  </si>
  <si>
    <t xml:space="preserve">03_04_A_D_4_1_patches</t>
  </si>
  <si>
    <t xml:space="preserve">03_04_A_D_4_2_patches</t>
  </si>
  <si>
    <t xml:space="preserve">03_04_A_D_5_1_patches</t>
  </si>
  <si>
    <t xml:space="preserve">03_04_A_D_5_2_patches</t>
  </si>
  <si>
    <t xml:space="preserve">25575_2017-10-12--22_22_29_left_patches</t>
  </si>
  <si>
    <t xml:space="preserve">25575_2017-10-12--22_22_29_right_patches</t>
  </si>
  <si>
    <t xml:space="preserve">04_03_A4_S_2_1_patches</t>
  </si>
  <si>
    <t xml:space="preserve">04_03_A4_S_2_2_patches</t>
  </si>
  <si>
    <t xml:space="preserve">04_03_A4_S_5_1_patches</t>
  </si>
  <si>
    <t xml:space="preserve">04_03_A4_S_5_2_patches</t>
  </si>
  <si>
    <t xml:space="preserve">04_03_A4_S_6_1_patches</t>
  </si>
  <si>
    <t xml:space="preserve">04_03_A4_S_6_2_patches</t>
  </si>
  <si>
    <t xml:space="preserve">04_03_A4_S_1_4_Q2_patches</t>
  </si>
  <si>
    <t xml:space="preserve">04_03_A4_S_5_4_Q4_patches</t>
  </si>
  <si>
    <t xml:space="preserve">04_03_A4_S_6_4_Q1_patches</t>
  </si>
  <si>
    <t xml:space="preserve">04_03_A4_S_6_4_Q4_patches</t>
  </si>
  <si>
    <t xml:space="preserve">04_03_D_5_1_patches</t>
  </si>
  <si>
    <t xml:space="preserve">04_03_D_5_3_patches</t>
  </si>
  <si>
    <t xml:space="preserve">04_03_D_6_1_patches</t>
  </si>
  <si>
    <t xml:space="preserve">04_03_D_6_2_patches</t>
  </si>
  <si>
    <t xml:space="preserve">04_03_D_6_3_patches</t>
  </si>
  <si>
    <t xml:space="preserve">25507_2017-10-12--17_46_18_middle_patches</t>
  </si>
  <si>
    <t xml:space="preserve">Large areas of unclear tissue</t>
  </si>
  <si>
    <t xml:space="preserve">25507_2017-10-12--17_46_18_right_patches</t>
  </si>
  <si>
    <t xml:space="preserve">04_10_D_4_2_patches</t>
  </si>
  <si>
    <t xml:space="preserve">04_10_D_5_1_patches</t>
  </si>
  <si>
    <t xml:space="preserve">04_10_D_5_2_patches</t>
  </si>
  <si>
    <t xml:space="preserve">04_10_D_6_2_patches</t>
  </si>
  <si>
    <t xml:space="preserve">25557_2017-10-12--23_32_32_left_patches</t>
  </si>
  <si>
    <t xml:space="preserve">25557_2017-10-12--23_32_32_right_patches</t>
  </si>
  <si>
    <t xml:space="preserve">05_01_1_D_1_2_patches</t>
  </si>
  <si>
    <t xml:space="preserve">05_01_1_D_2_1_patches</t>
  </si>
  <si>
    <t xml:space="preserve">05_01_1_D_5_2_patches</t>
  </si>
  <si>
    <t xml:space="preserve">05_01_1D_1_1_patches</t>
  </si>
  <si>
    <t xml:space="preserve">05_01_1D_1_2_2_patches</t>
  </si>
  <si>
    <t xml:space="preserve">05_01_1D_1_2_patches</t>
  </si>
  <si>
    <t xml:space="preserve">05_01_1D_2_1_2_patches</t>
  </si>
  <si>
    <t xml:space="preserve">05_01_1D_2_1_patches</t>
  </si>
  <si>
    <t xml:space="preserve">05_01_1D_2_2_patches</t>
  </si>
  <si>
    <t xml:space="preserve">05_01_1D_3_1_patches</t>
  </si>
  <si>
    <t xml:space="preserve">05_01_1D_3_2_patches</t>
  </si>
  <si>
    <t xml:space="preserve">05_01_1D_4_1_patches</t>
  </si>
  <si>
    <t xml:space="preserve">05_01_1D_5_1_patches</t>
  </si>
  <si>
    <t xml:space="preserve">05_01_1D_5_2_patches</t>
  </si>
  <si>
    <t xml:space="preserve">05_02_A8_S_5_1_patches</t>
  </si>
  <si>
    <t xml:space="preserve">05_02_A8_S_6_1_patches</t>
  </si>
  <si>
    <t xml:space="preserve">05_02_D_6_1_patches</t>
  </si>
  <si>
    <t xml:space="preserve">25565_2017-10-12--22_54_50_bottom_patches</t>
  </si>
  <si>
    <t xml:space="preserve">25565_2017-10-12--22_54_50_bottom_recrop_1_patches</t>
  </si>
  <si>
    <t xml:space="preserve">25565_2017-10-12--22_54_50_bottom_recrop_2_patches</t>
  </si>
  <si>
    <t xml:space="preserve">25565_2017-10-12--22_54_50_top_patches</t>
  </si>
  <si>
    <t xml:space="preserve">05_03_2_D_1_1_2_patches</t>
  </si>
  <si>
    <t xml:space="preserve">05_03_2D_1_2_patches</t>
  </si>
  <si>
    <t xml:space="preserve">05_03_2D_1_patches</t>
  </si>
  <si>
    <t xml:space="preserve">Unacceptable levels of melanin</t>
  </si>
  <si>
    <t xml:space="preserve">05_03_2D_2_1_patches</t>
  </si>
  <si>
    <t xml:space="preserve">Stretched and melanin</t>
  </si>
  <si>
    <t xml:space="preserve">05_03_2D_2_2_patches</t>
  </si>
  <si>
    <t xml:space="preserve">05_03_2D_2_patches</t>
  </si>
  <si>
    <t xml:space="preserve">05_03_2D_3_1_patches</t>
  </si>
  <si>
    <t xml:space="preserve">Tumor area with diffuse melanin and stretching</t>
  </si>
  <si>
    <t xml:space="preserve">05_03_2D_3_2_patches</t>
  </si>
  <si>
    <t xml:space="preserve">05_03_2D_3_patches</t>
  </si>
  <si>
    <t xml:space="preserve">05_03_2D_4_1_patches</t>
  </si>
  <si>
    <t xml:space="preserve">05_03_2D_4_2_patches</t>
  </si>
  <si>
    <t xml:space="preserve">05_03_2D_4_patches</t>
  </si>
  <si>
    <t xml:space="preserve">05_03_2D_5_1_1_patches</t>
  </si>
  <si>
    <t xml:space="preserve">05_03_2D_5_1_2_patches</t>
  </si>
  <si>
    <t xml:space="preserve">05_03_2D_5_1_patches</t>
  </si>
  <si>
    <t xml:space="preserve">05_03_2D_5_2_patches</t>
  </si>
  <si>
    <t xml:space="preserve">05_03_2D_5_patches</t>
  </si>
  <si>
    <t xml:space="preserve">05_03_2D_6_1_1_patches</t>
  </si>
  <si>
    <t xml:space="preserve">05_03_2D_6_1_patches</t>
  </si>
  <si>
    <t xml:space="preserve">05_03_2D_6_2_patches</t>
  </si>
  <si>
    <t xml:space="preserve">05_03_2D_6_patches</t>
  </si>
  <si>
    <t xml:space="preserve">05_03_A5_S_1_1_patches</t>
  </si>
  <si>
    <t xml:space="preserve">05_03_A5S_2_1_patches</t>
  </si>
  <si>
    <t xml:space="preserve">05_04_D_1_1_patches</t>
  </si>
  <si>
    <t xml:space="preserve">05_04_D_1_2_1_patches</t>
  </si>
  <si>
    <t xml:space="preserve">05_04_D_2_1_2_patches</t>
  </si>
  <si>
    <t xml:space="preserve">05_04_D_2_2_1_patches</t>
  </si>
  <si>
    <t xml:space="preserve">05_04_D_2_2_patches</t>
  </si>
  <si>
    <t xml:space="preserve">05_04_D_2_3_patches</t>
  </si>
  <si>
    <t xml:space="preserve">05_04_D_3_1_patches</t>
  </si>
  <si>
    <t xml:space="preserve">05_04_D_3_2_patches</t>
  </si>
  <si>
    <t xml:space="preserve">05_04_D_3_3_patches</t>
  </si>
  <si>
    <t xml:space="preserve">05_04_D_4_1_patches</t>
  </si>
  <si>
    <t xml:space="preserve">05_04_D_4_2_patches</t>
  </si>
  <si>
    <t xml:space="preserve">05_04_D_4_3_patches</t>
  </si>
  <si>
    <t xml:space="preserve">05_04_D_5_1_2_patches</t>
  </si>
  <si>
    <t xml:space="preserve">05_04_D_5_1_patches</t>
  </si>
  <si>
    <t xml:space="preserve">05_04_D_5_2_1_patches</t>
  </si>
  <si>
    <t xml:space="preserve">05_04_D_5_2_patches</t>
  </si>
  <si>
    <t xml:space="preserve">05_04_D_5_3_1_patches</t>
  </si>
  <si>
    <t xml:space="preserve">05_04_D_5_3_patches</t>
  </si>
  <si>
    <t xml:space="preserve">05_04_D_6_2_patches</t>
  </si>
  <si>
    <t xml:space="preserve">25567_2017-10-12--22_49_03_left_patches</t>
  </si>
  <si>
    <t xml:space="preserve">25567_2017-10-12--22_49_03_middle_patches</t>
  </si>
  <si>
    <t xml:space="preserve">25567_2017-10-12--22_49_03_right_patches</t>
  </si>
  <si>
    <t xml:space="preserve">25565_2017-10-12--22_54_50_top_recrop_patches</t>
  </si>
  <si>
    <t xml:space="preserve">07_07_D_2_1_patches</t>
  </si>
  <si>
    <t xml:space="preserve">07_07_D_2_3_patches</t>
  </si>
  <si>
    <t xml:space="preserve">07_07_D_3_1_patches</t>
  </si>
  <si>
    <t xml:space="preserve">07_07_D_3_2_patches</t>
  </si>
  <si>
    <t xml:space="preserve">07_07_D_3_3_patches</t>
  </si>
  <si>
    <t xml:space="preserve">07_07_D_4_1_patches</t>
  </si>
  <si>
    <t xml:space="preserve">07_07_D_4_2_patches</t>
  </si>
  <si>
    <t xml:space="preserve">07_07_D_4_3_patches</t>
  </si>
  <si>
    <t xml:space="preserve">07_07_D_5_1_patches</t>
  </si>
  <si>
    <t xml:space="preserve">07_07_D_5_2_patches</t>
  </si>
  <si>
    <t xml:space="preserve">09_04 _4_D 2_1_patches</t>
  </si>
  <si>
    <t xml:space="preserve">09_04 _4_D 3_1_patches</t>
  </si>
  <si>
    <t xml:space="preserve">09_04 _4_D 4_1_patches</t>
  </si>
  <si>
    <t xml:space="preserve">09_04 _4_D 5_1_patches</t>
  </si>
  <si>
    <t xml:space="preserve">09_04 _D_1_1_patches</t>
  </si>
  <si>
    <t xml:space="preserve">09_04 _D_2_1_patches</t>
  </si>
  <si>
    <t xml:space="preserve">09_04 _D_5_1_patches</t>
  </si>
  <si>
    <t xml:space="preserve">09_04 _D_6_1_patches</t>
  </si>
  <si>
    <t xml:space="preserve">09_04_3D_3_1_patches</t>
  </si>
  <si>
    <t xml:space="preserve">Some diffuse spacing within cell, may be slightly torn</t>
  </si>
  <si>
    <t xml:space="preserve">09_04_3D_3_patches</t>
  </si>
  <si>
    <t xml:space="preserve">09_04_3D_4_patches</t>
  </si>
  <si>
    <t xml:space="preserve">09_04_3D_5_1_patches</t>
  </si>
  <si>
    <t xml:space="preserve">09_04_3D_5_patches</t>
  </si>
  <si>
    <t xml:space="preserve">09_04_D_1_2_patches</t>
  </si>
  <si>
    <t xml:space="preserve">09_04_D_2_2_patches</t>
  </si>
  <si>
    <t xml:space="preserve">09_04_D_5_2_patches</t>
  </si>
  <si>
    <t xml:space="preserve">09_04_D_6_2_patches</t>
  </si>
  <si>
    <t xml:space="preserve">25544_2017-10-12--15_13_44_bottom_patches</t>
  </si>
  <si>
    <t xml:space="preserve">25544_2017-10-12--15_13_44_top_patches</t>
  </si>
  <si>
    <t xml:space="preserve">09_04_3D_4_1_patches</t>
  </si>
  <si>
    <t xml:space="preserve">09_04_3D_3_2_patches</t>
  </si>
  <si>
    <t xml:space="preserve">09_04_3D_4_2_patches</t>
  </si>
  <si>
    <t xml:space="preserve">09_04_3D_5_2_patches</t>
  </si>
  <si>
    <t xml:space="preserve">09_15_5_1_patches</t>
  </si>
  <si>
    <t xml:space="preserve">09_15_5_3_patches</t>
  </si>
  <si>
    <t xml:space="preserve">09_15_D_2_1_patches</t>
  </si>
  <si>
    <t xml:space="preserve">09_15_D_2_2_patches</t>
  </si>
  <si>
    <t xml:space="preserve">09_15_D_2_3_patches</t>
  </si>
  <si>
    <t xml:space="preserve">09_15_D_5_2_patches</t>
  </si>
  <si>
    <t xml:space="preserve">09_15_D_6_2_patches</t>
  </si>
  <si>
    <t xml:space="preserve">09_15_D_6_3_patches</t>
  </si>
  <si>
    <t xml:space="preserve">25533_2017-10-12--15_54_53_bottom_patches</t>
  </si>
  <si>
    <t xml:space="preserve">25533_2017-10-12--15_54_53_middle_patches</t>
  </si>
  <si>
    <t xml:space="preserve">09_20_A_D_4_2_patches</t>
  </si>
  <si>
    <t xml:space="preserve">09_20_A_D_5_2_patches</t>
  </si>
  <si>
    <t xml:space="preserve">09_20_A_D_6_2_patches</t>
  </si>
  <si>
    <t xml:space="preserve">09_20_A_D_2_2_patches</t>
  </si>
  <si>
    <t xml:space="preserve">09_20_A_D_3_2_patches</t>
  </si>
  <si>
    <t xml:space="preserve">09_20_D_1_1_patches</t>
  </si>
  <si>
    <t xml:space="preserve">25542_2017-10-12--15_17_47_left_patches</t>
  </si>
  <si>
    <t xml:space="preserve">Yellow colored area</t>
  </si>
  <si>
    <t xml:space="preserve">25542_2017-10-12--15_17_47_right_patches</t>
  </si>
  <si>
    <t xml:space="preserve">25532_2017-10-12--15_57_09_bottom_patches</t>
  </si>
  <si>
    <t xml:space="preserve">Large cartilage area with tears and discoloration</t>
  </si>
  <si>
    <t xml:space="preserve">25532_2017-10-12--15_57_09_bottom_recrop_patches</t>
  </si>
  <si>
    <t xml:space="preserve">25532_2017-10-12--15_57_09_top_patches</t>
  </si>
  <si>
    <t xml:space="preserve">Mostly cartilage</t>
  </si>
  <si>
    <t xml:space="preserve">25548_2017-10-12--14_59_06_bottom_patches</t>
  </si>
  <si>
    <t xml:space="preserve">25548_2017-10-12--14_59_06_top_patches</t>
  </si>
  <si>
    <t xml:space="preserve">25577_2017-10-12--22_14_42_patches</t>
  </si>
  <si>
    <t xml:space="preserve">25514_2017-10-12--17_15_07_bottom_patches</t>
  </si>
  <si>
    <t xml:space="preserve">Diffuse stretching, fat, and cartilage</t>
  </si>
  <si>
    <t xml:space="preserve">25514_2017-10-12--17_15_07_top_patches</t>
  </si>
  <si>
    <t xml:space="preserve">03_03_D_1_1_C1_patches</t>
  </si>
  <si>
    <t xml:space="preserve">03_03_D_1_1_C2_patches</t>
  </si>
  <si>
    <t xml:space="preserve">03_03_D_1_1_C3_patches</t>
  </si>
  <si>
    <t xml:space="preserve">03_03_D_1_1_C4_patches</t>
  </si>
  <si>
    <t xml:space="preserve">03_03_D_5_1_C1_patches</t>
  </si>
  <si>
    <t xml:space="preserve">03_03_D_5_1_C2_patches</t>
  </si>
  <si>
    <t xml:space="preserve">03_03_D_5_1_C3_patches</t>
  </si>
  <si>
    <t xml:space="preserve">03_03_D_5_1_C4_patches</t>
  </si>
  <si>
    <t xml:space="preserve">03_03_D_5_1_C5_patches</t>
  </si>
  <si>
    <t xml:space="preserve">03_03_D_5_1_C6_patches</t>
  </si>
  <si>
    <t xml:space="preserve">03_03_D_6_1_C1_patches</t>
  </si>
  <si>
    <t xml:space="preserve">03_03_D_6_1_C2_patches</t>
  </si>
  <si>
    <t xml:space="preserve">04_03_A4_S_1_4_C1_patches</t>
  </si>
  <si>
    <t xml:space="preserve">04_03_A4_S_1_4_C2_patches</t>
  </si>
  <si>
    <t xml:space="preserve">04_03_A4_S_1_4_C3_patches</t>
  </si>
  <si>
    <t xml:space="preserve">04_03_A4_S_1_4_C4_patches</t>
  </si>
  <si>
    <t xml:space="preserve">04_03_A4_S_1_4_C5_patches</t>
  </si>
  <si>
    <t xml:space="preserve">04_03_A4_S_1_4_C6_patches</t>
  </si>
  <si>
    <t xml:space="preserve">04_03_A4_S_1_4_C7_patches</t>
  </si>
  <si>
    <t xml:space="preserve">04_03_A4_S_1_4_C8_patches</t>
  </si>
  <si>
    <t xml:space="preserve">04_03_A4_S_2_1_C1_patches</t>
  </si>
  <si>
    <t xml:space="preserve">04_03_A4_S_2_2_C1_patches</t>
  </si>
  <si>
    <t xml:space="preserve">04_03_A4_S_2_2_C2_patches</t>
  </si>
  <si>
    <t xml:space="preserve">04_03_A4_S_5_1_C1_patches</t>
  </si>
  <si>
    <t xml:space="preserve">04_03_A4_S_5_1_C2_patches</t>
  </si>
  <si>
    <t xml:space="preserve">04_03_A4_S_5_2_C1_patches</t>
  </si>
  <si>
    <t xml:space="preserve">04_03_A4_S_5_2_C2_patches</t>
  </si>
  <si>
    <t xml:space="preserve">04_03_A4_S_5_2_C3_patches</t>
  </si>
  <si>
    <t xml:space="preserve">04_03_D_5_1_C1_patches</t>
  </si>
  <si>
    <t xml:space="preserve">04_03_D_5_1_C2_patches</t>
  </si>
  <si>
    <t xml:space="preserve">04_03_D_5_1_C3_patches</t>
  </si>
  <si>
    <t xml:space="preserve">04_03_D_5_1_C4_patches</t>
  </si>
  <si>
    <t xml:space="preserve">04_03_D_5_3_C1_patches</t>
  </si>
  <si>
    <t xml:space="preserve">04_03_D_5_3_C2_patches</t>
  </si>
  <si>
    <t xml:space="preserve">04_03_D_6_1_C1_patches</t>
  </si>
  <si>
    <t xml:space="preserve">04_03_D_6_1_C2_patches</t>
  </si>
  <si>
    <t xml:space="preserve">04_03_D_6_1_C3_patches</t>
  </si>
  <si>
    <t xml:space="preserve">04_03_D_6_2_C1_patches</t>
  </si>
  <si>
    <t xml:space="preserve">04_03_D_6_2_C2_patches</t>
  </si>
  <si>
    <t xml:space="preserve">04_03_D_6_2_C3_patches</t>
  </si>
  <si>
    <t xml:space="preserve">04_03_D_6_2_C4_patches</t>
  </si>
  <si>
    <t xml:space="preserve">04_03_D_6_2_C5_patches</t>
  </si>
  <si>
    <t xml:space="preserve">04_03_D_6_2_C6_patches</t>
  </si>
  <si>
    <t xml:space="preserve">04_03_D_6_2_C7_patches</t>
  </si>
  <si>
    <t xml:space="preserve">04_03_D_6_2_C8_patches</t>
  </si>
  <si>
    <t xml:space="preserve">04_03_D_6_3_C1_patches</t>
  </si>
  <si>
    <t xml:space="preserve">04_03_D_6_3_C2_patches</t>
  </si>
  <si>
    <t xml:space="preserve">04_03_D_6_3_C3_patches</t>
  </si>
  <si>
    <t xml:space="preserve">05_02_A8_S_5_1_C1_patches</t>
  </si>
  <si>
    <t xml:space="preserve">05_02_A8_S_5_1_C2_patches</t>
  </si>
  <si>
    <t xml:space="preserve">05_02_A8_S_5_1_C3_patches</t>
  </si>
  <si>
    <t xml:space="preserve">05_02_A8_S_5_1_C4_patches</t>
  </si>
  <si>
    <t xml:space="preserve">05_02_A8_S_5_1_C5_patches</t>
  </si>
  <si>
    <t xml:space="preserve">05_02_A8_S_5_1_C6_patches</t>
  </si>
  <si>
    <t xml:space="preserve">05_02_A8_S_6_1_C1_patches</t>
  </si>
  <si>
    <t xml:space="preserve">05_02_A8_S_6_1_C2_patches</t>
  </si>
  <si>
    <t xml:space="preserve">05_02_A8_S_6_1_C3_patches</t>
  </si>
  <si>
    <t xml:space="preserve">05_02_A8_S_6_1_C4_patches</t>
  </si>
  <si>
    <t xml:space="preserve">05_02_A8_S_6_1_C5_patches</t>
  </si>
  <si>
    <t xml:space="preserve">05_02_D_5_1_C1_patches</t>
  </si>
  <si>
    <t xml:space="preserve">05_02_D_5_1_C2_patches</t>
  </si>
  <si>
    <t xml:space="preserve">05_02_D_5_1_C3_patches</t>
  </si>
  <si>
    <t xml:space="preserve">05_02_D_5_1_C4_patches</t>
  </si>
  <si>
    <t xml:space="preserve">05_02_D_5_1_C5_patches</t>
  </si>
  <si>
    <t xml:space="preserve">12_09_A_10_1_1_1_C1_patches</t>
  </si>
  <si>
    <t xml:space="preserve">12_09_A_10_1_1_C1_patches</t>
  </si>
  <si>
    <t xml:space="preserve">12_09_A_10_1_2_C1_patches</t>
  </si>
  <si>
    <t xml:space="preserve">02_02_5_1_patches</t>
  </si>
  <si>
    <t xml:space="preserve">Not Yvonne verified</t>
  </si>
  <si>
    <t xml:space="preserve">with fat</t>
  </si>
  <si>
    <t xml:space="preserve">02_02_5_2_patches</t>
  </si>
  <si>
    <t xml:space="preserve">02_02_5_3_patches</t>
  </si>
  <si>
    <t xml:space="preserve">02_02_6_1_patches</t>
  </si>
  <si>
    <t xml:space="preserve">02_02_6_2_patches</t>
  </si>
  <si>
    <t xml:space="preserve">02_02_6_3_patches</t>
  </si>
  <si>
    <t xml:space="preserve">02_02_D_1_1_patches</t>
  </si>
  <si>
    <t xml:space="preserve">03_07_D_2_2_2_patches</t>
  </si>
  <si>
    <t xml:space="preserve">03_07_D_4_2_patches</t>
  </si>
  <si>
    <t xml:space="preserve">03_07_D_5_2_patches</t>
  </si>
  <si>
    <t xml:space="preserve">25574_2017-10-12--22_25_27_left_patches</t>
  </si>
  <si>
    <t xml:space="preserve">25574_2017-10-12--22_25_27_right_patches</t>
  </si>
  <si>
    <t xml:space="preserve">07_05_B_11_S_2_1_patches</t>
  </si>
  <si>
    <t xml:space="preserve">07_05_B_11_S_5_1_patches</t>
  </si>
  <si>
    <t xml:space="preserve">07_05_B_D_2_1_patches</t>
  </si>
  <si>
    <t xml:space="preserve">07_05_B_D_3_1_patches</t>
  </si>
  <si>
    <t xml:space="preserve">07_05_B_D_4_1_patches</t>
  </si>
  <si>
    <t xml:space="preserve">08-06</t>
  </si>
  <si>
    <t xml:space="preserve">25536_2017-10-12--15_37_26_bottom_patches</t>
  </si>
  <si>
    <t xml:space="preserve">25536_2017-10-12--15_37_26_middle_patches</t>
  </si>
  <si>
    <t xml:space="preserve">25536_2017-10-12--15_37_26_top_patches</t>
  </si>
  <si>
    <t xml:space="preserve">08_11_ A_D_1_1_1_patches</t>
  </si>
  <si>
    <t xml:space="preserve">08_11_A_D_ 5_1_patches</t>
  </si>
  <si>
    <t xml:space="preserve">08_11_A_D_ 6_1_1_patches</t>
  </si>
  <si>
    <t xml:space="preserve">08_11_A_D_ 6_1_patches</t>
  </si>
  <si>
    <t xml:space="preserve">08_11_A_D_1_1_patches</t>
  </si>
  <si>
    <t xml:space="preserve">08_11_A_D_1_2_1_patches</t>
  </si>
  <si>
    <t xml:space="preserve">08_11_A_D_1_2_patches</t>
  </si>
  <si>
    <t xml:space="preserve">08_11_A_D_2_1_1_patches</t>
  </si>
  <si>
    <t xml:space="preserve">08_11_A_D_2_1_patches</t>
  </si>
  <si>
    <t xml:space="preserve">08_11_A_D_2_2_2_patches</t>
  </si>
  <si>
    <t xml:space="preserve">08_11_A_D_2_2_patches</t>
  </si>
  <si>
    <t xml:space="preserve">08_11_A_D_3_1_patches</t>
  </si>
  <si>
    <t xml:space="preserve">08_11_A_D_3_2_patches</t>
  </si>
  <si>
    <t xml:space="preserve">08_11_A_D_4_1_patches</t>
  </si>
  <si>
    <t xml:space="preserve">08_11_A_D_4_2_patches</t>
  </si>
  <si>
    <t xml:space="preserve">08_11_A_D_5_1_1_patches</t>
  </si>
  <si>
    <t xml:space="preserve">08_11_A_D_5_2_patches</t>
  </si>
  <si>
    <t xml:space="preserve">08_11_A_D_6_2_1_patches</t>
  </si>
  <si>
    <t xml:space="preserve">08_11_A_D_6_2_patches</t>
  </si>
  <si>
    <t xml:space="preserve">25545_2017-10-12--15_11_31_left_patches</t>
  </si>
  <si>
    <t xml:space="preserve">25545_2017-10-12--15_11_31_middle_patches</t>
  </si>
  <si>
    <t xml:space="preserve">25545_2017-10-12--15_11_31_right_patches</t>
  </si>
  <si>
    <t xml:space="preserve">09-02</t>
  </si>
  <si>
    <t xml:space="preserve">25526_2017-10-12--16_22_20_left_patches</t>
  </si>
  <si>
    <t xml:space="preserve">25526_2017-10-12--16_22_20_right_patches</t>
  </si>
  <si>
    <t xml:space="preserve">09_25_D_2_2_patches</t>
  </si>
  <si>
    <t xml:space="preserve">09_25_D_3_1_patches</t>
  </si>
  <si>
    <t xml:space="preserve">09_25_D_3_2_patches</t>
  </si>
  <si>
    <t xml:space="preserve">09_25_D_4_2_patches</t>
  </si>
  <si>
    <t xml:space="preserve">09_25_D_5_1_patches</t>
  </si>
  <si>
    <t xml:space="preserve">09_25_D_5_2_patches</t>
  </si>
  <si>
    <t xml:space="preserve">09_25_D_6_2_patches</t>
  </si>
  <si>
    <t xml:space="preserve">25553_2017-10-12--14_46_12_left_patches</t>
  </si>
  <si>
    <t xml:space="preserve">25553_2017-10-12--14_46_12_middle_patches</t>
  </si>
  <si>
    <t xml:space="preserve">25553_2017-10-12--14_46_12_right_patches</t>
  </si>
  <si>
    <t xml:space="preserve">10_03_2D_5_2_patches</t>
  </si>
  <si>
    <t xml:space="preserve">10_03_2D_6_2_patches</t>
  </si>
  <si>
    <t xml:space="preserve">10_18_D_1_4_patches</t>
  </si>
  <si>
    <t xml:space="preserve">10_18_D_3_1_patches</t>
  </si>
  <si>
    <t xml:space="preserve">10_18_D_1_1</t>
  </si>
  <si>
    <t xml:space="preserve">10_18_D_3_2_patches</t>
  </si>
  <si>
    <t xml:space="preserve">10_18_D_1_2</t>
  </si>
  <si>
    <t xml:space="preserve">10_18_D_3_3_patches</t>
  </si>
  <si>
    <t xml:space="preserve">10_18_D_3_4_patches</t>
  </si>
  <si>
    <t xml:space="preserve">10_18_D_4_1_patches</t>
  </si>
  <si>
    <t xml:space="preserve">10_18_D_4_2_patches</t>
  </si>
  <si>
    <t xml:space="preserve">10_18_D_4_3_patches</t>
  </si>
  <si>
    <t xml:space="preserve">10_18_D_4_4_patches</t>
  </si>
  <si>
    <t xml:space="preserve">10_18_D_5_1_patches</t>
  </si>
  <si>
    <t xml:space="preserve">10_18_D_5_2_patches</t>
  </si>
  <si>
    <t xml:space="preserve">10_18_D_5_3_patches</t>
  </si>
  <si>
    <t xml:space="preserve">10_18_D_5_4_patches</t>
  </si>
  <si>
    <t xml:space="preserve">25547_2017-10-12--15_02_20_left_patches</t>
  </si>
  <si>
    <t xml:space="preserve">25547_2017-10-12--15_02_20_right_patches</t>
  </si>
  <si>
    <t xml:space="preserve">11_25_A_D_3_1_patches</t>
  </si>
  <si>
    <t xml:space="preserve">11_25_A_D_4_1_patches</t>
  </si>
  <si>
    <t xml:space="preserve">11_25_A_D_5_1_patches</t>
  </si>
  <si>
    <t xml:space="preserve">11-31</t>
  </si>
  <si>
    <t xml:space="preserve">25520_2017-10-12--16_54_47_bottom_patches</t>
  </si>
  <si>
    <t xml:space="preserve">25520_2017-10-12--16_54_47_middle_patches</t>
  </si>
  <si>
    <t xml:space="preserve">25520_2017-10-12--16_54_47_top_patches</t>
  </si>
  <si>
    <t xml:space="preserve">25516_2017-10-12--17_10_22_patches</t>
  </si>
  <si>
    <t xml:space="preserve">25516_2017-10-12--17_10_22_recrop_patches</t>
  </si>
  <si>
    <t xml:space="preserve">12_06_2D_3_1_patches</t>
  </si>
  <si>
    <t xml:space="preserve">Diffuse stretching</t>
  </si>
  <si>
    <t xml:space="preserve">12_06_2D_3_patches</t>
  </si>
  <si>
    <t xml:space="preserve">12_06_2D_4_patches</t>
  </si>
  <si>
    <t xml:space="preserve">12_06_2D_5_patches</t>
  </si>
  <si>
    <t xml:space="preserve">12_06_2D_6_patches</t>
  </si>
  <si>
    <t xml:space="preserve">12_06_D_3_1_patches</t>
  </si>
  <si>
    <t xml:space="preserve">12_06_D_3_patches</t>
  </si>
  <si>
    <t xml:space="preserve">Cartliage and large yellow area</t>
  </si>
  <si>
    <t xml:space="preserve">12_06_D_3_recrop_patches</t>
  </si>
  <si>
    <t xml:space="preserve">12_06_D_4_1_patches</t>
  </si>
  <si>
    <t xml:space="preserve">12_06_D_4_patches</t>
  </si>
  <si>
    <t xml:space="preserve">Cartilage, yellow area, and melanin</t>
  </si>
  <si>
    <t xml:space="preserve">12_06_D_4_recrop_patches</t>
  </si>
  <si>
    <t xml:space="preserve">12_06_D_5_1_patches</t>
  </si>
  <si>
    <t xml:space="preserve">12_06_D_5_patches</t>
  </si>
  <si>
    <t xml:space="preserve">12_06_D_5_recrop_patches</t>
  </si>
  <si>
    <t xml:space="preserve">12_06_D_6_1_patches</t>
  </si>
  <si>
    <t xml:space="preserve">12_06_D_6_patches</t>
  </si>
  <si>
    <t xml:space="preserve">12_06_D_6_recrop_1_patches</t>
  </si>
  <si>
    <t xml:space="preserve">12_06_D_6_recrop_2_patches</t>
  </si>
  <si>
    <t xml:space="preserve">00_02_1_1_bleached.tif</t>
  </si>
  <si>
    <t xml:space="preserve">00_02_2_1_bleached.tif</t>
  </si>
  <si>
    <t xml:space="preserve">00_02_3_1_bleached.tif</t>
  </si>
  <si>
    <t xml:space="preserve">00_02_4_1_bleached.tif</t>
  </si>
  <si>
    <t xml:space="preserve">00_02_5_1_bleached.tif</t>
  </si>
  <si>
    <t xml:space="preserve">02_02_1_1_1_bleached.tif</t>
  </si>
  <si>
    <t xml:space="preserve">02_02_1_1_2_bleached.tif</t>
  </si>
  <si>
    <t xml:space="preserve">02_02_1_2_2_bleached.tif</t>
  </si>
  <si>
    <t xml:space="preserve">02_02_1_3_1_bleached.tif</t>
  </si>
  <si>
    <t xml:space="preserve">02_02_1_3_2_bleached.tif</t>
  </si>
  <si>
    <t xml:space="preserve">02_02_1_4_1_bleached.tif</t>
  </si>
  <si>
    <t xml:space="preserve">02_02_1_4_2_bleached.tif</t>
  </si>
  <si>
    <t xml:space="preserve">02_02_1_5_1_bleached.tif</t>
  </si>
  <si>
    <t xml:space="preserve">02_02_1_5_2_bleached.tif</t>
  </si>
  <si>
    <t xml:space="preserve">02_02_2_1_1_bleached.tif</t>
  </si>
  <si>
    <t xml:space="preserve">02_02_2_1_2_1_bleached.tif</t>
  </si>
  <si>
    <t xml:space="preserve">02_02_2_1_2_2_bleached.tif</t>
  </si>
  <si>
    <t xml:space="preserve">02_02_2_2_2_1_bleached.tif</t>
  </si>
  <si>
    <t xml:space="preserve">02_02_2_2_2_2_bleached.tif</t>
  </si>
  <si>
    <t xml:space="preserve">02_02_2_3_2_1_bleached.tif</t>
  </si>
  <si>
    <t xml:space="preserve">02_02_2_3_2_2_bleached.tif</t>
  </si>
  <si>
    <t xml:space="preserve">02_02_2_4_2_1_bleached.tif</t>
  </si>
  <si>
    <t xml:space="preserve">02_02_2_5_2_1_bleached.tif</t>
  </si>
  <si>
    <t xml:space="preserve">02_02_2_5_2_2_bleached.tif</t>
  </si>
  <si>
    <t xml:space="preserve">05_20_1_1.tif</t>
  </si>
  <si>
    <t xml:space="preserve">diagnostic slide</t>
  </si>
  <si>
    <t xml:space="preserve">08_01_1_1.tif</t>
  </si>
  <si>
    <t xml:space="preserve">08_01_1_2.tif</t>
  </si>
  <si>
    <t xml:space="preserve">08_04_1_1.tif</t>
  </si>
  <si>
    <t xml:space="preserve">08_04_1_2.tif</t>
  </si>
  <si>
    <t xml:space="preserve">08_04_vii_1_1.tif</t>
  </si>
  <si>
    <t xml:space="preserve">08_04_vii_1_2.tif</t>
  </si>
  <si>
    <t xml:space="preserve">08_05_3_1_1_bleached.tif</t>
  </si>
  <si>
    <t xml:space="preserve">08_05_3_1_2_bleached.tif</t>
  </si>
  <si>
    <t xml:space="preserve">08_05_3_2_1_bleached.tif</t>
  </si>
  <si>
    <t xml:space="preserve">08_05_3_2_2_bleached.tif</t>
  </si>
  <si>
    <t xml:space="preserve">08_05_3_3_1_bleached.tif</t>
  </si>
  <si>
    <t xml:space="preserve">08_05_3_3_2_bleached.tif</t>
  </si>
  <si>
    <t xml:space="preserve">08_05_3_4_1_bleached.tif</t>
  </si>
  <si>
    <t xml:space="preserve">08_05_3_4_2_bleached.tif</t>
  </si>
  <si>
    <t xml:space="preserve">08_05_3_5_1_bleached.tif</t>
  </si>
  <si>
    <t xml:space="preserve">08_05_3_5_2_bleached.tif</t>
  </si>
  <si>
    <t xml:space="preserve">08_05_4_2_2_bleached.tif</t>
  </si>
  <si>
    <t xml:space="preserve">large hole in center</t>
  </si>
  <si>
    <t xml:space="preserve">08_05_4_3_2_bleached.tif</t>
  </si>
  <si>
    <t xml:space="preserve">08_05_4_4_2_bleached.tif</t>
  </si>
  <si>
    <t xml:space="preserve">08_05_4_5_2_bleached.tif</t>
  </si>
  <si>
    <t xml:space="preserve">09_04_3_1_1_bleached.tif</t>
  </si>
  <si>
    <t xml:space="preserve">09_04_3_1_2_bleached.tif</t>
  </si>
  <si>
    <t xml:space="preserve">09_04_3_2_1_bleached.tif</t>
  </si>
  <si>
    <t xml:space="preserve">09_04_3_2_2_bleached.tif</t>
  </si>
  <si>
    <t xml:space="preserve">09_04_3_3_1_bleached.tif</t>
  </si>
  <si>
    <t xml:space="preserve">09_04_3_3_2_bleached.tif</t>
  </si>
  <si>
    <t xml:space="preserve">09_04_3_4_1_bleached.tif</t>
  </si>
  <si>
    <t xml:space="preserve">09_04_3_4_2_bleached.tif</t>
  </si>
  <si>
    <t xml:space="preserve">09_04_3_5_1_bleached.tif</t>
  </si>
  <si>
    <t xml:space="preserve">09_04_3_5_2_bleached.tif</t>
  </si>
  <si>
    <t xml:space="preserve">09_04_4_3_1_bleached.tif</t>
  </si>
  <si>
    <t xml:space="preserve">09_04_4_5_1_bleached.tif</t>
  </si>
  <si>
    <t xml:space="preserve">09_27_1_1_3_bleached.tif</t>
  </si>
  <si>
    <t xml:space="preserve">09_27_1_2_1_bleached.tif</t>
  </si>
  <si>
    <t xml:space="preserve">09_27_1_2_3_bleached.tif</t>
  </si>
  <si>
    <t xml:space="preserve">09_27_1_3_1_bleached.tif</t>
  </si>
  <si>
    <t xml:space="preserve">09_27_1_3_2_bleached.tif</t>
  </si>
  <si>
    <t xml:space="preserve">09_27_1_4_1_bleached.tif</t>
  </si>
  <si>
    <t xml:space="preserve">09_27_1_4_2_bleached.tif</t>
  </si>
  <si>
    <t xml:space="preserve">09_27_1_4_3_bleached.tif</t>
  </si>
  <si>
    <t xml:space="preserve">09_27_1_5_2_bleached.tif</t>
  </si>
  <si>
    <t xml:space="preserve">09_27_1_5_3_bleached.tif</t>
  </si>
  <si>
    <t xml:space="preserve">09_27_2_1_2_bleached.tif</t>
  </si>
  <si>
    <t xml:space="preserve">09_27_2_2_2_bleached.tif</t>
  </si>
  <si>
    <t xml:space="preserve">09_27_2_3_2_bleached.tif</t>
  </si>
  <si>
    <t xml:space="preserve">09_27_2_4_2_bleached.tif</t>
  </si>
  <si>
    <t xml:space="preserve">09_27_2_5_2_bleached.tif</t>
  </si>
  <si>
    <t xml:space="preserve">09_27_3_1_2_bleached.tif</t>
  </si>
  <si>
    <t xml:space="preserve">09_27_3_2_2_bleached.tif</t>
  </si>
  <si>
    <t xml:space="preserve">09_27_3_3_2_bleached.tif</t>
  </si>
  <si>
    <t xml:space="preserve">09_27_3_4_2_bleached.tif</t>
  </si>
  <si>
    <t xml:space="preserve">09_27_3_5_2_bleached.tif</t>
  </si>
  <si>
    <t xml:space="preserve">09_27_A1_1_1.tif</t>
  </si>
  <si>
    <t xml:space="preserve">09_27_A1_1_2.tif</t>
  </si>
  <si>
    <t xml:space="preserve">10_18_1_2_bleached.tif</t>
  </si>
  <si>
    <t xml:space="preserve">10_18_1_3_bleached.tif</t>
  </si>
  <si>
    <t xml:space="preserve">10_18_2_2_bleached.tif</t>
  </si>
  <si>
    <t xml:space="preserve">10_18_2_3_bleached.tif</t>
  </si>
  <si>
    <t xml:space="preserve">10_18_3_2_bleached.tif</t>
  </si>
  <si>
    <t xml:space="preserve">10_18_3_3_bleached.tif</t>
  </si>
  <si>
    <t xml:space="preserve">10_18_4_2_bleached.tif</t>
  </si>
  <si>
    <t xml:space="preserve">10_18_4_3_bleached.tif</t>
  </si>
  <si>
    <t xml:space="preserve">10_18_5_2_bleached.tif</t>
  </si>
  <si>
    <t xml:space="preserve">10_18_5_3_bleached.tif</t>
  </si>
  <si>
    <t xml:space="preserve">10_19_2_2_1_bleached.tif</t>
  </si>
  <si>
    <t xml:space="preserve">10_19_2_3_1_bleached.tif</t>
  </si>
  <si>
    <t xml:space="preserve">10_19_2_4_1_bleached.tif</t>
  </si>
  <si>
    <t xml:space="preserve">11_15_B_1_1.tif</t>
  </si>
  <si>
    <t xml:space="preserve">11_15_B_1_2.tif</t>
  </si>
  <si>
    <t xml:space="preserve">12_09_2_2_2_bleached.tif</t>
  </si>
  <si>
    <t xml:space="preserve">12_09_2_4_2_bleached.tif</t>
  </si>
  <si>
    <t xml:space="preserve">12_02_A1_1_1.tif</t>
  </si>
  <si>
    <t xml:space="preserve">12_05_A_1.tif</t>
  </si>
  <si>
    <t xml:space="preserve">12_16_2_1_1.tif</t>
  </si>
  <si>
    <t xml:space="preserve">12_16_2_1_3.tif</t>
  </si>
  <si>
    <t xml:space="preserve">12_16_2_1_4.tif</t>
  </si>
  <si>
    <t xml:space="preserve">12_16_2_1_5.tif</t>
  </si>
  <si>
    <t xml:space="preserve">11_09_1_1.tif</t>
  </si>
  <si>
    <t xml:space="preserve">02_04_A7_1_N5.tif</t>
  </si>
  <si>
    <t xml:space="preserve">02_04_A7_1_N9.tif</t>
  </si>
  <si>
    <t xml:space="preserve">02_04_A8_1_N2.tif</t>
  </si>
  <si>
    <t xml:space="preserve">02_04_A8_1_N4.tif</t>
  </si>
  <si>
    <t xml:space="preserve">02_04_A8_1_N5.tif</t>
  </si>
  <si>
    <t xml:space="preserve">02_04_A8_1_N6.tif</t>
  </si>
  <si>
    <t xml:space="preserve">03_03_1_N1.tif</t>
  </si>
  <si>
    <t xml:space="preserve">03_03_1_N3.tif</t>
  </si>
  <si>
    <t xml:space="preserve">03_03_1_N4.tif</t>
  </si>
  <si>
    <t xml:space="preserve">03_03_1_N5.tif</t>
  </si>
  <si>
    <t xml:space="preserve">03_03_1_N6.tif</t>
  </si>
  <si>
    <t xml:space="preserve">03_03_1_N8.tif</t>
  </si>
  <si>
    <t xml:space="preserve">04_03_2R_1.tif</t>
  </si>
  <si>
    <t xml:space="preserve">04_03_2_1.tif</t>
  </si>
  <si>
    <t xml:space="preserve">12_04_L6_1.tif</t>
  </si>
  <si>
    <t xml:space="preserve">10_04_A_1.tif</t>
  </si>
  <si>
    <t xml:space="preserve">M17</t>
  </si>
  <si>
    <t xml:space="preserve">M17_1_1.tif</t>
  </si>
  <si>
    <t xml:space="preserve">Sinai slide</t>
  </si>
  <si>
    <t xml:space="preserve">M19</t>
  </si>
  <si>
    <t xml:space="preserve">M19_1_1.tif</t>
  </si>
  <si>
    <t xml:space="preserve">M25</t>
  </si>
  <si>
    <t xml:space="preserve">M25_1_1.tif</t>
  </si>
  <si>
    <t xml:space="preserve">M25_2_1.tif</t>
  </si>
  <si>
    <t xml:space="preserve">M25_2_2.tif</t>
  </si>
  <si>
    <t xml:space="preserve">--</t>
  </si>
  <si>
    <t xml:space="preserve">duplicate</t>
  </si>
  <si>
    <t xml:space="preserve">M25_3_1.tif</t>
  </si>
  <si>
    <t xml:space="preserve">M43</t>
  </si>
  <si>
    <t xml:space="preserve">M43_1_1.tif</t>
  </si>
  <si>
    <t xml:space="preserve">M43_2_1.tif</t>
  </si>
  <si>
    <t xml:space="preserve">M43_3_1.tif</t>
  </si>
  <si>
    <t xml:space="preserve">M44</t>
  </si>
  <si>
    <t xml:space="preserve">M44_1_1.tif</t>
  </si>
  <si>
    <t xml:space="preserve">M44_1_2.tif</t>
  </si>
  <si>
    <t xml:space="preserve">M44_1_3.tif</t>
  </si>
  <si>
    <t xml:space="preserve">M45</t>
  </si>
  <si>
    <t xml:space="preserve">M45_1_1.tif</t>
  </si>
  <si>
    <t xml:space="preserve">M45_1_2.tif</t>
  </si>
  <si>
    <t xml:space="preserve">M45_2_1_B1.tif</t>
  </si>
  <si>
    <t xml:space="preserve">M45_2_1_B2.tif</t>
  </si>
  <si>
    <t xml:space="preserve">M45_3_1_B1.tif</t>
  </si>
  <si>
    <t xml:space="preserve">M45_3_1_B2.tif</t>
  </si>
  <si>
    <t xml:space="preserve">M45_4_1.tif</t>
  </si>
  <si>
    <t xml:space="preserve">M46</t>
  </si>
  <si>
    <t xml:space="preserve">M46_1_1.tif</t>
  </si>
  <si>
    <t xml:space="preserve">M46_2_1.tif</t>
  </si>
  <si>
    <t xml:space="preserve">M46_3_1.tif</t>
  </si>
  <si>
    <t xml:space="preserve">M51</t>
  </si>
  <si>
    <t xml:space="preserve">M51_1_1.tif</t>
  </si>
  <si>
    <t xml:space="preserve">M51_2_1.tif</t>
  </si>
  <si>
    <t xml:space="preserve">M51_3_1.tif</t>
  </si>
  <si>
    <t xml:space="preserve">M51_4_1.tif</t>
  </si>
  <si>
    <t xml:space="preserve">M61</t>
  </si>
  <si>
    <t xml:space="preserve">M61_1_1.tif</t>
  </si>
  <si>
    <t xml:space="preserve">M61_2_1.tif</t>
  </si>
  <si>
    <t xml:space="preserve">M61_3_1.tif</t>
  </si>
  <si>
    <t xml:space="preserve">M61_4_1.tif</t>
  </si>
  <si>
    <t xml:space="preserve">M64</t>
  </si>
  <si>
    <t xml:space="preserve">M64_1_1_B1.tif</t>
  </si>
  <si>
    <t xml:space="preserve">M64_1_1_B2.tif</t>
  </si>
  <si>
    <t xml:space="preserve">M71</t>
  </si>
  <si>
    <t xml:space="preserve">M71_1_1.tif</t>
  </si>
  <si>
    <t xml:space="preserve">M71_2_1.tif</t>
  </si>
  <si>
    <t xml:space="preserve">M71_2_2.tif</t>
  </si>
  <si>
    <t xml:space="preserve">M71_3_1.tif</t>
  </si>
  <si>
    <t xml:space="preserve">G3</t>
  </si>
  <si>
    <t xml:space="preserve">MS_04_04_1_1.tif</t>
  </si>
  <si>
    <t xml:space="preserve">MS_04_04_1_2_1.tif</t>
  </si>
  <si>
    <t xml:space="preserve">MS_04_04_1_3_1.tif</t>
  </si>
  <si>
    <t xml:space="preserve">MS_04_04_1_4_1.tif</t>
  </si>
  <si>
    <t xml:space="preserve">MS_04_04_2_1.tif</t>
  </si>
  <si>
    <t xml:space="preserve">MS_04_04_2_2_1.tif</t>
  </si>
  <si>
    <t xml:space="preserve">MS_04_04_2_3_1.tif</t>
  </si>
  <si>
    <t xml:space="preserve">MS_04_04_2_4_1.tif</t>
  </si>
  <si>
    <t xml:space="preserve">MS_04_04_3_2_1.tif</t>
  </si>
  <si>
    <t xml:space="preserve">G5</t>
  </si>
  <si>
    <t xml:space="preserve">MS_05_02_4_1_1.tif</t>
  </si>
  <si>
    <t xml:space="preserve">G4</t>
  </si>
  <si>
    <t xml:space="preserve">MS_05_04_1_1.tif</t>
  </si>
  <si>
    <t xml:space="preserve">MS_05_04_1_2.tif</t>
  </si>
  <si>
    <t xml:space="preserve">MS_05_04_2_1.tif</t>
  </si>
  <si>
    <t xml:space="preserve">MS_05_04_4_1.tif</t>
  </si>
  <si>
    <t xml:space="preserve">G7</t>
  </si>
  <si>
    <t xml:space="preserve">MS_07_04_1_1.tif</t>
  </si>
  <si>
    <t xml:space="preserve">MS_07_04_1_2_1.tif</t>
  </si>
  <si>
    <t xml:space="preserve">MS_07_04_1_3_1.tif</t>
  </si>
  <si>
    <t xml:space="preserve">MS_07_04_2_1_1.tif</t>
  </si>
  <si>
    <t xml:space="preserve">MS_07_04_2_2_1.tif</t>
  </si>
  <si>
    <t xml:space="preserve">MS_07_04_2_3_1.tif</t>
  </si>
  <si>
    <t xml:space="preserve">MS_07_04_2_4_1.tif</t>
  </si>
  <si>
    <t xml:space="preserve">MS_07_04_4_1.tif</t>
  </si>
  <si>
    <t xml:space="preserve">M8</t>
  </si>
  <si>
    <t xml:space="preserve">MS_08_01_1_2_1.tif</t>
  </si>
  <si>
    <t xml:space="preserve">MS_08_01_2_2_1.tif</t>
  </si>
  <si>
    <t xml:space="preserve">G8</t>
  </si>
  <si>
    <t xml:space="preserve">MS_08_09_1_1.tif</t>
  </si>
  <si>
    <t xml:space="preserve">MS_08_09_2_1.tif</t>
  </si>
  <si>
    <t xml:space="preserve">M75</t>
  </si>
  <si>
    <t xml:space="preserve">nyu_03_01_2_1.tif</t>
  </si>
  <si>
    <t xml:space="preserve">M82</t>
  </si>
  <si>
    <t xml:space="preserve">nyu_04_01_1.tif</t>
  </si>
  <si>
    <t xml:space="preserve">nyu_04_01_2_1.tif</t>
  </si>
  <si>
    <t xml:space="preserve">M87</t>
  </si>
  <si>
    <t xml:space="preserve">nyu_06_01_1.tif</t>
  </si>
  <si>
    <t xml:space="preserve">nyu_06_01_2_1.tif</t>
  </si>
  <si>
    <t xml:space="preserve">nyu_06_01_3_1.tif</t>
  </si>
  <si>
    <t xml:space="preserve">nyu_06_01_4_1.tif</t>
  </si>
  <si>
    <t xml:space="preserve">M97</t>
  </si>
  <si>
    <t xml:space="preserve">nyu_07_03_1_1.tif</t>
  </si>
  <si>
    <t xml:space="preserve">M96</t>
  </si>
  <si>
    <t xml:space="preserve">nyu_07_05_1_1.tif</t>
  </si>
  <si>
    <t xml:space="preserve">nyu_07_05_2_1.tif</t>
  </si>
  <si>
    <t xml:space="preserve">M93</t>
  </si>
  <si>
    <t xml:space="preserve">nyu_07_06_1_1.tif</t>
  </si>
  <si>
    <t xml:space="preserve">M102</t>
  </si>
  <si>
    <t xml:space="preserve">nyu_07_07_1_1.tif</t>
  </si>
  <si>
    <t xml:space="preserve">M112</t>
  </si>
  <si>
    <t xml:space="preserve">nyu_08_02_1_1.tif</t>
  </si>
  <si>
    <t xml:space="preserve">M111</t>
  </si>
  <si>
    <t xml:space="preserve">nyu_08_03_2_1_B1.tif</t>
  </si>
  <si>
    <t xml:space="preserve">nyu_08_03_2_1_B2.tif</t>
  </si>
  <si>
    <t xml:space="preserve">M109</t>
  </si>
  <si>
    <t xml:space="preserve">nyu_08_04_1_1_B1.tif</t>
  </si>
  <si>
    <t xml:space="preserve">nyu_08_04_1_1_B2.tif</t>
  </si>
  <si>
    <t xml:space="preserve">M103</t>
  </si>
  <si>
    <t xml:space="preserve">nyu_08_08_1_1.tif</t>
  </si>
  <si>
    <t xml:space="preserve">nyu_08_08_1_3.tif</t>
  </si>
  <si>
    <t xml:space="preserve">nyu_08_08_1_4.tif</t>
  </si>
  <si>
    <t xml:space="preserve">nyu_08_08_1_5_B1.tif</t>
  </si>
  <si>
    <t xml:space="preserve">nyu_08_08_1_5_B2.tif</t>
  </si>
  <si>
    <t xml:space="preserve">nyu_08_08_1_6.tif</t>
  </si>
  <si>
    <t xml:space="preserve">nyu_08_08_1_2.tif</t>
  </si>
  <si>
    <t xml:space="preserve">M80</t>
  </si>
  <si>
    <t xml:space="preserve">nyu_94_01_1_1.tif</t>
  </si>
  <si>
    <t xml:space="preserve">M121</t>
  </si>
  <si>
    <t xml:space="preserve">nyu_98_01_1_1.tif</t>
  </si>
  <si>
    <t xml:space="preserve">nyu_98_01_2_1.tif</t>
  </si>
  <si>
    <t xml:space="preserve">ID</t>
  </si>
  <si>
    <t xml:space="preserve">image_name</t>
  </si>
  <si>
    <t xml:space="preserve">label</t>
  </si>
  <si>
    <t xml:space="preserve">robyn_verified</t>
  </si>
  <si>
    <t xml:space="preserve">eric_verified_3</t>
  </si>
  <si>
    <t xml:space="preserve">label_confirmed</t>
  </si>
  <si>
    <t xml:space="preserve">CORRECT</t>
  </si>
  <si>
    <t xml:space="preserve">UNKNOWN</t>
  </si>
  <si>
    <t xml:space="preserve">Cond_001</t>
  </si>
  <si>
    <t xml:space="preserve">Cond_002</t>
  </si>
  <si>
    <t xml:space="preserve">Cond_003</t>
  </si>
  <si>
    <t xml:space="preserve">Cond_004</t>
  </si>
  <si>
    <t xml:space="preserve">Cond_005</t>
  </si>
  <si>
    <t xml:space="preserve">Cond_006</t>
  </si>
  <si>
    <t xml:space="preserve">Cond_007</t>
  </si>
  <si>
    <t xml:space="preserve">Cond_008</t>
  </si>
  <si>
    <t xml:space="preserve">Cond_009</t>
  </si>
  <si>
    <t xml:space="preserve">Cond_010</t>
  </si>
  <si>
    <t xml:space="preserve">Cond_011</t>
  </si>
  <si>
    <t xml:space="preserve">Cond_012</t>
  </si>
  <si>
    <t xml:space="preserve">Cond_013</t>
  </si>
  <si>
    <t xml:space="preserve">Cond_014</t>
  </si>
  <si>
    <t xml:space="preserve">Cond_015</t>
  </si>
  <si>
    <t xml:space="preserve">Cond_016</t>
  </si>
  <si>
    <t xml:space="preserve">Cond_017</t>
  </si>
  <si>
    <t xml:space="preserve">Cond_018</t>
  </si>
  <si>
    <t xml:space="preserve">Cond_019</t>
  </si>
  <si>
    <t xml:space="preserve">Cond_020</t>
  </si>
  <si>
    <t xml:space="preserve">test</t>
  </si>
  <si>
    <t xml:space="preserve">patch_folder_name</t>
  </si>
  <si>
    <t xml:space="preserve">new_subject</t>
  </si>
  <si>
    <t xml:space="preserve">00_05_D_1_3.tif</t>
  </si>
  <si>
    <t xml:space="preserve">00_05_D_2_1.tif</t>
  </si>
  <si>
    <t xml:space="preserve">00_05_D_3_1.tif</t>
  </si>
  <si>
    <t xml:space="preserve">00_05_D_4_1.tif</t>
  </si>
  <si>
    <t xml:space="preserve">00_05_D_6_1.tif</t>
  </si>
  <si>
    <t xml:space="preserve">04_09_1_D_3_2.tif</t>
  </si>
  <si>
    <t xml:space="preserve">04_09_1_D_4_2.tif</t>
  </si>
  <si>
    <t xml:space="preserve">04_12A_D_3_1.tif</t>
  </si>
  <si>
    <t xml:space="preserve">04_12A_D_5_1.tif</t>
  </si>
  <si>
    <t xml:space="preserve">04_12A_D_6_1.tif</t>
  </si>
  <si>
    <t xml:space="preserve">05_05_B_1_D_5_3.tif</t>
  </si>
  <si>
    <t xml:space="preserve">05_08_2_D_5_2.tif</t>
  </si>
  <si>
    <t xml:space="preserve">05_11_A_D_2_1.tif</t>
  </si>
  <si>
    <t xml:space="preserve">05_11_A_D_6_1.tif</t>
  </si>
  <si>
    <t xml:space="preserve">05_11_B_D_5_1.tif</t>
  </si>
  <si>
    <t xml:space="preserve">05_16_1_D_2_2.tif</t>
  </si>
  <si>
    <t xml:space="preserve">05_16_1_D_3_2.tif</t>
  </si>
  <si>
    <t xml:space="preserve">05_16_1_D_4_2.tif</t>
  </si>
  <si>
    <t xml:space="preserve">05_16_1_D_5_2.tif</t>
  </si>
  <si>
    <t xml:space="preserve">06_17_2_D_2_2.tif</t>
  </si>
  <si>
    <t xml:space="preserve">06_17_2_D_3_2.tif</t>
  </si>
  <si>
    <t xml:space="preserve">06_17_2_D_4_2.tif</t>
  </si>
  <si>
    <t xml:space="preserve">06_17_2_D_5_2.tif</t>
  </si>
  <si>
    <t xml:space="preserve">06_17_2_D_6_2.tif</t>
  </si>
  <si>
    <t xml:space="preserve">07_08_D_2_2.tif</t>
  </si>
  <si>
    <t xml:space="preserve">07_08_D_3_2.tif</t>
  </si>
  <si>
    <t xml:space="preserve">07_11_B_D_6_1.tif</t>
  </si>
  <si>
    <t xml:space="preserve">08_03_D_2_2.tif</t>
  </si>
  <si>
    <t xml:space="preserve">08_03_D_3_2.tif</t>
  </si>
  <si>
    <t xml:space="preserve">08_03_D_4_2.tif</t>
  </si>
  <si>
    <t xml:space="preserve">08_03_D_5_2_1.tif</t>
  </si>
  <si>
    <t xml:space="preserve">08_03_D_5_2.tif</t>
  </si>
  <si>
    <t xml:space="preserve">08_03_D_6_2.tif</t>
  </si>
  <si>
    <t xml:space="preserve">00_02_1_1.tif</t>
  </si>
  <si>
    <t xml:space="preserve">00_02_D_1_1.tif</t>
  </si>
  <si>
    <t xml:space="preserve">02_03_D_5_1.tif</t>
  </si>
  <si>
    <t xml:space="preserve">02_03_D_5_2.tif</t>
  </si>
  <si>
    <t xml:space="preserve">02_03_D_6_1.tif</t>
  </si>
  <si>
    <t xml:space="preserve">03_04_A_D_2_1.tif</t>
  </si>
  <si>
    <t xml:space="preserve">03_04_A_D_2_2.tif</t>
  </si>
  <si>
    <t xml:space="preserve">03_04_A_D_3_1.tif</t>
  </si>
  <si>
    <t xml:space="preserve">03_04_A_D_3_2.tif</t>
  </si>
  <si>
    <t xml:space="preserve">03_04_A_D_4_1.tif</t>
  </si>
  <si>
    <t xml:space="preserve">03_04_A_D_4_2.tif</t>
  </si>
  <si>
    <t xml:space="preserve">03_04_A_D_5_2.tif</t>
  </si>
  <si>
    <t xml:space="preserve">04_10_D_4_2.tif</t>
  </si>
  <si>
    <t xml:space="preserve">04_10_D_5_1.tif</t>
  </si>
  <si>
    <t xml:space="preserve">04_10_D_5_2.tif</t>
  </si>
  <si>
    <t xml:space="preserve">04_10_D_6_2.tif</t>
  </si>
  <si>
    <t xml:space="preserve">05_01_1D_1_1.tif</t>
  </si>
  <si>
    <t xml:space="preserve">05_01_1D_1_2_2.tif</t>
  </si>
  <si>
    <t xml:space="preserve">05_01_1_D_1_2.tif</t>
  </si>
  <si>
    <t xml:space="preserve">05_01_1D_2_1_2.tif</t>
  </si>
  <si>
    <t xml:space="preserve">05_01_1_D_2_1.tif</t>
  </si>
  <si>
    <t xml:space="preserve">05_01_1D_2_1.tif</t>
  </si>
  <si>
    <t xml:space="preserve">05_01_1D_2_2.tif</t>
  </si>
  <si>
    <t xml:space="preserve">05_01_1D_3_1.tif</t>
  </si>
  <si>
    <t xml:space="preserve">05_01_1D_3_2.tif</t>
  </si>
  <si>
    <t xml:space="preserve">05_01_1D_4_1.tif</t>
  </si>
  <si>
    <t xml:space="preserve">05_01_1D_5_1.tif</t>
  </si>
  <si>
    <t xml:space="preserve">05_01_1_D_5_2.tif</t>
  </si>
  <si>
    <t xml:space="preserve">05_01_1D_5_2.tif</t>
  </si>
  <si>
    <t xml:space="preserve">05_04_D_5_3_1.tif</t>
  </si>
  <si>
    <t xml:space="preserve">05_04_D_5_3.tif</t>
  </si>
  <si>
    <t xml:space="preserve">07_07_D_2_1.tif</t>
  </si>
  <si>
    <t xml:space="preserve">07_07_D_3_1.tif</t>
  </si>
  <si>
    <t xml:space="preserve">07_07_D_4_1.tif</t>
  </si>
  <si>
    <t xml:space="preserve">07_07_D_5_1.tif</t>
  </si>
  <si>
    <t xml:space="preserve">07_07_D_5_2.tif</t>
  </si>
  <si>
    <t xml:space="preserve">new_image</t>
  </si>
  <si>
    <t xml:space="preserve">25576_2017-10-12--22_21_20_left.tif</t>
  </si>
  <si>
    <t xml:space="preserve">25576_2017-10-12--22_21_20_right.tif</t>
  </si>
  <si>
    <t xml:space="preserve">25512_2017-10-12--17_23_28.tif</t>
  </si>
  <si>
    <t xml:space="preserve">25575_2017-10-12--22_22_29_left.tif</t>
  </si>
  <si>
    <t xml:space="preserve">25575_2017-10-12--22_22_29_right.tif</t>
  </si>
  <si>
    <t xml:space="preserve">25572_2017-10-12--22_30_55_top.tif</t>
  </si>
  <si>
    <t xml:space="preserve">05_03_2D_2.tif</t>
  </si>
  <si>
    <t xml:space="preserve">05_03_2D_4_2.tif</t>
  </si>
  <si>
    <t xml:space="preserve">05_03_2D_5_2.tif</t>
  </si>
  <si>
    <t xml:space="preserve">05_03_2D_5.tif</t>
  </si>
  <si>
    <t xml:space="preserve">05_03_2D_6_2.tif</t>
  </si>
  <si>
    <t xml:space="preserve">25539_2017-10-12--15_24_02_right.tif</t>
  </si>
  <si>
    <t xml:space="preserve">08_05_3_D_1_1.tif</t>
  </si>
  <si>
    <t xml:space="preserve">08_05_3_D_2_2.tif</t>
  </si>
  <si>
    <t xml:space="preserve">08_05_3_D_4_2.tif</t>
  </si>
  <si>
    <t xml:space="preserve">08_05_3_D_6_2.tif</t>
  </si>
  <si>
    <t xml:space="preserve">08_14_2_D_2_1.tif</t>
  </si>
  <si>
    <t xml:space="preserve">08_14_2_D_4_1.tif</t>
  </si>
  <si>
    <t xml:space="preserve">08_14_2_D_5_1.tif</t>
  </si>
  <si>
    <t xml:space="preserve">08_14_2_D_6_1.tif</t>
  </si>
  <si>
    <t xml:space="preserve">08_14_2_D_2_2.tif</t>
  </si>
  <si>
    <t xml:space="preserve">08_14_2_D_3_2.tif</t>
  </si>
  <si>
    <t xml:space="preserve">08_14_2_D_4_2.tif</t>
  </si>
  <si>
    <t xml:space="preserve">08_14_2_D_5_2.tif</t>
  </si>
  <si>
    <t xml:space="preserve">08_14_2_D_6_2.tif</t>
  </si>
  <si>
    <t xml:space="preserve">09_03_D_2_2.tif</t>
  </si>
  <si>
    <t xml:space="preserve">09_03_D_1_2.tif</t>
  </si>
  <si>
    <t xml:space="preserve">09_03_D_2_3.tif</t>
  </si>
  <si>
    <t xml:space="preserve">09_03_D_6_3.tif</t>
  </si>
  <si>
    <t xml:space="preserve">09_04_D_2_2.tif</t>
  </si>
  <si>
    <t xml:space="preserve">09_04_D_5_2.tif</t>
  </si>
  <si>
    <t xml:space="preserve">09_04_D_6_2.tif</t>
  </si>
  <si>
    <t xml:space="preserve">25533_2017-10-12--15_54_53_bottom.tif</t>
  </si>
  <si>
    <t xml:space="preserve">25533_2017-10-12--15_54_53_middle.tif</t>
  </si>
  <si>
    <t xml:space="preserve">09_15_5_1.tif</t>
  </si>
  <si>
    <t xml:space="preserve">09_15_D_2_1.tif</t>
  </si>
  <si>
    <t xml:space="preserve">09_15_D_5_2.tif</t>
  </si>
  <si>
    <t xml:space="preserve">09_15_D_2_2.tif</t>
  </si>
  <si>
    <t xml:space="preserve">09_15_D_6_2.tif</t>
  </si>
  <si>
    <t xml:space="preserve">09_15_5_3.tif</t>
  </si>
  <si>
    <t xml:space="preserve">09_15_D_6_3.tif</t>
  </si>
  <si>
    <t xml:space="preserve">09_15_D_2_3.tif</t>
  </si>
  <si>
    <t xml:space="preserve">09_19_D_2_2.tif</t>
  </si>
  <si>
    <t xml:space="preserve">09_19_D_3.tif</t>
  </si>
  <si>
    <t xml:space="preserve">09_19_D_5_1.tif</t>
  </si>
  <si>
    <t xml:space="preserve">09_19_D_5.tif</t>
  </si>
  <si>
    <t xml:space="preserve">09_19_D_6_1.tif</t>
  </si>
  <si>
    <t xml:space="preserve">09_19_D_6.tif</t>
  </si>
  <si>
    <t xml:space="preserve">09_19 _1_1.tif</t>
  </si>
  <si>
    <t xml:space="preserve">09_19 _1_1_patches</t>
  </si>
  <si>
    <t xml:space="preserve">09_19 _D_2_1.tif</t>
  </si>
  <si>
    <t xml:space="preserve">09_19 _D_2_1_patches</t>
  </si>
  <si>
    <t xml:space="preserve">09_19 _D_5_1.tif</t>
  </si>
  <si>
    <t xml:space="preserve">09_19 _D_5_1_patches</t>
  </si>
  <si>
    <t xml:space="preserve">09_19 _D_6_1.tif</t>
  </si>
  <si>
    <t xml:space="preserve">09_19 _D_6_1_patches</t>
  </si>
  <si>
    <t xml:space="preserve">09_19_D_5_2.tif</t>
  </si>
  <si>
    <t xml:space="preserve">09_19_D_6_2.tif</t>
  </si>
  <si>
    <t xml:space="preserve">25542_2017-10-12--15_17_47_right.tif</t>
  </si>
  <si>
    <t xml:space="preserve">09_20_A_D_2_2.tif</t>
  </si>
  <si>
    <t xml:space="preserve">09_20_A_D_3_2.tif</t>
  </si>
  <si>
    <t xml:space="preserve">09_20_ A_D_4_2.tif</t>
  </si>
  <si>
    <t xml:space="preserve">09_20_ A_D_4_2_patches</t>
  </si>
  <si>
    <t xml:space="preserve">09_20_ A_D_5_2.tif</t>
  </si>
  <si>
    <t xml:space="preserve">09_20_ A_D_5_2_patches</t>
  </si>
  <si>
    <t xml:space="preserve">09_20_ A_D_6_2.tif</t>
  </si>
  <si>
    <t xml:space="preserve">09_20_ A_D_6_2_patches</t>
  </si>
  <si>
    <t xml:space="preserve">25555_2017-10-12--22_19_16_bottom.tif</t>
  </si>
  <si>
    <t xml:space="preserve">25555_2017-10-12--22_19_16_middle.tif</t>
  </si>
  <si>
    <t xml:space="preserve">25555_2017-10-12--22_19_16_top.tif</t>
  </si>
  <si>
    <t xml:space="preserve">09_24_BD_3_1.tif</t>
  </si>
  <si>
    <t xml:space="preserve">09_24_BD_4_1.tif</t>
  </si>
  <si>
    <t xml:space="preserve">09_24_BD_5_1.tif</t>
  </si>
  <si>
    <t xml:space="preserve">09_24_BD_6_1.tif</t>
  </si>
  <si>
    <t xml:space="preserve">09_24_BD_3_2.tif</t>
  </si>
  <si>
    <t xml:space="preserve">09_24_BD_5_2.tif</t>
  </si>
  <si>
    <t xml:space="preserve">09_24_BD_6_2.tif</t>
  </si>
  <si>
    <t xml:space="preserve">09_24_BD_4_3.tif</t>
  </si>
  <si>
    <t xml:space="preserve">09_24_BD_5_3.tif</t>
  </si>
  <si>
    <t xml:space="preserve">09_24_BD_6_3.tif</t>
  </si>
  <si>
    <t xml:space="preserve">25530_2017-10-12--16_03_42_left.tif</t>
  </si>
  <si>
    <t xml:space="preserve">25530_2017-10-12--16_03_42_right.tif</t>
  </si>
  <si>
    <t xml:space="preserve">10_16A_D_2_1.tif</t>
  </si>
  <si>
    <t xml:space="preserve">10_16A_D_2.tif</t>
  </si>
  <si>
    <t xml:space="preserve">10_16A_D_3.tif</t>
  </si>
  <si>
    <t xml:space="preserve">10_16A_D_5_1.tif</t>
  </si>
  <si>
    <t xml:space="preserve">10_16A_D_5.tif</t>
  </si>
  <si>
    <t xml:space="preserve">10_16A_D_6_1.tif</t>
  </si>
  <si>
    <t xml:space="preserve">10_16A_D_6.tif</t>
  </si>
  <si>
    <t xml:space="preserve">25550_2017-10-12--14_56_52_left.tif</t>
  </si>
  <si>
    <t xml:space="preserve">25550_2017-10-12--14_56_52_right.tif</t>
  </si>
  <si>
    <t xml:space="preserve">25522_2017-10-12--16_43_37_bottom.tif</t>
  </si>
  <si>
    <t xml:space="preserve">12_17_B_5_1.tif</t>
  </si>
  <si>
    <t xml:space="preserve">survival_data_label</t>
  </si>
  <si>
    <t xml:space="preserve">robin_label</t>
  </si>
  <si>
    <t xml:space="preserve">subject</t>
  </si>
  <si>
    <t xml:space="preserve">image</t>
  </si>
  <si>
    <t xml:space="preserve">02_02_5_3.tif</t>
  </si>
  <si>
    <t xml:space="preserve">02_02_6_2.tif</t>
  </si>
  <si>
    <t xml:space="preserve">02_02_6_3.tif</t>
  </si>
  <si>
    <t xml:space="preserve">03_02_D_1_2.tif</t>
  </si>
  <si>
    <t xml:space="preserve">03_02_D_1_3.tif</t>
  </si>
  <si>
    <t xml:space="preserve">03_02_D_5_3.tif</t>
  </si>
  <si>
    <t xml:space="preserve">03_02_D_6_2.tif</t>
  </si>
  <si>
    <t xml:space="preserve">03_02_D_6_3.tif</t>
  </si>
  <si>
    <t xml:space="preserve">05_20_D_2_3.tif</t>
  </si>
  <si>
    <t xml:space="preserve">05_20_D_3_2.tif</t>
  </si>
  <si>
    <t xml:space="preserve">05_20_D_4_3.tif</t>
  </si>
  <si>
    <t xml:space="preserve">05_20_D_5_2.tif</t>
  </si>
  <si>
    <t xml:space="preserve">05_20_D_5_3.tif</t>
  </si>
  <si>
    <t xml:space="preserve">05_20_D_6_2.tif</t>
  </si>
  <si>
    <t xml:space="preserve">05_20_D_6_3.tif</t>
  </si>
  <si>
    <t xml:space="preserve">08_04_D_1_1_1.tif</t>
  </si>
  <si>
    <t xml:space="preserve">08_04_D_2_2_1.tif</t>
  </si>
  <si>
    <t xml:space="preserve">08_04_D_2_2.tif</t>
  </si>
  <si>
    <t xml:space="preserve">08_04_D_5_2.tif</t>
  </si>
  <si>
    <t xml:space="preserve">08_04_D_6_1.tif</t>
  </si>
  <si>
    <t xml:space="preserve">08_04_D_6_2.tif</t>
  </si>
  <si>
    <t xml:space="preserve">12_06_2D_3_1.tif</t>
  </si>
  <si>
    <t xml:space="preserve">12_06_2D_3.tif</t>
  </si>
  <si>
    <t xml:space="preserve">12_06_2D_4.tif</t>
  </si>
  <si>
    <t xml:space="preserve">12_06_2D_5.tif</t>
  </si>
  <si>
    <t xml:space="preserve">12_06_2D_6.tif</t>
  </si>
  <si>
    <t xml:space="preserve">12_06_D_3_1.tif</t>
  </si>
  <si>
    <t xml:space="preserve">12_06_D_3.tif</t>
  </si>
  <si>
    <t xml:space="preserve">12_06_D_4_1.tif</t>
  </si>
  <si>
    <t xml:space="preserve">12_06_D_4.tif</t>
  </si>
  <si>
    <t xml:space="preserve">12_06_D_5_1.tif</t>
  </si>
  <si>
    <t xml:space="preserve">12_06_D_5.tif</t>
  </si>
  <si>
    <t xml:space="preserve">12_06_D_6_1.tif</t>
  </si>
  <si>
    <t xml:space="preserve">12_06_D_6.tif</t>
  </si>
  <si>
    <t xml:space="preserve">12_16_2D_5_1.tif</t>
  </si>
  <si>
    <t xml:space="preserve">12_16_2D_6_1.tif</t>
  </si>
  <si>
    <t xml:space="preserve">25516_2017-10-12--17_10_22.tif</t>
  </si>
  <si>
    <t xml:space="preserve">25519_2017-10-12--16_56_57_bottom.tif</t>
  </si>
  <si>
    <t xml:space="preserve">25519_2017-10-12--16_56_57_top.tif</t>
  </si>
  <si>
    <t xml:space="preserve">03_07_D_2_2_2.tif</t>
  </si>
  <si>
    <t xml:space="preserve">03_07_D_4_2.tif</t>
  </si>
  <si>
    <t xml:space="preserve">03_07_D_5_2.tif</t>
  </si>
  <si>
    <t xml:space="preserve">04_03_D_6_2.tif</t>
  </si>
  <si>
    <t xml:space="preserve">25507_2017-10-12--17_46_18_middle.tif</t>
  </si>
  <si>
    <t xml:space="preserve">25514_2017-10-12--17_15_07_bottom.tif</t>
  </si>
  <si>
    <t xml:space="preserve">25532_2017-10-12--15_57_09_bottom.tif</t>
  </si>
  <si>
    <t xml:space="preserve">25574_2017-10-12--22_25_27_left.tif</t>
  </si>
  <si>
    <t xml:space="preserve">25574_2017-10-12--22_25_27_right.tif</t>
  </si>
  <si>
    <t xml:space="preserve">10-08</t>
  </si>
  <si>
    <t xml:space="preserve">10_08_D_2_3</t>
  </si>
  <si>
    <t xml:space="preserve">junk</t>
  </si>
  <si>
    <t xml:space="preserve">10_08_D_3_3</t>
  </si>
  <si>
    <t xml:space="preserve">dot</t>
  </si>
  <si>
    <t xml:space="preserve">10_13_4_D_2_1</t>
  </si>
  <si>
    <t xml:space="preserve">10_13_4_D_5_1</t>
  </si>
  <si>
    <t xml:space="preserve">10_13_4_D_6_1</t>
  </si>
  <si>
    <t xml:space="preserve">10_13_4_D_1_2</t>
  </si>
  <si>
    <t xml:space="preserve">10_13_4_D_2_2</t>
  </si>
  <si>
    <t xml:space="preserve">10_13_4_D_5_2</t>
  </si>
  <si>
    <t xml:space="preserve">10_13_4_D_6_2</t>
  </si>
  <si>
    <t xml:space="preserve">10_16_AD_1_1</t>
  </si>
  <si>
    <t xml:space="preserve">10_16_AD_1_1_1</t>
  </si>
  <si>
    <t xml:space="preserve">10_16_AD_2_1</t>
  </si>
  <si>
    <t xml:space="preserve">10_16_D_1_1</t>
  </si>
  <si>
    <t xml:space="preserve">dot torn</t>
  </si>
  <si>
    <t xml:space="preserve">10_16_D_5_1</t>
  </si>
  <si>
    <t xml:space="preserve">10_16_D_6_1</t>
  </si>
  <si>
    <t xml:space="preserve">10_16_AD_1_2</t>
  </si>
  <si>
    <t xml:space="preserve">10_16_AD_1_2_1</t>
  </si>
  <si>
    <t xml:space="preserve">10_16_AD_2_2</t>
  </si>
  <si>
    <t xml:space="preserve">10_16_D_1_2</t>
  </si>
  <si>
    <t xml:space="preserve">10_16_D_5_2</t>
  </si>
  <si>
    <t xml:space="preserve">10_16_D_6_2</t>
  </si>
  <si>
    <t xml:space="preserve">10_16_2_D_1_2</t>
  </si>
  <si>
    <t xml:space="preserve">10_16_2_D_2_2</t>
  </si>
  <si>
    <t xml:space="preserve">10_16_2_D_5_2</t>
  </si>
  <si>
    <t xml:space="preserve">10_16_2_D_6_2</t>
  </si>
  <si>
    <t xml:space="preserve">10_18_D_3_1</t>
  </si>
  <si>
    <t xml:space="preserve">10_18_D_4_1</t>
  </si>
  <si>
    <t xml:space="preserve">10_18_D_5_1</t>
  </si>
  <si>
    <t xml:space="preserve">10_18_D_3_2</t>
  </si>
  <si>
    <t xml:space="preserve">10_18_D_4_2</t>
  </si>
  <si>
    <t xml:space="preserve">10_18_D_5_2</t>
  </si>
  <si>
    <t xml:space="preserve">10_18_D_1_4</t>
  </si>
  <si>
    <t xml:space="preserve">10_18_D_3_4</t>
  </si>
  <si>
    <t xml:space="preserve">10_18_D_4_4</t>
  </si>
  <si>
    <t xml:space="preserve">10_18_D_5_4</t>
  </si>
  <si>
    <t xml:space="preserve">10_18_D_1_3</t>
  </si>
  <si>
    <t xml:space="preserve">10_18_D_3_3</t>
  </si>
  <si>
    <t xml:space="preserve">10_18_D_4_3</t>
  </si>
  <si>
    <t xml:space="preserve">10_18_D_5_3</t>
  </si>
  <si>
    <t xml:space="preserve">10_19_2D_1_1</t>
  </si>
  <si>
    <t xml:space="preserve">dot melanin</t>
  </si>
  <si>
    <t xml:space="preserve">10_19_2D_2_1</t>
  </si>
  <si>
    <t xml:space="preserve">10_19_2D_3_1</t>
  </si>
  <si>
    <t xml:space="preserve">10_19_2D_4_1</t>
  </si>
  <si>
    <t xml:space="preserve">10_19_2D_5_1</t>
  </si>
  <si>
    <t xml:space="preserve">10_19_2_D_1_2</t>
  </si>
  <si>
    <t xml:space="preserve">melanine</t>
  </si>
  <si>
    <t xml:space="preserve">10_19_2_D_2_2</t>
  </si>
  <si>
    <t xml:space="preserve">10_19_2_D_3_2</t>
  </si>
  <si>
    <t xml:space="preserve">10_19_2_D_4_2</t>
  </si>
  <si>
    <t xml:space="preserve">10_19_2_D_5_2</t>
  </si>
  <si>
    <t xml:space="preserve">10_26_D_1_1</t>
  </si>
  <si>
    <t xml:space="preserve">10_26_D_2_1</t>
  </si>
  <si>
    <t xml:space="preserve">10_26_D_3_1</t>
  </si>
  <si>
    <t xml:space="preserve">10_26_D_4_1</t>
  </si>
  <si>
    <t xml:space="preserve">heavily torn with fold</t>
  </si>
  <si>
    <t xml:space="preserve">10_26_D_5_1</t>
  </si>
  <si>
    <t xml:space="preserve">10_26_D_6_1</t>
  </si>
  <si>
    <t xml:space="preserve">10_26_D_1_2</t>
  </si>
  <si>
    <t xml:space="preserve">10_26_D_2_2</t>
  </si>
  <si>
    <t xml:space="preserve">10_26_D_3_2</t>
  </si>
  <si>
    <t xml:space="preserve">10_26_D_4_2</t>
  </si>
  <si>
    <t xml:space="preserve">10_26_D_5_2</t>
  </si>
  <si>
    <t xml:space="preserve">10_26_D_6_2</t>
  </si>
  <si>
    <t xml:space="preserve">11_05a_D_1_1</t>
  </si>
  <si>
    <t xml:space="preserve">11_05a_D_2_1</t>
  </si>
  <si>
    <t xml:space="preserve">11_05a_D_5_1</t>
  </si>
  <si>
    <t xml:space="preserve">11_05a_D_6_1</t>
  </si>
  <si>
    <t xml:space="preserve">11_08_D_2_1</t>
  </si>
  <si>
    <t xml:space="preserve">11_08_D_3_1</t>
  </si>
  <si>
    <t xml:space="preserve">heavily torn</t>
  </si>
  <si>
    <t xml:space="preserve">11_08_D_4_1</t>
  </si>
  <si>
    <t xml:space="preserve">11_08_D_5_1</t>
  </si>
  <si>
    <t xml:space="preserve">11_08_D_6_1</t>
  </si>
  <si>
    <t xml:space="preserve">11_08_D_1_1_1</t>
  </si>
  <si>
    <t xml:space="preserve">11_08_D_6_1_1</t>
  </si>
  <si>
    <t xml:space="preserve">11_09_A1_S_1_1</t>
  </si>
  <si>
    <t xml:space="preserve">11_08_D_1_2</t>
  </si>
  <si>
    <t xml:space="preserve">11_08_D_2_2</t>
  </si>
  <si>
    <t xml:space="preserve">11_08_D_3_2</t>
  </si>
  <si>
    <t xml:space="preserve">11_08_D_4_2</t>
  </si>
  <si>
    <t xml:space="preserve">11_08_D_5_2</t>
  </si>
  <si>
    <t xml:space="preserve">11_08_D_6_2</t>
  </si>
  <si>
    <t xml:space="preserve">11_08_D_1_2_1</t>
  </si>
  <si>
    <t xml:space="preserve">11_08_D_5_2_1</t>
  </si>
  <si>
    <t xml:space="preserve">11_08_D_6_2_1</t>
  </si>
  <si>
    <t xml:space="preserve">11_08_D_4_3</t>
  </si>
  <si>
    <t xml:space="preserve">11_08_D_5_3</t>
  </si>
  <si>
    <t xml:space="preserve">11_08_D_6_3</t>
  </si>
  <si>
    <t xml:space="preserve">11_08_D_5_3_1</t>
  </si>
  <si>
    <t xml:space="preserve">11_08_D_6_3_1</t>
  </si>
  <si>
    <t xml:space="preserve">dot   fat   melanin</t>
  </si>
  <si>
    <t xml:space="preserve">11_09_A1_S_3_1</t>
  </si>
  <si>
    <t xml:space="preserve">fat   melanin</t>
  </si>
  <si>
    <t xml:space="preserve">11_09_A1_S_4_1</t>
  </si>
  <si>
    <t xml:space="preserve">11_09_A1_S_5_1</t>
  </si>
  <si>
    <t xml:space="preserve">11_09_A1_S_6_1</t>
  </si>
  <si>
    <t xml:space="preserve">11_09_D_1_1</t>
  </si>
  <si>
    <t xml:space="preserve">11_09_D_1_1_1</t>
  </si>
  <si>
    <t xml:space="preserve">11_09_D_2_1</t>
  </si>
  <si>
    <t xml:space="preserve">11_09_D_3_1</t>
  </si>
  <si>
    <t xml:space="preserve">11_09_D_4_1</t>
  </si>
  <si>
    <t xml:space="preserve">11_09_D_5_1</t>
  </si>
  <si>
    <t xml:space="preserve">11_09_D_5_1_1</t>
  </si>
  <si>
    <t xml:space="preserve">11_09_D_6_1</t>
  </si>
  <si>
    <t xml:space="preserve">11_09_D_6_1_1</t>
  </si>
  <si>
    <t xml:space="preserve">11_09_D_A1_S_2_1</t>
  </si>
  <si>
    <t xml:space="preserve">11_09_D_1_2</t>
  </si>
  <si>
    <t xml:space="preserve">11_09_D_1_2_1</t>
  </si>
  <si>
    <t xml:space="preserve">11_09_D_2_2</t>
  </si>
  <si>
    <t xml:space="preserve">11_09_D_3_2</t>
  </si>
  <si>
    <t xml:space="preserve">11_09_D_4_2</t>
  </si>
  <si>
    <t xml:space="preserve">11_09_D_5_2</t>
  </si>
  <si>
    <t xml:space="preserve">11_09_D_5_2_1</t>
  </si>
  <si>
    <t xml:space="preserve">11_09_D_6_2</t>
  </si>
  <si>
    <t xml:space="preserve">11_09_D_6_2_1</t>
  </si>
  <si>
    <t xml:space="preserve">11_09_D_1_3_1</t>
  </si>
  <si>
    <t xml:space="preserve">11_09_D_2_3</t>
  </si>
  <si>
    <t xml:space="preserve">11_09_D_3_3</t>
  </si>
  <si>
    <t xml:space="preserve">11_09_D_4_3</t>
  </si>
  <si>
    <t xml:space="preserve">11_09_D_5_3</t>
  </si>
  <si>
    <t xml:space="preserve">11_09_D_5_3_1</t>
  </si>
  <si>
    <t xml:space="preserve">11_09_D_6_3</t>
  </si>
  <si>
    <t xml:space="preserve">11_09_D_6_3_1</t>
  </si>
  <si>
    <t xml:space="preserve">11_11_2D_1_1</t>
  </si>
  <si>
    <t xml:space="preserve">11_11_2D_1_1_1</t>
  </si>
  <si>
    <t xml:space="preserve">11_11_2D_1_1_2</t>
  </si>
  <si>
    <t xml:space="preserve">11_11_2D_2_1</t>
  </si>
  <si>
    <t xml:space="preserve">11_11_2D_2_1_1</t>
  </si>
  <si>
    <t xml:space="preserve">11_11_2D_5_1</t>
  </si>
  <si>
    <t xml:space="preserve">11_11_2D_6_1</t>
  </si>
  <si>
    <t xml:space="preserve">11_11_2D_1_2</t>
  </si>
  <si>
    <t xml:space="preserve">melanine and dots</t>
  </si>
  <si>
    <t xml:space="preserve">11_11_2D_1_2_1</t>
  </si>
  <si>
    <t xml:space="preserve">11_11_2D_1_2_2</t>
  </si>
  <si>
    <t xml:space="preserve">11_11_2D_2_2</t>
  </si>
  <si>
    <t xml:space="preserve">11_11_2D_2_2_1</t>
  </si>
  <si>
    <t xml:space="preserve">11_11_2D_5_2</t>
  </si>
  <si>
    <t xml:space="preserve">11_11_2D_6_2</t>
  </si>
  <si>
    <t xml:space="preserve">11_15_BD_1_1</t>
  </si>
  <si>
    <t xml:space="preserve">11_15_BD_3_1</t>
  </si>
  <si>
    <t xml:space="preserve">fold torn melanin</t>
  </si>
  <si>
    <t xml:space="preserve">11_15_BD_4_1</t>
  </si>
  <si>
    <t xml:space="preserve">11_15_BD_5_1</t>
  </si>
  <si>
    <t xml:space="preserve">11_15_BD_6_1</t>
  </si>
  <si>
    <t xml:space="preserve">torn melanin</t>
  </si>
  <si>
    <t xml:space="preserve">11_15_B_D_1_1</t>
  </si>
  <si>
    <t xml:space="preserve">11_15_B_D_2_1</t>
  </si>
  <si>
    <t xml:space="preserve">11_15_B_D_6_1</t>
  </si>
  <si>
    <t xml:space="preserve">11_16_2_D_1_1</t>
  </si>
  <si>
    <t xml:space="preserve">11_16_2_D_2_1</t>
  </si>
  <si>
    <t xml:space="preserve">11_16_2_D_5_1</t>
  </si>
  <si>
    <t xml:space="preserve">tumor invading fat</t>
  </si>
  <si>
    <t xml:space="preserve">11_16_2_D_6_1</t>
  </si>
  <si>
    <t xml:space="preserve">11_16_C3_S_1_1</t>
  </si>
  <si>
    <t xml:space="preserve">11_16_C3_S_6_1</t>
  </si>
  <si>
    <t xml:space="preserve">11_16_C_3_S_1_2</t>
  </si>
  <si>
    <t xml:space="preserve">11_16_C_3_S_6_2</t>
  </si>
  <si>
    <t xml:space="preserve">11_16_C_3_S_1_4</t>
  </si>
  <si>
    <t xml:space="preserve">11_16_C_3_S_6_3</t>
  </si>
  <si>
    <t xml:space="preserve">11_18_D_1_1</t>
  </si>
  <si>
    <t xml:space="preserve">11_18_D_2_1</t>
  </si>
  <si>
    <t xml:space="preserve">11_18_D_5_1</t>
  </si>
  <si>
    <t xml:space="preserve">11_18_D_6_1</t>
  </si>
  <si>
    <t xml:space="preserve">11_18_D_3_2</t>
  </si>
  <si>
    <t xml:space="preserve">11_18_D_5_2</t>
  </si>
  <si>
    <t xml:space="preserve">11_18_D_6_2</t>
  </si>
  <si>
    <t xml:space="preserve">11_19_2_D_1_1</t>
  </si>
  <si>
    <t xml:space="preserve">11_19_2_D_2_1</t>
  </si>
  <si>
    <t xml:space="preserve">11_19_2_D_5_1</t>
  </si>
  <si>
    <t xml:space="preserve">11_19_2_D_6_1</t>
  </si>
  <si>
    <t xml:space="preserve">11_19_2_D_1_2</t>
  </si>
  <si>
    <t xml:space="preserve">no tumor?</t>
  </si>
  <si>
    <t xml:space="preserve">11_19_2_D_2_2</t>
  </si>
  <si>
    <t xml:space="preserve">11_19_2_D_3_2</t>
  </si>
  <si>
    <t xml:space="preserve">11_19_2_D_5_2</t>
  </si>
  <si>
    <t xml:space="preserve">11_19_2_D_6_2</t>
  </si>
  <si>
    <t xml:space="preserve">11_25_A_D_1_1</t>
  </si>
  <si>
    <t xml:space="preserve">dot broken tissue</t>
  </si>
  <si>
    <t xml:space="preserve">11_25_A_D_3_1</t>
  </si>
  <si>
    <t xml:space="preserve">11_25_A_D_4_1</t>
  </si>
  <si>
    <t xml:space="preserve">11_25_A_D_5_1</t>
  </si>
  <si>
    <t xml:space="preserve">11_27_2_D_1_1</t>
  </si>
  <si>
    <t xml:space="preserve">11_27_2_D_2_1</t>
  </si>
  <si>
    <t xml:space="preserve">11_27_2_D_3_1</t>
  </si>
  <si>
    <t xml:space="preserve">11_27_2_D_4_1</t>
  </si>
  <si>
    <t xml:space="preserve">11_27_2_D_5_1</t>
  </si>
  <si>
    <t xml:space="preserve">11_27_2_D_1_2</t>
  </si>
  <si>
    <t xml:space="preserve">11_27_2_D_2_2</t>
  </si>
  <si>
    <t xml:space="preserve">11_27_2_D_3_2</t>
  </si>
  <si>
    <t xml:space="preserve">11_27_2_D_4_2</t>
  </si>
  <si>
    <t xml:space="preserve">11_27_2_D_5_2</t>
  </si>
  <si>
    <t xml:space="preserve">12_01_A3_D_5_1</t>
  </si>
  <si>
    <t xml:space="preserve">12_01_A3_D_6_1</t>
  </si>
  <si>
    <t xml:space="preserve">12_01_A3_D_1_2</t>
  </si>
  <si>
    <t xml:space="preserve">12_01_A3_D_2_2</t>
  </si>
  <si>
    <t xml:space="preserve">12_01_A3_D_5_2</t>
  </si>
  <si>
    <t xml:space="preserve">12_01_A3_D_6_2</t>
  </si>
  <si>
    <t xml:space="preserve">12_02_A2_D_1_1</t>
  </si>
  <si>
    <t xml:space="preserve">12_02_A2_D_1_2</t>
  </si>
  <si>
    <t xml:space="preserve">Err:520</t>
  </si>
  <si>
    <t xml:space="preserve">12_17_B_3_1_patches</t>
  </si>
  <si>
    <t xml:space="preserve">dark</t>
  </si>
  <si>
    <t xml:space="preserve">12_17_B_4_1_patches</t>
  </si>
  <si>
    <t xml:space="preserve">12_17_B_6_1_patches</t>
  </si>
  <si>
    <t xml:space="preserve">fold</t>
  </si>
  <si>
    <t xml:space="preserve">11_11_2D_3_1_patches</t>
  </si>
  <si>
    <t xml:space="preserve">11_11_2D_4_1_patches</t>
  </si>
  <si>
    <t xml:space="preserve">11_11_2D_6_1_patches</t>
  </si>
  <si>
    <t xml:space="preserve">11_11_2D_3_2_patches</t>
  </si>
  <si>
    <t xml:space="preserve">11_11_2D_4_2_patches</t>
  </si>
  <si>
    <t xml:space="preserve">11_11_2D_5_2_patches</t>
  </si>
  <si>
    <t xml:space="preserve">11_11_2D_6_2_patches</t>
  </si>
  <si>
    <t xml:space="preserve">11_11_2D_5_1_patches</t>
  </si>
  <si>
    <t xml:space="preserve">melanin torn</t>
  </si>
  <si>
    <t xml:space="preserve">05_03_2_D_5_3_patches</t>
  </si>
  <si>
    <t xml:space="preserve">no tumor</t>
  </si>
  <si>
    <t xml:space="preserve">05_03_2_D_6_3_patches</t>
  </si>
  <si>
    <t xml:space="preserve">05_03_2D_1_3_patches</t>
  </si>
  <si>
    <t xml:space="preserve">05_03_2D_2_3_patches</t>
  </si>
  <si>
    <t xml:space="preserve">05_03_2D_3_3_patches</t>
  </si>
  <si>
    <t xml:space="preserve">05_03_2D_3_3_1_patches</t>
  </si>
  <si>
    <t xml:space="preserve">05_03_2D_4_3_patches</t>
  </si>
  <si>
    <t xml:space="preserve">05_03_2D_4_3_1_patches</t>
  </si>
  <si>
    <t xml:space="preserve">05_03_2D_5_3_patches</t>
  </si>
  <si>
    <t xml:space="preserve">05_03_2D_5_3_1_patches</t>
  </si>
  <si>
    <t xml:space="preserve">05_03_2D_6_3_patches</t>
  </si>
  <si>
    <t xml:space="preserve">12_06_D_3_3_patches</t>
  </si>
  <si>
    <t xml:space="preserve">12_06_D_4_3_patches</t>
  </si>
  <si>
    <t xml:space="preserve">12_06_D_5_3_patches</t>
  </si>
  <si>
    <t xml:space="preserve">12_06_D_6_3_patches</t>
  </si>
  <si>
    <t xml:space="preserve">05_03_A5S_5_1_patches</t>
  </si>
  <si>
    <t xml:space="preserve">05_03_2D_1_1_patches</t>
  </si>
  <si>
    <t xml:space="preserve">05_03_2D_3_1_1_patches</t>
  </si>
  <si>
    <t xml:space="preserve">10_03_2D_5_1_patches</t>
  </si>
  <si>
    <t xml:space="preserve">10_03_2D_6_1_patches</t>
  </si>
  <si>
    <t xml:space="preserve">05_03_2_D_5_2_patches</t>
  </si>
  <si>
    <t xml:space="preserve">05_03_2_D_6_2_patches</t>
  </si>
  <si>
    <t xml:space="preserve">05_03_2_D_1_2_patches</t>
  </si>
  <si>
    <t xml:space="preserve">05_03_2_D_2_2_patches</t>
  </si>
  <si>
    <t xml:space="preserve">05_03_2_D_3_2_patches</t>
  </si>
  <si>
    <t xml:space="preserve">05_03_2_D_3_2_1_patches</t>
  </si>
  <si>
    <t xml:space="preserve">05_03_2_D_4_2_patches</t>
  </si>
  <si>
    <t xml:space="preserve">05_03_2_D_4_2_1_patches</t>
  </si>
  <si>
    <t xml:space="preserve">05_03_2_D_6_2_1_patches</t>
  </si>
  <si>
    <t xml:space="preserve">05_03_2_D_5_2_1_patches</t>
  </si>
  <si>
    <t xml:space="preserve">05_03_2_D_5_2_2_patches</t>
  </si>
  <si>
    <t xml:space="preserve">12_16_2D_3_3_patches</t>
  </si>
  <si>
    <t xml:space="preserve">12_16_2D_4_3_patches</t>
  </si>
  <si>
    <t xml:space="preserve">12_16_2D_5_3_patches</t>
  </si>
  <si>
    <t xml:space="preserve">12_16_2D_6_3_patches</t>
  </si>
  <si>
    <t xml:space="preserve">12_06_D_3_2_patches</t>
  </si>
  <si>
    <t xml:space="preserve">12_06_D_4_2_patches</t>
  </si>
  <si>
    <t xml:space="preserve">12_06_D_5_2_patches</t>
  </si>
  <si>
    <t xml:space="preserve">12_06_D_6_2_patches</t>
  </si>
  <si>
    <t xml:space="preserve">image_count</t>
  </si>
  <si>
    <t xml:space="preserve">Decode</t>
  </si>
  <si>
    <t xml:space="preserve">Slide #</t>
  </si>
  <si>
    <t xml:space="preserve">Date biopsy</t>
  </si>
  <si>
    <t xml:space="preserve">DOD (if applicable)</t>
  </si>
  <si>
    <t xml:space="preserve">Months follow-up</t>
  </si>
  <si>
    <t xml:space="preserve">0/1</t>
  </si>
  <si>
    <t xml:space="preserve">Dead from mel?</t>
  </si>
  <si>
    <t xml:space="preserve"># of slides</t>
  </si>
  <si>
    <t xml:space="preserve">Slide location</t>
  </si>
  <si>
    <t xml:space="preserve">M104</t>
  </si>
  <si>
    <t xml:space="preserve">02/1/2007</t>
  </si>
  <si>
    <t xml:space="preserve">Unknown</t>
  </si>
  <si>
    <t xml:space="preserve">Sinai 8</t>
  </si>
  <si>
    <t xml:space="preserve">M116</t>
  </si>
  <si>
    <t xml:space="preserve">N/A</t>
  </si>
  <si>
    <t xml:space="preserve">M15</t>
  </si>
  <si>
    <t xml:space="preserve">Sinai 7</t>
  </si>
  <si>
    <t xml:space="preserve">No date available </t>
  </si>
  <si>
    <t xml:space="preserve">Sinai 4</t>
  </si>
  <si>
    <t xml:space="preserve">Sinai 3</t>
  </si>
  <si>
    <t xml:space="preserve">Slides doesn't look great</t>
  </si>
  <si>
    <t xml:space="preserve">Slides don't look good</t>
  </si>
  <si>
    <t xml:space="preserve">No date available</t>
  </si>
  <si>
    <t xml:space="preserve">No date available (months)</t>
  </si>
  <si>
    <t xml:space="preserve">Slide doesn't look great</t>
  </si>
  <si>
    <t xml:space="preserve">ms_03_01</t>
  </si>
  <si>
    <t xml:space="preserve">G1</t>
  </si>
  <si>
    <t xml:space="preserve">0 (check)</t>
  </si>
  <si>
    <t xml:space="preserve">Sinai 6</t>
  </si>
  <si>
    <t xml:space="preserve">ms_04_04</t>
  </si>
  <si>
    <t xml:space="preserve">Sinai 4 and 6</t>
  </si>
  <si>
    <t xml:space="preserve">ms_04_05</t>
  </si>
  <si>
    <t xml:space="preserve">G99</t>
  </si>
  <si>
    <t xml:space="preserve">Sinai 5</t>
  </si>
  <si>
    <t xml:space="preserve">ms_05_02</t>
  </si>
  <si>
    <t xml:space="preserve">N (CV Disease)</t>
  </si>
  <si>
    <t xml:space="preserve">Sinai 6 and 7</t>
  </si>
  <si>
    <t xml:space="preserve">ms_05_04</t>
  </si>
  <si>
    <t xml:space="preserve">ms_06_01</t>
  </si>
  <si>
    <t xml:space="preserve">LN24</t>
  </si>
  <si>
    <t xml:space="preserve">ms_07_04</t>
  </si>
  <si>
    <t xml:space="preserve">ms_08_01</t>
  </si>
  <si>
    <t xml:space="preserve">?</t>
  </si>
  <si>
    <t xml:space="preserve">Sinai 4 and 7</t>
  </si>
  <si>
    <t xml:space="preserve">ms_08_04</t>
  </si>
  <si>
    <t xml:space="preserve">M22</t>
  </si>
  <si>
    <t xml:space="preserve">ms_08_09</t>
  </si>
  <si>
    <t xml:space="preserve">nyu_02_01</t>
  </si>
  <si>
    <t xml:space="preserve">M74</t>
  </si>
  <si>
    <t xml:space="preserve">nyu_03_01</t>
  </si>
  <si>
    <t xml:space="preserve">nyu_04_01</t>
  </si>
  <si>
    <t xml:space="preserve">nyu_05_01</t>
  </si>
  <si>
    <t xml:space="preserve">M95</t>
  </si>
  <si>
    <t xml:space="preserve">nyu_06_01</t>
  </si>
  <si>
    <t xml:space="preserve">nyu_06_02</t>
  </si>
  <si>
    <t xml:space="preserve">M85</t>
  </si>
  <si>
    <t xml:space="preserve">nyu_07_01</t>
  </si>
  <si>
    <t xml:space="preserve">M101</t>
  </si>
  <si>
    <t xml:space="preserve">nyu_07_02</t>
  </si>
  <si>
    <t xml:space="preserve">M100</t>
  </si>
  <si>
    <t xml:space="preserve">nyu_07_03</t>
  </si>
  <si>
    <t xml:space="preserve">nyu_07_04</t>
  </si>
  <si>
    <t xml:space="preserve">M98</t>
  </si>
  <si>
    <t xml:space="preserve">nyu_07_05</t>
  </si>
  <si>
    <t xml:space="preserve">nyu_07_06</t>
  </si>
  <si>
    <t xml:space="preserve">nyu_07_07</t>
  </si>
  <si>
    <t xml:space="preserve">nyu_08_01</t>
  </si>
  <si>
    <t xml:space="preserve">M18</t>
  </si>
  <si>
    <t xml:space="preserve">only 1 of 3 slides</t>
  </si>
  <si>
    <t xml:space="preserve">nyu_08_02</t>
  </si>
  <si>
    <t xml:space="preserve">nyu_08_03</t>
  </si>
  <si>
    <t xml:space="preserve">nyu_08_04</t>
  </si>
  <si>
    <t xml:space="preserve">nyu_08_05</t>
  </si>
  <si>
    <t xml:space="preserve">M108</t>
  </si>
  <si>
    <t xml:space="preserve">nyu_08_06</t>
  </si>
  <si>
    <t xml:space="preserve">M107</t>
  </si>
  <si>
    <t xml:space="preserve">nyu_08_07</t>
  </si>
  <si>
    <t xml:space="preserve">M105</t>
  </si>
  <si>
    <t xml:space="preserve">nyu_08_08</t>
  </si>
  <si>
    <t xml:space="preserve">nyu_93_01</t>
  </si>
  <si>
    <t xml:space="preserve">M79</t>
  </si>
  <si>
    <t xml:space="preserve">nyu_94_01</t>
  </si>
  <si>
    <r>
      <rPr>
        <sz val="11"/>
        <color rgb="FF000000"/>
        <rFont val="Calibri Light"/>
        <family val="2"/>
        <charset val="1"/>
      </rPr>
      <t xml:space="preserve">Note written on slide: </t>
    </r>
    <r>
      <rPr>
        <i val="true"/>
        <sz val="11"/>
        <color rgb="FF000000"/>
        <rFont val="Calibri Light"/>
        <family val="2"/>
        <charset val="1"/>
      </rPr>
      <t xml:space="preserve">exclude - thin</t>
    </r>
  </si>
  <si>
    <t xml:space="preserve">not found</t>
  </si>
  <si>
    <t xml:space="preserve">nyu_98_01</t>
  </si>
  <si>
    <t xml:space="preserve">Number of slides in box</t>
  </si>
  <si>
    <t xml:space="preserve">decode_id</t>
  </si>
  <si>
    <t xml:space="preserve">slide#</t>
  </si>
  <si>
    <t xml:space="preserve">Discovery_ER</t>
  </si>
  <si>
    <t xml:space="preserve">Validation_ER</t>
  </si>
  <si>
    <t xml:space="preserve">Emanuelle_label</t>
  </si>
  <si>
    <t xml:space="preserve">overall_label</t>
  </si>
  <si>
    <t xml:space="preserve">MS_08_04</t>
  </si>
  <si>
    <t xml:space="preserve">MS_08_01</t>
  </si>
  <si>
    <t xml:space="preserve">Yes Recurrence (after 114 months)</t>
  </si>
  <si>
    <t xml:space="preserve">Yes Recurrence (after 130 months)</t>
  </si>
  <si>
    <t xml:space="preserve">Yes recurrence</t>
  </si>
  <si>
    <t xml:space="preserve">No recurrence (44 months follow-up)</t>
  </si>
  <si>
    <t xml:space="preserve">No recurrence</t>
  </si>
  <si>
    <t xml:space="preserve">No recurrence (45 months follow-up) </t>
  </si>
  <si>
    <t xml:space="preserve">Yes recurrence (after 11 months)</t>
  </si>
  <si>
    <t xml:space="preserve">No recurrence (57 months follow-up)</t>
  </si>
  <si>
    <t xml:space="preserve">MS_03_01</t>
  </si>
  <si>
    <t xml:space="preserve">No recurrence (as of 5/4/2009)</t>
  </si>
  <si>
    <t xml:space="preserve">MS_04_04</t>
  </si>
  <si>
    <t xml:space="preserve">MS_05_02</t>
  </si>
  <si>
    <t xml:space="preserve">No recurrence  </t>
  </si>
  <si>
    <t xml:space="preserve">MS_05_04</t>
  </si>
  <si>
    <t xml:space="preserve">Yes Recurrence</t>
  </si>
  <si>
    <t xml:space="preserve">MS_07_04</t>
  </si>
  <si>
    <t xml:space="preserve">MS_08_09</t>
  </si>
  <si>
    <t xml:space="preserve">MS_00_01</t>
  </si>
  <si>
    <t xml:space="preserve">M#</t>
  </si>
  <si>
    <t xml:space="preserve">Male/Female (0=M, 1=F)</t>
  </si>
  <si>
    <t xml:space="preserve">Age at first biopsy (Years)</t>
  </si>
  <si>
    <t xml:space="preserve">&gt;/=55 = 1, &lt;55 = 0</t>
  </si>
  <si>
    <t xml:space="preserve">Stage II = 0, III = 1</t>
  </si>
  <si>
    <t xml:space="preserve">Time to recurrence or last follow-up</t>
  </si>
  <si>
    <t xml:space="preserve">Recurrence (0=no, 1=yes, 2=unk)</t>
  </si>
  <si>
    <t xml:space="preserve">DRFS</t>
  </si>
  <si>
    <t xml:space="preserve">Axial/Extremity</t>
  </si>
  <si>
    <t xml:space="preserve">Location (trunk=0, extremity=1)</t>
  </si>
  <si>
    <t xml:space="preserve">Depth (mm)</t>
  </si>
  <si>
    <t xml:space="preserve">&gt;/= 2 = 1, &lt;2 = 0</t>
  </si>
  <si>
    <t xml:space="preserve">Ulceration</t>
  </si>
  <si>
    <t xml:space="preserve">Time to death or last follow-up</t>
  </si>
  <si>
    <t xml:space="preserve">M49</t>
  </si>
  <si>
    <t xml:space="preserve">III</t>
  </si>
  <si>
    <t xml:space="preserve">Extremity</t>
  </si>
  <si>
    <t xml:space="preserve">II</t>
  </si>
  <si>
    <t xml:space="preserve">Axial</t>
  </si>
  <si>
    <t xml:space="preserve">M21</t>
  </si>
  <si>
    <t xml:space="preserve">M27</t>
  </si>
  <si>
    <t xml:space="preserve">M32</t>
  </si>
  <si>
    <t xml:space="preserve">M33</t>
  </si>
  <si>
    <t xml:space="preserve">M34</t>
  </si>
  <si>
    <t xml:space="preserve">M36</t>
  </si>
  <si>
    <t xml:space="preserve">M41</t>
  </si>
  <si>
    <t xml:space="preserve">M47</t>
  </si>
  <si>
    <t xml:space="preserve">M55</t>
  </si>
  <si>
    <t xml:space="preserve">M56</t>
  </si>
  <si>
    <t xml:space="preserve">M58</t>
  </si>
  <si>
    <t xml:space="preserve">M63</t>
  </si>
  <si>
    <t xml:space="preserve">M67</t>
  </si>
  <si>
    <t xml:space="preserve">M68</t>
  </si>
  <si>
    <t xml:space="preserve">M6s</t>
  </si>
  <si>
    <t xml:space="preserve">M16</t>
  </si>
  <si>
    <t xml:space="preserve">M23</t>
  </si>
  <si>
    <t xml:space="preserve">M24</t>
  </si>
  <si>
    <t xml:space="preserve">M26</t>
  </si>
  <si>
    <t xml:space="preserve">M28</t>
  </si>
  <si>
    <t xml:space="preserve">M29</t>
  </si>
  <si>
    <t xml:space="preserve">M30</t>
  </si>
  <si>
    <t xml:space="preserve">M5</t>
  </si>
  <si>
    <t xml:space="preserve">M50</t>
  </si>
  <si>
    <t xml:space="preserve">M54</t>
  </si>
  <si>
    <t xml:space="preserve">M69</t>
  </si>
  <si>
    <t xml:space="preserve">M7</t>
  </si>
  <si>
    <t xml:space="preserve">M70</t>
  </si>
  <si>
    <t xml:space="preserve">M72</t>
  </si>
  <si>
    <t xml:space="preserve">Min age</t>
  </si>
  <si>
    <t xml:space="preserve">Min depth</t>
  </si>
  <si>
    <t xml:space="preserve">Min follow-up</t>
  </si>
  <si>
    <t xml:space="preserve">Max age</t>
  </si>
  <si>
    <t xml:space="preserve">Max depth</t>
  </si>
  <si>
    <t xml:space="preserve">Max follow-up</t>
  </si>
  <si>
    <t xml:space="preserve">Demographics</t>
  </si>
  <si>
    <t xml:space="preserve">N=44</t>
  </si>
  <si>
    <t xml:space="preserve">no.</t>
  </si>
  <si>
    <t xml:space="preserve">%</t>
  </si>
  <si>
    <t xml:space="preserve">Male, no. (%)</t>
  </si>
  <si>
    <t xml:space="preserve">Female, no. (%)</t>
  </si>
  <si>
    <t xml:space="preserve">Age median (range), no. </t>
  </si>
  <si>
    <t xml:space="preserve">(29-87)</t>
  </si>
  <si>
    <t xml:space="preserve">Trunk, no (%)</t>
  </si>
  <si>
    <t xml:space="preserve">Extremity, no (%)</t>
  </si>
  <si>
    <t xml:space="preserve">Unknown, no (%)</t>
  </si>
  <si>
    <t xml:space="preserve">Stage</t>
  </si>
  <si>
    <t xml:space="preserve">II, no (%)</t>
  </si>
  <si>
    <t xml:space="preserve">III, no (%)</t>
  </si>
  <si>
    <t xml:space="preserve">Depth (mm), median (range)</t>
  </si>
  <si>
    <t xml:space="preserve">(1.2-13)</t>
  </si>
  <si>
    <t xml:space="preserve">Ulceration (N = 44)</t>
  </si>
  <si>
    <t xml:space="preserve">absent, no (%)</t>
  </si>
  <si>
    <t xml:space="preserve">present, no (%)</t>
  </si>
  <si>
    <t xml:space="preserve">unknown, no (%)</t>
  </si>
  <si>
    <t xml:space="preserve">Patient follow-up, median (range), months</t>
  </si>
  <si>
    <t xml:space="preserve">(6-130)</t>
  </si>
  <si>
    <t xml:space="preserve">Patient Status</t>
  </si>
  <si>
    <t xml:space="preserve">Alive (at least 2 years)</t>
  </si>
  <si>
    <t xml:space="preserve">Dead from Melanoma </t>
  </si>
  <si>
    <t xml:space="preserve">Systemic Recurrence</t>
  </si>
  <si>
    <t xml:space="preserve">Known Recurrence, no (%)</t>
  </si>
  <si>
    <t xml:space="preserve">No Recurrence, no (%)</t>
  </si>
  <si>
    <t xml:space="preserve">name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</si>
</sst>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@"/>
    <numFmt numFmtId="166" formatCode="D\-MMM\-YYYY;@"/>
    <numFmt numFmtId="167" formatCode="M/D/YYYY;@"/>
    <numFmt numFmtId="168" formatCode="M/D/YYYY"/>
    <numFmt numFmtId="169" formatCode="0.0"/>
    <numFmt numFmtId="170" formatCode="0.000"/>
  </numFmts>
  <fonts count="2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sz val="12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sz val="12"/>
      <color rgb="FFFF0000"/>
      <name val="Calibri"/>
      <family val="2"/>
      <charset val="1"/>
    </font>
    <font>
      <sz val="10"/>
      <color rgb="FF000000"/>
      <name val="Arial"/>
      <family val="2"/>
      <charset val="1"/>
    </font>
    <font>
      <sz val="10"/>
      <color rgb="FFFF0000"/>
      <name val="Arial"/>
      <family val="2"/>
      <charset val="1"/>
    </font>
    <font>
      <sz val="11"/>
      <name val="Arial"/>
      <family val="2"/>
      <charset val="1"/>
    </font>
    <font>
      <b val="true"/>
      <sz val="13"/>
      <color rgb="FF000000"/>
      <name val="Calibri Light"/>
      <family val="2"/>
      <charset val="1"/>
    </font>
    <font>
      <i val="true"/>
      <sz val="11"/>
      <color rgb="FF000000"/>
      <name val="Calibri Light"/>
      <family val="2"/>
      <charset val="1"/>
    </font>
    <font>
      <sz val="11"/>
      <name val="Calibri Light"/>
      <family val="2"/>
      <charset val="1"/>
    </font>
    <font>
      <sz val="11"/>
      <color rgb="FF000000"/>
      <name val="Calibri Light"/>
      <family val="2"/>
      <charset val="1"/>
    </font>
    <font>
      <sz val="11"/>
      <color rgb="FFFFFFFF"/>
      <name val="Calibri"/>
      <family val="2"/>
      <charset val="1"/>
    </font>
    <font>
      <sz val="11"/>
      <color rgb="FFFF0000"/>
      <name val="Calibri Light"/>
      <family val="2"/>
      <charset val="1"/>
    </font>
    <font>
      <sz val="11"/>
      <color rgb="FFFF0000"/>
      <name val="Calibri"/>
      <family val="2"/>
      <charset val="1"/>
    </font>
    <font>
      <b val="true"/>
      <sz val="11"/>
      <color rgb="FF000000"/>
      <name val="Arial Black"/>
      <family val="2"/>
      <charset val="1"/>
    </font>
    <font>
      <b val="true"/>
      <i val="true"/>
      <sz val="12"/>
      <color rgb="FF000000"/>
      <name val="Calibri"/>
      <family val="2"/>
      <charset val="1"/>
    </font>
    <font>
      <strike val="true"/>
      <sz val="12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</fonts>
  <fills count="16">
    <fill>
      <patternFill patternType="none"/>
    </fill>
    <fill>
      <patternFill patternType="gray125"/>
    </fill>
    <fill>
      <patternFill patternType="solid">
        <fgColor rgb="FFFFF2CC"/>
        <bgColor rgb="FFFBE5D6"/>
      </patternFill>
    </fill>
    <fill>
      <patternFill patternType="solid">
        <fgColor rgb="FFFFFF00"/>
        <bgColor rgb="FFFFFF00"/>
      </patternFill>
    </fill>
    <fill>
      <patternFill patternType="solid">
        <fgColor rgb="FF33FF99"/>
        <bgColor rgb="FF00FFFF"/>
      </patternFill>
    </fill>
    <fill>
      <patternFill patternType="solid">
        <fgColor rgb="FFDEEBF7"/>
        <bgColor rgb="FFDAE3F3"/>
      </patternFill>
    </fill>
    <fill>
      <patternFill patternType="solid">
        <fgColor rgb="FFFFFFFF"/>
        <bgColor rgb="FFEDEDED"/>
      </patternFill>
    </fill>
    <fill>
      <patternFill patternType="solid">
        <fgColor rgb="FFFF0000"/>
        <bgColor rgb="FF993300"/>
      </patternFill>
    </fill>
    <fill>
      <patternFill patternType="solid">
        <fgColor rgb="FF9DC3E6"/>
        <bgColor rgb="FF9999FF"/>
      </patternFill>
    </fill>
    <fill>
      <patternFill patternType="solid">
        <fgColor rgb="FFD9D9D9"/>
        <bgColor rgb="FFD6DCE5"/>
      </patternFill>
    </fill>
    <fill>
      <patternFill patternType="solid">
        <fgColor rgb="FFE2F0D9"/>
        <bgColor rgb="FFEDEDED"/>
      </patternFill>
    </fill>
    <fill>
      <patternFill patternType="solid">
        <fgColor rgb="FFDAE3F3"/>
        <bgColor rgb="FFDEEBF7"/>
      </patternFill>
    </fill>
    <fill>
      <patternFill patternType="solid">
        <fgColor rgb="FFEDEDED"/>
        <bgColor rgb="FFDEEBF7"/>
      </patternFill>
    </fill>
    <fill>
      <patternFill patternType="solid">
        <fgColor rgb="FFFBE5D6"/>
        <bgColor rgb="FFFFF2CC"/>
      </patternFill>
    </fill>
    <fill>
      <patternFill patternType="solid">
        <fgColor rgb="FFD6DCE5"/>
        <bgColor rgb="FFD9D9D9"/>
      </patternFill>
    </fill>
    <fill>
      <patternFill patternType="solid">
        <fgColor rgb="FF92D050"/>
        <bgColor rgb="FF969696"/>
      </patternFill>
    </fill>
  </fills>
  <borders count="2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 style="thin"/>
      <right style="thin"/>
      <top style="medium"/>
      <bottom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medium"/>
      <bottom/>
      <diagonal/>
    </border>
    <border diagonalUp="false" diagonalDown="false">
      <left/>
      <right style="thin"/>
      <top style="medium"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2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2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3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7" fontId="4" fillId="3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8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5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5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5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0" borderId="10" xfId="0" applyFont="true" applyBorder="true" applyAlignment="true" applyProtection="true">
      <alignment horizontal="right" vertical="top" textRotation="0" wrapText="false" indent="0" shrinkToFit="false"/>
      <protection locked="true" hidden="false"/>
    </xf>
    <xf numFmtId="168" fontId="14" fillId="0" borderId="10" xfId="0" applyFont="true" applyBorder="true" applyAlignment="true" applyProtection="true">
      <alignment horizontal="right" vertical="top" textRotation="0" wrapText="false" indent="0" shrinkToFit="false"/>
      <protection locked="true" hidden="false"/>
    </xf>
    <xf numFmtId="164" fontId="14" fillId="0" borderId="10" xfId="0" applyFont="true" applyBorder="true" applyAlignment="true" applyProtection="true">
      <alignment horizontal="right" vertical="top" textRotation="0" wrapText="false" indent="0" shrinkToFit="false"/>
      <protection locked="true" hidden="false"/>
    </xf>
    <xf numFmtId="164" fontId="15" fillId="0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0" borderId="1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8" fontId="15" fillId="0" borderId="10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8" fontId="14" fillId="0" borderId="1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8" fontId="14" fillId="0" borderId="10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5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7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5" fillId="0" borderId="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7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0" borderId="0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8" fontId="15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1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5" fillId="6" borderId="1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4" fillId="1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4" fillId="11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4" fillId="12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4" fillId="13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14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14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4" fillId="1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11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1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1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1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1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0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1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5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5" borderId="2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5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0" borderId="1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1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23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22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0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9D9D9"/>
      <rgbColor rgb="FF808080"/>
      <rgbColor rgb="FF9999FF"/>
      <rgbColor rgb="FF993366"/>
      <rgbColor rgb="FFFFF2CC"/>
      <rgbColor rgb="FFDEEBF7"/>
      <rgbColor rgb="FF660066"/>
      <rgbColor rgb="FFFF8080"/>
      <rgbColor rgb="FF0066CC"/>
      <rgbColor rgb="FFD6DC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AE3F3"/>
      <rgbColor rgb="FFE2F0D9"/>
      <rgbColor rgb="FFEDEDED"/>
      <rgbColor rgb="FF9DC3E6"/>
      <rgbColor rgb="FFFF99CC"/>
      <rgbColor rgb="FFCC99FF"/>
      <rgbColor rgb="FFFBE5D6"/>
      <rgbColor rgb="FF3366FF"/>
      <rgbColor rgb="FF33FF99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externalLink" Target="externalLinks/externalLink1.xml"/><Relationship Id="rId2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recurrence_seq_lstm/IntelligentDiagnosis/spreadsheets/master_list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robin_data"/>
      <sheetName val="patient_data_survival(Nov17)"/>
      <sheetName val="master"/>
      <sheetName val="yvonne_data"/>
      <sheetName val="batch1_2"/>
      <sheetName val="verified_3"/>
      <sheetName val="batch3_4_images"/>
      <sheetName val="batch5"/>
      <sheetName val="batch5_new_images"/>
      <sheetName val="missing_yvonne_label"/>
      <sheetName val="independent_test_1"/>
      <sheetName val="batch_6"/>
      <sheetName val="verified_6"/>
      <sheetName val="batch_8"/>
      <sheetName val="unused_subjects"/>
      <sheetName val="verified_7"/>
      <sheetName val="chen_complete_list"/>
      <sheetName val="Sheet18"/>
      <sheetName val="Sinai-Slides for H&amp;E"/>
      <sheetName val="Sinai-Discovery_ER"/>
      <sheetName val="Sinai-Validation_ER"/>
      <sheetName val="Sinai-slide-labels"/>
    </sheetNames>
    <sheetDataSet>
      <sheetData sheetId="0"/>
      <sheetData sheetId="1">
        <row r="2">
          <cell r="B2" t="str">
            <v>00-02</v>
          </cell>
        </row>
        <row r="2">
          <cell r="D2">
            <v>55</v>
          </cell>
          <cell r="E2" t="str">
            <v>IIA</v>
          </cell>
          <cell r="F2">
            <v>0</v>
          </cell>
          <cell r="G2">
            <v>1</v>
          </cell>
          <cell r="H2">
            <v>1</v>
          </cell>
          <cell r="I2">
            <v>45</v>
          </cell>
          <cell r="J2">
            <v>1</v>
          </cell>
        </row>
        <row r="3">
          <cell r="B3" t="str">
            <v>00-05</v>
          </cell>
          <cell r="C3" t="str">
            <v>F</v>
          </cell>
          <cell r="D3">
            <v>53</v>
          </cell>
          <cell r="E3" t="str">
            <v>IIA</v>
          </cell>
          <cell r="F3">
            <v>0</v>
          </cell>
          <cell r="G3">
            <v>0</v>
          </cell>
          <cell r="H3">
            <v>0</v>
          </cell>
          <cell r="I3">
            <v>153</v>
          </cell>
          <cell r="J3">
            <v>0</v>
          </cell>
        </row>
        <row r="4">
          <cell r="B4" t="str">
            <v>02-02</v>
          </cell>
          <cell r="C4" t="str">
            <v>M</v>
          </cell>
          <cell r="D4">
            <v>38</v>
          </cell>
          <cell r="E4" t="str">
            <v>IIB</v>
          </cell>
          <cell r="F4">
            <v>0</v>
          </cell>
          <cell r="G4">
            <v>0</v>
          </cell>
          <cell r="H4">
            <v>0</v>
          </cell>
          <cell r="I4">
            <v>171</v>
          </cell>
          <cell r="J4">
            <v>0</v>
          </cell>
        </row>
        <row r="5">
          <cell r="B5" t="str">
            <v>02-03</v>
          </cell>
          <cell r="C5" t="str">
            <v>M</v>
          </cell>
          <cell r="D5">
            <v>65</v>
          </cell>
          <cell r="E5" t="str">
            <v>IIB</v>
          </cell>
          <cell r="F5">
            <v>0</v>
          </cell>
          <cell r="G5">
            <v>1</v>
          </cell>
          <cell r="H5">
            <v>0</v>
          </cell>
          <cell r="I5">
            <v>173</v>
          </cell>
          <cell r="J5">
            <v>1</v>
          </cell>
        </row>
        <row r="6">
          <cell r="B6" t="str">
            <v>02-04</v>
          </cell>
          <cell r="C6" t="str">
            <v>M</v>
          </cell>
          <cell r="D6">
            <v>89</v>
          </cell>
          <cell r="E6" t="str">
            <v>IIB</v>
          </cell>
          <cell r="F6">
            <v>0</v>
          </cell>
          <cell r="G6">
            <v>0</v>
          </cell>
          <cell r="H6">
            <v>0</v>
          </cell>
          <cell r="I6">
            <v>68</v>
          </cell>
          <cell r="J6">
            <v>0</v>
          </cell>
        </row>
        <row r="7">
          <cell r="B7" t="str">
            <v>03-02</v>
          </cell>
          <cell r="C7" t="str">
            <v>F</v>
          </cell>
          <cell r="D7">
            <v>50</v>
          </cell>
          <cell r="E7" t="str">
            <v>IIIA</v>
          </cell>
          <cell r="F7">
            <v>1</v>
          </cell>
          <cell r="G7">
            <v>0</v>
          </cell>
          <cell r="H7">
            <v>0</v>
          </cell>
          <cell r="I7">
            <v>157</v>
          </cell>
          <cell r="J7">
            <v>0</v>
          </cell>
        </row>
        <row r="8">
          <cell r="B8" t="str">
            <v>03-03</v>
          </cell>
          <cell r="C8" t="str">
            <v>M</v>
          </cell>
          <cell r="D8">
            <v>60</v>
          </cell>
          <cell r="E8" t="str">
            <v>IIC</v>
          </cell>
          <cell r="F8">
            <v>0</v>
          </cell>
          <cell r="G8">
            <v>1</v>
          </cell>
          <cell r="H8">
            <v>1</v>
          </cell>
          <cell r="I8">
            <v>13</v>
          </cell>
          <cell r="J8">
            <v>1</v>
          </cell>
        </row>
        <row r="9">
          <cell r="B9" t="str">
            <v>03-04</v>
          </cell>
          <cell r="C9" t="str">
            <v>M</v>
          </cell>
          <cell r="D9">
            <v>74</v>
          </cell>
          <cell r="E9" t="str">
            <v>IIIB</v>
          </cell>
          <cell r="F9">
            <v>1</v>
          </cell>
          <cell r="G9">
            <v>1</v>
          </cell>
          <cell r="H9">
            <v>1</v>
          </cell>
          <cell r="I9">
            <v>34</v>
          </cell>
          <cell r="J9">
            <v>1</v>
          </cell>
        </row>
        <row r="10">
          <cell r="B10" t="str">
            <v>03-07</v>
          </cell>
          <cell r="C10" t="str">
            <v>M</v>
          </cell>
          <cell r="D10">
            <v>79</v>
          </cell>
          <cell r="E10" t="str">
            <v>IIA</v>
          </cell>
          <cell r="F10">
            <v>0</v>
          </cell>
          <cell r="G10">
            <v>1</v>
          </cell>
          <cell r="H10">
            <v>1</v>
          </cell>
          <cell r="I10">
            <v>111</v>
          </cell>
          <cell r="J10">
            <v>1</v>
          </cell>
        </row>
        <row r="11">
          <cell r="B11" t="str">
            <v>04-03</v>
          </cell>
          <cell r="C11" t="str">
            <v>M</v>
          </cell>
          <cell r="D11">
            <v>78</v>
          </cell>
          <cell r="E11" t="str">
            <v>IIIA</v>
          </cell>
          <cell r="F11">
            <v>1</v>
          </cell>
          <cell r="G11">
            <v>2</v>
          </cell>
          <cell r="H11">
            <v>1</v>
          </cell>
          <cell r="I11">
            <v>116</v>
          </cell>
          <cell r="J11">
            <v>1</v>
          </cell>
        </row>
        <row r="12">
          <cell r="B12" t="str">
            <v>04-09</v>
          </cell>
          <cell r="C12" t="str">
            <v>M</v>
          </cell>
          <cell r="D12">
            <v>92</v>
          </cell>
          <cell r="E12" t="str">
            <v>IIA</v>
          </cell>
          <cell r="F12">
            <v>0</v>
          </cell>
          <cell r="G12">
            <v>1</v>
          </cell>
          <cell r="H12">
            <v>0</v>
          </cell>
          <cell r="I12">
            <v>52</v>
          </cell>
          <cell r="J12">
            <v>0</v>
          </cell>
        </row>
        <row r="13">
          <cell r="B13" t="str">
            <v>04-10</v>
          </cell>
          <cell r="C13" t="str">
            <v>F</v>
          </cell>
          <cell r="D13">
            <v>50</v>
          </cell>
          <cell r="E13" t="str">
            <v>IIA</v>
          </cell>
          <cell r="F13">
            <v>0</v>
          </cell>
          <cell r="G13">
            <v>1</v>
          </cell>
          <cell r="H13">
            <v>1</v>
          </cell>
          <cell r="I13">
            <v>18</v>
          </cell>
          <cell r="J13">
            <v>1</v>
          </cell>
        </row>
        <row r="14">
          <cell r="B14" t="str">
            <v>04-12</v>
          </cell>
          <cell r="C14" t="str">
            <v>M</v>
          </cell>
          <cell r="D14">
            <v>79</v>
          </cell>
          <cell r="E14" t="str">
            <v>IIA</v>
          </cell>
          <cell r="F14">
            <v>0</v>
          </cell>
          <cell r="G14">
            <v>0</v>
          </cell>
          <cell r="H14">
            <v>0</v>
          </cell>
          <cell r="I14">
            <v>88</v>
          </cell>
          <cell r="J14">
            <v>0</v>
          </cell>
        </row>
        <row r="15">
          <cell r="B15" t="str">
            <v>05-01</v>
          </cell>
          <cell r="C15" t="str">
            <v>M</v>
          </cell>
          <cell r="D15">
            <v>84</v>
          </cell>
          <cell r="E15" t="str">
            <v>IIB</v>
          </cell>
          <cell r="F15">
            <v>0</v>
          </cell>
          <cell r="G15">
            <v>1</v>
          </cell>
          <cell r="H15">
            <v>1</v>
          </cell>
          <cell r="I15">
            <v>12</v>
          </cell>
          <cell r="J15">
            <v>1</v>
          </cell>
        </row>
        <row r="16">
          <cell r="B16" t="str">
            <v>05-02</v>
          </cell>
          <cell r="C16" t="str">
            <v>M</v>
          </cell>
          <cell r="D16">
            <v>74</v>
          </cell>
          <cell r="E16" t="str">
            <v>IIA</v>
          </cell>
          <cell r="F16">
            <v>0</v>
          </cell>
          <cell r="G16">
            <v>1</v>
          </cell>
          <cell r="H16">
            <v>1</v>
          </cell>
          <cell r="I16">
            <v>7</v>
          </cell>
          <cell r="J16">
            <v>1</v>
          </cell>
        </row>
        <row r="17">
          <cell r="B17" t="str">
            <v>05-03</v>
          </cell>
          <cell r="C17" t="str">
            <v>M</v>
          </cell>
          <cell r="D17">
            <v>81</v>
          </cell>
          <cell r="E17" t="str">
            <v>IIIC</v>
          </cell>
          <cell r="F17">
            <v>1</v>
          </cell>
          <cell r="G17">
            <v>1</v>
          </cell>
          <cell r="H17">
            <v>1</v>
          </cell>
          <cell r="I17">
            <v>72</v>
          </cell>
          <cell r="J17">
            <v>1</v>
          </cell>
        </row>
        <row r="18">
          <cell r="B18" t="str">
            <v>05-04</v>
          </cell>
          <cell r="C18" t="str">
            <v>M</v>
          </cell>
          <cell r="D18">
            <v>26</v>
          </cell>
          <cell r="E18" t="str">
            <v>IIIB</v>
          </cell>
          <cell r="F18">
            <v>1</v>
          </cell>
          <cell r="G18">
            <v>1</v>
          </cell>
          <cell r="H18">
            <v>1</v>
          </cell>
          <cell r="I18">
            <v>102</v>
          </cell>
          <cell r="J18">
            <v>1</v>
          </cell>
        </row>
        <row r="19">
          <cell r="B19" t="str">
            <v>05-05</v>
          </cell>
          <cell r="C19" t="str">
            <v>M</v>
          </cell>
          <cell r="D19">
            <v>52</v>
          </cell>
          <cell r="E19" t="str">
            <v>IIB</v>
          </cell>
          <cell r="F19">
            <v>0</v>
          </cell>
          <cell r="G19">
            <v>0</v>
          </cell>
          <cell r="H19">
            <v>0</v>
          </cell>
          <cell r="I19">
            <v>133</v>
          </cell>
          <cell r="J19">
            <v>0</v>
          </cell>
        </row>
        <row r="20">
          <cell r="B20" t="str">
            <v>05-08</v>
          </cell>
          <cell r="C20" t="str">
            <v>M</v>
          </cell>
          <cell r="D20">
            <v>53</v>
          </cell>
          <cell r="E20" t="str">
            <v>IIA</v>
          </cell>
          <cell r="F20">
            <v>0</v>
          </cell>
          <cell r="G20">
            <v>0</v>
          </cell>
          <cell r="H20">
            <v>0</v>
          </cell>
          <cell r="I20">
            <v>133</v>
          </cell>
          <cell r="J20">
            <v>0</v>
          </cell>
        </row>
        <row r="21">
          <cell r="B21" t="str">
            <v>05-11</v>
          </cell>
          <cell r="C21" t="str">
            <v>M</v>
          </cell>
          <cell r="D21">
            <v>75</v>
          </cell>
          <cell r="E21" t="str">
            <v>IIB</v>
          </cell>
          <cell r="F21">
            <v>0</v>
          </cell>
          <cell r="G21">
            <v>0</v>
          </cell>
          <cell r="H21">
            <v>0</v>
          </cell>
          <cell r="I21">
            <v>137</v>
          </cell>
          <cell r="J21">
            <v>0</v>
          </cell>
        </row>
        <row r="22">
          <cell r="B22" t="str">
            <v>05-11</v>
          </cell>
          <cell r="C22" t="str">
            <v>M</v>
          </cell>
          <cell r="D22">
            <v>75</v>
          </cell>
          <cell r="E22" t="str">
            <v>IIB</v>
          </cell>
          <cell r="F22">
            <v>0</v>
          </cell>
          <cell r="G22">
            <v>0</v>
          </cell>
          <cell r="H22">
            <v>0</v>
          </cell>
          <cell r="I22">
            <v>137</v>
          </cell>
          <cell r="J22">
            <v>0</v>
          </cell>
        </row>
        <row r="23">
          <cell r="B23" t="str">
            <v>05-16</v>
          </cell>
          <cell r="C23" t="str">
            <v>M</v>
          </cell>
          <cell r="D23">
            <v>81</v>
          </cell>
          <cell r="E23" t="str">
            <v>IIA</v>
          </cell>
          <cell r="F23">
            <v>0</v>
          </cell>
          <cell r="G23">
            <v>0</v>
          </cell>
          <cell r="H23">
            <v>0</v>
          </cell>
          <cell r="I23">
            <v>104</v>
          </cell>
          <cell r="J23">
            <v>0</v>
          </cell>
        </row>
        <row r="24">
          <cell r="B24" t="str">
            <v>05-20</v>
          </cell>
          <cell r="C24" t="str">
            <v>M</v>
          </cell>
          <cell r="D24">
            <v>67</v>
          </cell>
          <cell r="E24" t="str">
            <v>IIB</v>
          </cell>
          <cell r="F24">
            <v>0</v>
          </cell>
          <cell r="G24">
            <v>1</v>
          </cell>
          <cell r="H24">
            <v>0</v>
          </cell>
          <cell r="I24">
            <v>91</v>
          </cell>
          <cell r="J24">
            <v>0</v>
          </cell>
        </row>
        <row r="25">
          <cell r="B25" t="str">
            <v>06-17</v>
          </cell>
          <cell r="C25" t="str">
            <v>M</v>
          </cell>
          <cell r="D25">
            <v>72</v>
          </cell>
          <cell r="E25" t="str">
            <v>IIA</v>
          </cell>
          <cell r="F25">
            <v>0</v>
          </cell>
          <cell r="G25">
            <v>1</v>
          </cell>
          <cell r="H25">
            <v>0</v>
          </cell>
          <cell r="I25">
            <v>53</v>
          </cell>
          <cell r="J25">
            <v>0</v>
          </cell>
        </row>
        <row r="26">
          <cell r="B26" t="str">
            <v>07-07</v>
          </cell>
          <cell r="C26" t="str">
            <v>M</v>
          </cell>
          <cell r="D26">
            <v>49</v>
          </cell>
          <cell r="E26" t="str">
            <v>IIA</v>
          </cell>
          <cell r="F26">
            <v>0</v>
          </cell>
          <cell r="G26">
            <v>1</v>
          </cell>
          <cell r="H26">
            <v>1</v>
          </cell>
          <cell r="I26">
            <v>40</v>
          </cell>
          <cell r="J26">
            <v>1</v>
          </cell>
        </row>
        <row r="27">
          <cell r="B27" t="str">
            <v>07-08</v>
          </cell>
          <cell r="C27" t="str">
            <v>M</v>
          </cell>
          <cell r="D27">
            <v>59</v>
          </cell>
          <cell r="E27" t="str">
            <v>IIA</v>
          </cell>
          <cell r="F27">
            <v>0</v>
          </cell>
          <cell r="G27">
            <v>0</v>
          </cell>
          <cell r="H27">
            <v>0</v>
          </cell>
          <cell r="I27">
            <v>117</v>
          </cell>
          <cell r="J27">
            <v>0</v>
          </cell>
        </row>
        <row r="28">
          <cell r="B28" t="str">
            <v>07-11</v>
          </cell>
          <cell r="C28" t="str">
            <v>M</v>
          </cell>
          <cell r="D28">
            <v>67</v>
          </cell>
          <cell r="E28" t="str">
            <v>IIA</v>
          </cell>
          <cell r="F28">
            <v>0</v>
          </cell>
          <cell r="G28">
            <v>0</v>
          </cell>
          <cell r="H28">
            <v>0</v>
          </cell>
          <cell r="I28">
            <v>61</v>
          </cell>
          <cell r="J28">
            <v>0</v>
          </cell>
        </row>
        <row r="29">
          <cell r="B29" t="str">
            <v>08-01</v>
          </cell>
          <cell r="C29" t="str">
            <v>F</v>
          </cell>
          <cell r="D29">
            <v>52</v>
          </cell>
          <cell r="E29" t="str">
            <v>IIA</v>
          </cell>
          <cell r="F29">
            <v>0</v>
          </cell>
          <cell r="G29">
            <v>0</v>
          </cell>
          <cell r="H29">
            <v>0</v>
          </cell>
          <cell r="I29">
            <v>106</v>
          </cell>
          <cell r="J29">
            <v>0</v>
          </cell>
        </row>
        <row r="30">
          <cell r="B30" t="str">
            <v>08-03</v>
          </cell>
          <cell r="C30" t="str">
            <v>M</v>
          </cell>
          <cell r="D30">
            <v>72</v>
          </cell>
          <cell r="E30" t="str">
            <v>IIA</v>
          </cell>
          <cell r="F30">
            <v>0</v>
          </cell>
          <cell r="G30">
            <v>0</v>
          </cell>
          <cell r="H30">
            <v>0</v>
          </cell>
          <cell r="I30">
            <v>104</v>
          </cell>
          <cell r="J30">
            <v>0</v>
          </cell>
        </row>
        <row r="31">
          <cell r="B31" t="str">
            <v>08-04</v>
          </cell>
          <cell r="C31" t="str">
            <v>F</v>
          </cell>
          <cell r="D31">
            <v>22</v>
          </cell>
          <cell r="E31" t="str">
            <v>IIA</v>
          </cell>
          <cell r="F31">
            <v>0</v>
          </cell>
          <cell r="G31">
            <v>0</v>
          </cell>
          <cell r="H31">
            <v>0</v>
          </cell>
          <cell r="I31">
            <v>102</v>
          </cell>
          <cell r="J31">
            <v>0</v>
          </cell>
        </row>
        <row r="32">
          <cell r="B32" t="str">
            <v>08-05</v>
          </cell>
          <cell r="C32" t="str">
            <v>F</v>
          </cell>
          <cell r="D32">
            <v>61</v>
          </cell>
          <cell r="E32" t="str">
            <v>IIIB</v>
          </cell>
          <cell r="F32">
            <v>1</v>
          </cell>
          <cell r="G32">
            <v>1</v>
          </cell>
          <cell r="H32">
            <v>1</v>
          </cell>
          <cell r="I32">
            <v>43</v>
          </cell>
          <cell r="J32">
            <v>1</v>
          </cell>
        </row>
        <row r="33">
          <cell r="B33" t="str">
            <v>08-14</v>
          </cell>
          <cell r="C33" t="str">
            <v>M</v>
          </cell>
          <cell r="D33">
            <v>64</v>
          </cell>
          <cell r="E33" t="str">
            <v>IIIA</v>
          </cell>
          <cell r="F33">
            <v>1</v>
          </cell>
          <cell r="G33">
            <v>0</v>
          </cell>
          <cell r="H33">
            <v>0</v>
          </cell>
          <cell r="I33">
            <v>64</v>
          </cell>
          <cell r="J33">
            <v>0</v>
          </cell>
        </row>
        <row r="34">
          <cell r="B34" t="str">
            <v>09-01</v>
          </cell>
          <cell r="C34" t="str">
            <v>F</v>
          </cell>
          <cell r="D34">
            <v>39</v>
          </cell>
          <cell r="E34" t="str">
            <v>IIIB</v>
          </cell>
          <cell r="F34">
            <v>1</v>
          </cell>
          <cell r="G34">
            <v>0</v>
          </cell>
          <cell r="H34">
            <v>0</v>
          </cell>
          <cell r="I34">
            <v>78</v>
          </cell>
          <cell r="J34">
            <v>0</v>
          </cell>
        </row>
        <row r="35">
          <cell r="B35" t="str">
            <v>09-03</v>
          </cell>
          <cell r="C35" t="str">
            <v>M</v>
          </cell>
          <cell r="D35">
            <v>61</v>
          </cell>
          <cell r="E35" t="str">
            <v>IIA</v>
          </cell>
          <cell r="F35">
            <v>0</v>
          </cell>
          <cell r="G35">
            <v>0</v>
          </cell>
          <cell r="H35">
            <v>0</v>
          </cell>
          <cell r="I35">
            <v>95</v>
          </cell>
          <cell r="J35">
            <v>0</v>
          </cell>
        </row>
        <row r="36">
          <cell r="B36" t="str">
            <v>09-04</v>
          </cell>
          <cell r="C36" t="str">
            <v>M</v>
          </cell>
          <cell r="D36">
            <v>81</v>
          </cell>
          <cell r="E36" t="str">
            <v>IIB</v>
          </cell>
          <cell r="F36">
            <v>0</v>
          </cell>
          <cell r="G36">
            <v>1</v>
          </cell>
          <cell r="H36">
            <v>1</v>
          </cell>
          <cell r="I36">
            <v>12</v>
          </cell>
          <cell r="J36">
            <v>1</v>
          </cell>
        </row>
        <row r="37">
          <cell r="B37" t="str">
            <v>09-15</v>
          </cell>
          <cell r="C37" t="str">
            <v>M</v>
          </cell>
          <cell r="D37">
            <v>62</v>
          </cell>
          <cell r="E37" t="str">
            <v>IIIA</v>
          </cell>
          <cell r="F37">
            <v>1</v>
          </cell>
          <cell r="G37">
            <v>1</v>
          </cell>
          <cell r="H37">
            <v>1</v>
          </cell>
          <cell r="I37">
            <v>29</v>
          </cell>
          <cell r="J37">
            <v>1</v>
          </cell>
        </row>
        <row r="38">
          <cell r="B38" t="str">
            <v>09-19</v>
          </cell>
          <cell r="C38" t="str">
            <v>F</v>
          </cell>
          <cell r="D38">
            <v>84</v>
          </cell>
          <cell r="E38" t="str">
            <v>IIA</v>
          </cell>
          <cell r="F38">
            <v>0</v>
          </cell>
          <cell r="G38">
            <v>0</v>
          </cell>
          <cell r="H38">
            <v>0</v>
          </cell>
          <cell r="I38">
            <v>70</v>
          </cell>
          <cell r="J38">
            <v>1</v>
          </cell>
        </row>
        <row r="39">
          <cell r="B39" t="str">
            <v>09-20</v>
          </cell>
          <cell r="C39" t="str">
            <v>M</v>
          </cell>
          <cell r="D39">
            <v>66</v>
          </cell>
          <cell r="E39" t="str">
            <v>IIIC</v>
          </cell>
          <cell r="F39">
            <v>1</v>
          </cell>
          <cell r="G39">
            <v>1</v>
          </cell>
          <cell r="H39">
            <v>1</v>
          </cell>
          <cell r="I39">
            <v>15</v>
          </cell>
          <cell r="J39">
            <v>1</v>
          </cell>
        </row>
        <row r="40">
          <cell r="B40" t="str">
            <v>09-24</v>
          </cell>
          <cell r="C40" t="str">
            <v>M</v>
          </cell>
          <cell r="D40">
            <v>67</v>
          </cell>
          <cell r="E40" t="str">
            <v>IIB</v>
          </cell>
          <cell r="F40">
            <v>0</v>
          </cell>
          <cell r="G40">
            <v>0</v>
          </cell>
          <cell r="H40">
            <v>0</v>
          </cell>
          <cell r="I40">
            <v>97</v>
          </cell>
          <cell r="J40">
            <v>0</v>
          </cell>
        </row>
        <row r="41">
          <cell r="B41" t="str">
            <v>09-27</v>
          </cell>
          <cell r="C41" t="str">
            <v>M</v>
          </cell>
          <cell r="D41">
            <v>82</v>
          </cell>
          <cell r="E41" t="str">
            <v>IIC</v>
          </cell>
          <cell r="F41">
            <v>0</v>
          </cell>
          <cell r="G41">
            <v>1</v>
          </cell>
          <cell r="H41">
            <v>0</v>
          </cell>
          <cell r="I41">
            <v>68</v>
          </cell>
          <cell r="J41">
            <v>0</v>
          </cell>
        </row>
        <row r="42">
          <cell r="B42" t="str">
            <v>10-04</v>
          </cell>
          <cell r="C42" t="str">
            <v>F</v>
          </cell>
          <cell r="D42">
            <v>62</v>
          </cell>
          <cell r="E42" t="str">
            <v>IIA</v>
          </cell>
          <cell r="F42">
            <v>0</v>
          </cell>
          <cell r="G42">
            <v>1</v>
          </cell>
          <cell r="H42">
            <v>1</v>
          </cell>
          <cell r="I42">
            <v>35</v>
          </cell>
          <cell r="J42">
            <v>1</v>
          </cell>
        </row>
        <row r="43">
          <cell r="B43" t="str">
            <v>10-13</v>
          </cell>
          <cell r="C43" t="str">
            <v>M</v>
          </cell>
          <cell r="D43">
            <v>74</v>
          </cell>
          <cell r="E43" t="str">
            <v>IIC</v>
          </cell>
          <cell r="F43">
            <v>0</v>
          </cell>
          <cell r="G43">
            <v>0</v>
          </cell>
          <cell r="H43">
            <v>0</v>
          </cell>
          <cell r="I43">
            <v>76</v>
          </cell>
          <cell r="J43">
            <v>0</v>
          </cell>
        </row>
        <row r="44">
          <cell r="B44" t="str">
            <v>10-16</v>
          </cell>
          <cell r="C44" t="str">
            <v>M</v>
          </cell>
          <cell r="D44">
            <v>81</v>
          </cell>
          <cell r="E44" t="str">
            <v>IIA</v>
          </cell>
          <cell r="F44">
            <v>0</v>
          </cell>
          <cell r="G44">
            <v>1</v>
          </cell>
          <cell r="H44">
            <v>0</v>
          </cell>
          <cell r="I44">
            <v>63</v>
          </cell>
          <cell r="J44">
            <v>0</v>
          </cell>
        </row>
        <row r="45">
          <cell r="B45" t="str">
            <v>10-18</v>
          </cell>
          <cell r="C45" t="str">
            <v>M</v>
          </cell>
          <cell r="D45">
            <v>81</v>
          </cell>
          <cell r="E45" t="str">
            <v>IIB</v>
          </cell>
          <cell r="F45">
            <v>0</v>
          </cell>
          <cell r="G45">
            <v>1</v>
          </cell>
          <cell r="H45">
            <v>1</v>
          </cell>
          <cell r="I45">
            <v>25</v>
          </cell>
          <cell r="J45">
            <v>1</v>
          </cell>
        </row>
        <row r="46">
          <cell r="B46" t="str">
            <v>10-19</v>
          </cell>
          <cell r="C46" t="str">
            <v>M</v>
          </cell>
          <cell r="D46">
            <v>60</v>
          </cell>
          <cell r="E46" t="str">
            <v>IIB</v>
          </cell>
          <cell r="F46">
            <v>0</v>
          </cell>
          <cell r="G46">
            <v>0</v>
          </cell>
          <cell r="H46">
            <v>0</v>
          </cell>
          <cell r="I46">
            <v>81</v>
          </cell>
          <cell r="J46">
            <v>0</v>
          </cell>
        </row>
        <row r="47">
          <cell r="B47" t="str">
            <v>10-26</v>
          </cell>
          <cell r="C47" t="str">
            <v>F</v>
          </cell>
          <cell r="D47">
            <v>81</v>
          </cell>
          <cell r="E47" t="str">
            <v>IIA</v>
          </cell>
          <cell r="F47">
            <v>0</v>
          </cell>
          <cell r="G47">
            <v>0</v>
          </cell>
          <cell r="H47">
            <v>0</v>
          </cell>
          <cell r="I47">
            <v>74</v>
          </cell>
          <cell r="J47">
            <v>0</v>
          </cell>
        </row>
        <row r="48">
          <cell r="B48" t="str">
            <v>11-08</v>
          </cell>
          <cell r="C48" t="str">
            <v>F</v>
          </cell>
          <cell r="D48">
            <v>69</v>
          </cell>
          <cell r="E48" t="str">
            <v>IIB</v>
          </cell>
          <cell r="F48">
            <v>0</v>
          </cell>
          <cell r="G48">
            <v>0</v>
          </cell>
          <cell r="H48">
            <v>0</v>
          </cell>
          <cell r="I48">
            <v>52</v>
          </cell>
          <cell r="J48">
            <v>0</v>
          </cell>
        </row>
        <row r="49">
          <cell r="B49" t="str">
            <v>11-09</v>
          </cell>
          <cell r="C49" t="str">
            <v>M</v>
          </cell>
          <cell r="D49">
            <v>87</v>
          </cell>
          <cell r="E49" t="str">
            <v>IIC</v>
          </cell>
          <cell r="F49">
            <v>0</v>
          </cell>
          <cell r="G49">
            <v>0</v>
          </cell>
          <cell r="H49">
            <v>0</v>
          </cell>
          <cell r="I49">
            <v>29</v>
          </cell>
          <cell r="J49">
            <v>0</v>
          </cell>
        </row>
        <row r="50">
          <cell r="B50" t="str">
            <v>11-11</v>
          </cell>
          <cell r="C50" t="str">
            <v>F</v>
          </cell>
          <cell r="D50">
            <v>67</v>
          </cell>
          <cell r="E50" t="str">
            <v>IIA</v>
          </cell>
          <cell r="F50">
            <v>0</v>
          </cell>
          <cell r="G50">
            <v>1</v>
          </cell>
          <cell r="H50">
            <v>1</v>
          </cell>
          <cell r="I50">
            <v>11</v>
          </cell>
          <cell r="J50">
            <v>1</v>
          </cell>
        </row>
        <row r="51">
          <cell r="B51" t="str">
            <v>11-15</v>
          </cell>
          <cell r="C51" t="str">
            <v>M</v>
          </cell>
          <cell r="D51">
            <v>84</v>
          </cell>
          <cell r="E51" t="str">
            <v>IIA</v>
          </cell>
          <cell r="F51">
            <v>0</v>
          </cell>
          <cell r="G51">
            <v>0</v>
          </cell>
          <cell r="H51">
            <v>0</v>
          </cell>
          <cell r="I51">
            <v>60</v>
          </cell>
          <cell r="J51">
            <v>0</v>
          </cell>
        </row>
        <row r="52">
          <cell r="B52" t="str">
            <v>11-16</v>
          </cell>
          <cell r="C52" t="str">
            <v>M</v>
          </cell>
          <cell r="D52">
            <v>86</v>
          </cell>
          <cell r="E52" t="str">
            <v>IIA</v>
          </cell>
          <cell r="F52">
            <v>0</v>
          </cell>
          <cell r="G52">
            <v>0</v>
          </cell>
          <cell r="H52">
            <v>0</v>
          </cell>
          <cell r="I52">
            <v>66</v>
          </cell>
          <cell r="J52">
            <v>0</v>
          </cell>
        </row>
        <row r="53">
          <cell r="B53" t="str">
            <v>11-18</v>
          </cell>
          <cell r="C53" t="str">
            <v>M</v>
          </cell>
          <cell r="D53">
            <v>67</v>
          </cell>
          <cell r="E53" t="str">
            <v>IIA</v>
          </cell>
          <cell r="F53">
            <v>0</v>
          </cell>
          <cell r="G53">
            <v>0</v>
          </cell>
          <cell r="H53">
            <v>0</v>
          </cell>
          <cell r="I53">
            <v>31</v>
          </cell>
          <cell r="J53">
            <v>0</v>
          </cell>
        </row>
        <row r="54">
          <cell r="B54" t="str">
            <v>11-27</v>
          </cell>
          <cell r="C54" t="str">
            <v>F</v>
          </cell>
          <cell r="D54">
            <v>71</v>
          </cell>
          <cell r="E54" t="str">
            <v>IIC</v>
          </cell>
          <cell r="F54">
            <v>0</v>
          </cell>
          <cell r="G54">
            <v>1</v>
          </cell>
          <cell r="H54">
            <v>0</v>
          </cell>
          <cell r="I54">
            <v>37</v>
          </cell>
          <cell r="J54">
            <v>0</v>
          </cell>
        </row>
        <row r="55">
          <cell r="B55" t="str">
            <v>12-01</v>
          </cell>
          <cell r="C55" t="str">
            <v>M</v>
          </cell>
          <cell r="D55">
            <v>62</v>
          </cell>
          <cell r="E55" t="str">
            <v>IIA</v>
          </cell>
          <cell r="F55">
            <v>0</v>
          </cell>
          <cell r="G55">
            <v>0</v>
          </cell>
          <cell r="H55">
            <v>0</v>
          </cell>
          <cell r="I55">
            <v>54</v>
          </cell>
          <cell r="J55">
            <v>0</v>
          </cell>
        </row>
        <row r="56">
          <cell r="B56" t="str">
            <v>12-02</v>
          </cell>
          <cell r="C56" t="str">
            <v>M</v>
          </cell>
          <cell r="D56">
            <v>84</v>
          </cell>
          <cell r="E56" t="str">
            <v>IIC</v>
          </cell>
          <cell r="F56">
            <v>0</v>
          </cell>
          <cell r="G56">
            <v>0</v>
          </cell>
          <cell r="H56">
            <v>0</v>
          </cell>
          <cell r="I56">
            <v>49</v>
          </cell>
          <cell r="J56">
            <v>0</v>
          </cell>
        </row>
        <row r="57">
          <cell r="B57" t="str">
            <v>12-04</v>
          </cell>
          <cell r="C57" t="str">
            <v>F</v>
          </cell>
          <cell r="D57">
            <v>34</v>
          </cell>
          <cell r="E57" t="str">
            <v>IIA</v>
          </cell>
          <cell r="F57">
            <v>0</v>
          </cell>
          <cell r="G57">
            <v>0</v>
          </cell>
          <cell r="H57">
            <v>0</v>
          </cell>
          <cell r="I57">
            <v>52</v>
          </cell>
          <cell r="J57">
            <v>0</v>
          </cell>
        </row>
        <row r="58">
          <cell r="B58" t="str">
            <v>12-05</v>
          </cell>
          <cell r="C58" t="str">
            <v>M</v>
          </cell>
          <cell r="D58">
            <v>84</v>
          </cell>
          <cell r="E58" t="str">
            <v>IIA</v>
          </cell>
          <cell r="F58">
            <v>0</v>
          </cell>
          <cell r="G58">
            <v>1</v>
          </cell>
          <cell r="H58">
            <v>0</v>
          </cell>
          <cell r="I58">
            <v>5</v>
          </cell>
          <cell r="J58">
            <v>0</v>
          </cell>
        </row>
        <row r="59">
          <cell r="B59" t="str">
            <v>12-06</v>
          </cell>
          <cell r="C59" t="str">
            <v>F</v>
          </cell>
          <cell r="D59">
            <v>67</v>
          </cell>
          <cell r="E59" t="str">
            <v>IIIA</v>
          </cell>
          <cell r="F59">
            <v>1</v>
          </cell>
          <cell r="G59">
            <v>0</v>
          </cell>
          <cell r="H59">
            <v>0</v>
          </cell>
          <cell r="I59">
            <v>53</v>
          </cell>
          <cell r="J59">
            <v>0</v>
          </cell>
        </row>
        <row r="60">
          <cell r="B60" t="str">
            <v>12-09</v>
          </cell>
          <cell r="C60" t="str">
            <v>M</v>
          </cell>
          <cell r="D60">
            <v>53</v>
          </cell>
          <cell r="E60" t="str">
            <v>IIIB</v>
          </cell>
          <cell r="F60">
            <v>1</v>
          </cell>
          <cell r="G60">
            <v>1</v>
          </cell>
          <cell r="H60">
            <v>1</v>
          </cell>
          <cell r="I60">
            <v>21</v>
          </cell>
          <cell r="J60">
            <v>1</v>
          </cell>
        </row>
        <row r="61">
          <cell r="B61" t="str">
            <v>12-12</v>
          </cell>
          <cell r="C61" t="str">
            <v>M</v>
          </cell>
          <cell r="D61">
            <v>68</v>
          </cell>
          <cell r="E61" t="str">
            <v>IIA</v>
          </cell>
          <cell r="F61">
            <v>0</v>
          </cell>
          <cell r="G61">
            <v>1</v>
          </cell>
          <cell r="H61">
            <v>1</v>
          </cell>
          <cell r="I61">
            <v>42</v>
          </cell>
          <cell r="J61">
            <v>1</v>
          </cell>
        </row>
        <row r="62">
          <cell r="B62" t="str">
            <v>12-16</v>
          </cell>
          <cell r="C62" t="str">
            <v>F</v>
          </cell>
          <cell r="D62">
            <v>96</v>
          </cell>
          <cell r="E62" t="str">
            <v>IIA</v>
          </cell>
          <cell r="F62">
            <v>0</v>
          </cell>
          <cell r="G62">
            <v>1</v>
          </cell>
          <cell r="H62">
            <v>0</v>
          </cell>
          <cell r="I62">
            <v>38</v>
          </cell>
          <cell r="J62">
            <v>0</v>
          </cell>
        </row>
        <row r="63">
          <cell r="B63" t="str">
            <v>12-17</v>
          </cell>
          <cell r="C63" t="str">
            <v>M</v>
          </cell>
          <cell r="D63">
            <v>68</v>
          </cell>
          <cell r="E63" t="str">
            <v>IIA</v>
          </cell>
          <cell r="F63">
            <v>0</v>
          </cell>
          <cell r="G63">
            <v>0</v>
          </cell>
          <cell r="H63">
            <v>0</v>
          </cell>
          <cell r="I63">
            <v>55</v>
          </cell>
          <cell r="J63">
            <v>0</v>
          </cell>
        </row>
        <row r="64">
          <cell r="B64" t="str">
            <v>12-17</v>
          </cell>
          <cell r="C64" t="str">
            <v>M</v>
          </cell>
          <cell r="D64">
            <v>68</v>
          </cell>
          <cell r="E64" t="str">
            <v>IIA</v>
          </cell>
          <cell r="F64">
            <v>0</v>
          </cell>
          <cell r="G64">
            <v>0</v>
          </cell>
          <cell r="H64">
            <v>0</v>
          </cell>
          <cell r="I64">
            <v>55</v>
          </cell>
          <cell r="J64">
            <v>0</v>
          </cell>
        </row>
        <row r="65">
          <cell r="B65" t="str">
            <v>13-02</v>
          </cell>
          <cell r="C65" t="str">
            <v>M</v>
          </cell>
          <cell r="D65">
            <v>78</v>
          </cell>
          <cell r="E65" t="str">
            <v>IIB</v>
          </cell>
          <cell r="F65">
            <v>0</v>
          </cell>
          <cell r="G65">
            <v>0</v>
          </cell>
          <cell r="H65">
            <v>0</v>
          </cell>
          <cell r="I65">
            <v>41</v>
          </cell>
          <cell r="J65">
            <v>0</v>
          </cell>
        </row>
        <row r="66">
          <cell r="B66" t="str">
            <v>13-05</v>
          </cell>
          <cell r="C66" t="str">
            <v>M</v>
          </cell>
          <cell r="D66">
            <v>48</v>
          </cell>
          <cell r="E66" t="str">
            <v>IIB</v>
          </cell>
          <cell r="F66">
            <v>0</v>
          </cell>
          <cell r="G66">
            <v>0</v>
          </cell>
          <cell r="H66">
            <v>0</v>
          </cell>
          <cell r="I66">
            <v>51</v>
          </cell>
          <cell r="J66">
            <v>1</v>
          </cell>
        </row>
        <row r="67">
          <cell r="B67" t="str">
            <v>13-06</v>
          </cell>
          <cell r="C67" t="str">
            <v>M</v>
          </cell>
          <cell r="D67">
            <v>74</v>
          </cell>
          <cell r="E67" t="str">
            <v>IIA</v>
          </cell>
          <cell r="F67">
            <v>0</v>
          </cell>
          <cell r="G67">
            <v>0</v>
          </cell>
          <cell r="H67">
            <v>0</v>
          </cell>
          <cell r="I67">
            <v>48</v>
          </cell>
          <cell r="J67">
            <v>0</v>
          </cell>
        </row>
        <row r="68">
          <cell r="B68" t="str">
            <v>13-07</v>
          </cell>
          <cell r="C68" t="str">
            <v>M</v>
          </cell>
          <cell r="D68">
            <v>62</v>
          </cell>
          <cell r="E68" t="str">
            <v>IIIB</v>
          </cell>
          <cell r="F68">
            <v>1</v>
          </cell>
          <cell r="G68">
            <v>0</v>
          </cell>
          <cell r="H68">
            <v>0</v>
          </cell>
          <cell r="I68">
            <v>44</v>
          </cell>
          <cell r="J68">
            <v>0</v>
          </cell>
        </row>
        <row r="69">
          <cell r="B69" t="str">
            <v>13-12</v>
          </cell>
          <cell r="C69" t="str">
            <v>F</v>
          </cell>
          <cell r="D69">
            <v>52</v>
          </cell>
          <cell r="E69" t="str">
            <v>IIA</v>
          </cell>
          <cell r="F69">
            <v>0</v>
          </cell>
          <cell r="G69">
            <v>0</v>
          </cell>
          <cell r="H69">
            <v>0</v>
          </cell>
          <cell r="I69">
            <v>43</v>
          </cell>
          <cell r="J69">
            <v>0</v>
          </cell>
        </row>
        <row r="70">
          <cell r="B70" t="str">
            <v>13-13</v>
          </cell>
          <cell r="C70" t="str">
            <v>M</v>
          </cell>
          <cell r="D70">
            <v>55</v>
          </cell>
          <cell r="E70" t="str">
            <v>IIA</v>
          </cell>
          <cell r="F70">
            <v>0</v>
          </cell>
          <cell r="G70">
            <v>0</v>
          </cell>
          <cell r="H70">
            <v>0</v>
          </cell>
          <cell r="I70">
            <v>43</v>
          </cell>
          <cell r="J70">
            <v>0</v>
          </cell>
        </row>
        <row r="71">
          <cell r="B71" t="str">
            <v>14-08</v>
          </cell>
          <cell r="C71" t="str">
            <v>M</v>
          </cell>
          <cell r="D71">
            <v>65</v>
          </cell>
          <cell r="E71" t="str">
            <v>IIB</v>
          </cell>
          <cell r="F71">
            <v>0</v>
          </cell>
          <cell r="G71">
            <v>0</v>
          </cell>
          <cell r="H71">
            <v>0</v>
          </cell>
          <cell r="I71">
            <v>30</v>
          </cell>
          <cell r="J71">
            <v>0</v>
          </cell>
        </row>
      </sheetData>
      <sheetData sheetId="2"/>
      <sheetData sheetId="3">
        <row r="2">
          <cell r="A2" t="str">
            <v>00-02</v>
          </cell>
          <cell r="B2">
            <v>1</v>
          </cell>
        </row>
        <row r="3">
          <cell r="A3" t="str">
            <v>00-05</v>
          </cell>
          <cell r="B3">
            <v>0</v>
          </cell>
        </row>
        <row r="4">
          <cell r="A4" t="str">
            <v>02-03</v>
          </cell>
          <cell r="B4">
            <v>1</v>
          </cell>
        </row>
        <row r="5">
          <cell r="A5" t="str">
            <v>02-04</v>
          </cell>
          <cell r="B5">
            <v>0</v>
          </cell>
        </row>
        <row r="6">
          <cell r="A6" t="str">
            <v>03-02</v>
          </cell>
          <cell r="B6">
            <v>0</v>
          </cell>
        </row>
        <row r="7">
          <cell r="A7" t="str">
            <v>03-03</v>
          </cell>
          <cell r="B7">
            <v>1</v>
          </cell>
        </row>
        <row r="8">
          <cell r="A8" t="str">
            <v>03-04</v>
          </cell>
          <cell r="B8">
            <v>1</v>
          </cell>
        </row>
        <row r="9">
          <cell r="A9" t="str">
            <v>04-03</v>
          </cell>
          <cell r="B9">
            <v>1</v>
          </cell>
        </row>
        <row r="10">
          <cell r="A10" t="str">
            <v>04-09</v>
          </cell>
          <cell r="B10">
            <v>0</v>
          </cell>
        </row>
        <row r="11">
          <cell r="A11" t="str">
            <v>04-10</v>
          </cell>
          <cell r="B11">
            <v>1</v>
          </cell>
        </row>
        <row r="12">
          <cell r="A12" t="str">
            <v>04-12</v>
          </cell>
          <cell r="B12">
            <v>0</v>
          </cell>
        </row>
        <row r="13">
          <cell r="A13" t="str">
            <v>05-01</v>
          </cell>
          <cell r="B13">
            <v>1</v>
          </cell>
        </row>
        <row r="14">
          <cell r="A14" t="str">
            <v>05-02</v>
          </cell>
          <cell r="B14">
            <v>1</v>
          </cell>
        </row>
        <row r="15">
          <cell r="A15" t="str">
            <v>05-03</v>
          </cell>
          <cell r="B15">
            <v>1</v>
          </cell>
        </row>
        <row r="16">
          <cell r="A16" t="str">
            <v>05-04</v>
          </cell>
          <cell r="B16">
            <v>1</v>
          </cell>
        </row>
        <row r="17">
          <cell r="A17" t="str">
            <v>05-05</v>
          </cell>
          <cell r="B17">
            <v>0</v>
          </cell>
        </row>
        <row r="18">
          <cell r="A18" t="str">
            <v>05-08</v>
          </cell>
          <cell r="B18">
            <v>0</v>
          </cell>
        </row>
        <row r="19">
          <cell r="A19" t="str">
            <v>05-11</v>
          </cell>
          <cell r="B19">
            <v>0</v>
          </cell>
        </row>
        <row r="20">
          <cell r="A20" t="str">
            <v>05-16</v>
          </cell>
          <cell r="B20">
            <v>0</v>
          </cell>
        </row>
        <row r="21">
          <cell r="A21" t="str">
            <v>05-20</v>
          </cell>
          <cell r="B21">
            <v>0</v>
          </cell>
        </row>
        <row r="22">
          <cell r="A22" t="str">
            <v>06-17</v>
          </cell>
          <cell r="B22">
            <v>0</v>
          </cell>
        </row>
        <row r="23">
          <cell r="A23" t="str">
            <v>07-07</v>
          </cell>
          <cell r="B23">
            <v>1</v>
          </cell>
        </row>
        <row r="24">
          <cell r="A24" t="str">
            <v>07-08</v>
          </cell>
          <cell r="B24">
            <v>0</v>
          </cell>
        </row>
        <row r="25">
          <cell r="A25" t="str">
            <v>07-11</v>
          </cell>
          <cell r="B25">
            <v>0</v>
          </cell>
        </row>
        <row r="26">
          <cell r="A26" t="str">
            <v>08-01</v>
          </cell>
          <cell r="B26">
            <v>0</v>
          </cell>
        </row>
        <row r="27">
          <cell r="A27" t="str">
            <v>08-03</v>
          </cell>
          <cell r="B27">
            <v>0</v>
          </cell>
        </row>
        <row r="28">
          <cell r="A28" t="str">
            <v>08-04</v>
          </cell>
          <cell r="B28">
            <v>0</v>
          </cell>
        </row>
        <row r="29">
          <cell r="A29" t="str">
            <v>08-05</v>
          </cell>
          <cell r="B29">
            <v>0</v>
          </cell>
        </row>
        <row r="30">
          <cell r="A30" t="str">
            <v>08-14</v>
          </cell>
          <cell r="B30">
            <v>0</v>
          </cell>
        </row>
        <row r="31">
          <cell r="A31" t="str">
            <v>09-01</v>
          </cell>
          <cell r="B31">
            <v>0</v>
          </cell>
        </row>
        <row r="32">
          <cell r="A32" t="str">
            <v>09-03</v>
          </cell>
          <cell r="B32">
            <v>0</v>
          </cell>
        </row>
        <row r="33">
          <cell r="A33" t="str">
            <v>09-04</v>
          </cell>
          <cell r="B33">
            <v>1</v>
          </cell>
        </row>
        <row r="34">
          <cell r="A34" t="str">
            <v>09-15</v>
          </cell>
          <cell r="B34">
            <v>1</v>
          </cell>
        </row>
        <row r="35">
          <cell r="A35" t="str">
            <v>09-19</v>
          </cell>
          <cell r="B35">
            <v>0</v>
          </cell>
        </row>
        <row r="36">
          <cell r="A36" t="str">
            <v>09-20</v>
          </cell>
          <cell r="B36">
            <v>1</v>
          </cell>
        </row>
        <row r="37">
          <cell r="A37" t="str">
            <v>09-24</v>
          </cell>
          <cell r="B37">
            <v>0</v>
          </cell>
        </row>
        <row r="38">
          <cell r="A38" t="str">
            <v>09-27</v>
          </cell>
          <cell r="B38">
            <v>0</v>
          </cell>
        </row>
        <row r="39">
          <cell r="A39" t="str">
            <v>10-04</v>
          </cell>
          <cell r="B39">
            <v>1</v>
          </cell>
        </row>
        <row r="40">
          <cell r="A40" t="str">
            <v>10-13</v>
          </cell>
          <cell r="B40">
            <v>0</v>
          </cell>
        </row>
        <row r="41">
          <cell r="A41" t="str">
            <v>10-15</v>
          </cell>
          <cell r="B41">
            <v>1</v>
          </cell>
        </row>
        <row r="42">
          <cell r="A42" t="str">
            <v>10-16</v>
          </cell>
          <cell r="B42">
            <v>0</v>
          </cell>
        </row>
        <row r="43">
          <cell r="A43" t="str">
            <v>10-19</v>
          </cell>
          <cell r="B43">
            <v>0</v>
          </cell>
        </row>
        <row r="44">
          <cell r="A44" t="str">
            <v>10-26</v>
          </cell>
          <cell r="B44">
            <v>0</v>
          </cell>
        </row>
        <row r="45">
          <cell r="A45" t="str">
            <v>11-08</v>
          </cell>
          <cell r="B45">
            <v>0</v>
          </cell>
        </row>
        <row r="46">
          <cell r="A46" t="str">
            <v>11-09</v>
          </cell>
          <cell r="B46">
            <v>0</v>
          </cell>
        </row>
        <row r="47">
          <cell r="A47" t="str">
            <v>11-11</v>
          </cell>
          <cell r="B47">
            <v>1</v>
          </cell>
        </row>
        <row r="48">
          <cell r="A48" t="str">
            <v>11-15</v>
          </cell>
          <cell r="B48">
            <v>0</v>
          </cell>
        </row>
        <row r="49">
          <cell r="A49" t="str">
            <v>11-16</v>
          </cell>
          <cell r="B49">
            <v>0</v>
          </cell>
        </row>
        <row r="50">
          <cell r="A50" t="str">
            <v>11-18</v>
          </cell>
          <cell r="B50">
            <v>0</v>
          </cell>
        </row>
        <row r="51">
          <cell r="A51" t="str">
            <v>11-27</v>
          </cell>
          <cell r="B51">
            <v>0</v>
          </cell>
        </row>
        <row r="52">
          <cell r="A52" t="str">
            <v>12-01</v>
          </cell>
          <cell r="B52">
            <v>0</v>
          </cell>
        </row>
        <row r="53">
          <cell r="A53" t="str">
            <v>12-02</v>
          </cell>
          <cell r="B53">
            <v>0</v>
          </cell>
        </row>
        <row r="54">
          <cell r="A54" t="str">
            <v>12-04</v>
          </cell>
          <cell r="B54">
            <v>1</v>
          </cell>
        </row>
        <row r="55">
          <cell r="A55" t="str">
            <v>12-09</v>
          </cell>
          <cell r="B55">
            <v>1</v>
          </cell>
        </row>
        <row r="56">
          <cell r="A56" t="str">
            <v>12-12</v>
          </cell>
          <cell r="B56">
            <v>1</v>
          </cell>
        </row>
        <row r="57">
          <cell r="A57" t="str">
            <v>12-16</v>
          </cell>
          <cell r="B57">
            <v>0</v>
          </cell>
        </row>
        <row r="58">
          <cell r="A58" t="str">
            <v>12-17</v>
          </cell>
          <cell r="B58">
            <v>0</v>
          </cell>
        </row>
        <row r="59">
          <cell r="A59" t="str">
            <v>12-17</v>
          </cell>
          <cell r="B59">
            <v>0</v>
          </cell>
        </row>
        <row r="60">
          <cell r="A60" t="str">
            <v>13-02</v>
          </cell>
          <cell r="B60">
            <v>0</v>
          </cell>
        </row>
        <row r="61">
          <cell r="A61" t="str">
            <v>13-05</v>
          </cell>
          <cell r="B61">
            <v>1</v>
          </cell>
        </row>
        <row r="62">
          <cell r="A62" t="str">
            <v>13-06</v>
          </cell>
          <cell r="B62">
            <v>0</v>
          </cell>
        </row>
        <row r="63">
          <cell r="A63" t="str">
            <v>13-07</v>
          </cell>
          <cell r="B63">
            <v>0</v>
          </cell>
        </row>
        <row r="64">
          <cell r="A64" t="str">
            <v>13-09</v>
          </cell>
          <cell r="B64">
            <v>1</v>
          </cell>
        </row>
        <row r="65">
          <cell r="A65" t="str">
            <v>13-11</v>
          </cell>
          <cell r="B65">
            <v>0</v>
          </cell>
        </row>
        <row r="66">
          <cell r="A66" t="str">
            <v>13-12</v>
          </cell>
          <cell r="B66">
            <v>0</v>
          </cell>
        </row>
        <row r="67">
          <cell r="A67" t="str">
            <v>13-13</v>
          </cell>
          <cell r="B67">
            <v>0</v>
          </cell>
        </row>
        <row r="68">
          <cell r="A68" t="str">
            <v>14-08</v>
          </cell>
          <cell r="B68">
            <v>0</v>
          </cell>
        </row>
        <row r="69">
          <cell r="A69" t="str">
            <v>14-09</v>
          </cell>
          <cell r="B69">
            <v>0</v>
          </cell>
        </row>
        <row r="70">
          <cell r="A70" t="str">
            <v>14-10</v>
          </cell>
          <cell r="B70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9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1" width="12.5561224489796"/>
    <col collapsed="false" hidden="false" max="3" min="2" style="1" width="8.50510204081633"/>
    <col collapsed="false" hidden="false" max="4" min="4" style="1" width="15.6581632653061"/>
    <col collapsed="false" hidden="false" max="5" min="5" style="1" width="10.8010204081633"/>
    <col collapsed="false" hidden="false" max="6" min="6" style="1" width="18.0867346938776"/>
    <col collapsed="false" hidden="false" max="8" min="7" style="1" width="8.50510204081633"/>
    <col collapsed="false" hidden="false" max="9" min="9" style="1" width="16.469387755102"/>
    <col collapsed="false" hidden="false" max="12" min="10" style="1" width="12.4183673469388"/>
    <col collapsed="false" hidden="false" max="16" min="13" style="1" width="8.50510204081633"/>
    <col collapsed="false" hidden="false" max="17" min="17" style="1" width="14.5816326530612"/>
    <col collapsed="false" hidden="false" max="1025" min="18" style="1" width="8.50510204081633"/>
  </cols>
  <sheetData>
    <row r="1" s="8" customFormat="true" ht="72.35" hidden="false" customHeight="false" outlineLevel="0" collapsed="false">
      <c r="A1" s="2" t="s">
        <v>0</v>
      </c>
      <c r="B1" s="2"/>
      <c r="C1" s="2" t="s">
        <v>1</v>
      </c>
      <c r="D1" s="2" t="s">
        <v>2</v>
      </c>
      <c r="E1" s="3" t="s">
        <v>3</v>
      </c>
      <c r="F1" s="4" t="s">
        <v>4</v>
      </c>
      <c r="G1" s="4"/>
      <c r="H1" s="5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7" t="s">
        <v>14</v>
      </c>
    </row>
    <row r="2" s="10" customFormat="true" ht="15" hidden="false" customHeight="false" outlineLevel="0" collapsed="false">
      <c r="A2" s="9" t="s">
        <v>15</v>
      </c>
      <c r="B2" s="9" t="s">
        <v>16</v>
      </c>
      <c r="C2" s="1" t="n">
        <v>2</v>
      </c>
      <c r="D2" s="9" t="n">
        <v>53</v>
      </c>
      <c r="E2" s="1" t="n">
        <v>0</v>
      </c>
      <c r="F2" s="1" t="n">
        <v>2</v>
      </c>
      <c r="G2" s="1" t="s">
        <v>17</v>
      </c>
      <c r="H2" s="1" t="n">
        <v>0</v>
      </c>
      <c r="I2" s="1" t="n">
        <v>0</v>
      </c>
      <c r="J2" s="1"/>
      <c r="K2" s="1" t="n">
        <f aca="false">IF(robin_data!M2&gt;=36,0,1)</f>
        <v>0</v>
      </c>
      <c r="L2" s="1" t="n">
        <f aca="false">IF(robin_data!M2&gt;=24,0,1)</f>
        <v>0</v>
      </c>
      <c r="M2" s="9" t="n">
        <v>153</v>
      </c>
      <c r="N2" s="1" t="n">
        <v>2</v>
      </c>
      <c r="O2" s="1" t="n">
        <v>4</v>
      </c>
      <c r="P2" s="1" t="n">
        <v>0</v>
      </c>
      <c r="Q2" s="1" t="n">
        <v>2</v>
      </c>
      <c r="R2" s="10" t="s">
        <v>18</v>
      </c>
    </row>
    <row r="3" customFormat="false" ht="15" hidden="false" customHeight="false" outlineLevel="0" collapsed="false">
      <c r="A3" s="1" t="s">
        <v>19</v>
      </c>
      <c r="B3" s="9" t="s">
        <v>20</v>
      </c>
      <c r="C3" s="1" t="n">
        <v>1</v>
      </c>
      <c r="D3" s="9" t="n">
        <v>38</v>
      </c>
      <c r="E3" s="1" t="n">
        <v>0</v>
      </c>
      <c r="F3" s="1" t="n">
        <v>3</v>
      </c>
      <c r="G3" s="0"/>
      <c r="H3" s="1" t="n">
        <v>0</v>
      </c>
      <c r="I3" s="1" t="n">
        <v>0</v>
      </c>
      <c r="J3" s="0"/>
      <c r="K3" s="1" t="n">
        <f aca="false">IF(robin_data!M3&gt;=36,0,1)</f>
        <v>0</v>
      </c>
      <c r="L3" s="1" t="n">
        <f aca="false">IF(robin_data!M3&gt;=24,0,1)</f>
        <v>0</v>
      </c>
      <c r="M3" s="9" t="n">
        <v>187</v>
      </c>
      <c r="N3" s="1" t="n">
        <v>0</v>
      </c>
      <c r="O3" s="1" t="n">
        <v>5</v>
      </c>
      <c r="P3" s="1" t="n">
        <v>0</v>
      </c>
      <c r="Q3" s="1" t="n">
        <v>3</v>
      </c>
      <c r="R3" s="10" t="n">
        <v>1</v>
      </c>
      <c r="S3" s="10" t="s">
        <v>21</v>
      </c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false" outlineLevel="0" collapsed="false">
      <c r="A4" s="9" t="s">
        <v>22</v>
      </c>
      <c r="B4" s="9" t="s">
        <v>23</v>
      </c>
      <c r="C4" s="9" t="n">
        <v>1</v>
      </c>
      <c r="D4" s="9" t="n">
        <v>65</v>
      </c>
      <c r="E4" s="9" t="n">
        <v>0</v>
      </c>
      <c r="F4" s="1" t="n">
        <v>1</v>
      </c>
      <c r="G4" s="1" t="s">
        <v>17</v>
      </c>
      <c r="H4" s="1" t="n">
        <v>0</v>
      </c>
      <c r="I4" s="1" t="n">
        <v>0</v>
      </c>
      <c r="J4" s="0"/>
      <c r="K4" s="1" t="n">
        <f aca="false">IF(robin_data!M4&gt;=36,0,1)</f>
        <v>0</v>
      </c>
      <c r="L4" s="1" t="n">
        <f aca="false">IF(robin_data!M4&gt;=24,0,1)</f>
        <v>0</v>
      </c>
      <c r="M4" s="9" t="n">
        <v>173</v>
      </c>
      <c r="N4" s="1" t="n">
        <v>1</v>
      </c>
      <c r="O4" s="9" t="n">
        <v>2.8</v>
      </c>
      <c r="P4" s="9" t="n">
        <v>1</v>
      </c>
      <c r="Q4" s="9" t="n">
        <v>1</v>
      </c>
      <c r="R4" s="10" t="n">
        <v>2</v>
      </c>
      <c r="S4" s="10" t="s">
        <v>24</v>
      </c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false" outlineLevel="0" collapsed="false">
      <c r="A5" s="9" t="s">
        <v>25</v>
      </c>
      <c r="B5" s="9" t="s">
        <v>26</v>
      </c>
      <c r="C5" s="9" t="n">
        <v>1</v>
      </c>
      <c r="D5" s="9" t="n">
        <v>89</v>
      </c>
      <c r="E5" s="9" t="n">
        <v>0</v>
      </c>
      <c r="F5" s="1" t="n">
        <v>2</v>
      </c>
      <c r="G5" s="0"/>
      <c r="H5" s="1" t="n">
        <v>0</v>
      </c>
      <c r="I5" s="1" t="n">
        <v>0</v>
      </c>
      <c r="J5" s="0"/>
      <c r="K5" s="1" t="n">
        <f aca="false">IF(robin_data!M5&gt;=36,0,1)</f>
        <v>0</v>
      </c>
      <c r="L5" s="1" t="n">
        <f aca="false">IF(robin_data!M5&gt;=24,0,1)</f>
        <v>0</v>
      </c>
      <c r="M5" s="9" t="n">
        <v>68</v>
      </c>
      <c r="N5" s="1" t="n">
        <v>0</v>
      </c>
      <c r="O5" s="9" t="n">
        <v>10</v>
      </c>
      <c r="P5" s="9" t="n">
        <v>0</v>
      </c>
      <c r="Q5" s="9" t="n">
        <v>1</v>
      </c>
      <c r="R5" s="10" t="n">
        <v>3</v>
      </c>
      <c r="S5" s="10" t="s">
        <v>27</v>
      </c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false" outlineLevel="0" collapsed="false">
      <c r="A6" s="9" t="s">
        <v>28</v>
      </c>
      <c r="B6" s="9" t="s">
        <v>29</v>
      </c>
      <c r="C6" s="9" t="n">
        <v>2</v>
      </c>
      <c r="D6" s="9" t="n">
        <v>50</v>
      </c>
      <c r="E6" s="9" t="n">
        <v>1</v>
      </c>
      <c r="F6" s="1" t="n">
        <v>2</v>
      </c>
      <c r="G6" s="0"/>
      <c r="H6" s="1" t="n">
        <v>0</v>
      </c>
      <c r="I6" s="1" t="n">
        <v>0</v>
      </c>
      <c r="J6" s="0"/>
      <c r="K6" s="1" t="n">
        <f aca="false">IF(robin_data!M6&gt;=36,0,1)</f>
        <v>0</v>
      </c>
      <c r="L6" s="1" t="n">
        <f aca="false">IF(robin_data!M6&gt;=24,0,1)</f>
        <v>0</v>
      </c>
      <c r="M6" s="9" t="n">
        <v>168</v>
      </c>
      <c r="N6" s="1" t="n">
        <v>0</v>
      </c>
      <c r="O6" s="9" t="n">
        <v>0.7</v>
      </c>
      <c r="P6" s="9" t="n">
        <v>0</v>
      </c>
      <c r="Q6" s="9" t="n">
        <v>1</v>
      </c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false" outlineLevel="0" collapsed="false">
      <c r="A7" s="1" t="s">
        <v>30</v>
      </c>
      <c r="B7" s="9" t="s">
        <v>31</v>
      </c>
      <c r="C7" s="1" t="n">
        <v>1</v>
      </c>
      <c r="D7" s="9" t="n">
        <v>79</v>
      </c>
      <c r="E7" s="1" t="n">
        <v>0</v>
      </c>
      <c r="F7" s="11" t="n">
        <v>3</v>
      </c>
      <c r="G7" s="11" t="s">
        <v>17</v>
      </c>
      <c r="H7" s="11" t="n">
        <v>1</v>
      </c>
      <c r="I7" s="1" t="n">
        <v>0</v>
      </c>
      <c r="J7" s="0"/>
      <c r="K7" s="1" t="n">
        <f aca="false">IF(robin_data!M7&gt;=36,0,1)</f>
        <v>0</v>
      </c>
      <c r="L7" s="1" t="n">
        <f aca="false">IF(robin_data!M7&gt;=24,0,1)</f>
        <v>0</v>
      </c>
      <c r="M7" s="9" t="n">
        <v>111</v>
      </c>
      <c r="N7" s="11" t="n">
        <v>0</v>
      </c>
      <c r="O7" s="1" t="n">
        <v>1.7</v>
      </c>
      <c r="P7" s="1" t="n">
        <v>1</v>
      </c>
      <c r="Q7" s="1" t="n">
        <v>1</v>
      </c>
      <c r="R7" s="10" t="s">
        <v>5</v>
      </c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1" t="s">
        <v>32</v>
      </c>
      <c r="B8" s="9" t="s">
        <v>33</v>
      </c>
      <c r="C8" s="1" t="n">
        <v>1</v>
      </c>
      <c r="D8" s="9" t="n">
        <v>92</v>
      </c>
      <c r="E8" s="1" t="n">
        <v>0</v>
      </c>
      <c r="F8" s="1" t="n">
        <v>2</v>
      </c>
      <c r="G8" s="0"/>
      <c r="H8" s="1" t="n">
        <v>1</v>
      </c>
      <c r="I8" s="1" t="n">
        <v>0</v>
      </c>
      <c r="J8" s="0"/>
      <c r="K8" s="1" t="n">
        <f aca="false">IF(robin_data!M8&gt;=36,0,1)</f>
        <v>0</v>
      </c>
      <c r="L8" s="1" t="n">
        <f aca="false">IF(robin_data!M8&gt;=24,0,1)</f>
        <v>0</v>
      </c>
      <c r="M8" s="9" t="n">
        <v>52</v>
      </c>
      <c r="N8" s="1" t="n">
        <v>1</v>
      </c>
      <c r="O8" s="1" t="n">
        <v>1.3</v>
      </c>
      <c r="P8" s="1" t="n">
        <v>1</v>
      </c>
      <c r="Q8" s="1" t="n">
        <v>1</v>
      </c>
      <c r="R8" s="10" t="n">
        <v>1</v>
      </c>
      <c r="S8" s="10" t="s">
        <v>34</v>
      </c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false" outlineLevel="0" collapsed="false">
      <c r="A9" s="1" t="s">
        <v>35</v>
      </c>
      <c r="B9" s="9" t="s">
        <v>36</v>
      </c>
      <c r="C9" s="9" t="n">
        <v>1</v>
      </c>
      <c r="D9" s="9" t="n">
        <v>79</v>
      </c>
      <c r="E9" s="9" t="n">
        <v>0</v>
      </c>
      <c r="F9" s="1" t="n">
        <v>2</v>
      </c>
      <c r="G9" s="0"/>
      <c r="H9" s="1" t="n">
        <v>0</v>
      </c>
      <c r="I9" s="1" t="n">
        <v>0</v>
      </c>
      <c r="J9" s="0"/>
      <c r="K9" s="1" t="n">
        <f aca="false">IF(robin_data!M9&gt;=36,0,1)</f>
        <v>0</v>
      </c>
      <c r="L9" s="1" t="n">
        <f aca="false">IF(robin_data!M9&gt;=24,0,1)</f>
        <v>0</v>
      </c>
      <c r="M9" s="9" t="n">
        <v>88</v>
      </c>
      <c r="N9" s="1" t="n">
        <v>1</v>
      </c>
      <c r="O9" s="12" t="n">
        <v>2.1</v>
      </c>
      <c r="P9" s="12" t="n">
        <v>1</v>
      </c>
      <c r="Q9" s="12" t="n">
        <v>3</v>
      </c>
      <c r="R9" s="10" t="n">
        <v>0</v>
      </c>
      <c r="S9" s="10" t="s">
        <v>37</v>
      </c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1" t="s">
        <v>38</v>
      </c>
      <c r="B10" s="9" t="s">
        <v>39</v>
      </c>
      <c r="C10" s="1" t="n">
        <v>1</v>
      </c>
      <c r="D10" s="9" t="n">
        <v>52</v>
      </c>
      <c r="E10" s="9" t="n">
        <v>0</v>
      </c>
      <c r="F10" s="1" t="n">
        <v>2</v>
      </c>
      <c r="G10" s="0"/>
      <c r="H10" s="1" t="n">
        <v>0</v>
      </c>
      <c r="I10" s="1" t="n">
        <v>0</v>
      </c>
      <c r="J10" s="0"/>
      <c r="K10" s="1" t="n">
        <f aca="false">IF(robin_data!M10&gt;=36,0,1)</f>
        <v>0</v>
      </c>
      <c r="L10" s="1" t="n">
        <f aca="false">IF(robin_data!M10&gt;=24,0,1)</f>
        <v>0</v>
      </c>
      <c r="M10" s="9" t="n">
        <v>133</v>
      </c>
      <c r="N10" s="1" t="n">
        <v>1</v>
      </c>
      <c r="O10" s="13" t="n">
        <v>4</v>
      </c>
      <c r="P10" s="13" t="n">
        <v>1</v>
      </c>
      <c r="Q10" s="13" t="n">
        <v>3</v>
      </c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false" outlineLevel="0" collapsed="false">
      <c r="A11" s="1" t="s">
        <v>40</v>
      </c>
      <c r="B11" s="9" t="s">
        <v>41</v>
      </c>
      <c r="C11" s="1" t="n">
        <v>1</v>
      </c>
      <c r="D11" s="9" t="n">
        <v>53</v>
      </c>
      <c r="E11" s="9" t="n">
        <v>0</v>
      </c>
      <c r="F11" s="1" t="n">
        <v>2</v>
      </c>
      <c r="G11" s="0"/>
      <c r="H11" s="1" t="n">
        <v>0</v>
      </c>
      <c r="I11" s="1" t="n">
        <v>0</v>
      </c>
      <c r="J11" s="0"/>
      <c r="K11" s="1" t="n">
        <f aca="false">IF(robin_data!M11&gt;=36,0,1)</f>
        <v>0</v>
      </c>
      <c r="L11" s="1" t="n">
        <f aca="false">IF(robin_data!M11&gt;=24,0,1)</f>
        <v>0</v>
      </c>
      <c r="M11" s="9" t="n">
        <v>146</v>
      </c>
      <c r="N11" s="1" t="n">
        <v>0</v>
      </c>
      <c r="O11" s="13" t="n">
        <v>1.3</v>
      </c>
      <c r="P11" s="13" t="n">
        <v>1</v>
      </c>
      <c r="Q11" s="13" t="n">
        <v>3</v>
      </c>
      <c r="R11" s="10" t="s">
        <v>6</v>
      </c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1" t="s">
        <v>42</v>
      </c>
      <c r="B12" s="9" t="s">
        <v>43</v>
      </c>
      <c r="C12" s="9" t="n">
        <v>1</v>
      </c>
      <c r="D12" s="9" t="n">
        <v>75</v>
      </c>
      <c r="E12" s="9" t="n">
        <v>0</v>
      </c>
      <c r="F12" s="1" t="n">
        <v>3</v>
      </c>
      <c r="G12" s="0"/>
      <c r="H12" s="1" t="n">
        <v>0</v>
      </c>
      <c r="I12" s="1" t="n">
        <v>0</v>
      </c>
      <c r="J12" s="0"/>
      <c r="K12" s="1" t="n">
        <f aca="false">IF(robin_data!M12&gt;=36,0,1)</f>
        <v>0</v>
      </c>
      <c r="L12" s="1" t="n">
        <f aca="false">IF(robin_data!M12&gt;=24,0,1)</f>
        <v>0</v>
      </c>
      <c r="M12" s="9" t="n">
        <v>149</v>
      </c>
      <c r="N12" s="1" t="n">
        <v>0</v>
      </c>
      <c r="O12" s="1" t="n">
        <v>3.2</v>
      </c>
      <c r="P12" s="1" t="n">
        <v>1</v>
      </c>
      <c r="Q12" s="1" t="n">
        <v>2</v>
      </c>
      <c r="R12" s="10" t="n">
        <v>1</v>
      </c>
      <c r="S12" s="10" t="s">
        <v>44</v>
      </c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1" t="s">
        <v>45</v>
      </c>
      <c r="B13" s="9" t="s">
        <v>43</v>
      </c>
      <c r="C13" s="9" t="n">
        <v>1</v>
      </c>
      <c r="D13" s="9" t="n">
        <v>75</v>
      </c>
      <c r="E13" s="9" t="n">
        <v>0</v>
      </c>
      <c r="F13" s="1" t="n">
        <v>3</v>
      </c>
      <c r="G13" s="0"/>
      <c r="H13" s="1" t="n">
        <v>0</v>
      </c>
      <c r="I13" s="1" t="n">
        <v>0</v>
      </c>
      <c r="J13" s="0"/>
      <c r="K13" s="1" t="n">
        <f aca="false">IF(robin_data!M13&gt;=36,0,1)</f>
        <v>0</v>
      </c>
      <c r="L13" s="1" t="n">
        <f aca="false">IF(robin_data!M13&gt;=24,0,1)</f>
        <v>0</v>
      </c>
      <c r="M13" s="9" t="n">
        <v>149</v>
      </c>
      <c r="N13" s="9" t="n">
        <v>0</v>
      </c>
      <c r="O13" s="1" t="n">
        <v>2.7</v>
      </c>
      <c r="P13" s="9" t="n">
        <v>1</v>
      </c>
      <c r="Q13" s="9" t="n">
        <v>2</v>
      </c>
      <c r="R13" s="10" t="n">
        <v>0</v>
      </c>
      <c r="S13" s="10" t="s">
        <v>46</v>
      </c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1" t="s">
        <v>47</v>
      </c>
      <c r="B14" s="9" t="s">
        <v>48</v>
      </c>
      <c r="C14" s="9" t="n">
        <v>1</v>
      </c>
      <c r="D14" s="9" t="n">
        <v>70</v>
      </c>
      <c r="E14" s="1" t="n">
        <v>0</v>
      </c>
      <c r="F14" s="1" t="n">
        <v>3</v>
      </c>
      <c r="G14" s="0"/>
      <c r="H14" s="1" t="n">
        <v>0</v>
      </c>
      <c r="I14" s="1" t="n">
        <v>0</v>
      </c>
      <c r="J14" s="0"/>
      <c r="K14" s="1" t="n">
        <f aca="false">IF(robin_data!M14&gt;=36,0,1)</f>
        <v>0</v>
      </c>
      <c r="L14" s="1" t="n">
        <f aca="false">IF(robin_data!M14&gt;=24,0,1)</f>
        <v>0</v>
      </c>
      <c r="M14" s="9" t="n">
        <v>48</v>
      </c>
      <c r="N14" s="1" t="n">
        <v>1</v>
      </c>
      <c r="O14" s="1" t="n">
        <v>11.4</v>
      </c>
      <c r="P14" s="1" t="n">
        <v>0</v>
      </c>
      <c r="Q14" s="1" t="n">
        <v>1</v>
      </c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1" t="s">
        <v>49</v>
      </c>
      <c r="B15" s="9" t="s">
        <v>50</v>
      </c>
      <c r="C15" s="1" t="n">
        <v>1</v>
      </c>
      <c r="D15" s="9" t="n">
        <v>67</v>
      </c>
      <c r="E15" s="9" t="n">
        <v>0</v>
      </c>
      <c r="F15" s="1" t="n">
        <v>3</v>
      </c>
      <c r="G15" s="0"/>
      <c r="H15" s="1" t="n">
        <v>1</v>
      </c>
      <c r="I15" s="1" t="n">
        <v>0</v>
      </c>
      <c r="J15" s="0"/>
      <c r="K15" s="1" t="n">
        <f aca="false">IF(robin_data!M15&gt;=36,0,1)</f>
        <v>1</v>
      </c>
      <c r="L15" s="1" t="n">
        <f aca="false">IF(robin_data!M15&gt;=24,0,1)</f>
        <v>1</v>
      </c>
      <c r="M15" s="9" t="n">
        <v>13</v>
      </c>
      <c r="N15" s="1" t="n">
        <v>0</v>
      </c>
      <c r="O15" s="1" t="n">
        <v>4.5</v>
      </c>
      <c r="P15" s="1" t="n">
        <v>1</v>
      </c>
      <c r="Q15" s="1" t="n">
        <v>1</v>
      </c>
      <c r="R15" s="10" t="s">
        <v>51</v>
      </c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1" t="s">
        <v>52</v>
      </c>
      <c r="B16" s="9" t="s">
        <v>53</v>
      </c>
      <c r="C16" s="1" t="n">
        <v>1</v>
      </c>
      <c r="D16" s="9" t="n">
        <v>81</v>
      </c>
      <c r="E16" s="11" t="n">
        <v>0</v>
      </c>
      <c r="F16" s="1" t="n">
        <v>2</v>
      </c>
      <c r="G16" s="0"/>
      <c r="H16" s="1" t="n">
        <v>0</v>
      </c>
      <c r="I16" s="1" t="n">
        <v>0</v>
      </c>
      <c r="J16" s="0"/>
      <c r="K16" s="1" t="n">
        <f aca="false">IF(robin_data!M16&gt;=36,0,1)</f>
        <v>0</v>
      </c>
      <c r="L16" s="1" t="n">
        <f aca="false">IF(robin_data!M16&gt;=24,0,1)</f>
        <v>0</v>
      </c>
      <c r="M16" s="9" t="n">
        <v>104</v>
      </c>
      <c r="N16" s="1" t="n">
        <v>1</v>
      </c>
      <c r="O16" s="1" t="n">
        <v>3</v>
      </c>
      <c r="P16" s="1" t="n">
        <v>1</v>
      </c>
      <c r="Q16" s="1" t="n">
        <v>1</v>
      </c>
      <c r="R16" s="10" t="s">
        <v>54</v>
      </c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1" t="s">
        <v>55</v>
      </c>
      <c r="B17" s="9" t="s">
        <v>56</v>
      </c>
      <c r="C17" s="1" t="n">
        <v>1</v>
      </c>
      <c r="D17" s="9" t="n">
        <v>67</v>
      </c>
      <c r="E17" s="1" t="n">
        <v>0</v>
      </c>
      <c r="F17" s="1" t="n">
        <v>2</v>
      </c>
      <c r="G17" s="0"/>
      <c r="H17" s="1" t="n">
        <v>1</v>
      </c>
      <c r="I17" s="1" t="n">
        <v>0</v>
      </c>
      <c r="J17" s="0"/>
      <c r="K17" s="1" t="n">
        <f aca="false">IF(robin_data!M17&gt;=36,0,1)</f>
        <v>0</v>
      </c>
      <c r="L17" s="1" t="n">
        <f aca="false">IF(robin_data!M17&gt;=24,0,1)</f>
        <v>0</v>
      </c>
      <c r="M17" s="9" t="n">
        <v>91</v>
      </c>
      <c r="N17" s="1" t="n">
        <v>0</v>
      </c>
      <c r="O17" s="1" t="n">
        <v>3.25</v>
      </c>
      <c r="P17" s="1" t="n">
        <v>0</v>
      </c>
      <c r="Q17" s="1" t="n">
        <v>1</v>
      </c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1" t="s">
        <v>57</v>
      </c>
      <c r="B18" s="9" t="s">
        <v>58</v>
      </c>
      <c r="C18" s="9" t="n">
        <v>1</v>
      </c>
      <c r="D18" s="9" t="n">
        <v>72</v>
      </c>
      <c r="E18" s="9" t="n">
        <v>0</v>
      </c>
      <c r="F18" s="11" t="n">
        <v>2</v>
      </c>
      <c r="G18" s="11"/>
      <c r="H18" s="11" t="n">
        <v>1</v>
      </c>
      <c r="I18" s="1" t="n">
        <v>0</v>
      </c>
      <c r="J18" s="0"/>
      <c r="K18" s="1" t="n">
        <f aca="false">IF(robin_data!M18&gt;=36,0,1)</f>
        <v>0</v>
      </c>
      <c r="L18" s="1" t="n">
        <f aca="false">IF(robin_data!M18&gt;=24,0,1)</f>
        <v>0</v>
      </c>
      <c r="M18" s="9" t="n">
        <v>53</v>
      </c>
      <c r="N18" s="1" t="n">
        <v>0</v>
      </c>
      <c r="O18" s="1" t="n">
        <v>3.5</v>
      </c>
      <c r="P18" s="1" t="n">
        <v>1</v>
      </c>
      <c r="Q18" s="1" t="n">
        <v>1</v>
      </c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11" t="s">
        <v>59</v>
      </c>
      <c r="B19" s="9" t="s">
        <v>60</v>
      </c>
      <c r="C19" s="1" t="n">
        <v>1</v>
      </c>
      <c r="D19" s="9" t="n">
        <v>88</v>
      </c>
      <c r="E19" s="9" t="n">
        <v>0</v>
      </c>
      <c r="F19" s="1" t="n">
        <v>3</v>
      </c>
      <c r="G19" s="0"/>
      <c r="H19" s="1" t="n">
        <v>0</v>
      </c>
      <c r="I19" s="1" t="n">
        <v>0</v>
      </c>
      <c r="J19" s="0"/>
      <c r="K19" s="1" t="n">
        <f aca="false">IF(robin_data!M19&gt;=36,0,1)</f>
        <v>1</v>
      </c>
      <c r="L19" s="1" t="n">
        <f aca="false">IF(robin_data!M19&gt;=24,0,1)</f>
        <v>0</v>
      </c>
      <c r="M19" s="9" t="n">
        <v>30</v>
      </c>
      <c r="N19" s="1" t="n">
        <v>1</v>
      </c>
      <c r="O19" s="11" t="n">
        <v>4</v>
      </c>
      <c r="P19" s="1" t="n">
        <v>1</v>
      </c>
      <c r="Q19" s="1" t="n">
        <v>1</v>
      </c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1" t="s">
        <v>61</v>
      </c>
      <c r="B20" s="9" t="s">
        <v>62</v>
      </c>
      <c r="C20" s="9" t="n">
        <v>1</v>
      </c>
      <c r="D20" s="9" t="n">
        <v>59</v>
      </c>
      <c r="E20" s="9" t="n">
        <v>0</v>
      </c>
      <c r="F20" s="1" t="n">
        <v>2</v>
      </c>
      <c r="G20" s="0"/>
      <c r="H20" s="1" t="n">
        <v>0</v>
      </c>
      <c r="I20" s="1" t="n">
        <v>0</v>
      </c>
      <c r="J20" s="0"/>
      <c r="K20" s="1" t="n">
        <f aca="false">IF(robin_data!M20&gt;=36,0,1)</f>
        <v>0</v>
      </c>
      <c r="L20" s="1" t="n">
        <f aca="false">IF(robin_data!M20&gt;=24,0,1)</f>
        <v>0</v>
      </c>
      <c r="M20" s="9" t="n">
        <v>117</v>
      </c>
      <c r="N20" s="1" t="n">
        <v>0</v>
      </c>
      <c r="O20" s="12" t="n">
        <v>2.75</v>
      </c>
      <c r="P20" s="1" t="n">
        <v>0</v>
      </c>
      <c r="Q20" s="1" t="n">
        <v>3</v>
      </c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1" t="s">
        <v>63</v>
      </c>
      <c r="B21" s="9" t="s">
        <v>64</v>
      </c>
      <c r="C21" s="1" t="n">
        <v>1</v>
      </c>
      <c r="D21" s="9" t="n">
        <v>67</v>
      </c>
      <c r="E21" s="9" t="n">
        <v>0</v>
      </c>
      <c r="F21" s="1" t="n">
        <v>2</v>
      </c>
      <c r="G21" s="0"/>
      <c r="H21" s="1" t="n">
        <v>0</v>
      </c>
      <c r="I21" s="1" t="n">
        <v>0</v>
      </c>
      <c r="J21" s="0"/>
      <c r="K21" s="1" t="n">
        <f aca="false">IF(robin_data!M21&gt;=36,0,1)</f>
        <v>0</v>
      </c>
      <c r="L21" s="1" t="n">
        <f aca="false">IF(robin_data!M21&gt;=24,0,1)</f>
        <v>0</v>
      </c>
      <c r="M21" s="9" t="n">
        <v>61</v>
      </c>
      <c r="N21" s="1" t="n">
        <v>0</v>
      </c>
      <c r="O21" s="1" t="n">
        <v>2.9</v>
      </c>
      <c r="P21" s="1" t="n">
        <v>0</v>
      </c>
      <c r="Q21" s="1" t="n">
        <v>2</v>
      </c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1" t="s">
        <v>65</v>
      </c>
      <c r="B22" s="9" t="s">
        <v>66</v>
      </c>
      <c r="C22" s="9" t="n">
        <v>2</v>
      </c>
      <c r="D22" s="9" t="n">
        <v>52</v>
      </c>
      <c r="E22" s="9" t="n">
        <v>0</v>
      </c>
      <c r="F22" s="1" t="n">
        <v>2</v>
      </c>
      <c r="G22" s="0"/>
      <c r="H22" s="1" t="n">
        <v>0</v>
      </c>
      <c r="I22" s="11" t="n">
        <v>0</v>
      </c>
      <c r="J22" s="11"/>
      <c r="K22" s="1" t="n">
        <f aca="false">IF(robin_data!M22&gt;=36,0,1)</f>
        <v>0</v>
      </c>
      <c r="L22" s="1" t="n">
        <f aca="false">IF(robin_data!M22&gt;=24,0,1)</f>
        <v>0</v>
      </c>
      <c r="M22" s="9" t="n">
        <v>118</v>
      </c>
      <c r="N22" s="1" t="n">
        <v>0</v>
      </c>
      <c r="O22" s="1" t="n">
        <v>2</v>
      </c>
      <c r="P22" s="1" t="n">
        <v>2</v>
      </c>
      <c r="Q22" s="1" t="n">
        <v>2</v>
      </c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1" t="s">
        <v>67</v>
      </c>
      <c r="B23" s="9" t="s">
        <v>68</v>
      </c>
      <c r="C23" s="9" t="n">
        <v>1</v>
      </c>
      <c r="D23" s="9" t="n">
        <v>72</v>
      </c>
      <c r="E23" s="9" t="n">
        <v>2</v>
      </c>
      <c r="F23" s="1" t="n">
        <v>2</v>
      </c>
      <c r="G23" s="0"/>
      <c r="H23" s="1" t="n">
        <v>0</v>
      </c>
      <c r="I23" s="1" t="n">
        <v>0</v>
      </c>
      <c r="J23" s="0"/>
      <c r="K23" s="1" t="n">
        <f aca="false">IF(robin_data!M23&gt;=36,0,1)</f>
        <v>0</v>
      </c>
      <c r="L23" s="1" t="n">
        <f aca="false">IF(robin_data!M23&gt;=24,0,1)</f>
        <v>0</v>
      </c>
      <c r="M23" s="9" t="n">
        <v>114</v>
      </c>
      <c r="N23" s="1" t="n">
        <v>0</v>
      </c>
      <c r="O23" s="12" t="n">
        <v>1.3</v>
      </c>
      <c r="P23" s="1" t="n">
        <v>0</v>
      </c>
      <c r="Q23" s="1" t="n">
        <v>3</v>
      </c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1" t="s">
        <v>69</v>
      </c>
      <c r="B24" s="9" t="s">
        <v>70</v>
      </c>
      <c r="C24" s="1" t="n">
        <v>2</v>
      </c>
      <c r="D24" s="9" t="n">
        <v>22</v>
      </c>
      <c r="E24" s="9" t="n">
        <v>0</v>
      </c>
      <c r="F24" s="1" t="n">
        <v>2</v>
      </c>
      <c r="G24" s="0"/>
      <c r="H24" s="1" t="n">
        <v>0</v>
      </c>
      <c r="I24" s="1" t="n">
        <v>0</v>
      </c>
      <c r="J24" s="0"/>
      <c r="K24" s="1" t="n">
        <f aca="false">IF(robin_data!M24&gt;=36,0,1)</f>
        <v>0</v>
      </c>
      <c r="L24" s="1" t="n">
        <f aca="false">IF(robin_data!M24&gt;=24,0,1)</f>
        <v>0</v>
      </c>
      <c r="M24" s="9" t="n">
        <v>102</v>
      </c>
      <c r="N24" s="9" t="n">
        <v>1</v>
      </c>
      <c r="O24" s="9" t="n">
        <v>2.3</v>
      </c>
      <c r="P24" s="1" t="n">
        <v>1</v>
      </c>
      <c r="Q24" s="1" t="n">
        <v>1</v>
      </c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1" t="s">
        <v>71</v>
      </c>
      <c r="B25" s="9" t="s">
        <v>72</v>
      </c>
      <c r="C25" s="14" t="n">
        <f aca="false">IF(robin_data!A25="M",0,1)</f>
        <v>1</v>
      </c>
      <c r="D25" s="15" t="n">
        <v>76</v>
      </c>
      <c r="E25" s="15" t="n">
        <v>0</v>
      </c>
      <c r="F25" s="16" t="s">
        <v>73</v>
      </c>
      <c r="G25" s="16"/>
      <c r="H25" s="15" t="n">
        <v>0</v>
      </c>
      <c r="I25" s="15" t="n">
        <v>0</v>
      </c>
      <c r="J25" s="15" t="n">
        <v>0</v>
      </c>
      <c r="K25" s="1" t="n">
        <f aca="false">IF(robin_data!M25&gt;=36,0,1)</f>
        <v>0</v>
      </c>
      <c r="L25" s="1" t="n">
        <f aca="false">IF(robin_data!M25&gt;=24,0,1)</f>
        <v>0</v>
      </c>
      <c r="M25" s="15" t="n">
        <v>103</v>
      </c>
      <c r="N25" s="15" t="n">
        <v>0</v>
      </c>
      <c r="O25" s="15" t="n">
        <v>1.5</v>
      </c>
      <c r="P25" s="15" t="n">
        <v>1</v>
      </c>
      <c r="Q25" s="15" t="n">
        <v>0</v>
      </c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1" t="s">
        <v>74</v>
      </c>
      <c r="B26" s="9" t="s">
        <v>75</v>
      </c>
      <c r="C26" s="1" t="n">
        <v>1</v>
      </c>
      <c r="D26" s="9" t="n">
        <v>64</v>
      </c>
      <c r="E26" s="1" t="n">
        <v>1</v>
      </c>
      <c r="F26" s="1" t="n">
        <v>2</v>
      </c>
      <c r="G26" s="0"/>
      <c r="H26" s="1" t="n">
        <v>0</v>
      </c>
      <c r="I26" s="1" t="n">
        <v>0</v>
      </c>
      <c r="J26" s="0"/>
      <c r="K26" s="1" t="n">
        <f aca="false">IF(robin_data!M26&gt;=36,0,1)</f>
        <v>0</v>
      </c>
      <c r="L26" s="1" t="n">
        <f aca="false">IF(robin_data!M26&gt;=24,0,1)</f>
        <v>0</v>
      </c>
      <c r="M26" s="9" t="n">
        <v>64</v>
      </c>
      <c r="N26" s="1" t="n">
        <v>1</v>
      </c>
      <c r="O26" s="1" t="n">
        <v>3.5</v>
      </c>
      <c r="P26" s="1" t="n">
        <v>0</v>
      </c>
      <c r="Q26" s="1" t="n">
        <v>2</v>
      </c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1" t="s">
        <v>76</v>
      </c>
      <c r="B27" s="9" t="s">
        <v>77</v>
      </c>
      <c r="C27" s="9" t="n">
        <v>1</v>
      </c>
      <c r="D27" s="9" t="n">
        <v>75</v>
      </c>
      <c r="E27" s="9" t="n">
        <v>0</v>
      </c>
      <c r="F27" s="1" t="n">
        <v>3</v>
      </c>
      <c r="G27" s="0"/>
      <c r="H27" s="1" t="n">
        <v>1</v>
      </c>
      <c r="I27" s="1" t="n">
        <v>0</v>
      </c>
      <c r="J27" s="0"/>
      <c r="K27" s="1" t="n">
        <f aca="false">IF(robin_data!M27&gt;=36,0,1)</f>
        <v>1</v>
      </c>
      <c r="L27" s="1" t="n">
        <f aca="false">IF(robin_data!M27&gt;=24,0,1)</f>
        <v>1</v>
      </c>
      <c r="M27" s="9" t="n">
        <v>5</v>
      </c>
      <c r="N27" s="1" t="n">
        <v>0</v>
      </c>
      <c r="O27" s="12" t="n">
        <v>3.5</v>
      </c>
      <c r="P27" s="1" t="n">
        <v>0</v>
      </c>
      <c r="Q27" s="1" t="n">
        <v>3</v>
      </c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9" t="s">
        <v>78</v>
      </c>
      <c r="B28" s="9" t="s">
        <v>79</v>
      </c>
      <c r="C28" s="9" t="n">
        <v>2</v>
      </c>
      <c r="D28" s="9" t="n">
        <v>39</v>
      </c>
      <c r="E28" s="9" t="n">
        <v>1</v>
      </c>
      <c r="F28" s="1" t="n">
        <v>2</v>
      </c>
      <c r="G28" s="0"/>
      <c r="H28" s="1" t="n">
        <v>0</v>
      </c>
      <c r="I28" s="1" t="n">
        <v>0</v>
      </c>
      <c r="J28" s="0"/>
      <c r="K28" s="1" t="n">
        <f aca="false">IF(robin_data!M28&gt;=36,0,1)</f>
        <v>0</v>
      </c>
      <c r="L28" s="1" t="n">
        <f aca="false">IF(robin_data!M28&gt;=24,0,1)</f>
        <v>0</v>
      </c>
      <c r="M28" s="9" t="n">
        <v>90</v>
      </c>
      <c r="N28" s="1" t="n">
        <v>0</v>
      </c>
      <c r="O28" s="9" t="n">
        <v>2</v>
      </c>
      <c r="P28" s="9" t="n">
        <v>1</v>
      </c>
      <c r="Q28" s="9" t="n">
        <v>1</v>
      </c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1" t="s">
        <v>80</v>
      </c>
      <c r="B29" s="9" t="s">
        <v>81</v>
      </c>
      <c r="C29" s="9" t="n">
        <v>1</v>
      </c>
      <c r="D29" s="9" t="n">
        <v>61</v>
      </c>
      <c r="E29" s="9" t="n">
        <v>0</v>
      </c>
      <c r="F29" s="1" t="n">
        <v>2</v>
      </c>
      <c r="G29" s="0"/>
      <c r="H29" s="1" t="n">
        <v>0</v>
      </c>
      <c r="I29" s="1" t="n">
        <v>0</v>
      </c>
      <c r="J29" s="0"/>
      <c r="K29" s="1" t="n">
        <f aca="false">IF(robin_data!M29&gt;=36,0,1)</f>
        <v>0</v>
      </c>
      <c r="L29" s="1" t="n">
        <f aca="false">IF(robin_data!M29&gt;=24,0,1)</f>
        <v>0</v>
      </c>
      <c r="M29" s="9" t="n">
        <v>95</v>
      </c>
      <c r="N29" s="1" t="n">
        <v>1</v>
      </c>
      <c r="O29" s="1" t="n">
        <v>1.9</v>
      </c>
      <c r="P29" s="1" t="n">
        <v>1</v>
      </c>
      <c r="Q29" s="1" t="n">
        <v>1</v>
      </c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1" t="s">
        <v>82</v>
      </c>
      <c r="B30" s="9" t="s">
        <v>83</v>
      </c>
      <c r="C30" s="9" t="n">
        <v>2</v>
      </c>
      <c r="D30" s="9" t="n">
        <v>84</v>
      </c>
      <c r="E30" s="1" t="n">
        <v>0</v>
      </c>
      <c r="F30" s="1" t="n">
        <v>2</v>
      </c>
      <c r="G30" s="0"/>
      <c r="H30" s="1" t="n">
        <v>0</v>
      </c>
      <c r="I30" s="1" t="n">
        <v>0</v>
      </c>
      <c r="J30" s="0"/>
      <c r="K30" s="1" t="n">
        <f aca="false">IF(robin_data!M30&gt;=36,0,1)</f>
        <v>0</v>
      </c>
      <c r="L30" s="1" t="n">
        <f aca="false">IF(robin_data!M30&gt;=24,0,1)</f>
        <v>0</v>
      </c>
      <c r="M30" s="9" t="n">
        <v>70</v>
      </c>
      <c r="N30" s="1" t="n">
        <v>0</v>
      </c>
      <c r="O30" s="1" t="n">
        <v>2.3</v>
      </c>
      <c r="P30" s="1" t="n">
        <v>0</v>
      </c>
      <c r="Q30" s="1" t="n">
        <v>1</v>
      </c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1" t="s">
        <v>84</v>
      </c>
      <c r="B31" s="9" t="s">
        <v>85</v>
      </c>
      <c r="C31" s="9" t="n">
        <v>1</v>
      </c>
      <c r="D31" s="9" t="n">
        <v>67</v>
      </c>
      <c r="E31" s="9" t="n">
        <v>0</v>
      </c>
      <c r="F31" s="1" t="n">
        <v>2</v>
      </c>
      <c r="G31" s="0"/>
      <c r="H31" s="1" t="n">
        <v>0</v>
      </c>
      <c r="I31" s="1" t="n">
        <v>0</v>
      </c>
      <c r="J31" s="0"/>
      <c r="K31" s="1" t="n">
        <f aca="false">IF(robin_data!M31&gt;=36,0,1)</f>
        <v>0</v>
      </c>
      <c r="L31" s="1" t="n">
        <f aca="false">IF(robin_data!M31&gt;=24,0,1)</f>
        <v>0</v>
      </c>
      <c r="M31" s="9" t="n">
        <v>105</v>
      </c>
      <c r="N31" s="9" t="n">
        <v>0</v>
      </c>
      <c r="O31" s="1" t="n">
        <v>2.6</v>
      </c>
      <c r="P31" s="9" t="n">
        <v>1</v>
      </c>
      <c r="Q31" s="9" t="n">
        <v>2</v>
      </c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1" t="s">
        <v>86</v>
      </c>
      <c r="B32" s="9" t="s">
        <v>87</v>
      </c>
      <c r="C32" s="9" t="n">
        <v>1</v>
      </c>
      <c r="D32" s="9" t="n">
        <v>82</v>
      </c>
      <c r="E32" s="9" t="n">
        <v>0</v>
      </c>
      <c r="F32" s="1" t="n">
        <v>2</v>
      </c>
      <c r="G32" s="0"/>
      <c r="H32" s="1" t="n">
        <v>1</v>
      </c>
      <c r="I32" s="1" t="n">
        <v>0</v>
      </c>
      <c r="J32" s="0"/>
      <c r="K32" s="1" t="n">
        <f aca="false">IF(robin_data!M32&gt;=36,0,1)</f>
        <v>0</v>
      </c>
      <c r="L32" s="1" t="n">
        <f aca="false">IF(robin_data!M32&gt;=24,0,1)</f>
        <v>0</v>
      </c>
      <c r="M32" s="9" t="n">
        <v>68</v>
      </c>
      <c r="N32" s="9" t="n">
        <v>0</v>
      </c>
      <c r="O32" s="1" t="n">
        <v>4.5</v>
      </c>
      <c r="P32" s="9" t="n">
        <v>1</v>
      </c>
      <c r="Q32" s="9" t="n">
        <v>1</v>
      </c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15" t="s">
        <v>88</v>
      </c>
      <c r="B33" s="9" t="s">
        <v>89</v>
      </c>
      <c r="C33" s="14" t="n">
        <v>2</v>
      </c>
      <c r="D33" s="15" t="n">
        <v>84</v>
      </c>
      <c r="E33" s="17" t="n">
        <v>0</v>
      </c>
      <c r="F33" s="16" t="s">
        <v>73</v>
      </c>
      <c r="G33" s="16"/>
      <c r="H33" s="15" t="n">
        <v>1</v>
      </c>
      <c r="I33" s="17" t="n">
        <v>0</v>
      </c>
      <c r="J33" s="15"/>
      <c r="K33" s="1" t="n">
        <f aca="false">IF(robin_data!M33&gt;=36,0,1)</f>
        <v>1</v>
      </c>
      <c r="L33" s="1" t="n">
        <f aca="false">IF(robin_data!M33&gt;=24,0,1)</f>
        <v>1</v>
      </c>
      <c r="M33" s="15" t="n">
        <v>14</v>
      </c>
      <c r="N33" s="15" t="n">
        <v>1</v>
      </c>
      <c r="O33" s="15" t="n">
        <v>1.2</v>
      </c>
      <c r="P33" s="15" t="n">
        <v>1</v>
      </c>
      <c r="Q33" s="15" t="n">
        <v>1</v>
      </c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15" t="s">
        <v>90</v>
      </c>
      <c r="B34" s="9" t="s">
        <v>91</v>
      </c>
      <c r="C34" s="14" t="n">
        <f aca="false">IF(robin_data!A34="M",0,1)</f>
        <v>1</v>
      </c>
      <c r="D34" s="15" t="n">
        <v>79</v>
      </c>
      <c r="E34" s="15" t="n">
        <v>0</v>
      </c>
      <c r="F34" s="16" t="s">
        <v>73</v>
      </c>
      <c r="G34" s="16"/>
      <c r="H34" s="15" t="n">
        <v>0</v>
      </c>
      <c r="I34" s="15" t="n">
        <v>0</v>
      </c>
      <c r="J34" s="15"/>
      <c r="K34" s="1" t="n">
        <f aca="false">IF(robin_data!M34&gt;=36,0,1)</f>
        <v>0</v>
      </c>
      <c r="L34" s="1" t="n">
        <f aca="false">IF(robin_data!M34&gt;=24,0,1)</f>
        <v>0</v>
      </c>
      <c r="M34" s="15" t="n">
        <v>45</v>
      </c>
      <c r="N34" s="15" t="n">
        <v>1</v>
      </c>
      <c r="O34" s="15" t="n">
        <v>2.4</v>
      </c>
      <c r="P34" s="15" t="n">
        <v>0</v>
      </c>
      <c r="Q34" s="15" t="n">
        <v>0</v>
      </c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9" t="s">
        <v>92</v>
      </c>
      <c r="B35" s="9" t="s">
        <v>93</v>
      </c>
      <c r="C35" s="9" t="n">
        <v>2</v>
      </c>
      <c r="D35" s="9" t="n">
        <v>62</v>
      </c>
      <c r="E35" s="9" t="n">
        <v>0</v>
      </c>
      <c r="F35" s="1" t="n">
        <v>1</v>
      </c>
      <c r="G35" s="0"/>
      <c r="H35" s="1" t="n">
        <v>0</v>
      </c>
      <c r="I35" s="1" t="n">
        <v>0</v>
      </c>
      <c r="J35" s="0"/>
      <c r="K35" s="1" t="n">
        <f aca="false">IF(robin_data!M35&gt;=36,0,1)</f>
        <v>1</v>
      </c>
      <c r="L35" s="1" t="n">
        <f aca="false">IF(robin_data!M35&gt;=24,0,1)</f>
        <v>0</v>
      </c>
      <c r="M35" s="9" t="n">
        <v>35</v>
      </c>
      <c r="N35" s="9" t="n">
        <v>1</v>
      </c>
      <c r="O35" s="9" t="n">
        <v>1.7</v>
      </c>
      <c r="P35" s="9" t="n">
        <v>1</v>
      </c>
      <c r="Q35" s="9" t="n">
        <v>1</v>
      </c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15" t="s">
        <v>94</v>
      </c>
      <c r="B36" s="9" t="s">
        <v>95</v>
      </c>
      <c r="C36" s="14" t="n">
        <f aca="false">IF(robin_data!A36="M",0,1)</f>
        <v>1</v>
      </c>
      <c r="D36" s="15" t="n">
        <v>73</v>
      </c>
      <c r="E36" s="15" t="n">
        <v>0</v>
      </c>
      <c r="F36" s="15"/>
      <c r="G36" s="15"/>
      <c r="H36" s="15" t="n">
        <v>0</v>
      </c>
      <c r="I36" s="15" t="n">
        <v>0</v>
      </c>
      <c r="J36" s="15" t="n">
        <v>0</v>
      </c>
      <c r="K36" s="1" t="n">
        <f aca="false">IF(robin_data!M36&gt;=36,0,1)</f>
        <v>0</v>
      </c>
      <c r="L36" s="1" t="n">
        <f aca="false">IF(robin_data!M36&gt;=24,0,1)</f>
        <v>0</v>
      </c>
      <c r="M36" s="15" t="n">
        <v>77</v>
      </c>
      <c r="N36" s="15" t="n">
        <v>0</v>
      </c>
      <c r="O36" s="15" t="n">
        <v>4.2</v>
      </c>
      <c r="P36" s="15" t="n">
        <v>1</v>
      </c>
      <c r="Q36" s="15" t="n">
        <v>1</v>
      </c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1" t="s">
        <v>96</v>
      </c>
      <c r="B37" s="9" t="s">
        <v>97</v>
      </c>
      <c r="C37" s="9" t="n">
        <v>1</v>
      </c>
      <c r="D37" s="9" t="n">
        <v>74</v>
      </c>
      <c r="E37" s="9" t="n">
        <v>0</v>
      </c>
      <c r="F37" s="1" t="n">
        <v>2</v>
      </c>
      <c r="G37" s="0"/>
      <c r="H37" s="1" t="n">
        <v>0</v>
      </c>
      <c r="I37" s="1" t="n">
        <v>0</v>
      </c>
      <c r="J37" s="0"/>
      <c r="K37" s="1" t="n">
        <f aca="false">IF(robin_data!M37&gt;=36,0,1)</f>
        <v>0</v>
      </c>
      <c r="L37" s="1" t="n">
        <f aca="false">IF(robin_data!M37&gt;=24,0,1)</f>
        <v>0</v>
      </c>
      <c r="M37" s="9" t="n">
        <v>90</v>
      </c>
      <c r="N37" s="1" t="n">
        <v>1</v>
      </c>
      <c r="O37" s="12" t="n">
        <v>4.6</v>
      </c>
      <c r="P37" s="1" t="n">
        <v>1</v>
      </c>
      <c r="Q37" s="1" t="n">
        <v>3</v>
      </c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1" t="s">
        <v>98</v>
      </c>
      <c r="B38" s="9" t="s">
        <v>99</v>
      </c>
      <c r="C38" s="9" t="n">
        <v>1</v>
      </c>
      <c r="D38" s="9" t="n">
        <v>81</v>
      </c>
      <c r="E38" s="1" t="n">
        <v>0</v>
      </c>
      <c r="F38" s="1" t="n">
        <v>2</v>
      </c>
      <c r="G38" s="0"/>
      <c r="H38" s="1" t="n">
        <v>1</v>
      </c>
      <c r="I38" s="1" t="n">
        <v>0</v>
      </c>
      <c r="J38" s="0"/>
      <c r="K38" s="1" t="n">
        <f aca="false">IF(robin_data!M38&gt;=36,0,1)</f>
        <v>0</v>
      </c>
      <c r="L38" s="1" t="n">
        <f aca="false">IF(robin_data!M38&gt;=24,0,1)</f>
        <v>0</v>
      </c>
      <c r="M38" s="9" t="n">
        <v>63</v>
      </c>
      <c r="N38" s="1" t="n">
        <v>0</v>
      </c>
      <c r="O38" s="1" t="n">
        <v>1.3</v>
      </c>
      <c r="P38" s="1" t="n">
        <v>1</v>
      </c>
      <c r="Q38" s="1" t="n">
        <v>1</v>
      </c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1" t="s">
        <v>100</v>
      </c>
      <c r="B39" s="9" t="s">
        <v>101</v>
      </c>
      <c r="C39" s="9" t="n">
        <v>1</v>
      </c>
      <c r="D39" s="9" t="n">
        <v>60</v>
      </c>
      <c r="E39" s="9" t="n">
        <v>0</v>
      </c>
      <c r="F39" s="1" t="n">
        <v>2</v>
      </c>
      <c r="G39" s="0"/>
      <c r="H39" s="1" t="n">
        <v>0</v>
      </c>
      <c r="I39" s="1" t="n">
        <v>0</v>
      </c>
      <c r="J39" s="0"/>
      <c r="K39" s="1" t="n">
        <f aca="false">IF(robin_data!M39&gt;=36,0,1)</f>
        <v>0</v>
      </c>
      <c r="L39" s="1" t="n">
        <f aca="false">IF(robin_data!M39&gt;=24,0,1)</f>
        <v>0</v>
      </c>
      <c r="M39" s="9" t="n">
        <v>92</v>
      </c>
      <c r="N39" s="9" t="n">
        <v>1</v>
      </c>
      <c r="O39" s="1" t="n">
        <v>4.8</v>
      </c>
      <c r="P39" s="9" t="n">
        <v>1</v>
      </c>
      <c r="Q39" s="9" t="n">
        <v>1</v>
      </c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1" t="s">
        <v>102</v>
      </c>
      <c r="B40" s="9" t="s">
        <v>103</v>
      </c>
      <c r="C40" s="1" t="n">
        <v>2</v>
      </c>
      <c r="D40" s="9" t="n">
        <v>81</v>
      </c>
      <c r="E40" s="9" t="n">
        <v>0</v>
      </c>
      <c r="F40" s="1" t="n">
        <v>2</v>
      </c>
      <c r="G40" s="0"/>
      <c r="H40" s="1" t="n">
        <v>0</v>
      </c>
      <c r="I40" s="1" t="n">
        <v>0</v>
      </c>
      <c r="J40" s="0"/>
      <c r="K40" s="1" t="n">
        <f aca="false">IF(robin_data!M40&gt;=36,0,1)</f>
        <v>0</v>
      </c>
      <c r="L40" s="1" t="n">
        <f aca="false">IF(robin_data!M40&gt;=24,0,1)</f>
        <v>0</v>
      </c>
      <c r="M40" s="9" t="n">
        <v>85</v>
      </c>
      <c r="N40" s="9" t="n">
        <v>1</v>
      </c>
      <c r="O40" s="1" t="n">
        <v>1.3</v>
      </c>
      <c r="P40" s="9" t="n">
        <v>1</v>
      </c>
      <c r="Q40" s="9" t="n">
        <v>1</v>
      </c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15" t="s">
        <v>104</v>
      </c>
      <c r="B41" s="9" t="s">
        <v>105</v>
      </c>
      <c r="C41" s="14" t="n">
        <f aca="false">IF(robin_data!A41="M",0,1)</f>
        <v>1</v>
      </c>
      <c r="D41" s="15" t="n">
        <v>85</v>
      </c>
      <c r="E41" s="15" t="n">
        <v>1</v>
      </c>
      <c r="F41" s="16" t="s">
        <v>73</v>
      </c>
      <c r="G41" s="16"/>
      <c r="H41" s="15" t="n">
        <v>0</v>
      </c>
      <c r="I41" s="15" t="n">
        <v>0</v>
      </c>
      <c r="J41" s="15"/>
      <c r="K41" s="1" t="n">
        <f aca="false">IF(robin_data!M41&gt;=36,0,1)</f>
        <v>0</v>
      </c>
      <c r="L41" s="1" t="n">
        <f aca="false">IF(robin_data!M41&gt;=24,0,1)</f>
        <v>0</v>
      </c>
      <c r="M41" s="15" t="n">
        <v>39</v>
      </c>
      <c r="N41" s="15" t="n">
        <v>1</v>
      </c>
      <c r="O41" s="15" t="n">
        <v>1.6</v>
      </c>
      <c r="P41" s="15" t="n">
        <v>0</v>
      </c>
      <c r="Q41" s="15" t="n">
        <v>1</v>
      </c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1" t="s">
        <v>106</v>
      </c>
      <c r="B42" s="9" t="s">
        <v>107</v>
      </c>
      <c r="C42" s="1" t="n">
        <v>2</v>
      </c>
      <c r="D42" s="9" t="n">
        <v>69</v>
      </c>
      <c r="E42" s="9" t="n">
        <v>2</v>
      </c>
      <c r="F42" s="1" t="n">
        <v>2</v>
      </c>
      <c r="G42" s="0"/>
      <c r="H42" s="1" t="n">
        <v>0</v>
      </c>
      <c r="I42" s="1" t="n">
        <v>0</v>
      </c>
      <c r="J42" s="0"/>
      <c r="K42" s="1" t="n">
        <f aca="false">IF(robin_data!M42&gt;=36,0,1)</f>
        <v>0</v>
      </c>
      <c r="L42" s="1" t="n">
        <f aca="false">IF(robin_data!M42&gt;=24,0,1)</f>
        <v>0</v>
      </c>
      <c r="M42" s="9" t="n">
        <v>64</v>
      </c>
      <c r="N42" s="1" t="n">
        <v>1</v>
      </c>
      <c r="O42" s="12" t="n">
        <v>2.5</v>
      </c>
      <c r="P42" s="1" t="n">
        <v>1</v>
      </c>
      <c r="Q42" s="1" t="n">
        <v>3</v>
      </c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1" t="s">
        <v>108</v>
      </c>
      <c r="B43" s="9" t="s">
        <v>109</v>
      </c>
      <c r="C43" s="9" t="n">
        <v>1</v>
      </c>
      <c r="D43" s="9" t="n">
        <v>87</v>
      </c>
      <c r="E43" s="1" t="n">
        <v>0</v>
      </c>
      <c r="F43" s="1" t="n">
        <v>2</v>
      </c>
      <c r="G43" s="0"/>
      <c r="H43" s="1" t="n">
        <v>0</v>
      </c>
      <c r="I43" s="1" t="n">
        <v>0</v>
      </c>
      <c r="J43" s="0"/>
      <c r="K43" s="1" t="n">
        <f aca="false">IF(robin_data!M43&gt;=36,0,1)</f>
        <v>0</v>
      </c>
      <c r="L43" s="1" t="n">
        <f aca="false">IF(robin_data!M43&gt;=24,0,1)</f>
        <v>0</v>
      </c>
      <c r="M43" s="9" t="n">
        <v>74</v>
      </c>
      <c r="N43" s="1" t="n">
        <v>0</v>
      </c>
      <c r="O43" s="1" t="n">
        <v>3</v>
      </c>
      <c r="P43" s="11" t="n">
        <v>2</v>
      </c>
      <c r="Q43" s="11" t="n">
        <v>3</v>
      </c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1" t="s">
        <v>110</v>
      </c>
      <c r="B44" s="9" t="s">
        <v>111</v>
      </c>
      <c r="C44" s="9" t="n">
        <v>1</v>
      </c>
      <c r="D44" s="9" t="n">
        <v>84</v>
      </c>
      <c r="E44" s="9" t="n">
        <v>2</v>
      </c>
      <c r="F44" s="1" t="n">
        <v>2</v>
      </c>
      <c r="G44" s="0"/>
      <c r="H44" s="1" t="n">
        <v>0</v>
      </c>
      <c r="I44" s="1" t="n">
        <v>0</v>
      </c>
      <c r="J44" s="0"/>
      <c r="K44" s="1" t="n">
        <f aca="false">IF(robin_data!M44&gt;=36,0,1)</f>
        <v>0</v>
      </c>
      <c r="L44" s="1" t="n">
        <f aca="false">IF(robin_data!M44&gt;=24,0,1)</f>
        <v>0</v>
      </c>
      <c r="M44" s="9" t="n">
        <v>73</v>
      </c>
      <c r="N44" s="1" t="n">
        <v>0</v>
      </c>
      <c r="O44" s="1" t="n">
        <v>1</v>
      </c>
      <c r="P44" s="1" t="n">
        <v>0</v>
      </c>
      <c r="Q44" s="1" t="n">
        <v>3</v>
      </c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1" t="s">
        <v>112</v>
      </c>
      <c r="B45" s="9" t="s">
        <v>113</v>
      </c>
      <c r="C45" s="9" t="n">
        <v>1</v>
      </c>
      <c r="D45" s="9" t="n">
        <v>86</v>
      </c>
      <c r="E45" s="9" t="n">
        <v>0</v>
      </c>
      <c r="F45" s="1" t="n">
        <v>2</v>
      </c>
      <c r="G45" s="0"/>
      <c r="H45" s="1" t="n">
        <v>0</v>
      </c>
      <c r="I45" s="1" t="n">
        <v>0</v>
      </c>
      <c r="J45" s="0"/>
      <c r="K45" s="1" t="n">
        <f aca="false">IF(robin_data!M45&gt;=36,0,1)</f>
        <v>0</v>
      </c>
      <c r="L45" s="1" t="n">
        <f aca="false">IF(robin_data!M45&gt;=24,0,1)</f>
        <v>0</v>
      </c>
      <c r="M45" s="9" t="n">
        <v>70</v>
      </c>
      <c r="N45" s="1" t="n">
        <v>0</v>
      </c>
      <c r="O45" s="1" t="n">
        <v>5.8</v>
      </c>
      <c r="P45" s="1" t="n">
        <v>0</v>
      </c>
      <c r="Q45" s="1" t="n">
        <v>1</v>
      </c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1" t="s">
        <v>114</v>
      </c>
      <c r="B46" s="9" t="s">
        <v>115</v>
      </c>
      <c r="C46" s="9" t="n">
        <v>1</v>
      </c>
      <c r="D46" s="9" t="n">
        <v>67</v>
      </c>
      <c r="E46" s="9" t="n">
        <v>0</v>
      </c>
      <c r="F46" s="1" t="n">
        <v>2</v>
      </c>
      <c r="G46" s="0"/>
      <c r="H46" s="1" t="n">
        <v>0</v>
      </c>
      <c r="I46" s="1" t="n">
        <v>0</v>
      </c>
      <c r="J46" s="0"/>
      <c r="K46" s="1" t="n">
        <f aca="false">IF(robin_data!M46&gt;=36,0,1)</f>
        <v>1</v>
      </c>
      <c r="L46" s="1" t="n">
        <f aca="false">IF(robin_data!M46&gt;=24,0,1)</f>
        <v>0</v>
      </c>
      <c r="M46" s="9" t="n">
        <v>31</v>
      </c>
      <c r="N46" s="9" t="n">
        <v>0</v>
      </c>
      <c r="O46" s="1" t="n">
        <v>1.3</v>
      </c>
      <c r="P46" s="1" t="n">
        <v>1</v>
      </c>
      <c r="Q46" s="1" t="n">
        <v>2</v>
      </c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15" t="s">
        <v>116</v>
      </c>
      <c r="B47" s="9" t="s">
        <v>117</v>
      </c>
      <c r="C47" s="14" t="n">
        <f aca="false">IF(robin_data!A47="M",0,1)</f>
        <v>1</v>
      </c>
      <c r="D47" s="15" t="n">
        <v>80</v>
      </c>
      <c r="E47" s="15" t="n">
        <v>0</v>
      </c>
      <c r="F47" s="16" t="s">
        <v>73</v>
      </c>
      <c r="G47" s="16"/>
      <c r="H47" s="15" t="n">
        <v>0</v>
      </c>
      <c r="I47" s="15" t="n">
        <v>0</v>
      </c>
      <c r="J47" s="15" t="n">
        <v>0</v>
      </c>
      <c r="K47" s="1" t="n">
        <f aca="false">IF(robin_data!M47&gt;=36,0,1)</f>
        <v>0</v>
      </c>
      <c r="L47" s="1" t="n">
        <f aca="false">IF(robin_data!M47&gt;=24,0,1)</f>
        <v>0</v>
      </c>
      <c r="M47" s="15" t="n">
        <v>70</v>
      </c>
      <c r="N47" s="15" t="n">
        <v>0</v>
      </c>
      <c r="O47" s="15" t="n">
        <v>3</v>
      </c>
      <c r="P47" s="15" t="n">
        <v>0</v>
      </c>
      <c r="Q47" s="15" t="n">
        <v>1</v>
      </c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1" t="s">
        <v>118</v>
      </c>
      <c r="B48" s="9" t="s">
        <v>119</v>
      </c>
      <c r="C48" s="9" t="n">
        <v>2</v>
      </c>
      <c r="D48" s="9" t="n">
        <v>71</v>
      </c>
      <c r="E48" s="9" t="n">
        <v>0</v>
      </c>
      <c r="F48" s="1" t="n">
        <v>2</v>
      </c>
      <c r="G48" s="0"/>
      <c r="H48" s="1" t="n">
        <v>1</v>
      </c>
      <c r="I48" s="1" t="n">
        <v>0</v>
      </c>
      <c r="J48" s="0"/>
      <c r="K48" s="1" t="n">
        <f aca="false">IF(robin_data!M48&gt;=36,0,1)</f>
        <v>0</v>
      </c>
      <c r="L48" s="1" t="n">
        <f aca="false">IF(robin_data!M48&gt;=24,0,1)</f>
        <v>0</v>
      </c>
      <c r="M48" s="9" t="n">
        <v>37</v>
      </c>
      <c r="N48" s="9" t="n">
        <v>1</v>
      </c>
      <c r="O48" s="1" t="n">
        <v>4.7</v>
      </c>
      <c r="P48" s="9" t="n">
        <v>1</v>
      </c>
      <c r="Q48" s="9" t="n">
        <v>3</v>
      </c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1" t="s">
        <v>120</v>
      </c>
      <c r="B49" s="9" t="s">
        <v>121</v>
      </c>
      <c r="C49" s="9" t="n">
        <v>1</v>
      </c>
      <c r="D49" s="9" t="n">
        <v>62</v>
      </c>
      <c r="E49" s="9" t="n">
        <v>0</v>
      </c>
      <c r="F49" s="1" t="n">
        <v>2</v>
      </c>
      <c r="G49" s="0"/>
      <c r="H49" s="1" t="n">
        <v>0</v>
      </c>
      <c r="I49" s="1" t="n">
        <v>0</v>
      </c>
      <c r="J49" s="0"/>
      <c r="K49" s="1" t="n">
        <f aca="false">IF(robin_data!M49&gt;=36,0,1)</f>
        <v>0</v>
      </c>
      <c r="L49" s="1" t="n">
        <f aca="false">IF(robin_data!M49&gt;=24,0,1)</f>
        <v>0</v>
      </c>
      <c r="M49" s="9" t="n">
        <v>64</v>
      </c>
      <c r="N49" s="1" t="n">
        <v>0</v>
      </c>
      <c r="O49" s="1" t="n">
        <v>2.5</v>
      </c>
      <c r="P49" s="1" t="n">
        <v>0</v>
      </c>
      <c r="Q49" s="1" t="n">
        <v>1</v>
      </c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1" t="s">
        <v>122</v>
      </c>
      <c r="B50" s="9" t="s">
        <v>123</v>
      </c>
      <c r="C50" s="9" t="n">
        <v>1</v>
      </c>
      <c r="D50" s="9" t="n">
        <v>84</v>
      </c>
      <c r="E50" s="9" t="n">
        <v>0</v>
      </c>
      <c r="F50" s="1" t="n">
        <v>2</v>
      </c>
      <c r="G50" s="0"/>
      <c r="H50" s="1" t="n">
        <v>0</v>
      </c>
      <c r="I50" s="1" t="n">
        <v>0</v>
      </c>
      <c r="J50" s="0"/>
      <c r="K50" s="1" t="n">
        <f aca="false">IF(robin_data!M50&gt;=36,0,1)</f>
        <v>0</v>
      </c>
      <c r="L50" s="1" t="n">
        <f aca="false">IF(robin_data!M50&gt;=24,0,1)</f>
        <v>0</v>
      </c>
      <c r="M50" s="9" t="n">
        <v>56</v>
      </c>
      <c r="N50" s="1" t="n">
        <v>1</v>
      </c>
      <c r="O50" s="1" t="n">
        <v>5</v>
      </c>
      <c r="P50" s="1" t="n">
        <v>1</v>
      </c>
      <c r="Q50" s="1" t="n">
        <v>2</v>
      </c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11" t="s">
        <v>124</v>
      </c>
      <c r="B51" s="9" t="s">
        <v>125</v>
      </c>
      <c r="C51" s="18" t="n">
        <v>2</v>
      </c>
      <c r="D51" s="9" t="n">
        <v>34</v>
      </c>
      <c r="E51" s="9" t="n">
        <v>0</v>
      </c>
      <c r="F51" s="1" t="n">
        <v>1</v>
      </c>
      <c r="G51" s="0"/>
      <c r="H51" s="1" t="n">
        <v>0</v>
      </c>
      <c r="I51" s="1" t="n">
        <v>0</v>
      </c>
      <c r="J51" s="0"/>
      <c r="K51" s="1" t="n">
        <f aca="false">IF(robin_data!M51&gt;=36,0,1)</f>
        <v>0</v>
      </c>
      <c r="L51" s="1" t="n">
        <f aca="false">IF(robin_data!M51&gt;=24,0,1)</f>
        <v>0</v>
      </c>
      <c r="M51" s="9" t="n">
        <v>52</v>
      </c>
      <c r="N51" s="11" t="n">
        <v>0</v>
      </c>
      <c r="O51" s="11" t="n">
        <v>1.7</v>
      </c>
      <c r="P51" s="11" t="n">
        <v>1</v>
      </c>
      <c r="Q51" s="11" t="n">
        <v>3</v>
      </c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1" t="s">
        <v>126</v>
      </c>
      <c r="B52" s="9" t="s">
        <v>127</v>
      </c>
      <c r="C52" s="9" t="n">
        <v>1</v>
      </c>
      <c r="D52" s="9" t="n">
        <v>84</v>
      </c>
      <c r="E52" s="1" t="n">
        <v>0</v>
      </c>
      <c r="F52" s="1" t="n">
        <v>3</v>
      </c>
      <c r="G52" s="0"/>
      <c r="H52" s="1" t="n">
        <v>1</v>
      </c>
      <c r="I52" s="1" t="n">
        <v>0</v>
      </c>
      <c r="J52" s="0"/>
      <c r="K52" s="1" t="n">
        <f aca="false">IF(robin_data!M52&gt;=36,0,1)</f>
        <v>1</v>
      </c>
      <c r="L52" s="1" t="n">
        <f aca="false">IF(robin_data!M52&gt;=24,0,1)</f>
        <v>1</v>
      </c>
      <c r="M52" s="9" t="n">
        <v>5</v>
      </c>
      <c r="N52" s="1" t="n">
        <v>0</v>
      </c>
      <c r="O52" s="1" t="n">
        <v>1.9</v>
      </c>
      <c r="P52" s="1" t="n">
        <v>0</v>
      </c>
      <c r="Q52" s="1" t="n">
        <v>3</v>
      </c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1" t="s">
        <v>128</v>
      </c>
      <c r="B53" s="9" t="s">
        <v>129</v>
      </c>
      <c r="C53" s="9" t="n">
        <v>2</v>
      </c>
      <c r="D53" s="9" t="n">
        <v>67</v>
      </c>
      <c r="E53" s="1" t="n">
        <v>1</v>
      </c>
      <c r="F53" s="1" t="n">
        <v>3</v>
      </c>
      <c r="G53" s="0"/>
      <c r="H53" s="1" t="n">
        <v>0</v>
      </c>
      <c r="I53" s="1" t="n">
        <v>0</v>
      </c>
      <c r="J53" s="0"/>
      <c r="K53" s="1" t="n">
        <f aca="false">IF(robin_data!M53&gt;=36,0,1)</f>
        <v>0</v>
      </c>
      <c r="L53" s="1" t="n">
        <f aca="false">IF(robin_data!M53&gt;=24,0,1)</f>
        <v>0</v>
      </c>
      <c r="M53" s="9" t="n">
        <v>53</v>
      </c>
      <c r="N53" s="1" t="n">
        <v>1</v>
      </c>
      <c r="O53" s="1" t="n">
        <v>2.7</v>
      </c>
      <c r="P53" s="1" t="n">
        <v>0</v>
      </c>
      <c r="Q53" s="1" t="n">
        <v>2</v>
      </c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1" t="s">
        <v>130</v>
      </c>
      <c r="B54" s="9" t="s">
        <v>131</v>
      </c>
      <c r="C54" s="14" t="n">
        <f aca="false">IF(robin_data!A54="M",0,1)</f>
        <v>1</v>
      </c>
      <c r="D54" s="15" t="n">
        <v>62</v>
      </c>
      <c r="E54" s="15" t="n">
        <v>0</v>
      </c>
      <c r="F54" s="16" t="s">
        <v>73</v>
      </c>
      <c r="G54" s="16"/>
      <c r="H54" s="15" t="n">
        <v>0</v>
      </c>
      <c r="I54" s="15" t="n">
        <v>0</v>
      </c>
      <c r="J54" s="15"/>
      <c r="K54" s="1" t="n">
        <f aca="false">IF(robin_data!M54&gt;=36,0,1)</f>
        <v>0</v>
      </c>
      <c r="L54" s="1" t="n">
        <f aca="false">IF(robin_data!M54&gt;=24,0,1)</f>
        <v>0</v>
      </c>
      <c r="M54" s="15" t="n">
        <v>49</v>
      </c>
      <c r="N54" s="15" t="n">
        <v>0</v>
      </c>
      <c r="O54" s="15" t="n">
        <v>2</v>
      </c>
      <c r="P54" s="15" t="n">
        <v>0</v>
      </c>
      <c r="Q54" s="15" t="n">
        <v>1</v>
      </c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1" t="s">
        <v>132</v>
      </c>
      <c r="B55" s="9" t="s">
        <v>133</v>
      </c>
      <c r="C55" s="1" t="n">
        <v>2</v>
      </c>
      <c r="D55" s="9" t="n">
        <v>96</v>
      </c>
      <c r="E55" s="1" t="n">
        <v>0</v>
      </c>
      <c r="F55" s="1" t="n">
        <v>2</v>
      </c>
      <c r="G55" s="0"/>
      <c r="H55" s="1" t="n">
        <v>1</v>
      </c>
      <c r="I55" s="1" t="n">
        <v>0</v>
      </c>
      <c r="J55" s="0"/>
      <c r="K55" s="1" t="n">
        <f aca="false">IF(robin_data!M55&gt;=36,0,1)</f>
        <v>0</v>
      </c>
      <c r="L55" s="1" t="n">
        <f aca="false">IF(robin_data!M55&gt;=24,0,1)</f>
        <v>0</v>
      </c>
      <c r="M55" s="9" t="n">
        <v>38</v>
      </c>
      <c r="N55" s="1" t="n">
        <v>0</v>
      </c>
      <c r="O55" s="1" t="n">
        <v>2.6</v>
      </c>
      <c r="P55" s="1" t="n">
        <v>0</v>
      </c>
      <c r="Q55" s="1" t="n">
        <v>3</v>
      </c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1" t="s">
        <v>134</v>
      </c>
      <c r="B56" s="9" t="s">
        <v>135</v>
      </c>
      <c r="C56" s="1" t="n">
        <v>1</v>
      </c>
      <c r="D56" s="9" t="n">
        <v>68</v>
      </c>
      <c r="E56" s="1" t="n">
        <v>0</v>
      </c>
      <c r="F56" s="1" t="n">
        <v>2</v>
      </c>
      <c r="G56" s="0"/>
      <c r="H56" s="1" t="n">
        <v>0</v>
      </c>
      <c r="I56" s="1" t="n">
        <v>0</v>
      </c>
      <c r="J56" s="0"/>
      <c r="K56" s="1" t="n">
        <f aca="false">IF(robin_data!M56&gt;=36,0,1)</f>
        <v>0</v>
      </c>
      <c r="L56" s="1" t="n">
        <f aca="false">IF(robin_data!M56&gt;=24,0,1)</f>
        <v>0</v>
      </c>
      <c r="M56" s="9" t="n">
        <v>62</v>
      </c>
      <c r="N56" s="1" t="n">
        <v>1</v>
      </c>
      <c r="O56" s="1" t="n">
        <v>2.8</v>
      </c>
      <c r="P56" s="1" t="n">
        <v>0</v>
      </c>
      <c r="Q56" s="1" t="n">
        <v>1</v>
      </c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9" t="s">
        <v>136</v>
      </c>
      <c r="B57" s="9" t="s">
        <v>135</v>
      </c>
      <c r="C57" s="9" t="n">
        <v>1</v>
      </c>
      <c r="D57" s="9" t="n">
        <v>68</v>
      </c>
      <c r="E57" s="9" t="n">
        <v>0</v>
      </c>
      <c r="F57" s="1" t="n">
        <v>2</v>
      </c>
      <c r="G57" s="0"/>
      <c r="H57" s="1" t="n">
        <v>0</v>
      </c>
      <c r="I57" s="1" t="n">
        <v>0</v>
      </c>
      <c r="J57" s="0"/>
      <c r="K57" s="1" t="n">
        <f aca="false">IF(robin_data!M57&gt;=36,0,1)</f>
        <v>0</v>
      </c>
      <c r="L57" s="1" t="n">
        <f aca="false">IF(robin_data!M57&gt;=24,0,1)</f>
        <v>0</v>
      </c>
      <c r="M57" s="9" t="n">
        <v>62</v>
      </c>
      <c r="N57" s="9" t="n">
        <v>1</v>
      </c>
      <c r="O57" s="9" t="n">
        <v>2</v>
      </c>
      <c r="P57" s="9" t="n">
        <v>1</v>
      </c>
      <c r="Q57" s="9" t="n">
        <v>2</v>
      </c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1" t="s">
        <v>137</v>
      </c>
      <c r="B58" s="9" t="s">
        <v>138</v>
      </c>
      <c r="C58" s="1" t="n">
        <v>1</v>
      </c>
      <c r="D58" s="9" t="n">
        <v>78</v>
      </c>
      <c r="E58" s="9" t="n">
        <v>0</v>
      </c>
      <c r="F58" s="1" t="n">
        <v>2</v>
      </c>
      <c r="G58" s="0"/>
      <c r="H58" s="1" t="n">
        <v>0</v>
      </c>
      <c r="I58" s="1" t="n">
        <v>0</v>
      </c>
      <c r="J58" s="0"/>
      <c r="K58" s="1" t="n">
        <f aca="false">IF(robin_data!M58&gt;=36,0,1)</f>
        <v>0</v>
      </c>
      <c r="L58" s="1" t="n">
        <f aca="false">IF(robin_data!M58&gt;=24,0,1)</f>
        <v>0</v>
      </c>
      <c r="M58" s="9" t="n">
        <v>41</v>
      </c>
      <c r="N58" s="9" t="n">
        <v>1</v>
      </c>
      <c r="O58" s="1" t="n">
        <v>1.9</v>
      </c>
      <c r="P58" s="9" t="n">
        <v>1</v>
      </c>
      <c r="Q58" s="9" t="n">
        <v>3</v>
      </c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1" t="s">
        <v>139</v>
      </c>
      <c r="B59" s="9" t="s">
        <v>140</v>
      </c>
      <c r="C59" s="1" t="n">
        <v>1</v>
      </c>
      <c r="D59" s="9" t="n">
        <v>74</v>
      </c>
      <c r="E59" s="9" t="n">
        <v>0</v>
      </c>
      <c r="F59" s="1" t="n">
        <v>2</v>
      </c>
      <c r="G59" s="0"/>
      <c r="H59" s="1" t="n">
        <v>0</v>
      </c>
      <c r="I59" s="1" t="n">
        <v>0</v>
      </c>
      <c r="J59" s="0"/>
      <c r="K59" s="1" t="n">
        <f aca="false">IF(robin_data!M59&gt;=36,0,1)</f>
        <v>0</v>
      </c>
      <c r="L59" s="1" t="n">
        <f aca="false">IF(robin_data!M59&gt;=24,0,1)</f>
        <v>0</v>
      </c>
      <c r="M59" s="9" t="n">
        <v>55</v>
      </c>
      <c r="N59" s="9" t="n">
        <v>0</v>
      </c>
      <c r="O59" s="1" t="n">
        <v>1.55</v>
      </c>
      <c r="P59" s="9" t="n">
        <v>1</v>
      </c>
      <c r="Q59" s="9" t="n">
        <v>3</v>
      </c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1" t="s">
        <v>141</v>
      </c>
      <c r="B60" s="9" t="s">
        <v>142</v>
      </c>
      <c r="C60" s="1" t="n">
        <v>1</v>
      </c>
      <c r="D60" s="9" t="n">
        <v>62</v>
      </c>
      <c r="E60" s="9" t="n">
        <v>1</v>
      </c>
      <c r="F60" s="11" t="n">
        <v>2</v>
      </c>
      <c r="G60" s="11"/>
      <c r="H60" s="11" t="n">
        <v>0</v>
      </c>
      <c r="I60" s="1" t="n">
        <v>0</v>
      </c>
      <c r="J60" s="0"/>
      <c r="K60" s="1" t="n">
        <f aca="false">IF(robin_data!M60&gt;=36,0,1)</f>
        <v>0</v>
      </c>
      <c r="L60" s="1" t="n">
        <f aca="false">IF(robin_data!M60&gt;=24,0,1)</f>
        <v>0</v>
      </c>
      <c r="M60" s="9" t="n">
        <v>44</v>
      </c>
      <c r="N60" s="9" t="n">
        <v>1</v>
      </c>
      <c r="O60" s="1" t="n">
        <v>1.4</v>
      </c>
      <c r="P60" s="9" t="n">
        <v>0</v>
      </c>
      <c r="Q60" s="9" t="n">
        <v>3</v>
      </c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1" t="s">
        <v>143</v>
      </c>
      <c r="B61" s="9" t="s">
        <v>144</v>
      </c>
      <c r="C61" s="1" t="n">
        <v>1</v>
      </c>
      <c r="D61" s="9" t="n">
        <v>87</v>
      </c>
      <c r="E61" s="9" t="n">
        <v>2</v>
      </c>
      <c r="F61" s="1" t="n">
        <v>3</v>
      </c>
      <c r="G61" s="0"/>
      <c r="H61" s="1" t="n">
        <v>0</v>
      </c>
      <c r="I61" s="1" t="n">
        <v>0</v>
      </c>
      <c r="J61" s="0"/>
      <c r="K61" s="1" t="n">
        <f aca="false">IF(robin_data!M61&gt;=36,0,1)</f>
        <v>0</v>
      </c>
      <c r="L61" s="1" t="n">
        <f aca="false">IF(robin_data!M61&gt;=24,0,1)</f>
        <v>0</v>
      </c>
      <c r="M61" s="9" t="n">
        <v>52</v>
      </c>
      <c r="N61" s="9" t="n">
        <v>0</v>
      </c>
      <c r="O61" s="1" t="n">
        <v>2</v>
      </c>
      <c r="P61" s="9" t="n">
        <v>0</v>
      </c>
      <c r="Q61" s="9" t="n">
        <v>3</v>
      </c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1" t="s">
        <v>145</v>
      </c>
      <c r="B62" s="9" t="s">
        <v>146</v>
      </c>
      <c r="C62" s="1" t="n">
        <v>1</v>
      </c>
      <c r="D62" s="9" t="n">
        <v>62</v>
      </c>
      <c r="E62" s="9" t="n">
        <v>0</v>
      </c>
      <c r="F62" s="1" t="n">
        <v>2</v>
      </c>
      <c r="G62" s="0"/>
      <c r="H62" s="1" t="n">
        <v>0</v>
      </c>
      <c r="I62" s="1" t="n">
        <v>0</v>
      </c>
      <c r="J62" s="0"/>
      <c r="K62" s="1" t="n">
        <f aca="false">IF(robin_data!M62&gt;=36,0,1)</f>
        <v>1</v>
      </c>
      <c r="L62" s="1" t="n">
        <f aca="false">IF(robin_data!M62&gt;=24,0,1)</f>
        <v>0</v>
      </c>
      <c r="M62" s="9" t="n">
        <v>30</v>
      </c>
      <c r="N62" s="9" t="n">
        <v>0</v>
      </c>
      <c r="O62" s="1" t="n">
        <v>2.5</v>
      </c>
      <c r="P62" s="9" t="n">
        <v>0</v>
      </c>
      <c r="Q62" s="9" t="n">
        <v>3</v>
      </c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1" t="s">
        <v>147</v>
      </c>
      <c r="B63" s="9" t="s">
        <v>148</v>
      </c>
      <c r="C63" s="1" t="n">
        <v>2</v>
      </c>
      <c r="D63" s="9" t="n">
        <v>52</v>
      </c>
      <c r="E63" s="9" t="n">
        <v>0</v>
      </c>
      <c r="F63" s="1" t="n">
        <v>2</v>
      </c>
      <c r="G63" s="0"/>
      <c r="H63" s="1" t="n">
        <v>0</v>
      </c>
      <c r="I63" s="1" t="n">
        <v>0</v>
      </c>
      <c r="J63" s="0"/>
      <c r="K63" s="1" t="n">
        <f aca="false">IF(robin_data!M63&gt;=36,0,1)</f>
        <v>0</v>
      </c>
      <c r="L63" s="1" t="n">
        <f aca="false">IF(robin_data!M63&gt;=24,0,1)</f>
        <v>0</v>
      </c>
      <c r="M63" s="9" t="n">
        <v>54</v>
      </c>
      <c r="N63" s="9" t="n">
        <v>1</v>
      </c>
      <c r="O63" s="1" t="n">
        <v>3.5</v>
      </c>
      <c r="P63" s="9" t="n">
        <v>0</v>
      </c>
      <c r="Q63" s="9" t="n">
        <v>3</v>
      </c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1" t="s">
        <v>149</v>
      </c>
      <c r="B64" s="9" t="s">
        <v>150</v>
      </c>
      <c r="C64" s="1" t="n">
        <v>1</v>
      </c>
      <c r="D64" s="9" t="n">
        <v>55</v>
      </c>
      <c r="E64" s="9" t="n">
        <v>0</v>
      </c>
      <c r="F64" s="1" t="n">
        <v>2</v>
      </c>
      <c r="G64" s="0"/>
      <c r="H64" s="1" t="n">
        <v>0</v>
      </c>
      <c r="I64" s="1" t="n">
        <v>0</v>
      </c>
      <c r="J64" s="0"/>
      <c r="K64" s="1" t="n">
        <f aca="false">IF(robin_data!M64&gt;=36,0,1)</f>
        <v>0</v>
      </c>
      <c r="L64" s="1" t="n">
        <f aca="false">IF(robin_data!M64&gt;=24,0,1)</f>
        <v>0</v>
      </c>
      <c r="M64" s="9" t="n">
        <v>43</v>
      </c>
      <c r="N64" s="9" t="n">
        <v>0</v>
      </c>
      <c r="O64" s="1" t="n">
        <v>5</v>
      </c>
      <c r="P64" s="9" t="n">
        <v>2</v>
      </c>
      <c r="Q64" s="9" t="n">
        <v>3</v>
      </c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" hidden="false" customHeight="false" outlineLevel="0" collapsed="false">
      <c r="A65" s="1" t="s">
        <v>151</v>
      </c>
      <c r="B65" s="9" t="s">
        <v>152</v>
      </c>
      <c r="C65" s="1" t="n">
        <v>2</v>
      </c>
      <c r="D65" s="9" t="n">
        <v>87</v>
      </c>
      <c r="E65" s="9" t="n">
        <v>0</v>
      </c>
      <c r="F65" s="1" t="n">
        <v>3</v>
      </c>
      <c r="G65" s="0"/>
      <c r="H65" s="1" t="n">
        <v>0</v>
      </c>
      <c r="I65" s="1" t="n">
        <v>0</v>
      </c>
      <c r="J65" s="0"/>
      <c r="K65" s="1" t="n">
        <f aca="false">IF(robin_data!M65&gt;=36,0,1)</f>
        <v>1</v>
      </c>
      <c r="L65" s="1" t="n">
        <f aca="false">IF(robin_data!M65&gt;=24,0,1)</f>
        <v>0</v>
      </c>
      <c r="M65" s="9" t="n">
        <v>24</v>
      </c>
      <c r="N65" s="9" t="n">
        <v>1</v>
      </c>
      <c r="O65" s="1" t="n">
        <v>3.85</v>
      </c>
      <c r="P65" s="9" t="n">
        <v>0</v>
      </c>
      <c r="Q65" s="9" t="n">
        <v>3</v>
      </c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" hidden="false" customHeight="false" outlineLevel="0" collapsed="false">
      <c r="A66" s="1" t="s">
        <v>153</v>
      </c>
      <c r="B66" s="9" t="s">
        <v>154</v>
      </c>
      <c r="C66" s="19" t="n">
        <v>1</v>
      </c>
      <c r="D66" s="9" t="n">
        <v>65</v>
      </c>
      <c r="E66" s="9" t="n">
        <v>1</v>
      </c>
      <c r="F66" s="1" t="n">
        <v>2</v>
      </c>
      <c r="G66" s="0"/>
      <c r="H66" s="1" t="n">
        <v>0</v>
      </c>
      <c r="I66" s="1" t="n">
        <v>0</v>
      </c>
      <c r="J66" s="0"/>
      <c r="K66" s="1" t="n">
        <f aca="false">IF(robin_data!M66&gt;=36,0,1)</f>
        <v>0</v>
      </c>
      <c r="L66" s="1" t="n">
        <f aca="false">IF(robin_data!M66&gt;=24,0,1)</f>
        <v>0</v>
      </c>
      <c r="M66" s="9" t="n">
        <v>43</v>
      </c>
      <c r="N66" s="9" t="n">
        <v>0</v>
      </c>
      <c r="O66" s="1" t="n">
        <v>7.5</v>
      </c>
      <c r="P66" s="9" t="n">
        <v>0</v>
      </c>
      <c r="Q66" s="9" t="n">
        <v>3</v>
      </c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" hidden="false" customHeight="false" outlineLevel="0" collapsed="false">
      <c r="A67" s="1" t="s">
        <v>155</v>
      </c>
      <c r="B67" s="9" t="s">
        <v>156</v>
      </c>
      <c r="C67" s="19" t="n">
        <v>2</v>
      </c>
      <c r="D67" s="9" t="n">
        <v>64</v>
      </c>
      <c r="E67" s="9" t="n">
        <v>0</v>
      </c>
      <c r="F67" s="1" t="n">
        <v>1</v>
      </c>
      <c r="G67" s="0"/>
      <c r="H67" s="1" t="n">
        <v>0</v>
      </c>
      <c r="I67" s="1" t="n">
        <v>0</v>
      </c>
      <c r="J67" s="0"/>
      <c r="K67" s="1" t="n">
        <f aca="false">IF(robin_data!M67&gt;=36,0,1)</f>
        <v>0</v>
      </c>
      <c r="L67" s="1" t="n">
        <f aca="false">IF(robin_data!M67&gt;=24,0,1)</f>
        <v>0</v>
      </c>
      <c r="M67" s="9" t="n">
        <v>41</v>
      </c>
      <c r="N67" s="9" t="n">
        <v>0</v>
      </c>
      <c r="O67" s="1" t="n">
        <v>4</v>
      </c>
      <c r="P67" s="9" t="n">
        <v>1</v>
      </c>
      <c r="Q67" s="9" t="n">
        <v>3</v>
      </c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" hidden="false" customHeight="false" outlineLevel="0" collapsed="false">
      <c r="A68" s="1" t="s">
        <v>157</v>
      </c>
      <c r="B68" s="9" t="s">
        <v>158</v>
      </c>
      <c r="C68" s="19" t="n">
        <v>1</v>
      </c>
      <c r="D68" s="9" t="n">
        <v>55</v>
      </c>
      <c r="E68" s="9" t="n">
        <v>0</v>
      </c>
      <c r="F68" s="1" t="n">
        <v>2</v>
      </c>
      <c r="G68" s="0"/>
      <c r="H68" s="1" t="n">
        <v>0</v>
      </c>
      <c r="I68" s="1" t="n">
        <v>0</v>
      </c>
      <c r="J68" s="0"/>
      <c r="K68" s="1" t="n">
        <f aca="false">IF(robin_data!M68&gt;=36,0,1)</f>
        <v>0</v>
      </c>
      <c r="L68" s="1" t="n">
        <f aca="false">IF(robin_data!M68&gt;=24,0,1)</f>
        <v>0</v>
      </c>
      <c r="M68" s="9" t="n">
        <v>42</v>
      </c>
      <c r="N68" s="9" t="n">
        <v>0</v>
      </c>
      <c r="O68" s="1" t="n">
        <v>1.15</v>
      </c>
      <c r="P68" s="9" t="n">
        <v>1</v>
      </c>
      <c r="Q68" s="9" t="n">
        <v>3</v>
      </c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9" t="s">
        <v>159</v>
      </c>
      <c r="B69" s="9" t="s">
        <v>160</v>
      </c>
      <c r="C69" s="9" t="n">
        <v>1</v>
      </c>
      <c r="D69" s="9" t="n">
        <v>55</v>
      </c>
      <c r="E69" s="9" t="n">
        <v>0</v>
      </c>
      <c r="F69" s="9" t="n">
        <v>1</v>
      </c>
      <c r="G69" s="9"/>
      <c r="H69" s="9" t="n">
        <v>1</v>
      </c>
      <c r="I69" s="1" t="n">
        <v>1</v>
      </c>
      <c r="J69" s="0"/>
      <c r="K69" s="1" t="n">
        <f aca="false">IF(robin_data!M69&gt;=36,0,1)</f>
        <v>0</v>
      </c>
      <c r="L69" s="1" t="n">
        <f aca="false">IF(robin_data!M69&gt;=24,0,1)</f>
        <v>0</v>
      </c>
      <c r="M69" s="9" t="n">
        <v>45</v>
      </c>
      <c r="N69" s="9" t="n">
        <v>0</v>
      </c>
      <c r="O69" s="9" t="n">
        <v>1.1</v>
      </c>
      <c r="P69" s="9" t="n">
        <v>1</v>
      </c>
      <c r="Q69" s="9" t="n">
        <v>1</v>
      </c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1" t="s">
        <v>161</v>
      </c>
      <c r="B70" s="9" t="s">
        <v>162</v>
      </c>
      <c r="C70" s="9" t="n">
        <v>1</v>
      </c>
      <c r="D70" s="9" t="n">
        <v>60</v>
      </c>
      <c r="E70" s="9" t="n">
        <v>0</v>
      </c>
      <c r="F70" s="1" t="n">
        <v>1</v>
      </c>
      <c r="G70" s="0"/>
      <c r="H70" s="1" t="n">
        <v>1</v>
      </c>
      <c r="I70" s="1" t="n">
        <v>1</v>
      </c>
      <c r="J70" s="0"/>
      <c r="K70" s="1" t="n">
        <f aca="false">IF(robin_data!M70&gt;=36,0,1)</f>
        <v>1</v>
      </c>
      <c r="L70" s="1" t="n">
        <f aca="false">IF(robin_data!M70&gt;=24,0,1)</f>
        <v>1</v>
      </c>
      <c r="M70" s="9" t="n">
        <v>13</v>
      </c>
      <c r="N70" s="1" t="n">
        <v>0</v>
      </c>
      <c r="O70" s="20" t="n">
        <v>26</v>
      </c>
      <c r="P70" s="1" t="n">
        <v>1</v>
      </c>
      <c r="Q70" s="1" t="n">
        <v>3</v>
      </c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" hidden="false" customHeight="false" outlineLevel="0" collapsed="false">
      <c r="A71" s="9" t="s">
        <v>163</v>
      </c>
      <c r="B71" s="9" t="s">
        <v>164</v>
      </c>
      <c r="C71" s="1" t="n">
        <v>1</v>
      </c>
      <c r="D71" s="9" t="n">
        <v>74</v>
      </c>
      <c r="E71" s="1" t="n">
        <v>0</v>
      </c>
      <c r="F71" s="1" t="n">
        <v>1</v>
      </c>
      <c r="G71" s="1" t="s">
        <v>17</v>
      </c>
      <c r="H71" s="1" t="n">
        <v>1</v>
      </c>
      <c r="I71" s="1" t="n">
        <v>1</v>
      </c>
      <c r="J71" s="0"/>
      <c r="K71" s="1" t="n">
        <f aca="false">IF(robin_data!M71&gt;=36,0,1)</f>
        <v>1</v>
      </c>
      <c r="L71" s="1" t="n">
        <f aca="false">IF(robin_data!M71&gt;=24,0,1)</f>
        <v>0</v>
      </c>
      <c r="M71" s="9" t="n">
        <v>34</v>
      </c>
      <c r="N71" s="1" t="n">
        <v>0</v>
      </c>
      <c r="O71" s="12" t="n">
        <v>1.1</v>
      </c>
      <c r="P71" s="12" t="n">
        <v>1</v>
      </c>
      <c r="Q71" s="12" t="n">
        <v>3</v>
      </c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1" t="s">
        <v>165</v>
      </c>
      <c r="B72" s="9" t="s">
        <v>166</v>
      </c>
      <c r="C72" s="9" t="n">
        <v>1</v>
      </c>
      <c r="D72" s="9" t="n">
        <v>78</v>
      </c>
      <c r="E72" s="9" t="n">
        <v>1</v>
      </c>
      <c r="F72" s="11" t="n">
        <v>1</v>
      </c>
      <c r="G72" s="11"/>
      <c r="H72" s="11" t="n">
        <v>1</v>
      </c>
      <c r="I72" s="1" t="n">
        <v>1</v>
      </c>
      <c r="J72" s="0"/>
      <c r="K72" s="1" t="n">
        <f aca="false">IF(robin_data!M72&gt;=36,0,1)</f>
        <v>0</v>
      </c>
      <c r="L72" s="1" t="n">
        <f aca="false">IF(robin_data!M72&gt;=24,0,1)</f>
        <v>0</v>
      </c>
      <c r="M72" s="9" t="n">
        <v>116</v>
      </c>
      <c r="N72" s="1" t="n">
        <v>1</v>
      </c>
      <c r="O72" s="12" t="n">
        <v>3.25</v>
      </c>
      <c r="P72" s="12" t="n">
        <v>0</v>
      </c>
      <c r="Q72" s="12" t="n">
        <v>3</v>
      </c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1" t="s">
        <v>167</v>
      </c>
      <c r="B73" s="9" t="s">
        <v>168</v>
      </c>
      <c r="C73" s="14" t="n">
        <f aca="false">IF(robin_data!A73="M",0,1)</f>
        <v>1</v>
      </c>
      <c r="D73" s="21" t="n">
        <v>59</v>
      </c>
      <c r="E73" s="21" t="n">
        <v>1</v>
      </c>
      <c r="F73" s="16" t="s">
        <v>73</v>
      </c>
      <c r="G73" s="16"/>
      <c r="H73" s="21" t="n">
        <v>1</v>
      </c>
      <c r="I73" s="21" t="n">
        <v>1</v>
      </c>
      <c r="J73" s="15" t="n">
        <v>1</v>
      </c>
      <c r="K73" s="1" t="n">
        <f aca="false">IF(robin_data!M73&gt;=36,0,1)</f>
        <v>1</v>
      </c>
      <c r="L73" s="1" t="n">
        <f aca="false">IF(robin_data!M73&gt;=24,0,1)</f>
        <v>1</v>
      </c>
      <c r="M73" s="15" t="n">
        <v>10</v>
      </c>
      <c r="N73" s="21" t="n">
        <v>0</v>
      </c>
      <c r="O73" s="21" t="n">
        <v>1.7</v>
      </c>
      <c r="P73" s="21" t="n">
        <v>2</v>
      </c>
      <c r="Q73" s="21" t="n">
        <v>1</v>
      </c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1" t="s">
        <v>169</v>
      </c>
      <c r="B74" s="9" t="s">
        <v>170</v>
      </c>
      <c r="C74" s="9" t="n">
        <v>2</v>
      </c>
      <c r="D74" s="9" t="n">
        <v>50</v>
      </c>
      <c r="E74" s="9" t="n">
        <v>1</v>
      </c>
      <c r="F74" s="11" t="n">
        <v>1</v>
      </c>
      <c r="G74" s="11"/>
      <c r="H74" s="11" t="n">
        <v>1</v>
      </c>
      <c r="I74" s="1" t="n">
        <v>1</v>
      </c>
      <c r="J74" s="0"/>
      <c r="K74" s="1" t="n">
        <f aca="false">IF(robin_data!M74&gt;=36,0,1)</f>
        <v>1</v>
      </c>
      <c r="L74" s="1" t="n">
        <f aca="false">IF(robin_data!M74&gt;=24,0,1)</f>
        <v>1</v>
      </c>
      <c r="M74" s="9" t="n">
        <v>18</v>
      </c>
      <c r="N74" s="1" t="n">
        <v>0</v>
      </c>
      <c r="O74" s="12" t="n">
        <v>2.1</v>
      </c>
      <c r="P74" s="1" t="n">
        <v>0</v>
      </c>
      <c r="Q74" s="1" t="n">
        <v>3</v>
      </c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1" t="s">
        <v>171</v>
      </c>
      <c r="B75" s="9" t="s">
        <v>172</v>
      </c>
      <c r="C75" s="9" t="n">
        <v>1</v>
      </c>
      <c r="D75" s="9" t="n">
        <v>84</v>
      </c>
      <c r="E75" s="1" t="n">
        <v>0</v>
      </c>
      <c r="F75" s="1" t="n">
        <v>1</v>
      </c>
      <c r="G75" s="0"/>
      <c r="H75" s="1" t="n">
        <v>1</v>
      </c>
      <c r="I75" s="1" t="n">
        <v>1</v>
      </c>
      <c r="J75" s="0"/>
      <c r="K75" s="1" t="n">
        <f aca="false">IF(robin_data!M75&gt;=36,0,1)</f>
        <v>1</v>
      </c>
      <c r="L75" s="1" t="n">
        <f aca="false">IF(robin_data!M75&gt;=24,0,1)</f>
        <v>1</v>
      </c>
      <c r="M75" s="9" t="n">
        <v>12</v>
      </c>
      <c r="N75" s="1" t="n">
        <v>1</v>
      </c>
      <c r="O75" s="1" t="n">
        <v>3</v>
      </c>
      <c r="P75" s="1" t="n">
        <v>1</v>
      </c>
      <c r="Q75" s="1" t="n">
        <v>1</v>
      </c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1" t="s">
        <v>173</v>
      </c>
      <c r="B76" s="9" t="s">
        <v>174</v>
      </c>
      <c r="C76" s="9" t="n">
        <v>1</v>
      </c>
      <c r="D76" s="9" t="n">
        <v>74</v>
      </c>
      <c r="E76" s="9" t="n">
        <v>0</v>
      </c>
      <c r="F76" s="1" t="n">
        <v>1</v>
      </c>
      <c r="G76" s="0"/>
      <c r="H76" s="1" t="n">
        <v>1</v>
      </c>
      <c r="I76" s="11" t="n">
        <v>1</v>
      </c>
      <c r="J76" s="11"/>
      <c r="K76" s="1" t="n">
        <f aca="false">IF(robin_data!M76&gt;=36,0,1)</f>
        <v>1</v>
      </c>
      <c r="L76" s="1" t="n">
        <f aca="false">IF(robin_data!M76&gt;=24,0,1)</f>
        <v>1</v>
      </c>
      <c r="M76" s="9" t="n">
        <v>7</v>
      </c>
      <c r="N76" s="9" t="n">
        <v>1</v>
      </c>
      <c r="O76" s="1" t="n">
        <v>1.8</v>
      </c>
      <c r="P76" s="9" t="n">
        <v>1</v>
      </c>
      <c r="Q76" s="9" t="n">
        <v>1</v>
      </c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" hidden="false" customHeight="false" outlineLevel="0" collapsed="false">
      <c r="A77" s="1" t="s">
        <v>175</v>
      </c>
      <c r="B77" s="9" t="s">
        <v>176</v>
      </c>
      <c r="C77" s="1" t="n">
        <v>1</v>
      </c>
      <c r="D77" s="9" t="n">
        <v>81</v>
      </c>
      <c r="E77" s="9" t="n">
        <v>1</v>
      </c>
      <c r="F77" s="1" t="n">
        <v>1</v>
      </c>
      <c r="G77" s="0"/>
      <c r="H77" s="1" t="n">
        <v>1</v>
      </c>
      <c r="I77" s="1" t="n">
        <v>1</v>
      </c>
      <c r="J77" s="0"/>
      <c r="K77" s="1" t="n">
        <f aca="false">IF(robin_data!M77&gt;=36,0,1)</f>
        <v>0</v>
      </c>
      <c r="L77" s="1" t="n">
        <f aca="false">IF(robin_data!M77&gt;=24,0,1)</f>
        <v>0</v>
      </c>
      <c r="M77" s="9" t="n">
        <v>72</v>
      </c>
      <c r="N77" s="9" t="n">
        <v>1</v>
      </c>
      <c r="O77" s="9" t="n">
        <v>1.7</v>
      </c>
      <c r="P77" s="1" t="n">
        <v>0</v>
      </c>
      <c r="Q77" s="1" t="n">
        <v>1</v>
      </c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" hidden="false" customHeight="false" outlineLevel="0" collapsed="false">
      <c r="A78" s="1" t="s">
        <v>177</v>
      </c>
      <c r="B78" s="9" t="s">
        <v>178</v>
      </c>
      <c r="C78" s="9" t="n">
        <v>1</v>
      </c>
      <c r="D78" s="9" t="n">
        <v>26</v>
      </c>
      <c r="E78" s="1" t="n">
        <v>1</v>
      </c>
      <c r="F78" s="1" t="n">
        <v>1</v>
      </c>
      <c r="G78" s="0"/>
      <c r="H78" s="1" t="n">
        <v>1</v>
      </c>
      <c r="I78" s="1" t="n">
        <v>1</v>
      </c>
      <c r="J78" s="0"/>
      <c r="K78" s="1" t="n">
        <f aca="false">IF(robin_data!M78&gt;=36,0,1)</f>
        <v>0</v>
      </c>
      <c r="L78" s="1" t="n">
        <f aca="false">IF(robin_data!M78&gt;=24,0,1)</f>
        <v>0</v>
      </c>
      <c r="M78" s="9" t="n">
        <v>102</v>
      </c>
      <c r="N78" s="1" t="n">
        <v>0</v>
      </c>
      <c r="O78" s="1" t="n">
        <v>1</v>
      </c>
      <c r="P78" s="1" t="n">
        <v>1</v>
      </c>
      <c r="Q78" s="1" t="n">
        <v>1</v>
      </c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" hidden="false" customHeight="false" outlineLevel="0" collapsed="false">
      <c r="A79" s="1" t="s">
        <v>179</v>
      </c>
      <c r="B79" s="9" t="s">
        <v>180</v>
      </c>
      <c r="C79" s="14" t="n">
        <f aca="false">IF(robin_data!A79="M",0,1)</f>
        <v>1</v>
      </c>
      <c r="D79" s="21" t="n">
        <v>55</v>
      </c>
      <c r="E79" s="21" t="n">
        <v>0</v>
      </c>
      <c r="F79" s="16" t="s">
        <v>73</v>
      </c>
      <c r="G79" s="16"/>
      <c r="H79" s="21" t="n">
        <v>1</v>
      </c>
      <c r="I79" s="21" t="n">
        <v>1</v>
      </c>
      <c r="J79" s="15" t="n">
        <v>1</v>
      </c>
      <c r="K79" s="1" t="n">
        <f aca="false">IF(robin_data!M79&gt;=36,0,1)</f>
        <v>0</v>
      </c>
      <c r="L79" s="1" t="n">
        <f aca="false">IF(robin_data!M79&gt;=24,0,1)</f>
        <v>0</v>
      </c>
      <c r="M79" s="15" t="n">
        <v>47</v>
      </c>
      <c r="N79" s="21" t="n">
        <v>0</v>
      </c>
      <c r="O79" s="21" t="n">
        <v>2.25</v>
      </c>
      <c r="P79" s="21" t="n">
        <v>0</v>
      </c>
      <c r="Q79" s="15" t="n">
        <v>0</v>
      </c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" hidden="false" customHeight="false" outlineLevel="0" collapsed="false">
      <c r="A80" s="1" t="s">
        <v>181</v>
      </c>
      <c r="B80" s="9" t="s">
        <v>182</v>
      </c>
      <c r="C80" s="9" t="n">
        <v>1</v>
      </c>
      <c r="D80" s="9" t="n">
        <v>49</v>
      </c>
      <c r="E80" s="9" t="n">
        <v>0</v>
      </c>
      <c r="F80" s="1" t="n">
        <v>1</v>
      </c>
      <c r="G80" s="0"/>
      <c r="H80" s="1" t="n">
        <v>1</v>
      </c>
      <c r="I80" s="1" t="n">
        <v>1</v>
      </c>
      <c r="J80" s="0"/>
      <c r="K80" s="1" t="n">
        <f aca="false">IF(robin_data!M80&gt;=36,0,1)</f>
        <v>0</v>
      </c>
      <c r="L80" s="1" t="n">
        <f aca="false">IF(robin_data!M80&gt;=24,0,1)</f>
        <v>0</v>
      </c>
      <c r="M80" s="9" t="n">
        <v>40</v>
      </c>
      <c r="N80" s="9" t="n">
        <v>0</v>
      </c>
      <c r="O80" s="1" t="n">
        <v>2.7</v>
      </c>
      <c r="P80" s="9" t="n">
        <v>1</v>
      </c>
      <c r="Q80" s="9" t="n">
        <v>1</v>
      </c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s="9" customFormat="true" ht="15" hidden="false" customHeight="false" outlineLevel="0" collapsed="false">
      <c r="A81" s="1" t="s">
        <v>183</v>
      </c>
      <c r="B81" s="9" t="s">
        <v>184</v>
      </c>
      <c r="C81" s="9" t="n">
        <v>2</v>
      </c>
      <c r="D81" s="9" t="n">
        <v>61</v>
      </c>
      <c r="E81" s="9" t="s">
        <v>185</v>
      </c>
      <c r="F81" s="1" t="n">
        <v>1</v>
      </c>
      <c r="G81" s="1"/>
      <c r="H81" s="1" t="n">
        <v>1</v>
      </c>
      <c r="I81" s="1" t="n">
        <v>1</v>
      </c>
      <c r="J81" s="1"/>
      <c r="K81" s="1" t="n">
        <f aca="false">IF(robin_data!M81&gt;=36,0,1)</f>
        <v>0</v>
      </c>
      <c r="L81" s="1" t="n">
        <f aca="false">IF(robin_data!M81&gt;=24,0,1)</f>
        <v>0</v>
      </c>
      <c r="M81" s="9" t="n">
        <v>43</v>
      </c>
      <c r="N81" s="1" t="n">
        <v>0</v>
      </c>
      <c r="O81" s="1" t="n">
        <v>7.5</v>
      </c>
      <c r="P81" s="1" t="n">
        <v>0</v>
      </c>
      <c r="Q81" s="1" t="n">
        <v>0</v>
      </c>
    </row>
    <row r="82" customFormat="false" ht="15" hidden="false" customHeight="false" outlineLevel="0" collapsed="false">
      <c r="A82" s="1" t="s">
        <v>186</v>
      </c>
      <c r="B82" s="9" t="s">
        <v>187</v>
      </c>
      <c r="C82" s="1" t="n">
        <v>1</v>
      </c>
      <c r="D82" s="9" t="n">
        <v>81</v>
      </c>
      <c r="E82" s="9" t="n">
        <v>0</v>
      </c>
      <c r="F82" s="1" t="n">
        <v>1</v>
      </c>
      <c r="G82" s="0"/>
      <c r="H82" s="1" t="n">
        <v>1</v>
      </c>
      <c r="I82" s="1" t="n">
        <v>1</v>
      </c>
      <c r="J82" s="0"/>
      <c r="K82" s="1" t="n">
        <f aca="false">IF(robin_data!M82&gt;=36,0,1)</f>
        <v>1</v>
      </c>
      <c r="L82" s="1" t="n">
        <f aca="false">IF(robin_data!M82&gt;=24,0,1)</f>
        <v>1</v>
      </c>
      <c r="M82" s="9" t="n">
        <v>12</v>
      </c>
      <c r="N82" s="1" t="n">
        <v>0</v>
      </c>
      <c r="O82" s="1" t="n">
        <v>2</v>
      </c>
      <c r="P82" s="1" t="n">
        <v>1</v>
      </c>
      <c r="Q82" s="1" t="n">
        <v>1</v>
      </c>
    </row>
    <row r="83" customFormat="false" ht="15" hidden="false" customHeight="false" outlineLevel="0" collapsed="false">
      <c r="A83" s="1" t="s">
        <v>188</v>
      </c>
      <c r="B83" s="9" t="s">
        <v>189</v>
      </c>
      <c r="C83" s="9" t="n">
        <v>1</v>
      </c>
      <c r="D83" s="9" t="n">
        <v>62</v>
      </c>
      <c r="E83" s="9" t="n">
        <v>1</v>
      </c>
      <c r="F83" s="1" t="n">
        <v>1</v>
      </c>
      <c r="G83" s="0"/>
      <c r="H83" s="1" t="n">
        <v>1</v>
      </c>
      <c r="I83" s="1" t="n">
        <v>1</v>
      </c>
      <c r="J83" s="0"/>
      <c r="K83" s="1" t="n">
        <f aca="false">IF(robin_data!M83&gt;=36,0,1)</f>
        <v>1</v>
      </c>
      <c r="L83" s="1" t="n">
        <f aca="false">IF(robin_data!M83&gt;=24,0,1)</f>
        <v>0</v>
      </c>
      <c r="M83" s="9" t="n">
        <v>29</v>
      </c>
      <c r="N83" s="1" t="n">
        <v>0</v>
      </c>
      <c r="O83" s="1" t="n">
        <v>2.5</v>
      </c>
      <c r="P83" s="1" t="n">
        <v>0</v>
      </c>
      <c r="Q83" s="1" t="n">
        <v>1</v>
      </c>
    </row>
    <row r="84" customFormat="false" ht="15" hidden="false" customHeight="false" outlineLevel="0" collapsed="false">
      <c r="A84" s="1" t="s">
        <v>190</v>
      </c>
      <c r="B84" s="9" t="s">
        <v>191</v>
      </c>
      <c r="C84" s="9" t="n">
        <v>1</v>
      </c>
      <c r="D84" s="9" t="n">
        <v>66</v>
      </c>
      <c r="E84" s="1" t="n">
        <v>1</v>
      </c>
      <c r="F84" s="1" t="n">
        <v>1</v>
      </c>
      <c r="G84" s="0"/>
      <c r="H84" s="1" t="n">
        <v>1</v>
      </c>
      <c r="I84" s="1" t="n">
        <v>1</v>
      </c>
      <c r="J84" s="0"/>
      <c r="K84" s="1" t="n">
        <f aca="false">IF(robin_data!M84&gt;=36,0,1)</f>
        <v>1</v>
      </c>
      <c r="L84" s="1" t="n">
        <f aca="false">IF(robin_data!M84&gt;=24,0,1)</f>
        <v>1</v>
      </c>
      <c r="M84" s="9" t="n">
        <v>15</v>
      </c>
      <c r="N84" s="1" t="n">
        <v>0</v>
      </c>
      <c r="O84" s="1" t="n">
        <v>1.2</v>
      </c>
      <c r="P84" s="1" t="n">
        <v>1</v>
      </c>
      <c r="Q84" s="1" t="n">
        <v>1</v>
      </c>
    </row>
    <row r="85" customFormat="false" ht="15" hidden="false" customHeight="false" outlineLevel="0" collapsed="false">
      <c r="A85" s="21" t="s">
        <v>192</v>
      </c>
      <c r="B85" s="9" t="s">
        <v>193</v>
      </c>
      <c r="C85" s="14" t="n">
        <f aca="false">IF(robin_data!A85="M",0,1)</f>
        <v>1</v>
      </c>
      <c r="D85" s="21" t="n">
        <v>72</v>
      </c>
      <c r="E85" s="15" t="n">
        <v>0</v>
      </c>
      <c r="F85" s="16" t="s">
        <v>73</v>
      </c>
      <c r="G85" s="16"/>
      <c r="H85" s="21" t="n">
        <v>1</v>
      </c>
      <c r="I85" s="21" t="n">
        <v>1</v>
      </c>
      <c r="J85" s="15" t="n">
        <v>1</v>
      </c>
      <c r="K85" s="1" t="n">
        <f aca="false">IF(robin_data!M85&gt;=36,0,1)</f>
        <v>1</v>
      </c>
      <c r="L85" s="1" t="n">
        <f aca="false">IF(robin_data!M85&gt;=24,0,1)</f>
        <v>1</v>
      </c>
      <c r="M85" s="15" t="n">
        <v>15</v>
      </c>
      <c r="N85" s="21" t="n">
        <v>0</v>
      </c>
      <c r="O85" s="21" t="n">
        <v>1.1</v>
      </c>
      <c r="P85" s="21" t="n">
        <v>1</v>
      </c>
      <c r="Q85" s="15" t="n">
        <v>1</v>
      </c>
    </row>
    <row r="86" customFormat="false" ht="15" hidden="false" customHeight="false" outlineLevel="0" collapsed="false">
      <c r="A86" s="1" t="s">
        <v>194</v>
      </c>
      <c r="B86" s="9" t="s">
        <v>195</v>
      </c>
      <c r="C86" s="9" t="n">
        <v>1</v>
      </c>
      <c r="D86" s="9" t="n">
        <v>67</v>
      </c>
      <c r="E86" s="9" t="n">
        <v>1</v>
      </c>
      <c r="F86" s="1" t="n">
        <v>1</v>
      </c>
      <c r="G86" s="0"/>
      <c r="H86" s="1" t="n">
        <v>1</v>
      </c>
      <c r="I86" s="1" t="n">
        <v>1</v>
      </c>
      <c r="J86" s="0"/>
      <c r="K86" s="1" t="n">
        <f aca="false">IF(robin_data!M86&gt;=36,0,1)</f>
        <v>1</v>
      </c>
      <c r="L86" s="1" t="n">
        <f aca="false">IF(robin_data!M86&gt;=24,0,1)</f>
        <v>1</v>
      </c>
      <c r="M86" s="9" t="n">
        <v>8</v>
      </c>
      <c r="N86" s="1" t="n">
        <v>0</v>
      </c>
      <c r="O86" s="1" t="n">
        <v>11</v>
      </c>
      <c r="P86" s="1" t="n">
        <v>1</v>
      </c>
      <c r="Q86" s="1" t="n">
        <v>1</v>
      </c>
    </row>
    <row r="87" customFormat="false" ht="15" hidden="false" customHeight="false" outlineLevel="0" collapsed="false">
      <c r="A87" s="1" t="s">
        <v>196</v>
      </c>
      <c r="B87" s="9" t="s">
        <v>197</v>
      </c>
      <c r="C87" s="1" t="n">
        <v>1</v>
      </c>
      <c r="D87" s="9" t="n">
        <v>81</v>
      </c>
      <c r="E87" s="1" t="n">
        <v>0</v>
      </c>
      <c r="F87" s="1" t="n">
        <v>1</v>
      </c>
      <c r="G87" s="0"/>
      <c r="H87" s="1" t="n">
        <v>1</v>
      </c>
      <c r="I87" s="1" t="n">
        <v>1</v>
      </c>
      <c r="J87" s="0"/>
      <c r="K87" s="1" t="n">
        <f aca="false">IF(robin_data!M87&gt;=36,0,1)</f>
        <v>1</v>
      </c>
      <c r="L87" s="1" t="n">
        <f aca="false">IF(robin_data!M87&gt;=24,0,1)</f>
        <v>0</v>
      </c>
      <c r="M87" s="9" t="n">
        <v>25</v>
      </c>
      <c r="N87" s="1" t="n">
        <v>1</v>
      </c>
      <c r="O87" s="1" t="n">
        <v>2.8</v>
      </c>
      <c r="P87" s="1" t="n">
        <v>1</v>
      </c>
      <c r="Q87" s="1" t="n">
        <v>1</v>
      </c>
    </row>
    <row r="88" customFormat="false" ht="15" hidden="false" customHeight="false" outlineLevel="0" collapsed="false">
      <c r="A88" s="1" t="s">
        <v>198</v>
      </c>
      <c r="B88" s="9" t="s">
        <v>199</v>
      </c>
      <c r="C88" s="9" t="n">
        <v>2</v>
      </c>
      <c r="D88" s="9" t="n">
        <v>67</v>
      </c>
      <c r="E88" s="1" t="n">
        <v>0</v>
      </c>
      <c r="F88" s="1" t="n">
        <v>1</v>
      </c>
      <c r="G88" s="0"/>
      <c r="H88" s="1" t="n">
        <v>1</v>
      </c>
      <c r="I88" s="1" t="n">
        <v>1</v>
      </c>
      <c r="J88" s="0"/>
      <c r="K88" s="1" t="n">
        <f aca="false">IF(robin_data!M88&gt;=36,0,1)</f>
        <v>1</v>
      </c>
      <c r="L88" s="1" t="n">
        <f aca="false">IF(robin_data!M88&gt;=24,0,1)</f>
        <v>1</v>
      </c>
      <c r="M88" s="9" t="n">
        <v>11</v>
      </c>
      <c r="N88" s="1" t="n">
        <v>1</v>
      </c>
      <c r="O88" s="1" t="n">
        <v>2.9</v>
      </c>
      <c r="P88" s="1" t="n">
        <v>0</v>
      </c>
      <c r="Q88" s="1" t="n">
        <v>1</v>
      </c>
    </row>
    <row r="89" customFormat="false" ht="15" hidden="false" customHeight="false" outlineLevel="0" collapsed="false">
      <c r="A89" s="21" t="s">
        <v>200</v>
      </c>
      <c r="B89" s="9" t="s">
        <v>201</v>
      </c>
      <c r="C89" s="14" t="n">
        <f aca="false">IF(robin_data!A89="M",0,1)</f>
        <v>1</v>
      </c>
      <c r="D89" s="21" t="n">
        <v>66</v>
      </c>
      <c r="E89" s="21" t="n">
        <v>0</v>
      </c>
      <c r="F89" s="16" t="s">
        <v>73</v>
      </c>
      <c r="G89" s="16"/>
      <c r="H89" s="21" t="n">
        <v>1</v>
      </c>
      <c r="I89" s="21" t="n">
        <v>1</v>
      </c>
      <c r="J89" s="15" t="n">
        <v>1</v>
      </c>
      <c r="K89" s="1" t="n">
        <f aca="false">IF(robin_data!M89&gt;=36,0,1)</f>
        <v>0</v>
      </c>
      <c r="L89" s="1" t="n">
        <f aca="false">IF(robin_data!M89&gt;=24,0,1)</f>
        <v>0</v>
      </c>
      <c r="M89" s="15" t="n">
        <v>57</v>
      </c>
      <c r="N89" s="21" t="n">
        <v>1</v>
      </c>
      <c r="O89" s="21" t="n">
        <v>5.4</v>
      </c>
      <c r="P89" s="21" t="n">
        <v>1</v>
      </c>
      <c r="Q89" s="21" t="n">
        <v>1</v>
      </c>
    </row>
    <row r="90" customFormat="false" ht="15" hidden="false" customHeight="false" outlineLevel="0" collapsed="false">
      <c r="A90" s="9" t="s">
        <v>202</v>
      </c>
      <c r="B90" s="9" t="s">
        <v>203</v>
      </c>
      <c r="C90" s="9" t="n">
        <v>1</v>
      </c>
      <c r="D90" s="9" t="n">
        <v>53</v>
      </c>
      <c r="E90" s="9" t="n">
        <v>1</v>
      </c>
      <c r="F90" s="1" t="n">
        <v>1</v>
      </c>
      <c r="H90" s="1" t="n">
        <v>1</v>
      </c>
      <c r="I90" s="1" t="n">
        <v>1</v>
      </c>
      <c r="K90" s="1" t="n">
        <f aca="false">IF(robin_data!M90&gt;=36,0,1)</f>
        <v>1</v>
      </c>
      <c r="L90" s="1" t="n">
        <f aca="false">IF(robin_data!M90&gt;=24,0,1)</f>
        <v>1</v>
      </c>
      <c r="M90" s="9" t="n">
        <v>21</v>
      </c>
      <c r="N90" s="9" t="n">
        <v>0</v>
      </c>
      <c r="O90" s="9" t="n">
        <v>2.9</v>
      </c>
      <c r="P90" s="9" t="n">
        <v>1</v>
      </c>
      <c r="Q90" s="9" t="n">
        <v>2</v>
      </c>
    </row>
    <row r="91" customFormat="false" ht="15" hidden="false" customHeight="false" outlineLevel="0" collapsed="false">
      <c r="A91" s="9" t="s">
        <v>204</v>
      </c>
      <c r="B91" s="9" t="s">
        <v>205</v>
      </c>
      <c r="C91" s="9" t="n">
        <v>1</v>
      </c>
      <c r="D91" s="9" t="n">
        <v>68</v>
      </c>
      <c r="E91" s="9" t="n">
        <v>0</v>
      </c>
      <c r="F91" s="1" t="n">
        <v>1</v>
      </c>
      <c r="H91" s="1" t="n">
        <v>1</v>
      </c>
      <c r="I91" s="1" t="n">
        <v>1</v>
      </c>
      <c r="K91" s="1" t="n">
        <f aca="false">IF(robin_data!M91&gt;=36,0,1)</f>
        <v>0</v>
      </c>
      <c r="L91" s="1" t="n">
        <f aca="false">IF(robin_data!M91&gt;=24,0,1)</f>
        <v>0</v>
      </c>
      <c r="M91" s="9" t="n">
        <v>42</v>
      </c>
      <c r="N91" s="9" t="n">
        <v>1</v>
      </c>
      <c r="O91" s="9" t="n">
        <v>2.5</v>
      </c>
      <c r="P91" s="9" t="n">
        <v>0</v>
      </c>
      <c r="Q91" s="9" t="n">
        <v>2</v>
      </c>
    </row>
    <row r="92" customFormat="false" ht="15" hidden="false" customHeight="false" outlineLevel="0" collapsed="false">
      <c r="A92" s="1" t="s">
        <v>206</v>
      </c>
      <c r="B92" s="9" t="s">
        <v>207</v>
      </c>
      <c r="C92" s="9" t="n">
        <v>1</v>
      </c>
      <c r="D92" s="9" t="n">
        <v>48</v>
      </c>
      <c r="E92" s="9" t="n">
        <v>0</v>
      </c>
      <c r="F92" s="1" t="n">
        <v>1</v>
      </c>
      <c r="H92" s="1" t="n">
        <v>1</v>
      </c>
      <c r="I92" s="1" t="n">
        <v>1</v>
      </c>
      <c r="K92" s="1" t="n">
        <f aca="false">IF(robin_data!M92&gt;=36,0,1)</f>
        <v>0</v>
      </c>
      <c r="L92" s="1" t="n">
        <f aca="false">IF(robin_data!M92&gt;=24,0,1)</f>
        <v>0</v>
      </c>
      <c r="M92" s="9" t="n">
        <v>58</v>
      </c>
      <c r="N92" s="9" t="n">
        <v>1</v>
      </c>
      <c r="O92" s="1" t="n">
        <v>6</v>
      </c>
      <c r="P92" s="9" t="n">
        <v>2</v>
      </c>
      <c r="Q92" s="9" t="n">
        <v>3</v>
      </c>
    </row>
    <row r="93" customFormat="false" ht="15" hidden="false" customHeight="false" outlineLevel="0" collapsed="false">
      <c r="A93" s="1" t="s">
        <v>208</v>
      </c>
      <c r="B93" s="9" t="s">
        <v>209</v>
      </c>
      <c r="C93" s="1" t="n">
        <v>1</v>
      </c>
      <c r="D93" s="9" t="n">
        <v>78</v>
      </c>
      <c r="E93" s="9" t="n">
        <v>0</v>
      </c>
      <c r="F93" s="1" t="n">
        <v>1</v>
      </c>
      <c r="H93" s="1" t="n">
        <v>0</v>
      </c>
      <c r="I93" s="1" t="n">
        <v>1</v>
      </c>
      <c r="K93" s="1" t="n">
        <f aca="false">IF(robin_data!M93&gt;=36,0,1)</f>
        <v>0</v>
      </c>
      <c r="L93" s="1" t="n">
        <f aca="false">IF(robin_data!M93&gt;=24,0,1)</f>
        <v>0</v>
      </c>
      <c r="M93" s="9" t="n">
        <v>51</v>
      </c>
      <c r="N93" s="9" t="n">
        <v>0</v>
      </c>
      <c r="O93" s="1" t="n">
        <v>3.5</v>
      </c>
      <c r="P93" s="9" t="n">
        <v>1</v>
      </c>
      <c r="Q93" s="9" t="n">
        <v>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71"/>
  <sheetViews>
    <sheetView windowProtection="false" showFormulas="false" showGridLines="true" showRowColHeaders="true" showZeros="true" rightToLeft="false" tabSelected="false" showOutlineSymbols="true" defaultGridColor="true" view="normal" topLeftCell="A49" colorId="64" zoomScale="100" zoomScaleNormal="100" zoomScalePageLayoutView="100" workbookViewId="0">
      <selection pane="topLeft" activeCell="A59" activeCellId="0" sqref="A59"/>
    </sheetView>
  </sheetViews>
  <sheetFormatPr defaultRowHeight="15"/>
  <cols>
    <col collapsed="false" hidden="false" max="1" min="1" style="1" width="10.530612244898"/>
    <col collapsed="false" hidden="false" max="7" min="2" style="1" width="8.50510204081633"/>
    <col collapsed="false" hidden="false" max="8" min="8" style="1" width="15.9285714285714"/>
    <col collapsed="false" hidden="false" max="9" min="9" style="1" width="13.5"/>
    <col collapsed="false" hidden="false" max="10" min="10" style="1" width="13.2295918367347"/>
    <col collapsed="false" hidden="false" max="14" min="11" style="1" width="8.50510204081633"/>
    <col collapsed="false" hidden="false" max="15" min="15" style="1" width="14.3112244897959"/>
    <col collapsed="false" hidden="false" max="17" min="16" style="1" width="11.3418367346939"/>
    <col collapsed="false" hidden="false" max="1025" min="18" style="1" width="8.50510204081633"/>
  </cols>
  <sheetData>
    <row r="1" customFormat="false" ht="72.35" hidden="false" customHeight="false" outlineLevel="0" collapsed="false">
      <c r="A1" s="2" t="s">
        <v>0</v>
      </c>
      <c r="B1" s="2" t="s">
        <v>210</v>
      </c>
      <c r="C1" s="2" t="s">
        <v>211</v>
      </c>
      <c r="D1" s="2" t="s">
        <v>2</v>
      </c>
      <c r="E1" s="2" t="s">
        <v>212</v>
      </c>
      <c r="F1" s="2" t="s">
        <v>3</v>
      </c>
      <c r="G1" s="2" t="s">
        <v>213</v>
      </c>
      <c r="H1" s="2" t="s">
        <v>214</v>
      </c>
      <c r="I1" s="2" t="s">
        <v>215</v>
      </c>
      <c r="J1" s="2" t="s">
        <v>216</v>
      </c>
      <c r="K1" s="2" t="s">
        <v>11</v>
      </c>
      <c r="L1" s="2" t="s">
        <v>217</v>
      </c>
      <c r="M1" s="2" t="s">
        <v>12</v>
      </c>
      <c r="N1" s="2" t="s">
        <v>13</v>
      </c>
      <c r="O1" s="22" t="s">
        <v>218</v>
      </c>
      <c r="P1" s="23" t="s">
        <v>219</v>
      </c>
      <c r="Q1" s="23" t="s">
        <v>220</v>
      </c>
    </row>
    <row r="2" customFormat="false" ht="15" hidden="false" customHeight="false" outlineLevel="0" collapsed="false">
      <c r="A2" s="9" t="s">
        <v>159</v>
      </c>
      <c r="B2" s="9" t="s">
        <v>160</v>
      </c>
      <c r="C2" s="9"/>
      <c r="D2" s="9" t="n">
        <f aca="false">DATEDIF('patient_data_survival(Nov17)'!O2,'patient_data_survival(Nov17)'!P2,"Y")</f>
        <v>55</v>
      </c>
      <c r="E2" s="9" t="s">
        <v>221</v>
      </c>
      <c r="F2" s="9" t="n">
        <v>0</v>
      </c>
      <c r="G2" s="9" t="n">
        <v>1</v>
      </c>
      <c r="H2" s="9" t="n">
        <v>1</v>
      </c>
      <c r="I2" s="9" t="n">
        <f aca="false">DATEDIF('patient_data_survival(Nov17)'!P2,'patient_data_survival(Nov17)'!Q2,"M")</f>
        <v>45</v>
      </c>
      <c r="J2" s="9" t="n">
        <v>1</v>
      </c>
      <c r="K2" s="9" t="n">
        <v>0</v>
      </c>
      <c r="L2" s="9" t="s">
        <v>222</v>
      </c>
      <c r="M2" s="9" t="n">
        <v>1.1</v>
      </c>
      <c r="N2" s="9" t="n">
        <v>1</v>
      </c>
      <c r="O2" s="24" t="n">
        <v>16600</v>
      </c>
      <c r="P2" s="24" t="n">
        <v>36867</v>
      </c>
      <c r="Q2" s="24" t="n">
        <v>38240</v>
      </c>
    </row>
    <row r="3" customFormat="false" ht="15" hidden="false" customHeight="false" outlineLevel="0" collapsed="false">
      <c r="A3" s="9" t="s">
        <v>15</v>
      </c>
      <c r="B3" s="9" t="s">
        <v>16</v>
      </c>
      <c r="C3" s="1" t="s">
        <v>223</v>
      </c>
      <c r="D3" s="9" t="n">
        <f aca="false">DATEDIF('patient_data_survival(Nov17)'!O3,'patient_data_survival(Nov17)'!P3,"Y")</f>
        <v>53</v>
      </c>
      <c r="E3" s="9" t="s">
        <v>221</v>
      </c>
      <c r="F3" s="1" t="n">
        <v>0</v>
      </c>
      <c r="G3" s="1" t="n">
        <v>0</v>
      </c>
      <c r="H3" s="1" t="n">
        <v>0</v>
      </c>
      <c r="I3" s="9" t="n">
        <f aca="false">DATEDIF('patient_data_survival(Nov17)'!P3,'patient_data_survival(Nov17)'!Q3,"M")</f>
        <v>153</v>
      </c>
      <c r="J3" s="1" t="n">
        <v>0</v>
      </c>
      <c r="K3" s="1" t="n">
        <v>2</v>
      </c>
      <c r="L3" s="1" t="s">
        <v>27</v>
      </c>
      <c r="M3" s="1" t="n">
        <v>4</v>
      </c>
      <c r="N3" s="1" t="n">
        <v>0</v>
      </c>
      <c r="O3" s="25" t="n">
        <v>17155</v>
      </c>
      <c r="P3" s="24" t="n">
        <v>36585</v>
      </c>
      <c r="Q3" s="24" t="n">
        <v>41248</v>
      </c>
    </row>
    <row r="4" customFormat="false" ht="15" hidden="false" customHeight="false" outlineLevel="0" collapsed="false">
      <c r="A4" s="1" t="s">
        <v>19</v>
      </c>
      <c r="B4" s="9" t="s">
        <v>20</v>
      </c>
      <c r="C4" s="1" t="s">
        <v>224</v>
      </c>
      <c r="D4" s="9" t="n">
        <f aca="false">DATEDIF('patient_data_survival(Nov17)'!O4,'patient_data_survival(Nov17)'!P4,"Y")</f>
        <v>38</v>
      </c>
      <c r="E4" s="1" t="s">
        <v>225</v>
      </c>
      <c r="F4" s="1" t="n">
        <v>0</v>
      </c>
      <c r="G4" s="1" t="n">
        <v>0</v>
      </c>
      <c r="H4" s="1" t="n">
        <v>0</v>
      </c>
      <c r="I4" s="9" t="n">
        <f aca="false">DATEDIF('patient_data_survival(Nov17)'!P4,'patient_data_survival(Nov17)'!Q4,"M")</f>
        <v>171</v>
      </c>
      <c r="J4" s="1" t="n">
        <v>0</v>
      </c>
      <c r="K4" s="1" t="n">
        <v>0</v>
      </c>
      <c r="L4" s="1" t="s">
        <v>226</v>
      </c>
      <c r="M4" s="1" t="n">
        <v>5</v>
      </c>
      <c r="N4" s="1" t="n">
        <v>0</v>
      </c>
      <c r="O4" s="25" t="n">
        <v>23193</v>
      </c>
      <c r="P4" s="25" t="n">
        <v>37284</v>
      </c>
      <c r="Q4" s="25" t="n">
        <v>42514</v>
      </c>
    </row>
    <row r="5" customFormat="false" ht="15" hidden="false" customHeight="false" outlineLevel="0" collapsed="false">
      <c r="A5" s="9" t="s">
        <v>22</v>
      </c>
      <c r="B5" s="9" t="s">
        <v>23</v>
      </c>
      <c r="C5" s="9" t="s">
        <v>224</v>
      </c>
      <c r="D5" s="9" t="n">
        <f aca="false">DATEDIF('patient_data_survival(Nov17)'!O5,'patient_data_survival(Nov17)'!P5,"Y")</f>
        <v>65</v>
      </c>
      <c r="E5" s="13" t="s">
        <v>225</v>
      </c>
      <c r="F5" s="9" t="n">
        <v>0</v>
      </c>
      <c r="G5" s="26" t="n">
        <v>1</v>
      </c>
      <c r="H5" s="13" t="n">
        <v>0</v>
      </c>
      <c r="I5" s="9" t="n">
        <f aca="false">DATEDIF('patient_data_survival(Nov17)'!P5,'patient_data_survival(Nov17)'!Q5,"M")</f>
        <v>173</v>
      </c>
      <c r="J5" s="13" t="n">
        <v>1</v>
      </c>
      <c r="K5" s="1" t="n">
        <v>1</v>
      </c>
      <c r="L5" s="9" t="s">
        <v>227</v>
      </c>
      <c r="M5" s="9" t="n">
        <v>2.8</v>
      </c>
      <c r="N5" s="9" t="n">
        <v>1</v>
      </c>
      <c r="O5" s="25" t="n">
        <v>13756</v>
      </c>
      <c r="P5" s="24" t="n">
        <v>37509</v>
      </c>
      <c r="Q5" s="24" t="n">
        <v>42800</v>
      </c>
    </row>
    <row r="6" customFormat="false" ht="15" hidden="false" customHeight="false" outlineLevel="0" collapsed="false">
      <c r="A6" s="9" t="s">
        <v>25</v>
      </c>
      <c r="B6" s="9" t="s">
        <v>26</v>
      </c>
      <c r="C6" s="9" t="s">
        <v>224</v>
      </c>
      <c r="D6" s="9" t="n">
        <f aca="false">DATEDIF('patient_data_survival(Nov17)'!O6,'patient_data_survival(Nov17)'!P6,"Y")</f>
        <v>89</v>
      </c>
      <c r="E6" s="13" t="s">
        <v>225</v>
      </c>
      <c r="F6" s="9" t="n">
        <v>0</v>
      </c>
      <c r="G6" s="1" t="n">
        <v>0</v>
      </c>
      <c r="H6" s="13" t="n">
        <v>0</v>
      </c>
      <c r="I6" s="9" t="n">
        <f aca="false">DATEDIF('patient_data_survival(Nov17)'!P6,'patient_data_survival(Nov17)'!Q6,"M")</f>
        <v>68</v>
      </c>
      <c r="J6" s="13" t="n">
        <v>0</v>
      </c>
      <c r="K6" s="1" t="n">
        <v>0</v>
      </c>
      <c r="L6" s="9" t="s">
        <v>228</v>
      </c>
      <c r="M6" s="9" t="n">
        <v>10</v>
      </c>
      <c r="N6" s="9" t="n">
        <v>0</v>
      </c>
      <c r="O6" s="25" t="n">
        <v>4904</v>
      </c>
      <c r="P6" s="24" t="n">
        <v>37459</v>
      </c>
      <c r="Q6" s="24" t="n">
        <v>39531</v>
      </c>
    </row>
    <row r="7" customFormat="false" ht="15" hidden="false" customHeight="false" outlineLevel="0" collapsed="false">
      <c r="A7" s="9" t="s">
        <v>28</v>
      </c>
      <c r="B7" s="9" t="s">
        <v>29</v>
      </c>
      <c r="C7" s="9" t="s">
        <v>223</v>
      </c>
      <c r="D7" s="9" t="n">
        <f aca="false">DATEDIF('patient_data_survival(Nov17)'!O7,'patient_data_survival(Nov17)'!P7,"Y")</f>
        <v>50</v>
      </c>
      <c r="E7" s="1" t="s">
        <v>229</v>
      </c>
      <c r="F7" s="9" t="n">
        <v>1</v>
      </c>
      <c r="G7" s="1" t="n">
        <v>0</v>
      </c>
      <c r="H7" s="1" t="n">
        <v>0</v>
      </c>
      <c r="I7" s="9" t="n">
        <f aca="false">DATEDIF('patient_data_survival(Nov17)'!P7,'patient_data_survival(Nov17)'!Q7,"M")</f>
        <v>157</v>
      </c>
      <c r="J7" s="1" t="n">
        <v>0</v>
      </c>
      <c r="K7" s="1" t="n">
        <v>0</v>
      </c>
      <c r="L7" s="9" t="s">
        <v>230</v>
      </c>
      <c r="M7" s="9" t="n">
        <v>0.7</v>
      </c>
      <c r="N7" s="9" t="n">
        <v>0</v>
      </c>
      <c r="O7" s="24" t="n">
        <v>19533</v>
      </c>
      <c r="P7" s="24" t="n">
        <v>37922</v>
      </c>
      <c r="Q7" s="24" t="n">
        <v>42711</v>
      </c>
    </row>
    <row r="8" customFormat="false" ht="15" hidden="false" customHeight="false" outlineLevel="0" collapsed="false">
      <c r="A8" s="1" t="s">
        <v>161</v>
      </c>
      <c r="B8" s="9" t="s">
        <v>162</v>
      </c>
      <c r="C8" s="9" t="s">
        <v>224</v>
      </c>
      <c r="D8" s="9" t="n">
        <f aca="false">DATEDIF('patient_data_survival(Nov17)'!O8,'patient_data_survival(Nov17)'!P8,"Y")</f>
        <v>60</v>
      </c>
      <c r="E8" s="1" t="s">
        <v>231</v>
      </c>
      <c r="F8" s="9" t="n">
        <v>0</v>
      </c>
      <c r="G8" s="1" t="n">
        <v>1</v>
      </c>
      <c r="H8" s="9" t="n">
        <v>1</v>
      </c>
      <c r="I8" s="9" t="n">
        <f aca="false">DATEDIF('patient_data_survival(Nov17)'!P8,'patient_data_survival(Nov17)'!Q8,"M")</f>
        <v>13</v>
      </c>
      <c r="J8" s="1" t="n">
        <v>1</v>
      </c>
      <c r="K8" s="1" t="n">
        <v>0</v>
      </c>
      <c r="L8" s="11" t="s">
        <v>232</v>
      </c>
      <c r="M8" s="20" t="n">
        <v>26</v>
      </c>
      <c r="N8" s="1" t="n">
        <v>1</v>
      </c>
      <c r="O8" s="25" t="n">
        <v>15360</v>
      </c>
      <c r="P8" s="25" t="n">
        <v>37628</v>
      </c>
      <c r="Q8" s="25" t="n">
        <v>38036</v>
      </c>
    </row>
    <row r="9" customFormat="false" ht="15" hidden="false" customHeight="false" outlineLevel="0" collapsed="false">
      <c r="A9" s="9" t="s">
        <v>163</v>
      </c>
      <c r="B9" s="9" t="s">
        <v>164</v>
      </c>
      <c r="C9" s="1" t="s">
        <v>224</v>
      </c>
      <c r="D9" s="9" t="n">
        <f aca="false">DATEDIF('patient_data_survival(Nov17)'!O9,'patient_data_survival(Nov17)'!P9,"Y")</f>
        <v>74</v>
      </c>
      <c r="E9" s="1" t="s">
        <v>233</v>
      </c>
      <c r="F9" s="1" t="n">
        <v>1</v>
      </c>
      <c r="G9" s="1" t="n">
        <v>1</v>
      </c>
      <c r="H9" s="1" t="n">
        <v>1</v>
      </c>
      <c r="I9" s="9" t="n">
        <f aca="false">DATEDIF('patient_data_survival(Nov17)'!P9,'patient_data_survival(Nov17)'!Q9,"M")</f>
        <v>34</v>
      </c>
      <c r="J9" s="1" t="n">
        <v>1</v>
      </c>
      <c r="K9" s="1" t="n">
        <v>0</v>
      </c>
      <c r="L9" s="1" t="s">
        <v>234</v>
      </c>
      <c r="M9" s="12" t="n">
        <v>1.1</v>
      </c>
      <c r="N9" s="12" t="n">
        <v>1</v>
      </c>
      <c r="O9" s="25" t="n">
        <v>10553</v>
      </c>
      <c r="P9" s="25" t="n">
        <v>37845</v>
      </c>
      <c r="Q9" s="25" t="n">
        <v>38886</v>
      </c>
    </row>
    <row r="10" customFormat="false" ht="15" hidden="false" customHeight="false" outlineLevel="0" collapsed="false">
      <c r="A10" s="1" t="s">
        <v>30</v>
      </c>
      <c r="B10" s="9" t="s">
        <v>31</v>
      </c>
      <c r="C10" s="1" t="s">
        <v>224</v>
      </c>
      <c r="D10" s="9" t="n">
        <f aca="false">DATEDIF('patient_data_survival(Nov17)'!O10,'patient_data_survival(Nov17)'!P10,"Y")</f>
        <v>79</v>
      </c>
      <c r="E10" s="1" t="s">
        <v>221</v>
      </c>
      <c r="F10" s="1" t="n">
        <v>0</v>
      </c>
      <c r="G10" s="1" t="n">
        <v>1</v>
      </c>
      <c r="H10" s="1" t="n">
        <v>1</v>
      </c>
      <c r="I10" s="9" t="n">
        <f aca="false">DATEDIF('patient_data_survival(Nov17)'!P10,'patient_data_survival(Nov17)'!Q10,"M")</f>
        <v>111</v>
      </c>
      <c r="J10" s="1" t="n">
        <v>1</v>
      </c>
      <c r="K10" s="11" t="n">
        <v>0</v>
      </c>
      <c r="L10" s="1" t="s">
        <v>235</v>
      </c>
      <c r="M10" s="1" t="n">
        <v>1.7</v>
      </c>
      <c r="N10" s="1" t="n">
        <v>1</v>
      </c>
      <c r="O10" s="25" t="n">
        <v>8527</v>
      </c>
      <c r="P10" s="24" t="n">
        <v>37656</v>
      </c>
      <c r="Q10" s="24" t="n">
        <v>41052</v>
      </c>
    </row>
    <row r="11" customFormat="false" ht="15" hidden="false" customHeight="false" outlineLevel="0" collapsed="false">
      <c r="A11" s="1" t="s">
        <v>165</v>
      </c>
      <c r="B11" s="9" t="s">
        <v>166</v>
      </c>
      <c r="C11" s="9" t="s">
        <v>224</v>
      </c>
      <c r="D11" s="9" t="n">
        <f aca="false">DATEDIF('patient_data_survival(Nov17)'!O11,'patient_data_survival(Nov17)'!P11,"Y")</f>
        <v>78</v>
      </c>
      <c r="E11" s="1" t="s">
        <v>229</v>
      </c>
      <c r="F11" s="9" t="n">
        <v>1</v>
      </c>
      <c r="G11" s="1" t="n">
        <v>2</v>
      </c>
      <c r="H11" s="1" t="n">
        <v>1</v>
      </c>
      <c r="I11" s="9" t="n">
        <f aca="false">DATEDIF('patient_data_survival(Nov17)'!P11,'patient_data_survival(Nov17)'!Q11,"M")</f>
        <v>116</v>
      </c>
      <c r="J11" s="1" t="n">
        <v>1</v>
      </c>
      <c r="K11" s="1" t="n">
        <v>1</v>
      </c>
      <c r="L11" s="1" t="s">
        <v>236</v>
      </c>
      <c r="M11" s="12" t="n">
        <v>3.25</v>
      </c>
      <c r="N11" s="12" t="n">
        <v>0</v>
      </c>
      <c r="O11" s="27" t="n">
        <v>9637</v>
      </c>
      <c r="P11" s="25" t="n">
        <v>38201</v>
      </c>
      <c r="Q11" s="25" t="n">
        <v>41751</v>
      </c>
    </row>
    <row r="12" customFormat="false" ht="15" hidden="false" customHeight="false" outlineLevel="0" collapsed="false">
      <c r="A12" s="1" t="s">
        <v>32</v>
      </c>
      <c r="B12" s="9" t="s">
        <v>33</v>
      </c>
      <c r="C12" s="1" t="s">
        <v>224</v>
      </c>
      <c r="D12" s="9" t="n">
        <f aca="false">DATEDIF('patient_data_survival(Nov17)'!O12,'patient_data_survival(Nov17)'!P12,"Y")</f>
        <v>92</v>
      </c>
      <c r="E12" s="1" t="s">
        <v>221</v>
      </c>
      <c r="F12" s="1" t="n">
        <v>0</v>
      </c>
      <c r="G12" s="1" t="n">
        <v>1</v>
      </c>
      <c r="H12" s="1" t="n">
        <v>0</v>
      </c>
      <c r="I12" s="9" t="n">
        <f aca="false">DATEDIF('patient_data_survival(Nov17)'!P12,'patient_data_survival(Nov17)'!Q12,"M")</f>
        <v>52</v>
      </c>
      <c r="J12" s="1" t="n">
        <v>0</v>
      </c>
      <c r="K12" s="1" t="n">
        <v>1</v>
      </c>
      <c r="L12" s="1" t="s">
        <v>237</v>
      </c>
      <c r="M12" s="1" t="n">
        <v>1.3</v>
      </c>
      <c r="N12" s="1" t="n">
        <v>1</v>
      </c>
      <c r="O12" s="25" t="n">
        <v>4491</v>
      </c>
      <c r="P12" s="24" t="n">
        <v>38139</v>
      </c>
      <c r="Q12" s="24" t="n">
        <v>39733</v>
      </c>
    </row>
    <row r="13" customFormat="false" ht="15" hidden="false" customHeight="false" outlineLevel="0" collapsed="false">
      <c r="A13" s="1" t="s">
        <v>169</v>
      </c>
      <c r="B13" s="9" t="s">
        <v>170</v>
      </c>
      <c r="C13" s="9" t="s">
        <v>223</v>
      </c>
      <c r="D13" s="9" t="n">
        <f aca="false">DATEDIF('patient_data_survival(Nov17)'!O13,'patient_data_survival(Nov17)'!P13,"Y")</f>
        <v>50</v>
      </c>
      <c r="E13" s="1" t="s">
        <v>221</v>
      </c>
      <c r="F13" s="9" t="n">
        <v>0</v>
      </c>
      <c r="G13" s="1" t="n">
        <v>1</v>
      </c>
      <c r="H13" s="9" t="n">
        <v>1</v>
      </c>
      <c r="I13" s="9" t="n">
        <f aca="false">DATEDIF('patient_data_survival(Nov17)'!P13,'patient_data_survival(Nov17)'!Q13,"M")</f>
        <v>18</v>
      </c>
      <c r="J13" s="1" t="n">
        <v>1</v>
      </c>
      <c r="K13" s="1" t="n">
        <v>0</v>
      </c>
      <c r="L13" s="11" t="s">
        <v>238</v>
      </c>
      <c r="M13" s="12" t="n">
        <v>2.1</v>
      </c>
      <c r="N13" s="1" t="n">
        <v>0</v>
      </c>
      <c r="O13" s="25" t="n">
        <v>19594</v>
      </c>
      <c r="P13" s="25" t="n">
        <v>38034</v>
      </c>
      <c r="Q13" s="25" t="n">
        <v>38610</v>
      </c>
    </row>
    <row r="14" customFormat="false" ht="15" hidden="false" customHeight="false" outlineLevel="0" collapsed="false">
      <c r="A14" s="1" t="s">
        <v>35</v>
      </c>
      <c r="B14" s="9" t="s">
        <v>36</v>
      </c>
      <c r="C14" s="9" t="s">
        <v>224</v>
      </c>
      <c r="D14" s="9" t="n">
        <f aca="false">DATEDIF('patient_data_survival(Nov17)'!O14,'patient_data_survival(Nov17)'!P14,"Y")</f>
        <v>79</v>
      </c>
      <c r="E14" s="1" t="s">
        <v>221</v>
      </c>
      <c r="F14" s="9" t="n">
        <v>0</v>
      </c>
      <c r="G14" s="1" t="n">
        <v>0</v>
      </c>
      <c r="H14" s="1" t="n">
        <v>0</v>
      </c>
      <c r="I14" s="9" t="n">
        <f aca="false">DATEDIF('patient_data_survival(Nov17)'!P14,'patient_data_survival(Nov17)'!Q14,"M")</f>
        <v>88</v>
      </c>
      <c r="J14" s="1" t="n">
        <v>0</v>
      </c>
      <c r="K14" s="1" t="n">
        <v>1</v>
      </c>
      <c r="L14" s="1" t="s">
        <v>239</v>
      </c>
      <c r="M14" s="12" t="n">
        <v>2.1</v>
      </c>
      <c r="N14" s="12" t="n">
        <v>1</v>
      </c>
      <c r="O14" s="25" t="n">
        <v>9221</v>
      </c>
      <c r="P14" s="25" t="n">
        <v>38294</v>
      </c>
      <c r="Q14" s="25" t="n">
        <v>40991</v>
      </c>
    </row>
    <row r="15" customFormat="false" ht="15" hidden="false" customHeight="false" outlineLevel="0" collapsed="false">
      <c r="A15" s="1" t="s">
        <v>171</v>
      </c>
      <c r="B15" s="9" t="s">
        <v>172</v>
      </c>
      <c r="C15" s="9" t="s">
        <v>224</v>
      </c>
      <c r="D15" s="9" t="n">
        <f aca="false">DATEDIF('patient_data_survival(Nov17)'!O15,'patient_data_survival(Nov17)'!P15,"Y")</f>
        <v>84</v>
      </c>
      <c r="E15" s="1" t="s">
        <v>225</v>
      </c>
      <c r="F15" s="1" t="n">
        <v>0</v>
      </c>
      <c r="G15" s="1" t="n">
        <v>1</v>
      </c>
      <c r="H15" s="9" t="n">
        <v>1</v>
      </c>
      <c r="I15" s="9" t="n">
        <f aca="false">DATEDIF('patient_data_survival(Nov17)'!P15,'patient_data_survival(Nov17)'!Q15,"M")</f>
        <v>12</v>
      </c>
      <c r="J15" s="1" t="n">
        <v>1</v>
      </c>
      <c r="K15" s="1" t="n">
        <v>1</v>
      </c>
      <c r="L15" s="1" t="s">
        <v>227</v>
      </c>
      <c r="M15" s="1" t="n">
        <v>3</v>
      </c>
      <c r="N15" s="1" t="n">
        <v>1</v>
      </c>
      <c r="O15" s="25" t="n">
        <v>7623</v>
      </c>
      <c r="P15" s="24" t="n">
        <v>38518</v>
      </c>
      <c r="Q15" s="24" t="n">
        <v>38887</v>
      </c>
    </row>
    <row r="16" customFormat="false" ht="15" hidden="false" customHeight="false" outlineLevel="0" collapsed="false">
      <c r="A16" s="1" t="s">
        <v>173</v>
      </c>
      <c r="B16" s="9" t="s">
        <v>174</v>
      </c>
      <c r="C16" s="9" t="s">
        <v>224</v>
      </c>
      <c r="D16" s="9" t="n">
        <f aca="false">DATEDIF('patient_data_survival(Nov17)'!O16,'patient_data_survival(Nov17)'!P16,"Y")</f>
        <v>74</v>
      </c>
      <c r="E16" s="1" t="s">
        <v>221</v>
      </c>
      <c r="F16" s="9" t="n">
        <v>0</v>
      </c>
      <c r="G16" s="1" t="n">
        <v>1</v>
      </c>
      <c r="H16" s="9" t="n">
        <v>1</v>
      </c>
      <c r="I16" s="9" t="n">
        <f aca="false">DATEDIF('patient_data_survival(Nov17)'!P16,'patient_data_survival(Nov17)'!Q16,"M")</f>
        <v>7</v>
      </c>
      <c r="J16" s="9" t="n">
        <v>1</v>
      </c>
      <c r="K16" s="9" t="n">
        <v>1</v>
      </c>
      <c r="L16" s="9" t="s">
        <v>240</v>
      </c>
      <c r="M16" s="1" t="n">
        <v>1.8</v>
      </c>
      <c r="N16" s="9" t="n">
        <v>1</v>
      </c>
      <c r="O16" s="24" t="n">
        <v>11329</v>
      </c>
      <c r="P16" s="24" t="n">
        <v>38631</v>
      </c>
      <c r="Q16" s="24" t="n">
        <v>38845</v>
      </c>
    </row>
    <row r="17" customFormat="false" ht="15" hidden="false" customHeight="false" outlineLevel="0" collapsed="false">
      <c r="A17" s="1" t="s">
        <v>175</v>
      </c>
      <c r="B17" s="9" t="s">
        <v>176</v>
      </c>
      <c r="C17" s="1" t="s">
        <v>224</v>
      </c>
      <c r="D17" s="9" t="n">
        <f aca="false">DATEDIF('patient_data_survival(Nov17)'!O17,'patient_data_survival(Nov17)'!P17,"Y")</f>
        <v>81</v>
      </c>
      <c r="E17" s="1" t="s">
        <v>241</v>
      </c>
      <c r="F17" s="9" t="n">
        <v>1</v>
      </c>
      <c r="G17" s="1" t="n">
        <v>1</v>
      </c>
      <c r="H17" s="1" t="n">
        <v>1</v>
      </c>
      <c r="I17" s="9" t="n">
        <f aca="false">DATEDIF('patient_data_survival(Nov17)'!P17,'patient_data_survival(Nov17)'!Q17,"M")</f>
        <v>72</v>
      </c>
      <c r="J17" s="9" t="n">
        <v>1</v>
      </c>
      <c r="K17" s="9" t="n">
        <v>1</v>
      </c>
      <c r="L17" s="1" t="s">
        <v>242</v>
      </c>
      <c r="M17" s="9" t="n">
        <v>1.7</v>
      </c>
      <c r="N17" s="1" t="n">
        <v>0</v>
      </c>
      <c r="O17" s="25" t="n">
        <v>8846</v>
      </c>
      <c r="P17" s="24" t="n">
        <v>38639</v>
      </c>
      <c r="Q17" s="24" t="n">
        <v>40840</v>
      </c>
    </row>
    <row r="18" customFormat="false" ht="15" hidden="false" customHeight="false" outlineLevel="0" collapsed="false">
      <c r="A18" s="1" t="s">
        <v>177</v>
      </c>
      <c r="B18" s="9" t="s">
        <v>178</v>
      </c>
      <c r="C18" s="9" t="s">
        <v>224</v>
      </c>
      <c r="D18" s="9" t="n">
        <f aca="false">DATEDIF('patient_data_survival(Nov17)'!O18,'patient_data_survival(Nov17)'!P18,"Y")</f>
        <v>26</v>
      </c>
      <c r="E18" s="1" t="s">
        <v>233</v>
      </c>
      <c r="F18" s="1" t="n">
        <v>1</v>
      </c>
      <c r="G18" s="1" t="n">
        <v>1</v>
      </c>
      <c r="H18" s="1" t="n">
        <v>1</v>
      </c>
      <c r="I18" s="9" t="n">
        <f aca="false">DATEDIF('patient_data_survival(Nov17)'!P18,'patient_data_survival(Nov17)'!Q18,"M")</f>
        <v>102</v>
      </c>
      <c r="J18" s="1" t="n">
        <v>1</v>
      </c>
      <c r="K18" s="1" t="n">
        <v>0</v>
      </c>
      <c r="L18" s="1" t="s">
        <v>243</v>
      </c>
      <c r="M18" s="1" t="n">
        <v>1</v>
      </c>
      <c r="N18" s="1" t="n">
        <v>1</v>
      </c>
      <c r="O18" s="25" t="n">
        <v>28880</v>
      </c>
      <c r="P18" s="24" t="n">
        <v>38488</v>
      </c>
      <c r="Q18" s="24" t="n">
        <v>41609</v>
      </c>
    </row>
    <row r="19" customFormat="false" ht="15" hidden="false" customHeight="false" outlineLevel="0" collapsed="false">
      <c r="A19" s="1" t="s">
        <v>38</v>
      </c>
      <c r="B19" s="9" t="s">
        <v>39</v>
      </c>
      <c r="C19" s="1" t="s">
        <v>224</v>
      </c>
      <c r="D19" s="9" t="n">
        <f aca="false">DATEDIF('patient_data_survival(Nov17)'!O19,'patient_data_survival(Nov17)'!P19,"Y")</f>
        <v>52</v>
      </c>
      <c r="E19" s="1" t="s">
        <v>225</v>
      </c>
      <c r="F19" s="9" t="n">
        <v>0</v>
      </c>
      <c r="G19" s="9" t="n">
        <v>0</v>
      </c>
      <c r="H19" s="9" t="n">
        <v>0</v>
      </c>
      <c r="I19" s="9" t="n">
        <f aca="false">DATEDIF('patient_data_survival(Nov17)'!P19,'patient_data_survival(Nov17)'!Q19,"M")</f>
        <v>133</v>
      </c>
      <c r="J19" s="1" t="n">
        <v>0</v>
      </c>
      <c r="K19" s="1" t="n">
        <v>1</v>
      </c>
      <c r="L19" s="1" t="s">
        <v>244</v>
      </c>
      <c r="M19" s="13" t="n">
        <v>4</v>
      </c>
      <c r="N19" s="13" t="n">
        <v>1</v>
      </c>
      <c r="O19" s="25" t="n">
        <v>19196</v>
      </c>
      <c r="P19" s="25" t="n">
        <v>38516</v>
      </c>
      <c r="Q19" s="25" t="n">
        <v>42590</v>
      </c>
    </row>
    <row r="20" customFormat="false" ht="15" hidden="false" customHeight="false" outlineLevel="0" collapsed="false">
      <c r="A20" s="1" t="s">
        <v>40</v>
      </c>
      <c r="B20" s="9" t="s">
        <v>41</v>
      </c>
      <c r="C20" s="1" t="s">
        <v>224</v>
      </c>
      <c r="D20" s="9" t="n">
        <f aca="false">DATEDIF('patient_data_survival(Nov17)'!O20,'patient_data_survival(Nov17)'!P20,"Y")</f>
        <v>53</v>
      </c>
      <c r="E20" s="1" t="s">
        <v>221</v>
      </c>
      <c r="F20" s="9" t="n">
        <v>0</v>
      </c>
      <c r="G20" s="9" t="n">
        <v>0</v>
      </c>
      <c r="H20" s="9" t="n">
        <v>0</v>
      </c>
      <c r="I20" s="9" t="n">
        <f aca="false">DATEDIF('patient_data_survival(Nov17)'!P20,'patient_data_survival(Nov17)'!Q20,"M")</f>
        <v>133</v>
      </c>
      <c r="J20" s="1" t="n">
        <v>0</v>
      </c>
      <c r="K20" s="1" t="n">
        <v>0</v>
      </c>
      <c r="L20" s="1" t="s">
        <v>245</v>
      </c>
      <c r="M20" s="13" t="n">
        <v>1.3</v>
      </c>
      <c r="N20" s="13" t="n">
        <v>1</v>
      </c>
      <c r="O20" s="25" t="n">
        <v>18910</v>
      </c>
      <c r="P20" s="25" t="n">
        <v>38629</v>
      </c>
      <c r="Q20" s="25" t="n">
        <v>42678</v>
      </c>
    </row>
    <row r="21" customFormat="false" ht="15" hidden="false" customHeight="false" outlineLevel="0" collapsed="false">
      <c r="A21" s="1" t="s">
        <v>42</v>
      </c>
      <c r="B21" s="9" t="s">
        <v>43</v>
      </c>
      <c r="C21" s="9" t="s">
        <v>224</v>
      </c>
      <c r="D21" s="9" t="n">
        <f aca="false">DATEDIF('patient_data_survival(Nov17)'!O21,'patient_data_survival(Nov17)'!P21,"Y")</f>
        <v>75</v>
      </c>
      <c r="E21" s="1" t="s">
        <v>225</v>
      </c>
      <c r="F21" s="9" t="n">
        <v>0</v>
      </c>
      <c r="G21" s="1" t="n">
        <v>0</v>
      </c>
      <c r="H21" s="1" t="n">
        <v>0</v>
      </c>
      <c r="I21" s="9" t="n">
        <f aca="false">DATEDIF('patient_data_survival(Nov17)'!P21,'patient_data_survival(Nov17)'!Q21,"M")</f>
        <v>137</v>
      </c>
      <c r="J21" s="1" t="n">
        <v>0</v>
      </c>
      <c r="K21" s="1" t="n">
        <v>0</v>
      </c>
      <c r="L21" s="1" t="s">
        <v>246</v>
      </c>
      <c r="M21" s="1" t="n">
        <v>3.2</v>
      </c>
      <c r="N21" s="1" t="n">
        <v>1</v>
      </c>
      <c r="O21" s="25" t="n">
        <v>10965</v>
      </c>
      <c r="P21" s="24" t="n">
        <v>38559</v>
      </c>
      <c r="Q21" s="24" t="n">
        <v>42753</v>
      </c>
    </row>
    <row r="22" customFormat="false" ht="15" hidden="false" customHeight="false" outlineLevel="0" collapsed="false">
      <c r="A22" s="1" t="s">
        <v>45</v>
      </c>
      <c r="B22" s="9" t="s">
        <v>43</v>
      </c>
      <c r="C22" s="9" t="s">
        <v>224</v>
      </c>
      <c r="D22" s="9" t="n">
        <f aca="false">DATEDIF('patient_data_survival(Nov17)'!O22,'patient_data_survival(Nov17)'!P22,"Y")</f>
        <v>75</v>
      </c>
      <c r="E22" s="1" t="s">
        <v>225</v>
      </c>
      <c r="F22" s="9" t="n">
        <v>0</v>
      </c>
      <c r="G22" s="1" t="n">
        <v>0</v>
      </c>
      <c r="H22" s="1" t="n">
        <v>0</v>
      </c>
      <c r="I22" s="9" t="n">
        <f aca="false">DATEDIF('patient_data_survival(Nov17)'!P22,'patient_data_survival(Nov17)'!Q22,"M")</f>
        <v>137</v>
      </c>
      <c r="J22" s="9" t="n">
        <v>0</v>
      </c>
      <c r="K22" s="9" t="n">
        <v>0</v>
      </c>
      <c r="L22" s="1" t="s">
        <v>247</v>
      </c>
      <c r="M22" s="1" t="n">
        <v>2.7</v>
      </c>
      <c r="N22" s="9" t="n">
        <v>1</v>
      </c>
      <c r="O22" s="24" t="n">
        <v>10965</v>
      </c>
      <c r="P22" s="24" t="n">
        <v>38559</v>
      </c>
      <c r="Q22" s="24" t="n">
        <v>42753</v>
      </c>
    </row>
    <row r="23" customFormat="false" ht="15" hidden="false" customHeight="false" outlineLevel="0" collapsed="false">
      <c r="A23" s="1" t="s">
        <v>52</v>
      </c>
      <c r="B23" s="9" t="s">
        <v>53</v>
      </c>
      <c r="C23" s="1" t="s">
        <v>224</v>
      </c>
      <c r="D23" s="9" t="n">
        <f aca="false">DATEDIF('patient_data_survival(Nov17)'!O23,'patient_data_survival(Nov17)'!P23,"Y")</f>
        <v>81</v>
      </c>
      <c r="E23" s="1" t="s">
        <v>221</v>
      </c>
      <c r="F23" s="11" t="n">
        <v>0</v>
      </c>
      <c r="G23" s="1" t="n">
        <v>0</v>
      </c>
      <c r="H23" s="1" t="n">
        <v>0</v>
      </c>
      <c r="I23" s="9" t="n">
        <f aca="false">DATEDIF('patient_data_survival(Nov17)'!P23,'patient_data_survival(Nov17)'!Q23,"M")</f>
        <v>104</v>
      </c>
      <c r="J23" s="1" t="n">
        <v>0</v>
      </c>
      <c r="K23" s="1" t="n">
        <v>1</v>
      </c>
      <c r="L23" s="1" t="s">
        <v>248</v>
      </c>
      <c r="M23" s="1" t="n">
        <v>3</v>
      </c>
      <c r="N23" s="1" t="n">
        <v>1</v>
      </c>
      <c r="O23" s="25" t="n">
        <v>9027</v>
      </c>
      <c r="P23" s="24" t="n">
        <v>38714</v>
      </c>
      <c r="Q23" s="24" t="n">
        <v>41905</v>
      </c>
    </row>
    <row r="24" customFormat="false" ht="15" hidden="false" customHeight="false" outlineLevel="0" collapsed="false">
      <c r="A24" s="1" t="s">
        <v>55</v>
      </c>
      <c r="B24" s="9" t="s">
        <v>56</v>
      </c>
      <c r="C24" s="1" t="s">
        <v>224</v>
      </c>
      <c r="D24" s="9" t="n">
        <f aca="false">DATEDIF('patient_data_survival(Nov17)'!O24,'patient_data_survival(Nov17)'!P24,"Y")</f>
        <v>67</v>
      </c>
      <c r="E24" s="1" t="s">
        <v>225</v>
      </c>
      <c r="F24" s="1" t="n">
        <v>0</v>
      </c>
      <c r="G24" s="1" t="n">
        <v>1</v>
      </c>
      <c r="H24" s="1" t="n">
        <v>0</v>
      </c>
      <c r="I24" s="9" t="n">
        <f aca="false">DATEDIF('patient_data_survival(Nov17)'!P24,'patient_data_survival(Nov17)'!Q24,"M")</f>
        <v>91</v>
      </c>
      <c r="J24" s="11" t="n">
        <v>0</v>
      </c>
      <c r="K24" s="1" t="n">
        <v>0</v>
      </c>
      <c r="L24" s="1" t="s">
        <v>249</v>
      </c>
      <c r="M24" s="1" t="n">
        <v>3.25</v>
      </c>
      <c r="N24" s="1" t="n">
        <v>0</v>
      </c>
      <c r="O24" s="25" t="n">
        <v>13719</v>
      </c>
      <c r="P24" s="24" t="n">
        <v>38449</v>
      </c>
      <c r="Q24" s="24" t="n">
        <v>41236</v>
      </c>
    </row>
    <row r="25" customFormat="false" ht="15" hidden="false" customHeight="false" outlineLevel="0" collapsed="false">
      <c r="A25" s="1" t="s">
        <v>57</v>
      </c>
      <c r="B25" s="9" t="s">
        <v>58</v>
      </c>
      <c r="C25" s="9" t="s">
        <v>224</v>
      </c>
      <c r="D25" s="9" t="n">
        <f aca="false">DATEDIF('patient_data_survival(Nov17)'!O25,'patient_data_survival(Nov17)'!P25,"Y")</f>
        <v>72</v>
      </c>
      <c r="E25" s="1" t="s">
        <v>221</v>
      </c>
      <c r="F25" s="9" t="n">
        <v>0</v>
      </c>
      <c r="G25" s="1" t="n">
        <v>1</v>
      </c>
      <c r="H25" s="1" t="n">
        <v>0</v>
      </c>
      <c r="I25" s="9" t="n">
        <f aca="false">DATEDIF('patient_data_survival(Nov17)'!P25,'patient_data_survival(Nov17)'!Q25,"M")</f>
        <v>53</v>
      </c>
      <c r="J25" s="1" t="n">
        <v>0</v>
      </c>
      <c r="K25" s="1" t="n">
        <v>0</v>
      </c>
      <c r="L25" s="1" t="s">
        <v>250</v>
      </c>
      <c r="M25" s="1" t="n">
        <v>3.5</v>
      </c>
      <c r="N25" s="1" t="n">
        <v>1</v>
      </c>
      <c r="O25" s="25" t="n">
        <v>12421</v>
      </c>
      <c r="P25" s="24" t="n">
        <v>39009</v>
      </c>
      <c r="Q25" s="24" t="n">
        <v>40624</v>
      </c>
    </row>
    <row r="26" customFormat="false" ht="15" hidden="false" customHeight="false" outlineLevel="0" collapsed="false">
      <c r="A26" s="1" t="s">
        <v>181</v>
      </c>
      <c r="B26" s="9" t="s">
        <v>182</v>
      </c>
      <c r="C26" s="9" t="s">
        <v>224</v>
      </c>
      <c r="D26" s="9" t="n">
        <f aca="false">DATEDIF('patient_data_survival(Nov17)'!O26,'patient_data_survival(Nov17)'!P26,"Y")</f>
        <v>49</v>
      </c>
      <c r="E26" s="1" t="s">
        <v>221</v>
      </c>
      <c r="F26" s="9" t="n">
        <v>0</v>
      </c>
      <c r="G26" s="1" t="n">
        <v>1</v>
      </c>
      <c r="H26" s="9" t="n">
        <v>1</v>
      </c>
      <c r="I26" s="9" t="n">
        <f aca="false">DATEDIF('patient_data_survival(Nov17)'!P26,'patient_data_survival(Nov17)'!Q26,"M")</f>
        <v>40</v>
      </c>
      <c r="J26" s="9" t="n">
        <v>1</v>
      </c>
      <c r="K26" s="9" t="n">
        <v>0</v>
      </c>
      <c r="L26" s="1" t="s">
        <v>251</v>
      </c>
      <c r="M26" s="1" t="n">
        <v>2.7</v>
      </c>
      <c r="N26" s="9" t="n">
        <v>1</v>
      </c>
      <c r="O26" s="24" t="n">
        <v>21333</v>
      </c>
      <c r="P26" s="24" t="n">
        <v>39345</v>
      </c>
      <c r="Q26" s="24" t="n">
        <v>40563</v>
      </c>
    </row>
    <row r="27" customFormat="false" ht="15" hidden="false" customHeight="false" outlineLevel="0" collapsed="false">
      <c r="A27" s="1" t="s">
        <v>61</v>
      </c>
      <c r="B27" s="9" t="s">
        <v>62</v>
      </c>
      <c r="C27" s="9" t="s">
        <v>224</v>
      </c>
      <c r="D27" s="9" t="n">
        <f aca="false">DATEDIF('patient_data_survival(Nov17)'!O27,'patient_data_survival(Nov17)'!P27,"Y")</f>
        <v>59</v>
      </c>
      <c r="E27" s="1" t="s">
        <v>221</v>
      </c>
      <c r="F27" s="9" t="n">
        <v>0</v>
      </c>
      <c r="G27" s="1" t="n">
        <v>0</v>
      </c>
      <c r="H27" s="9" t="n">
        <v>0</v>
      </c>
      <c r="I27" s="9" t="n">
        <f aca="false">DATEDIF('patient_data_survival(Nov17)'!P27,'patient_data_survival(Nov17)'!Q27,"M")</f>
        <v>117</v>
      </c>
      <c r="J27" s="1" t="n">
        <v>0</v>
      </c>
      <c r="K27" s="1" t="n">
        <v>0</v>
      </c>
      <c r="L27" s="1" t="s">
        <v>252</v>
      </c>
      <c r="M27" s="12" t="n">
        <v>2.75</v>
      </c>
      <c r="N27" s="1" t="n">
        <v>0</v>
      </c>
      <c r="O27" s="25" t="n">
        <v>17321</v>
      </c>
      <c r="P27" s="25" t="n">
        <v>39092</v>
      </c>
      <c r="Q27" s="25" t="n">
        <v>42656</v>
      </c>
    </row>
    <row r="28" customFormat="false" ht="15" hidden="false" customHeight="false" outlineLevel="0" collapsed="false">
      <c r="A28" s="1" t="s">
        <v>63</v>
      </c>
      <c r="B28" s="9" t="s">
        <v>64</v>
      </c>
      <c r="C28" s="1" t="s">
        <v>224</v>
      </c>
      <c r="D28" s="9" t="n">
        <f aca="false">DATEDIF('patient_data_survival(Nov17)'!O28,'patient_data_survival(Nov17)'!P28,"Y")</f>
        <v>67</v>
      </c>
      <c r="E28" s="1" t="s">
        <v>221</v>
      </c>
      <c r="F28" s="9" t="n">
        <v>0</v>
      </c>
      <c r="G28" s="1" t="n">
        <v>0</v>
      </c>
      <c r="H28" s="1" t="n">
        <v>0</v>
      </c>
      <c r="I28" s="9" t="n">
        <f aca="false">DATEDIF('patient_data_survival(Nov17)'!P28,'patient_data_survival(Nov17)'!Q28,"M")</f>
        <v>61</v>
      </c>
      <c r="J28" s="1" t="n">
        <v>0</v>
      </c>
      <c r="K28" s="1" t="n">
        <v>0</v>
      </c>
      <c r="L28" s="1" t="s">
        <v>253</v>
      </c>
      <c r="M28" s="1" t="n">
        <v>2.9</v>
      </c>
      <c r="N28" s="1" t="n">
        <v>0</v>
      </c>
      <c r="O28" s="25" t="n">
        <v>14639</v>
      </c>
      <c r="P28" s="24" t="n">
        <v>39118</v>
      </c>
      <c r="Q28" s="24" t="n">
        <v>40988</v>
      </c>
    </row>
    <row r="29" customFormat="false" ht="15" hidden="false" customHeight="false" outlineLevel="0" collapsed="false">
      <c r="A29" s="1" t="s">
        <v>65</v>
      </c>
      <c r="B29" s="9" t="s">
        <v>66</v>
      </c>
      <c r="C29" s="9" t="s">
        <v>223</v>
      </c>
      <c r="D29" s="9" t="n">
        <f aca="false">DATEDIF('patient_data_survival(Nov17)'!O29,'patient_data_survival(Nov17)'!P29,"Y")</f>
        <v>52</v>
      </c>
      <c r="E29" s="1" t="s">
        <v>221</v>
      </c>
      <c r="F29" s="9" t="n">
        <v>0</v>
      </c>
      <c r="G29" s="1" t="n">
        <v>0</v>
      </c>
      <c r="H29" s="1" t="n">
        <v>0</v>
      </c>
      <c r="I29" s="9" t="n">
        <f aca="false">DATEDIF('patient_data_survival(Nov17)'!P29,'patient_data_survival(Nov17)'!Q29,"M")</f>
        <v>106</v>
      </c>
      <c r="J29" s="1" t="n">
        <v>0</v>
      </c>
      <c r="K29" s="1" t="n">
        <v>0</v>
      </c>
      <c r="L29" s="1" t="s">
        <v>254</v>
      </c>
      <c r="M29" s="1" t="n">
        <v>2</v>
      </c>
      <c r="N29" s="1" t="n">
        <v>2</v>
      </c>
      <c r="O29" s="25" t="n">
        <v>20273</v>
      </c>
      <c r="P29" s="24" t="n">
        <v>39476</v>
      </c>
      <c r="Q29" s="24" t="n">
        <v>42726</v>
      </c>
    </row>
    <row r="30" customFormat="false" ht="15" hidden="false" customHeight="false" outlineLevel="0" collapsed="false">
      <c r="A30" s="1" t="s">
        <v>67</v>
      </c>
      <c r="B30" s="9" t="s">
        <v>68</v>
      </c>
      <c r="C30" s="9" t="s">
        <v>224</v>
      </c>
      <c r="D30" s="9" t="n">
        <f aca="false">DATEDIF('patient_data_survival(Nov17)'!O30,'patient_data_survival(Nov17)'!P30,"Y")</f>
        <v>72</v>
      </c>
      <c r="E30" s="1" t="s">
        <v>221</v>
      </c>
      <c r="F30" s="9" t="n">
        <v>0</v>
      </c>
      <c r="G30" s="1" t="n">
        <v>0</v>
      </c>
      <c r="H30" s="1" t="n">
        <v>0</v>
      </c>
      <c r="I30" s="9" t="n">
        <f aca="false">DATEDIF('patient_data_survival(Nov17)'!P30,'patient_data_survival(Nov17)'!Q30,"M")</f>
        <v>104</v>
      </c>
      <c r="J30" s="1" t="n">
        <v>0</v>
      </c>
      <c r="K30" s="1" t="n">
        <v>0</v>
      </c>
      <c r="L30" s="1" t="s">
        <v>255</v>
      </c>
      <c r="M30" s="12" t="n">
        <v>1.3</v>
      </c>
      <c r="N30" s="1" t="n">
        <v>0</v>
      </c>
      <c r="O30" s="25" t="n">
        <v>13127</v>
      </c>
      <c r="P30" s="25" t="n">
        <v>39506</v>
      </c>
      <c r="Q30" s="25" t="n">
        <v>42696</v>
      </c>
    </row>
    <row r="31" customFormat="false" ht="15" hidden="false" customHeight="false" outlineLevel="0" collapsed="false">
      <c r="A31" s="1" t="s">
        <v>69</v>
      </c>
      <c r="B31" s="9" t="s">
        <v>70</v>
      </c>
      <c r="C31" s="1" t="s">
        <v>223</v>
      </c>
      <c r="D31" s="9" t="n">
        <f aca="false">DATEDIF('patient_data_survival(Nov17)'!O31,'patient_data_survival(Nov17)'!P31,"Y")</f>
        <v>22</v>
      </c>
      <c r="E31" s="1" t="s">
        <v>221</v>
      </c>
      <c r="F31" s="9" t="n">
        <v>0</v>
      </c>
      <c r="G31" s="1" t="n">
        <v>0</v>
      </c>
      <c r="H31" s="1" t="n">
        <v>0</v>
      </c>
      <c r="I31" s="9" t="n">
        <f aca="false">DATEDIF('patient_data_survival(Nov17)'!P31,'patient_data_survival(Nov17)'!Q31,"M")</f>
        <v>102</v>
      </c>
      <c r="J31" s="9" t="n">
        <v>0</v>
      </c>
      <c r="K31" s="9" t="n">
        <v>1</v>
      </c>
      <c r="L31" s="1" t="s">
        <v>256</v>
      </c>
      <c r="M31" s="9" t="n">
        <v>2.3</v>
      </c>
      <c r="N31" s="1" t="n">
        <v>1</v>
      </c>
      <c r="O31" s="25" t="n">
        <v>31299</v>
      </c>
      <c r="P31" s="24" t="n">
        <v>39609</v>
      </c>
      <c r="Q31" s="24" t="n">
        <v>42733</v>
      </c>
    </row>
    <row r="32" customFormat="false" ht="15" hidden="false" customHeight="false" outlineLevel="0" collapsed="false">
      <c r="A32" s="1" t="s">
        <v>183</v>
      </c>
      <c r="B32" s="9" t="s">
        <v>184</v>
      </c>
      <c r="C32" s="9" t="s">
        <v>223</v>
      </c>
      <c r="D32" s="9" t="n">
        <f aca="false">DATEDIF('patient_data_survival(Nov17)'!O32,'patient_data_survival(Nov17)'!P32,"Y")</f>
        <v>61</v>
      </c>
      <c r="E32" s="1" t="s">
        <v>233</v>
      </c>
      <c r="F32" s="9" t="n">
        <v>1</v>
      </c>
      <c r="G32" s="1" t="n">
        <v>1</v>
      </c>
      <c r="H32" s="1" t="n">
        <v>1</v>
      </c>
      <c r="I32" s="9" t="n">
        <f aca="false">DATEDIF('patient_data_survival(Nov17)'!P32,'patient_data_survival(Nov17)'!Q32,"M")</f>
        <v>43</v>
      </c>
      <c r="J32" s="1" t="n">
        <v>1</v>
      </c>
      <c r="K32" s="1" t="n">
        <v>0</v>
      </c>
      <c r="L32" s="1" t="s">
        <v>228</v>
      </c>
      <c r="M32" s="1" t="n">
        <v>7.5</v>
      </c>
      <c r="N32" s="1" t="n">
        <v>0</v>
      </c>
      <c r="O32" s="25" t="n">
        <v>17099</v>
      </c>
      <c r="P32" s="24" t="n">
        <v>39461</v>
      </c>
      <c r="Q32" s="24" t="n">
        <v>40799</v>
      </c>
    </row>
    <row r="33" customFormat="false" ht="15" hidden="false" customHeight="false" outlineLevel="0" collapsed="false">
      <c r="A33" s="1" t="s">
        <v>74</v>
      </c>
      <c r="B33" s="9" t="s">
        <v>75</v>
      </c>
      <c r="C33" s="1" t="s">
        <v>224</v>
      </c>
      <c r="D33" s="9" t="n">
        <f aca="false">DATEDIF('patient_data_survival(Nov17)'!O33,'patient_data_survival(Nov17)'!P33,"Y")</f>
        <v>64</v>
      </c>
      <c r="E33" s="1" t="s">
        <v>229</v>
      </c>
      <c r="F33" s="1" t="n">
        <v>1</v>
      </c>
      <c r="G33" s="1" t="n">
        <v>0</v>
      </c>
      <c r="H33" s="1" t="n">
        <v>0</v>
      </c>
      <c r="I33" s="9" t="n">
        <f aca="false">DATEDIF('patient_data_survival(Nov17)'!P33,'patient_data_survival(Nov17)'!Q33,"M")</f>
        <v>64</v>
      </c>
      <c r="J33" s="1" t="n">
        <v>0</v>
      </c>
      <c r="K33" s="1" t="n">
        <v>1</v>
      </c>
      <c r="L33" s="1" t="s">
        <v>257</v>
      </c>
      <c r="M33" s="1" t="n">
        <v>3.5</v>
      </c>
      <c r="N33" s="1" t="n">
        <v>0</v>
      </c>
      <c r="O33" s="25" t="n">
        <v>15948</v>
      </c>
      <c r="P33" s="24" t="n">
        <v>39499</v>
      </c>
      <c r="Q33" s="24" t="n">
        <v>41471</v>
      </c>
    </row>
    <row r="34" customFormat="false" ht="15" hidden="false" customHeight="false" outlineLevel="0" collapsed="false">
      <c r="A34" s="9" t="s">
        <v>78</v>
      </c>
      <c r="B34" s="9" t="s">
        <v>79</v>
      </c>
      <c r="C34" s="9" t="s">
        <v>223</v>
      </c>
      <c r="D34" s="9" t="n">
        <f aca="false">DATEDIF('patient_data_survival(Nov17)'!O34,'patient_data_survival(Nov17)'!P34,"Y")</f>
        <v>39</v>
      </c>
      <c r="E34" s="9" t="s">
        <v>233</v>
      </c>
      <c r="F34" s="9" t="n">
        <v>1</v>
      </c>
      <c r="G34" s="9" t="n">
        <v>0</v>
      </c>
      <c r="H34" s="9" t="n">
        <v>0</v>
      </c>
      <c r="I34" s="9" t="n">
        <f aca="false">DATEDIF('patient_data_survival(Nov17)'!P34,'patient_data_survival(Nov17)'!Q34,"M")</f>
        <v>78</v>
      </c>
      <c r="J34" s="9" t="n">
        <v>0</v>
      </c>
      <c r="K34" s="1" t="n">
        <v>0</v>
      </c>
      <c r="L34" s="9" t="s">
        <v>258</v>
      </c>
      <c r="M34" s="9" t="n">
        <v>2</v>
      </c>
      <c r="N34" s="9" t="n">
        <v>1</v>
      </c>
      <c r="O34" s="24" t="n">
        <v>25513</v>
      </c>
      <c r="P34" s="24" t="n">
        <v>40078</v>
      </c>
      <c r="Q34" s="24" t="n">
        <v>42451</v>
      </c>
    </row>
    <row r="35" customFormat="false" ht="15" hidden="false" customHeight="false" outlineLevel="0" collapsed="false">
      <c r="A35" s="1" t="s">
        <v>80</v>
      </c>
      <c r="B35" s="9" t="s">
        <v>81</v>
      </c>
      <c r="C35" s="9" t="s">
        <v>224</v>
      </c>
      <c r="D35" s="9" t="n">
        <f aca="false">DATEDIF('patient_data_survival(Nov17)'!O35,'patient_data_survival(Nov17)'!P35,"Y")</f>
        <v>61</v>
      </c>
      <c r="E35" s="1" t="s">
        <v>221</v>
      </c>
      <c r="F35" s="9" t="n">
        <v>0</v>
      </c>
      <c r="G35" s="1" t="n">
        <v>0</v>
      </c>
      <c r="H35" s="1" t="n">
        <v>0</v>
      </c>
      <c r="I35" s="9" t="n">
        <f aca="false">DATEDIF('patient_data_survival(Nov17)'!P35,'patient_data_survival(Nov17)'!Q35,"M")</f>
        <v>95</v>
      </c>
      <c r="J35" s="9" t="n">
        <v>0</v>
      </c>
      <c r="K35" s="1" t="n">
        <v>1</v>
      </c>
      <c r="L35" s="1" t="s">
        <v>259</v>
      </c>
      <c r="M35" s="1" t="n">
        <v>1.9</v>
      </c>
      <c r="N35" s="1" t="n">
        <v>1</v>
      </c>
      <c r="O35" s="25" t="n">
        <v>17407</v>
      </c>
      <c r="P35" s="24" t="n">
        <v>39834</v>
      </c>
      <c r="Q35" s="24" t="n">
        <v>42754</v>
      </c>
    </row>
    <row r="36" customFormat="false" ht="15" hidden="false" customHeight="false" outlineLevel="0" collapsed="false">
      <c r="A36" s="1" t="s">
        <v>186</v>
      </c>
      <c r="B36" s="9" t="s">
        <v>187</v>
      </c>
      <c r="C36" s="1" t="s">
        <v>224</v>
      </c>
      <c r="D36" s="9" t="n">
        <f aca="false">DATEDIF('patient_data_survival(Nov17)'!O36,'patient_data_survival(Nov17)'!P36,"Y")</f>
        <v>81</v>
      </c>
      <c r="E36" s="1" t="s">
        <v>225</v>
      </c>
      <c r="F36" s="9" t="n">
        <v>0</v>
      </c>
      <c r="G36" s="1" t="n">
        <v>1</v>
      </c>
      <c r="H36" s="1" t="n">
        <v>1</v>
      </c>
      <c r="I36" s="9" t="n">
        <f aca="false">DATEDIF('patient_data_survival(Nov17)'!P36,'patient_data_survival(Nov17)'!Q36,"M")</f>
        <v>12</v>
      </c>
      <c r="J36" s="1" t="n">
        <v>1</v>
      </c>
      <c r="K36" s="1" t="n">
        <v>0</v>
      </c>
      <c r="L36" s="1" t="s">
        <v>243</v>
      </c>
      <c r="M36" s="1" t="n">
        <v>2</v>
      </c>
      <c r="N36" s="1" t="n">
        <v>1</v>
      </c>
      <c r="O36" s="25" t="n">
        <v>10144</v>
      </c>
      <c r="P36" s="24" t="n">
        <v>40074</v>
      </c>
      <c r="Q36" s="24" t="n">
        <v>40456</v>
      </c>
    </row>
    <row r="37" customFormat="false" ht="15" hidden="false" customHeight="false" outlineLevel="0" collapsed="false">
      <c r="A37" s="1" t="s">
        <v>188</v>
      </c>
      <c r="B37" s="9" t="s">
        <v>189</v>
      </c>
      <c r="C37" s="9" t="s">
        <v>224</v>
      </c>
      <c r="D37" s="9" t="n">
        <f aca="false">DATEDIF('patient_data_survival(Nov17)'!O37,'patient_data_survival(Nov17)'!P37,"Y")</f>
        <v>62</v>
      </c>
      <c r="E37" s="1" t="s">
        <v>229</v>
      </c>
      <c r="F37" s="9" t="n">
        <v>1</v>
      </c>
      <c r="G37" s="1" t="n">
        <v>1</v>
      </c>
      <c r="H37" s="1" t="n">
        <v>1</v>
      </c>
      <c r="I37" s="9" t="n">
        <f aca="false">DATEDIF('patient_data_survival(Nov17)'!P37,'patient_data_survival(Nov17)'!Q37,"M")</f>
        <v>29</v>
      </c>
      <c r="J37" s="1" t="n">
        <v>1</v>
      </c>
      <c r="K37" s="1" t="n">
        <v>0</v>
      </c>
      <c r="L37" s="1" t="s">
        <v>260</v>
      </c>
      <c r="M37" s="1" t="n">
        <v>2.5</v>
      </c>
      <c r="N37" s="1" t="n">
        <v>0</v>
      </c>
      <c r="O37" s="25" t="n">
        <v>17224</v>
      </c>
      <c r="P37" s="24" t="n">
        <v>39918</v>
      </c>
      <c r="Q37" s="24" t="n">
        <v>40805</v>
      </c>
    </row>
    <row r="38" customFormat="false" ht="15" hidden="false" customHeight="false" outlineLevel="0" collapsed="false">
      <c r="A38" s="1" t="s">
        <v>82</v>
      </c>
      <c r="B38" s="9" t="s">
        <v>83</v>
      </c>
      <c r="C38" s="9" t="s">
        <v>223</v>
      </c>
      <c r="D38" s="9" t="n">
        <f aca="false">DATEDIF('patient_data_survival(Nov17)'!O38,'patient_data_survival(Nov17)'!P38,"Y")</f>
        <v>84</v>
      </c>
      <c r="E38" s="1" t="s">
        <v>221</v>
      </c>
      <c r="F38" s="1" t="n">
        <v>0</v>
      </c>
      <c r="G38" s="1" t="n">
        <v>0</v>
      </c>
      <c r="H38" s="1" t="n">
        <v>0</v>
      </c>
      <c r="I38" s="9" t="n">
        <f aca="false">DATEDIF('patient_data_survival(Nov17)'!P38,'patient_data_survival(Nov17)'!Q38,"M")</f>
        <v>70</v>
      </c>
      <c r="J38" s="1" t="n">
        <v>1</v>
      </c>
      <c r="K38" s="1" t="n">
        <v>0</v>
      </c>
      <c r="L38" s="1" t="s">
        <v>261</v>
      </c>
      <c r="M38" s="1" t="n">
        <v>2.3</v>
      </c>
      <c r="N38" s="1" t="n">
        <v>0</v>
      </c>
      <c r="O38" s="25" t="n">
        <v>8980</v>
      </c>
      <c r="P38" s="24" t="n">
        <v>40003</v>
      </c>
      <c r="Q38" s="24" t="n">
        <v>42157</v>
      </c>
    </row>
    <row r="39" customFormat="false" ht="15" hidden="false" customHeight="false" outlineLevel="0" collapsed="false">
      <c r="A39" s="1" t="s">
        <v>190</v>
      </c>
      <c r="B39" s="9" t="s">
        <v>191</v>
      </c>
      <c r="C39" s="9" t="s">
        <v>224</v>
      </c>
      <c r="D39" s="9" t="n">
        <f aca="false">DATEDIF('patient_data_survival(Nov17)'!O39,'patient_data_survival(Nov17)'!P39,"Y")</f>
        <v>66</v>
      </c>
      <c r="E39" s="1" t="s">
        <v>241</v>
      </c>
      <c r="F39" s="1" t="n">
        <v>1</v>
      </c>
      <c r="G39" s="1" t="n">
        <v>1</v>
      </c>
      <c r="H39" s="1" t="n">
        <v>1</v>
      </c>
      <c r="I39" s="9" t="n">
        <f aca="false">DATEDIF('patient_data_survival(Nov17)'!P39,'patient_data_survival(Nov17)'!Q39,"M")</f>
        <v>15</v>
      </c>
      <c r="J39" s="1" t="n">
        <v>1</v>
      </c>
      <c r="K39" s="1" t="n">
        <v>0</v>
      </c>
      <c r="L39" s="1" t="s">
        <v>246</v>
      </c>
      <c r="M39" s="1" t="n">
        <v>1.2</v>
      </c>
      <c r="N39" s="1" t="n">
        <v>1</v>
      </c>
      <c r="O39" s="25" t="n">
        <v>15674</v>
      </c>
      <c r="P39" s="24" t="n">
        <v>39986</v>
      </c>
      <c r="Q39" s="24" t="n">
        <v>40463</v>
      </c>
    </row>
    <row r="40" customFormat="false" ht="15" hidden="false" customHeight="false" outlineLevel="0" collapsed="false">
      <c r="A40" s="1" t="s">
        <v>84</v>
      </c>
      <c r="B40" s="9" t="s">
        <v>85</v>
      </c>
      <c r="C40" s="9" t="s">
        <v>224</v>
      </c>
      <c r="D40" s="9" t="n">
        <f aca="false">DATEDIF('patient_data_survival(Nov17)'!O40,'patient_data_survival(Nov17)'!P40,"Y")</f>
        <v>67</v>
      </c>
      <c r="E40" s="1" t="s">
        <v>225</v>
      </c>
      <c r="F40" s="9" t="n">
        <v>0</v>
      </c>
      <c r="G40" s="9" t="n">
        <v>0</v>
      </c>
      <c r="H40" s="9" t="n">
        <v>0</v>
      </c>
      <c r="I40" s="9" t="n">
        <f aca="false">DATEDIF('patient_data_survival(Nov17)'!P40,'patient_data_survival(Nov17)'!Q40,"M")</f>
        <v>97</v>
      </c>
      <c r="J40" s="9" t="n">
        <v>0</v>
      </c>
      <c r="K40" s="9" t="n">
        <v>0</v>
      </c>
      <c r="L40" s="9" t="s">
        <v>262</v>
      </c>
      <c r="M40" s="1" t="n">
        <v>2.6</v>
      </c>
      <c r="N40" s="9" t="n">
        <v>1</v>
      </c>
      <c r="O40" s="24" t="n">
        <v>15102</v>
      </c>
      <c r="P40" s="24" t="n">
        <v>39826</v>
      </c>
      <c r="Q40" s="24" t="n">
        <v>42803</v>
      </c>
    </row>
    <row r="41" customFormat="false" ht="15" hidden="false" customHeight="false" outlineLevel="0" collapsed="false">
      <c r="A41" s="1" t="s">
        <v>86</v>
      </c>
      <c r="B41" s="9" t="s">
        <v>87</v>
      </c>
      <c r="C41" s="9" t="s">
        <v>224</v>
      </c>
      <c r="D41" s="9" t="n">
        <f aca="false">DATEDIF('patient_data_survival(Nov17)'!O41,'patient_data_survival(Nov17)'!P41,"Y")</f>
        <v>82</v>
      </c>
      <c r="E41" s="1" t="s">
        <v>231</v>
      </c>
      <c r="F41" s="9" t="n">
        <v>0</v>
      </c>
      <c r="G41" s="9" t="n">
        <v>1</v>
      </c>
      <c r="H41" s="9" t="n">
        <v>0</v>
      </c>
      <c r="I41" s="9" t="n">
        <f aca="false">DATEDIF('patient_data_survival(Nov17)'!P41,'patient_data_survival(Nov17)'!Q41,"M")</f>
        <v>68</v>
      </c>
      <c r="J41" s="9" t="n">
        <v>0</v>
      </c>
      <c r="K41" s="9" t="n">
        <v>0</v>
      </c>
      <c r="L41" s="9" t="s">
        <v>263</v>
      </c>
      <c r="M41" s="1" t="n">
        <v>4.5</v>
      </c>
      <c r="N41" s="9" t="n">
        <v>1</v>
      </c>
      <c r="O41" s="24" t="n">
        <v>10147</v>
      </c>
      <c r="P41" s="24" t="n">
        <v>40122</v>
      </c>
      <c r="Q41" s="24" t="n">
        <v>42209</v>
      </c>
    </row>
    <row r="42" customFormat="false" ht="15" hidden="false" customHeight="false" outlineLevel="0" collapsed="false">
      <c r="A42" s="9" t="s">
        <v>92</v>
      </c>
      <c r="B42" s="9" t="s">
        <v>93</v>
      </c>
      <c r="C42" s="9" t="s">
        <v>223</v>
      </c>
      <c r="D42" s="9" t="n">
        <f aca="false">DATEDIF('patient_data_survival(Nov17)'!O42,'patient_data_survival(Nov17)'!P42,"Y")</f>
        <v>62</v>
      </c>
      <c r="E42" s="9" t="s">
        <v>221</v>
      </c>
      <c r="F42" s="9" t="n">
        <v>0</v>
      </c>
      <c r="G42" s="9" t="n">
        <v>1</v>
      </c>
      <c r="H42" s="9" t="n">
        <v>1</v>
      </c>
      <c r="I42" s="9" t="n">
        <f aca="false">DATEDIF('patient_data_survival(Nov17)'!P42,'patient_data_survival(Nov17)'!Q42,"M")</f>
        <v>35</v>
      </c>
      <c r="J42" s="9" t="n">
        <v>1</v>
      </c>
      <c r="K42" s="9" t="n">
        <v>1</v>
      </c>
      <c r="L42" s="9" t="s">
        <v>264</v>
      </c>
      <c r="M42" s="9" t="n">
        <v>1.7</v>
      </c>
      <c r="N42" s="9" t="n">
        <v>1</v>
      </c>
      <c r="O42" s="24" t="n">
        <v>17513</v>
      </c>
      <c r="P42" s="24" t="n">
        <v>40339</v>
      </c>
      <c r="Q42" s="24" t="n">
        <v>41431</v>
      </c>
    </row>
    <row r="43" customFormat="false" ht="15" hidden="false" customHeight="false" outlineLevel="0" collapsed="false">
      <c r="A43" s="1" t="s">
        <v>96</v>
      </c>
      <c r="B43" s="9" t="s">
        <v>97</v>
      </c>
      <c r="C43" s="9" t="s">
        <v>224</v>
      </c>
      <c r="D43" s="9" t="n">
        <f aca="false">DATEDIF('patient_data_survival(Nov17)'!O43,'patient_data_survival(Nov17)'!P43,"Y")</f>
        <v>74</v>
      </c>
      <c r="E43" s="1" t="s">
        <v>231</v>
      </c>
      <c r="F43" s="9" t="n">
        <v>0</v>
      </c>
      <c r="G43" s="1" t="n">
        <v>0</v>
      </c>
      <c r="H43" s="1" t="n">
        <v>0</v>
      </c>
      <c r="I43" s="9" t="n">
        <f aca="false">DATEDIF('patient_data_survival(Nov17)'!P43,'patient_data_survival(Nov17)'!Q43,"M")</f>
        <v>76</v>
      </c>
      <c r="J43" s="1" t="n">
        <v>0</v>
      </c>
      <c r="K43" s="1" t="n">
        <v>1</v>
      </c>
      <c r="L43" s="1" t="s">
        <v>265</v>
      </c>
      <c r="M43" s="12" t="n">
        <v>4.6</v>
      </c>
      <c r="N43" s="1" t="n">
        <v>1</v>
      </c>
      <c r="O43" s="28" t="n">
        <v>13328</v>
      </c>
      <c r="P43" s="28" t="n">
        <v>40359</v>
      </c>
      <c r="Q43" s="25" t="n">
        <v>42688</v>
      </c>
    </row>
    <row r="44" customFormat="false" ht="15" hidden="false" customHeight="false" outlineLevel="0" collapsed="false">
      <c r="A44" s="1" t="s">
        <v>98</v>
      </c>
      <c r="B44" s="9" t="s">
        <v>99</v>
      </c>
      <c r="C44" s="9" t="s">
        <v>224</v>
      </c>
      <c r="D44" s="9" t="n">
        <f aca="false">DATEDIF('patient_data_survival(Nov17)'!O44,'patient_data_survival(Nov17)'!P44,"Y")</f>
        <v>81</v>
      </c>
      <c r="E44" s="1" t="s">
        <v>221</v>
      </c>
      <c r="F44" s="1" t="n">
        <v>0</v>
      </c>
      <c r="G44" s="1" t="n">
        <v>1</v>
      </c>
      <c r="H44" s="1" t="n">
        <v>0</v>
      </c>
      <c r="I44" s="9" t="n">
        <f aca="false">DATEDIF('patient_data_survival(Nov17)'!P44,'patient_data_survival(Nov17)'!Q44,"M")</f>
        <v>63</v>
      </c>
      <c r="J44" s="1" t="n">
        <v>0</v>
      </c>
      <c r="K44" s="1" t="n">
        <v>0</v>
      </c>
      <c r="L44" s="1" t="s">
        <v>266</v>
      </c>
      <c r="M44" s="1" t="n">
        <v>1.3</v>
      </c>
      <c r="N44" s="1" t="n">
        <v>1</v>
      </c>
      <c r="O44" s="25" t="n">
        <v>10250</v>
      </c>
      <c r="P44" s="24" t="n">
        <v>40198</v>
      </c>
      <c r="Q44" s="24" t="n">
        <v>42136</v>
      </c>
    </row>
    <row r="45" customFormat="false" ht="15" hidden="false" customHeight="false" outlineLevel="0" collapsed="false">
      <c r="A45" s="1" t="s">
        <v>196</v>
      </c>
      <c r="B45" s="9" t="s">
        <v>197</v>
      </c>
      <c r="C45" s="1" t="s">
        <v>224</v>
      </c>
      <c r="D45" s="9" t="n">
        <f aca="false">DATEDIF('patient_data_survival(Nov17)'!O45,'patient_data_survival(Nov17)'!P45,"Y")</f>
        <v>81</v>
      </c>
      <c r="E45" s="1" t="s">
        <v>225</v>
      </c>
      <c r="F45" s="1" t="n">
        <v>0</v>
      </c>
      <c r="G45" s="1" t="n">
        <v>1</v>
      </c>
      <c r="H45" s="1" t="n">
        <v>1</v>
      </c>
      <c r="I45" s="9" t="n">
        <f aca="false">DATEDIF('patient_data_survival(Nov17)'!P45,'patient_data_survival(Nov17)'!Q45,"M")</f>
        <v>25</v>
      </c>
      <c r="J45" s="1" t="n">
        <v>1</v>
      </c>
      <c r="K45" s="1" t="n">
        <v>1</v>
      </c>
      <c r="L45" s="1" t="s">
        <v>267</v>
      </c>
      <c r="M45" s="1" t="n">
        <v>2.8</v>
      </c>
      <c r="N45" s="1" t="n">
        <v>1</v>
      </c>
      <c r="O45" s="25" t="n">
        <v>10713</v>
      </c>
      <c r="P45" s="24" t="n">
        <v>40492</v>
      </c>
      <c r="Q45" s="24" t="n">
        <v>41256</v>
      </c>
    </row>
    <row r="46" customFormat="false" ht="15" hidden="false" customHeight="false" outlineLevel="0" collapsed="false">
      <c r="A46" s="1" t="s">
        <v>100</v>
      </c>
      <c r="B46" s="9" t="s">
        <v>101</v>
      </c>
      <c r="C46" s="9" t="s">
        <v>224</v>
      </c>
      <c r="D46" s="9" t="n">
        <f aca="false">DATEDIF('patient_data_survival(Nov17)'!O46,'patient_data_survival(Nov17)'!P46,"Y")</f>
        <v>60</v>
      </c>
      <c r="E46" s="1" t="s">
        <v>225</v>
      </c>
      <c r="F46" s="9" t="n">
        <v>0</v>
      </c>
      <c r="G46" s="1" t="n">
        <v>0</v>
      </c>
      <c r="H46" s="9" t="n">
        <v>0</v>
      </c>
      <c r="I46" s="9" t="n">
        <f aca="false">DATEDIF('patient_data_survival(Nov17)'!P46,'patient_data_survival(Nov17)'!Q46,"M")</f>
        <v>81</v>
      </c>
      <c r="J46" s="9" t="n">
        <v>0</v>
      </c>
      <c r="K46" s="9" t="n">
        <v>1</v>
      </c>
      <c r="L46" s="1" t="s">
        <v>268</v>
      </c>
      <c r="M46" s="1" t="n">
        <v>4.8</v>
      </c>
      <c r="N46" s="9" t="n">
        <v>1</v>
      </c>
      <c r="O46" s="24" t="n">
        <v>18056</v>
      </c>
      <c r="P46" s="24" t="n">
        <v>40303</v>
      </c>
      <c r="Q46" s="24" t="n">
        <v>42772</v>
      </c>
    </row>
    <row r="47" customFormat="false" ht="15" hidden="false" customHeight="false" outlineLevel="0" collapsed="false">
      <c r="A47" s="1" t="s">
        <v>102</v>
      </c>
      <c r="B47" s="9" t="s">
        <v>103</v>
      </c>
      <c r="C47" s="1" t="s">
        <v>223</v>
      </c>
      <c r="D47" s="9" t="n">
        <f aca="false">DATEDIF('patient_data_survival(Nov17)'!O47,'patient_data_survival(Nov17)'!P47,"Y")</f>
        <v>81</v>
      </c>
      <c r="E47" s="1" t="s">
        <v>221</v>
      </c>
      <c r="F47" s="9" t="n">
        <v>0</v>
      </c>
      <c r="G47" s="1" t="n">
        <v>0</v>
      </c>
      <c r="H47" s="9" t="n">
        <v>0</v>
      </c>
      <c r="I47" s="9" t="n">
        <f aca="false">DATEDIF('patient_data_survival(Nov17)'!P47,'patient_data_survival(Nov17)'!Q47,"M")</f>
        <v>74</v>
      </c>
      <c r="J47" s="9" t="n">
        <v>0</v>
      </c>
      <c r="K47" s="9" t="n">
        <v>1</v>
      </c>
      <c r="L47" s="1" t="s">
        <v>269</v>
      </c>
      <c r="M47" s="1" t="n">
        <v>1.3</v>
      </c>
      <c r="N47" s="9" t="n">
        <v>1</v>
      </c>
      <c r="O47" s="24" t="n">
        <v>10638</v>
      </c>
      <c r="P47" s="24" t="n">
        <v>40505</v>
      </c>
      <c r="Q47" s="24" t="n">
        <v>42776</v>
      </c>
    </row>
    <row r="48" customFormat="false" ht="15" hidden="false" customHeight="false" outlineLevel="0" collapsed="false">
      <c r="A48" s="1" t="s">
        <v>106</v>
      </c>
      <c r="B48" s="9" t="s">
        <v>107</v>
      </c>
      <c r="C48" s="1" t="s">
        <v>223</v>
      </c>
      <c r="D48" s="9" t="n">
        <f aca="false">DATEDIF('patient_data_survival(Nov17)'!O48,'patient_data_survival(Nov17)'!P48,"Y")</f>
        <v>69</v>
      </c>
      <c r="E48" s="1" t="s">
        <v>225</v>
      </c>
      <c r="F48" s="9" t="n">
        <v>0</v>
      </c>
      <c r="G48" s="1" t="n">
        <v>0</v>
      </c>
      <c r="H48" s="1" t="n">
        <v>0</v>
      </c>
      <c r="I48" s="9" t="n">
        <f aca="false">DATEDIF('patient_data_survival(Nov17)'!P48,'patient_data_survival(Nov17)'!Q48,"M")</f>
        <v>52</v>
      </c>
      <c r="J48" s="1" t="n">
        <v>0</v>
      </c>
      <c r="K48" s="1" t="n">
        <v>1</v>
      </c>
      <c r="L48" s="1" t="s">
        <v>270</v>
      </c>
      <c r="M48" s="12" t="n">
        <v>2.5</v>
      </c>
      <c r="N48" s="1" t="n">
        <v>1</v>
      </c>
      <c r="O48" s="25" t="n">
        <v>15573</v>
      </c>
      <c r="P48" s="25" t="n">
        <v>40862</v>
      </c>
      <c r="Q48" s="25" t="n">
        <v>42458</v>
      </c>
    </row>
    <row r="49" customFormat="false" ht="15" hidden="false" customHeight="false" outlineLevel="0" collapsed="false">
      <c r="A49" s="1" t="s">
        <v>108</v>
      </c>
      <c r="B49" s="9" t="s">
        <v>109</v>
      </c>
      <c r="C49" s="9" t="s">
        <v>224</v>
      </c>
      <c r="D49" s="9" t="n">
        <f aca="false">DATEDIF('patient_data_survival(Nov17)'!O49,'patient_data_survival(Nov17)'!P49,"Y")</f>
        <v>87</v>
      </c>
      <c r="E49" s="1" t="s">
        <v>231</v>
      </c>
      <c r="F49" s="1" t="n">
        <v>0</v>
      </c>
      <c r="G49" s="1" t="n">
        <v>0</v>
      </c>
      <c r="H49" s="1" t="n">
        <v>0</v>
      </c>
      <c r="I49" s="9" t="n">
        <f aca="false">DATEDIF('patient_data_survival(Nov17)'!P49,'patient_data_survival(Nov17)'!Q49,"M")</f>
        <v>29</v>
      </c>
      <c r="J49" s="1" t="n">
        <v>0</v>
      </c>
      <c r="K49" s="1" t="n">
        <v>0</v>
      </c>
      <c r="L49" s="1" t="s">
        <v>246</v>
      </c>
      <c r="M49" s="1" t="n">
        <v>3</v>
      </c>
      <c r="N49" s="11" t="n">
        <v>2</v>
      </c>
      <c r="O49" s="25" t="n">
        <v>8967</v>
      </c>
      <c r="P49" s="24" t="n">
        <v>40843</v>
      </c>
      <c r="Q49" s="24" t="n">
        <v>41753</v>
      </c>
    </row>
    <row r="50" customFormat="false" ht="15" hidden="false" customHeight="false" outlineLevel="0" collapsed="false">
      <c r="A50" s="1" t="s">
        <v>198</v>
      </c>
      <c r="B50" s="9" t="s">
        <v>199</v>
      </c>
      <c r="C50" s="9" t="s">
        <v>223</v>
      </c>
      <c r="D50" s="9" t="n">
        <f aca="false">DATEDIF('patient_data_survival(Nov17)'!O50,'patient_data_survival(Nov17)'!P50,"Y")</f>
        <v>67</v>
      </c>
      <c r="E50" s="1" t="s">
        <v>221</v>
      </c>
      <c r="F50" s="1" t="n">
        <v>0</v>
      </c>
      <c r="G50" s="1" t="n">
        <v>1</v>
      </c>
      <c r="H50" s="1" t="n">
        <v>1</v>
      </c>
      <c r="I50" s="9" t="n">
        <f aca="false">DATEDIF('patient_data_survival(Nov17)'!P50,'patient_data_survival(Nov17)'!Q50,"M")</f>
        <v>11</v>
      </c>
      <c r="J50" s="11" t="n">
        <v>1</v>
      </c>
      <c r="K50" s="1" t="n">
        <v>1</v>
      </c>
      <c r="L50" s="1" t="s">
        <v>259</v>
      </c>
      <c r="M50" s="1" t="n">
        <v>2.9</v>
      </c>
      <c r="N50" s="1" t="n">
        <v>0</v>
      </c>
      <c r="O50" s="25" t="n">
        <v>16179</v>
      </c>
      <c r="P50" s="24" t="n">
        <v>40669</v>
      </c>
      <c r="Q50" s="24" t="n">
        <v>41027</v>
      </c>
    </row>
    <row r="51" customFormat="false" ht="15" hidden="false" customHeight="false" outlineLevel="0" collapsed="false">
      <c r="A51" s="1" t="s">
        <v>110</v>
      </c>
      <c r="B51" s="9" t="s">
        <v>111</v>
      </c>
      <c r="C51" s="9" t="s">
        <v>224</v>
      </c>
      <c r="D51" s="9" t="n">
        <f aca="false">DATEDIF('patient_data_survival(Nov17)'!O51,'patient_data_survival(Nov17)'!P51,"Y")</f>
        <v>84</v>
      </c>
      <c r="E51" s="1" t="s">
        <v>221</v>
      </c>
      <c r="F51" s="9" t="n">
        <v>0</v>
      </c>
      <c r="G51" s="9" t="n">
        <v>0</v>
      </c>
      <c r="H51" s="9" t="n">
        <v>0</v>
      </c>
      <c r="I51" s="9" t="n">
        <f aca="false">DATEDIF('patient_data_survival(Nov17)'!P51,'patient_data_survival(Nov17)'!Q51,"M")</f>
        <v>60</v>
      </c>
      <c r="J51" s="1" t="n">
        <v>0</v>
      </c>
      <c r="K51" s="1" t="n">
        <v>0</v>
      </c>
      <c r="L51" s="1" t="s">
        <v>271</v>
      </c>
      <c r="M51" s="1" t="n">
        <v>1</v>
      </c>
      <c r="N51" s="1" t="n">
        <v>0</v>
      </c>
      <c r="O51" s="25" t="n">
        <v>9850</v>
      </c>
      <c r="P51" s="25" t="n">
        <v>40750</v>
      </c>
      <c r="Q51" s="25" t="n">
        <v>42584</v>
      </c>
    </row>
    <row r="52" customFormat="false" ht="15" hidden="false" customHeight="false" outlineLevel="0" collapsed="false">
      <c r="A52" s="1" t="s">
        <v>112</v>
      </c>
      <c r="B52" s="9" t="s">
        <v>113</v>
      </c>
      <c r="C52" s="9" t="s">
        <v>224</v>
      </c>
      <c r="D52" s="9" t="n">
        <f aca="false">DATEDIF('patient_data_survival(Nov17)'!O52,'patient_data_survival(Nov17)'!P52,"Y")</f>
        <v>86</v>
      </c>
      <c r="E52" s="1" t="s">
        <v>221</v>
      </c>
      <c r="F52" s="9" t="n">
        <v>0</v>
      </c>
      <c r="G52" s="1" t="n">
        <v>0</v>
      </c>
      <c r="H52" s="1" t="n">
        <v>0</v>
      </c>
      <c r="I52" s="9" t="n">
        <f aca="false">DATEDIF('patient_data_survival(Nov17)'!P52,'patient_data_survival(Nov17)'!Q52,"M")</f>
        <v>66</v>
      </c>
      <c r="J52" s="1" t="n">
        <v>0</v>
      </c>
      <c r="K52" s="1" t="n">
        <v>0</v>
      </c>
      <c r="L52" s="1" t="s">
        <v>228</v>
      </c>
      <c r="M52" s="1" t="n">
        <v>5.8</v>
      </c>
      <c r="N52" s="1" t="n">
        <v>0</v>
      </c>
      <c r="O52" s="25" t="n">
        <v>9088</v>
      </c>
      <c r="P52" s="24" t="n">
        <v>40774</v>
      </c>
      <c r="Q52" s="24" t="n">
        <v>42809</v>
      </c>
    </row>
    <row r="53" customFormat="false" ht="15" hidden="false" customHeight="false" outlineLevel="0" collapsed="false">
      <c r="A53" s="1" t="s">
        <v>114</v>
      </c>
      <c r="B53" s="9" t="s">
        <v>115</v>
      </c>
      <c r="C53" s="9" t="s">
        <v>224</v>
      </c>
      <c r="D53" s="9" t="n">
        <f aca="false">DATEDIF('patient_data_survival(Nov17)'!O53,'patient_data_survival(Nov17)'!P53,"Y")</f>
        <v>67</v>
      </c>
      <c r="E53" s="1" t="s">
        <v>221</v>
      </c>
      <c r="F53" s="9" t="n">
        <v>0</v>
      </c>
      <c r="G53" s="1" t="n">
        <v>0</v>
      </c>
      <c r="H53" s="1" t="n">
        <v>0</v>
      </c>
      <c r="I53" s="9" t="n">
        <f aca="false">DATEDIF('patient_data_survival(Nov17)'!P53,'patient_data_survival(Nov17)'!Q53,"M")</f>
        <v>31</v>
      </c>
      <c r="J53" s="9" t="n">
        <v>0</v>
      </c>
      <c r="K53" s="9" t="n">
        <v>0</v>
      </c>
      <c r="L53" s="1" t="s">
        <v>272</v>
      </c>
      <c r="M53" s="1" t="n">
        <v>1.3</v>
      </c>
      <c r="N53" s="1" t="n">
        <v>1</v>
      </c>
      <c r="O53" s="25" t="n">
        <v>16040</v>
      </c>
      <c r="P53" s="24" t="n">
        <v>40683</v>
      </c>
      <c r="Q53" s="24" t="n">
        <v>41655</v>
      </c>
    </row>
    <row r="54" customFormat="false" ht="15" hidden="false" customHeight="false" outlineLevel="0" collapsed="false">
      <c r="A54" s="1" t="s">
        <v>118</v>
      </c>
      <c r="B54" s="9" t="s">
        <v>119</v>
      </c>
      <c r="C54" s="9" t="s">
        <v>223</v>
      </c>
      <c r="D54" s="9" t="n">
        <f aca="false">DATEDIF('patient_data_survival(Nov17)'!O54,'patient_data_survival(Nov17)'!P54,"Y")</f>
        <v>71</v>
      </c>
      <c r="E54" s="1" t="s">
        <v>231</v>
      </c>
      <c r="F54" s="9" t="n">
        <v>0</v>
      </c>
      <c r="G54" s="1" t="n">
        <v>1</v>
      </c>
      <c r="H54" s="9" t="n">
        <v>0</v>
      </c>
      <c r="I54" s="9" t="n">
        <f aca="false">DATEDIF('patient_data_survival(Nov17)'!P54,'patient_data_survival(Nov17)'!Q54,"M")</f>
        <v>37</v>
      </c>
      <c r="J54" s="9" t="n">
        <v>0</v>
      </c>
      <c r="K54" s="9" t="n">
        <v>1</v>
      </c>
      <c r="L54" s="1" t="s">
        <v>273</v>
      </c>
      <c r="M54" s="1" t="n">
        <v>4.7</v>
      </c>
      <c r="N54" s="9" t="n">
        <v>1</v>
      </c>
      <c r="O54" s="24" t="n">
        <v>14514</v>
      </c>
      <c r="P54" s="24" t="n">
        <v>40638</v>
      </c>
      <c r="Q54" s="24" t="n">
        <v>41768</v>
      </c>
    </row>
    <row r="55" customFormat="false" ht="15" hidden="false" customHeight="false" outlineLevel="0" collapsed="false">
      <c r="A55" s="1" t="s">
        <v>120</v>
      </c>
      <c r="B55" s="9" t="s">
        <v>121</v>
      </c>
      <c r="C55" s="9" t="s">
        <v>224</v>
      </c>
      <c r="D55" s="9" t="n">
        <f aca="false">DATEDIF('patient_data_survival(Nov17)'!O55,'patient_data_survival(Nov17)'!P55,"Y")</f>
        <v>62</v>
      </c>
      <c r="E55" s="1" t="s">
        <v>221</v>
      </c>
      <c r="F55" s="9" t="n">
        <v>0</v>
      </c>
      <c r="G55" s="1" t="n">
        <v>0</v>
      </c>
      <c r="H55" s="1" t="n">
        <v>0</v>
      </c>
      <c r="I55" s="9" t="n">
        <f aca="false">DATEDIF('patient_data_survival(Nov17)'!P55,'patient_data_survival(Nov17)'!Q55,"M")</f>
        <v>54</v>
      </c>
      <c r="J55" s="1" t="n">
        <v>0</v>
      </c>
      <c r="K55" s="1" t="n">
        <v>0</v>
      </c>
      <c r="L55" s="1" t="s">
        <v>243</v>
      </c>
      <c r="M55" s="1" t="n">
        <v>2.5</v>
      </c>
      <c r="N55" s="1" t="n">
        <v>0</v>
      </c>
      <c r="O55" s="25" t="n">
        <v>18203</v>
      </c>
      <c r="P55" s="24" t="n">
        <v>41045</v>
      </c>
      <c r="Q55" s="24" t="n">
        <v>42709</v>
      </c>
    </row>
    <row r="56" customFormat="false" ht="15" hidden="false" customHeight="false" outlineLevel="0" collapsed="false">
      <c r="A56" s="1" t="s">
        <v>122</v>
      </c>
      <c r="B56" s="9" t="s">
        <v>123</v>
      </c>
      <c r="C56" s="9" t="s">
        <v>224</v>
      </c>
      <c r="D56" s="9" t="n">
        <f aca="false">DATEDIF('patient_data_survival(Nov17)'!O56,'patient_data_survival(Nov17)'!P56,"Y")</f>
        <v>84</v>
      </c>
      <c r="E56" s="1" t="s">
        <v>231</v>
      </c>
      <c r="F56" s="9" t="n">
        <v>0</v>
      </c>
      <c r="G56" s="1" t="n">
        <v>0</v>
      </c>
      <c r="H56" s="1" t="n">
        <v>0</v>
      </c>
      <c r="I56" s="9" t="n">
        <f aca="false">DATEDIF('patient_data_survival(Nov17)'!P56,'patient_data_survival(Nov17)'!Q56,"M")</f>
        <v>49</v>
      </c>
      <c r="J56" s="1" t="n">
        <v>0</v>
      </c>
      <c r="K56" s="1" t="n">
        <v>1</v>
      </c>
      <c r="L56" s="1" t="s">
        <v>274</v>
      </c>
      <c r="M56" s="1" t="n">
        <v>5</v>
      </c>
      <c r="N56" s="1" t="n">
        <v>1</v>
      </c>
      <c r="O56" s="25" t="n">
        <v>10298</v>
      </c>
      <c r="P56" s="24" t="n">
        <v>41227</v>
      </c>
      <c r="Q56" s="24" t="n">
        <v>42739</v>
      </c>
    </row>
    <row r="57" customFormat="false" ht="15" hidden="false" customHeight="false" outlineLevel="0" collapsed="false">
      <c r="A57" s="11" t="s">
        <v>124</v>
      </c>
      <c r="B57" s="9" t="s">
        <v>125</v>
      </c>
      <c r="C57" s="18" t="s">
        <v>223</v>
      </c>
      <c r="D57" s="9" t="n">
        <f aca="false">DATEDIF('patient_data_survival(Nov17)'!O57,'patient_data_survival(Nov17)'!P57,"Y")</f>
        <v>34</v>
      </c>
      <c r="E57" s="11" t="s">
        <v>221</v>
      </c>
      <c r="F57" s="9" t="n">
        <v>0</v>
      </c>
      <c r="G57" s="1" t="n">
        <v>0</v>
      </c>
      <c r="H57" s="9" t="n">
        <v>0</v>
      </c>
      <c r="I57" s="9" t="n">
        <f aca="false">DATEDIF('patient_data_survival(Nov17)'!P57,'patient_data_survival(Nov17)'!Q57,"M")</f>
        <v>52</v>
      </c>
      <c r="J57" s="1" t="n">
        <v>0</v>
      </c>
      <c r="K57" s="11" t="n">
        <v>0</v>
      </c>
      <c r="L57" s="11" t="s">
        <v>275</v>
      </c>
      <c r="M57" s="11" t="n">
        <v>1.7</v>
      </c>
      <c r="N57" s="11" t="n">
        <v>1</v>
      </c>
      <c r="O57" s="29" t="n">
        <v>28465</v>
      </c>
      <c r="P57" s="29" t="n">
        <v>41088</v>
      </c>
      <c r="Q57" s="30" t="n">
        <v>42692</v>
      </c>
    </row>
    <row r="58" customFormat="false" ht="15" hidden="false" customHeight="false" outlineLevel="0" collapsed="false">
      <c r="A58" s="1" t="s">
        <v>126</v>
      </c>
      <c r="B58" s="9" t="s">
        <v>127</v>
      </c>
      <c r="C58" s="9" t="s">
        <v>224</v>
      </c>
      <c r="D58" s="9" t="n">
        <f aca="false">DATEDIF('patient_data_survival(Nov17)'!O58,'patient_data_survival(Nov17)'!P58,"Y")</f>
        <v>84</v>
      </c>
      <c r="E58" s="1" t="s">
        <v>221</v>
      </c>
      <c r="F58" s="1" t="n">
        <v>0</v>
      </c>
      <c r="G58" s="1" t="n">
        <v>1</v>
      </c>
      <c r="H58" s="1" t="n">
        <v>0</v>
      </c>
      <c r="I58" s="9" t="n">
        <f aca="false">DATEDIF('patient_data_survival(Nov17)'!P58,'patient_data_survival(Nov17)'!Q58,"M")</f>
        <v>5</v>
      </c>
      <c r="J58" s="1" t="n">
        <v>0</v>
      </c>
      <c r="K58" s="1" t="n">
        <v>0</v>
      </c>
      <c r="L58" s="1" t="s">
        <v>276</v>
      </c>
      <c r="M58" s="1" t="n">
        <v>1.9</v>
      </c>
      <c r="N58" s="1" t="n">
        <v>0</v>
      </c>
      <c r="O58" s="25" t="n">
        <v>10321</v>
      </c>
      <c r="P58" s="24" t="n">
        <v>41135</v>
      </c>
      <c r="Q58" s="24" t="n">
        <v>41308</v>
      </c>
    </row>
    <row r="59" customFormat="false" ht="15" hidden="false" customHeight="false" outlineLevel="0" collapsed="false">
      <c r="A59" s="1" t="s">
        <v>128</v>
      </c>
      <c r="B59" s="9" t="s">
        <v>129</v>
      </c>
      <c r="C59" s="9" t="s">
        <v>223</v>
      </c>
      <c r="D59" s="9" t="n">
        <f aca="false">DATEDIF('patient_data_survival(Nov17)'!O59,'patient_data_survival(Nov17)'!P59,"Y")</f>
        <v>67</v>
      </c>
      <c r="E59" s="1" t="s">
        <v>229</v>
      </c>
      <c r="F59" s="1" t="n">
        <v>1</v>
      </c>
      <c r="G59" s="1" t="n">
        <v>0</v>
      </c>
      <c r="H59" s="1" t="n">
        <v>0</v>
      </c>
      <c r="I59" s="9" t="n">
        <f aca="false">DATEDIF('patient_data_survival(Nov17)'!P59,'patient_data_survival(Nov17)'!Q59,"M")</f>
        <v>53</v>
      </c>
      <c r="J59" s="1" t="n">
        <v>0</v>
      </c>
      <c r="K59" s="1" t="n">
        <v>1</v>
      </c>
      <c r="L59" s="1" t="s">
        <v>259</v>
      </c>
      <c r="M59" s="1" t="n">
        <v>2.7</v>
      </c>
      <c r="N59" s="1" t="n">
        <v>0</v>
      </c>
      <c r="O59" s="25" t="n">
        <v>16093</v>
      </c>
      <c r="P59" s="24" t="n">
        <v>40926</v>
      </c>
      <c r="Q59" s="24" t="n">
        <v>42552</v>
      </c>
    </row>
    <row r="60" customFormat="false" ht="15" hidden="false" customHeight="false" outlineLevel="0" collapsed="false">
      <c r="A60" s="9" t="s">
        <v>202</v>
      </c>
      <c r="B60" s="9" t="s">
        <v>203</v>
      </c>
      <c r="C60" s="9" t="s">
        <v>224</v>
      </c>
      <c r="D60" s="9" t="n">
        <f aca="false">DATEDIF('patient_data_survival(Nov17)'!O60,'patient_data_survival(Nov17)'!P60,"Y")</f>
        <v>53</v>
      </c>
      <c r="E60" s="9" t="s">
        <v>233</v>
      </c>
      <c r="F60" s="9" t="n">
        <v>1</v>
      </c>
      <c r="G60" s="9" t="n">
        <v>1</v>
      </c>
      <c r="H60" s="9" t="n">
        <v>1</v>
      </c>
      <c r="I60" s="9" t="n">
        <f aca="false">DATEDIF('patient_data_survival(Nov17)'!P60,'patient_data_survival(Nov17)'!Q60,"M")</f>
        <v>21</v>
      </c>
      <c r="J60" s="9" t="n">
        <v>1</v>
      </c>
      <c r="K60" s="9" t="n">
        <v>0</v>
      </c>
      <c r="L60" s="9" t="s">
        <v>243</v>
      </c>
      <c r="M60" s="9" t="n">
        <v>2.9</v>
      </c>
      <c r="N60" s="9" t="n">
        <v>1</v>
      </c>
      <c r="O60" s="24" t="n">
        <v>21499</v>
      </c>
      <c r="P60" s="24" t="n">
        <v>40989</v>
      </c>
      <c r="Q60" s="24" t="n">
        <v>41629</v>
      </c>
    </row>
    <row r="61" customFormat="false" ht="15" hidden="false" customHeight="false" outlineLevel="0" collapsed="false">
      <c r="A61" s="9" t="s">
        <v>204</v>
      </c>
      <c r="B61" s="9" t="s">
        <v>205</v>
      </c>
      <c r="C61" s="9" t="s">
        <v>224</v>
      </c>
      <c r="D61" s="9" t="n">
        <f aca="false">DATEDIF('patient_data_survival(Nov17)'!O61,'patient_data_survival(Nov17)'!P61,"Y")</f>
        <v>68</v>
      </c>
      <c r="E61" s="9" t="s">
        <v>221</v>
      </c>
      <c r="F61" s="9" t="n">
        <v>0</v>
      </c>
      <c r="G61" s="9" t="n">
        <v>1</v>
      </c>
      <c r="H61" s="9" t="n">
        <v>1</v>
      </c>
      <c r="I61" s="9" t="n">
        <f aca="false">DATEDIF('patient_data_survival(Nov17)'!P61,'patient_data_survival(Nov17)'!Q61,"M")</f>
        <v>42</v>
      </c>
      <c r="J61" s="9" t="n">
        <v>1</v>
      </c>
      <c r="K61" s="9" t="n">
        <v>1</v>
      </c>
      <c r="L61" s="9" t="s">
        <v>277</v>
      </c>
      <c r="M61" s="9" t="n">
        <v>2.5</v>
      </c>
      <c r="N61" s="9" t="n">
        <v>0</v>
      </c>
      <c r="O61" s="24" t="n">
        <v>16268</v>
      </c>
      <c r="P61" s="24" t="n">
        <v>41116</v>
      </c>
      <c r="Q61" s="24" t="n">
        <v>42400</v>
      </c>
    </row>
    <row r="62" customFormat="false" ht="15" hidden="false" customHeight="false" outlineLevel="0" collapsed="false">
      <c r="A62" s="1" t="s">
        <v>132</v>
      </c>
      <c r="B62" s="9" t="s">
        <v>133</v>
      </c>
      <c r="C62" s="1" t="s">
        <v>223</v>
      </c>
      <c r="D62" s="9" t="n">
        <f aca="false">DATEDIF('patient_data_survival(Nov17)'!O62,'patient_data_survival(Nov17)'!P62,"Y")</f>
        <v>96</v>
      </c>
      <c r="E62" s="1" t="s">
        <v>221</v>
      </c>
      <c r="F62" s="1" t="n">
        <v>0</v>
      </c>
      <c r="G62" s="1" t="n">
        <v>1</v>
      </c>
      <c r="H62" s="1" t="n">
        <v>0</v>
      </c>
      <c r="I62" s="9" t="n">
        <f aca="false">DATEDIF('patient_data_survival(Nov17)'!P62,'patient_data_survival(Nov17)'!Q62,"M")</f>
        <v>38</v>
      </c>
      <c r="J62" s="31" t="n">
        <v>0</v>
      </c>
      <c r="K62" s="1" t="n">
        <v>0</v>
      </c>
      <c r="L62" s="1" t="s">
        <v>278</v>
      </c>
      <c r="M62" s="1" t="n">
        <v>2.6</v>
      </c>
      <c r="N62" s="1" t="n">
        <v>0</v>
      </c>
      <c r="O62" s="25" t="n">
        <v>5786</v>
      </c>
      <c r="P62" s="24" t="n">
        <v>41176</v>
      </c>
      <c r="Q62" s="24" t="n">
        <v>42360</v>
      </c>
    </row>
    <row r="63" customFormat="false" ht="15" hidden="false" customHeight="false" outlineLevel="0" collapsed="false">
      <c r="A63" s="1" t="s">
        <v>134</v>
      </c>
      <c r="B63" s="9" t="s">
        <v>135</v>
      </c>
      <c r="C63" s="1" t="s">
        <v>224</v>
      </c>
      <c r="D63" s="9" t="n">
        <f aca="false">DATEDIF('patient_data_survival(Nov17)'!O63,'patient_data_survival(Nov17)'!P63,"Y")</f>
        <v>68</v>
      </c>
      <c r="E63" s="1" t="s">
        <v>221</v>
      </c>
      <c r="F63" s="1" t="n">
        <v>0</v>
      </c>
      <c r="G63" s="1" t="n">
        <v>0</v>
      </c>
      <c r="H63" s="1" t="n">
        <v>0</v>
      </c>
      <c r="I63" s="9" t="n">
        <f aca="false">DATEDIF('patient_data_survival(Nov17)'!P63,'patient_data_survival(Nov17)'!Q63,"M")</f>
        <v>55</v>
      </c>
      <c r="J63" s="1" t="n">
        <v>0</v>
      </c>
      <c r="K63" s="1" t="n">
        <v>1</v>
      </c>
      <c r="L63" s="1" t="s">
        <v>279</v>
      </c>
      <c r="M63" s="1" t="n">
        <v>2.8</v>
      </c>
      <c r="N63" s="1" t="n">
        <v>0</v>
      </c>
      <c r="O63" s="25" t="n">
        <v>15948</v>
      </c>
      <c r="P63" s="24" t="n">
        <v>40994</v>
      </c>
      <c r="Q63" s="24" t="n">
        <v>42676</v>
      </c>
    </row>
    <row r="64" customFormat="false" ht="15" hidden="false" customHeight="false" outlineLevel="0" collapsed="false">
      <c r="A64" s="9" t="s">
        <v>136</v>
      </c>
      <c r="B64" s="9" t="s">
        <v>135</v>
      </c>
      <c r="C64" s="9" t="s">
        <v>224</v>
      </c>
      <c r="D64" s="9" t="n">
        <f aca="false">DATEDIF('patient_data_survival(Nov17)'!O64,'patient_data_survival(Nov17)'!P64,"Y")</f>
        <v>68</v>
      </c>
      <c r="E64" s="9" t="s">
        <v>221</v>
      </c>
      <c r="F64" s="9" t="n">
        <v>0</v>
      </c>
      <c r="G64" s="9" t="n">
        <v>0</v>
      </c>
      <c r="H64" s="9" t="n">
        <v>0</v>
      </c>
      <c r="I64" s="9" t="n">
        <f aca="false">DATEDIF('patient_data_survival(Nov17)'!P64,'patient_data_survival(Nov17)'!Q64,"M")</f>
        <v>55</v>
      </c>
      <c r="J64" s="9" t="n">
        <v>0</v>
      </c>
      <c r="K64" s="9" t="n">
        <v>1</v>
      </c>
      <c r="L64" s="9" t="s">
        <v>280</v>
      </c>
      <c r="M64" s="9" t="n">
        <v>2</v>
      </c>
      <c r="N64" s="9" t="n">
        <v>1</v>
      </c>
      <c r="O64" s="24" t="n">
        <v>15948</v>
      </c>
      <c r="P64" s="24" t="n">
        <v>40994</v>
      </c>
      <c r="Q64" s="24" t="n">
        <v>42676</v>
      </c>
    </row>
    <row r="65" customFormat="false" ht="15" hidden="false" customHeight="false" outlineLevel="0" collapsed="false">
      <c r="A65" s="1" t="s">
        <v>137</v>
      </c>
      <c r="B65" s="9" t="s">
        <v>138</v>
      </c>
      <c r="C65" s="1" t="s">
        <v>224</v>
      </c>
      <c r="D65" s="9" t="n">
        <f aca="false">DATEDIF('patient_data_survival(Nov17)'!O65,'patient_data_survival(Nov17)'!P65,"Y")</f>
        <v>78</v>
      </c>
      <c r="E65" s="1" t="s">
        <v>225</v>
      </c>
      <c r="F65" s="9" t="n">
        <v>0</v>
      </c>
      <c r="G65" s="1" t="n">
        <v>0</v>
      </c>
      <c r="H65" s="9" t="n">
        <v>0</v>
      </c>
      <c r="I65" s="9" t="n">
        <f aca="false">DATEDIF('patient_data_survival(Nov17)'!P65,'patient_data_survival(Nov17)'!Q65,"M")</f>
        <v>41</v>
      </c>
      <c r="J65" s="9" t="n">
        <v>0</v>
      </c>
      <c r="K65" s="9" t="n">
        <v>1</v>
      </c>
      <c r="L65" s="1" t="s">
        <v>281</v>
      </c>
      <c r="M65" s="1" t="n">
        <v>1.9</v>
      </c>
      <c r="N65" s="9" t="n">
        <v>1</v>
      </c>
      <c r="O65" s="25" t="n">
        <v>12689</v>
      </c>
      <c r="P65" s="25" t="n">
        <v>41303</v>
      </c>
      <c r="Q65" s="25" t="n">
        <v>42565</v>
      </c>
    </row>
    <row r="66" customFormat="false" ht="15" hidden="false" customHeight="false" outlineLevel="0" collapsed="false">
      <c r="A66" s="1" t="s">
        <v>206</v>
      </c>
      <c r="B66" s="9" t="s">
        <v>207</v>
      </c>
      <c r="C66" s="9" t="s">
        <v>224</v>
      </c>
      <c r="D66" s="9" t="n">
        <f aca="false">DATEDIF('patient_data_survival(Nov17)'!O66,'patient_data_survival(Nov17)'!P66,"Y")</f>
        <v>48</v>
      </c>
      <c r="E66" s="1" t="s">
        <v>225</v>
      </c>
      <c r="F66" s="9" t="n">
        <v>0</v>
      </c>
      <c r="G66" s="1" t="n">
        <v>0</v>
      </c>
      <c r="H66" s="9" t="n">
        <v>0</v>
      </c>
      <c r="I66" s="9" t="n">
        <f aca="false">DATEDIF('patient_data_survival(Nov17)'!P66,'patient_data_survival(Nov17)'!Q66,"M")</f>
        <v>51</v>
      </c>
      <c r="J66" s="9" t="n">
        <v>1</v>
      </c>
      <c r="K66" s="9" t="n">
        <v>1</v>
      </c>
      <c r="L66" s="9" t="s">
        <v>282</v>
      </c>
      <c r="M66" s="1" t="n">
        <v>6</v>
      </c>
      <c r="N66" s="9" t="n">
        <v>2</v>
      </c>
      <c r="O66" s="25" t="n">
        <v>23546</v>
      </c>
      <c r="P66" s="25" t="n">
        <v>41337</v>
      </c>
      <c r="Q66" s="25" t="n">
        <v>42917</v>
      </c>
    </row>
    <row r="67" customFormat="false" ht="15" hidden="false" customHeight="false" outlineLevel="0" collapsed="false">
      <c r="A67" s="1" t="s">
        <v>139</v>
      </c>
      <c r="B67" s="9" t="s">
        <v>140</v>
      </c>
      <c r="C67" s="1" t="s">
        <v>224</v>
      </c>
      <c r="D67" s="9" t="n">
        <f aca="false">DATEDIF('patient_data_survival(Nov17)'!O67,'patient_data_survival(Nov17)'!P67,"Y")</f>
        <v>74</v>
      </c>
      <c r="E67" s="1" t="s">
        <v>221</v>
      </c>
      <c r="F67" s="9" t="n">
        <v>0</v>
      </c>
      <c r="G67" s="1" t="n">
        <v>0</v>
      </c>
      <c r="H67" s="9" t="n">
        <v>0</v>
      </c>
      <c r="I67" s="9" t="n">
        <f aca="false">DATEDIF('patient_data_survival(Nov17)'!P67,'patient_data_survival(Nov17)'!Q67,"M")</f>
        <v>48</v>
      </c>
      <c r="J67" s="9" t="n">
        <v>0</v>
      </c>
      <c r="K67" s="9" t="n">
        <v>0</v>
      </c>
      <c r="L67" s="1" t="s">
        <v>283</v>
      </c>
      <c r="M67" s="1" t="n">
        <v>1.55</v>
      </c>
      <c r="N67" s="9" t="n">
        <v>1</v>
      </c>
      <c r="O67" s="25" t="n">
        <v>14163</v>
      </c>
      <c r="P67" s="25" t="n">
        <v>41383</v>
      </c>
      <c r="Q67" s="25" t="n">
        <v>42860</v>
      </c>
    </row>
    <row r="68" customFormat="false" ht="15" hidden="false" customHeight="false" outlineLevel="0" collapsed="false">
      <c r="A68" s="1" t="s">
        <v>141</v>
      </c>
      <c r="B68" s="9" t="s">
        <v>142</v>
      </c>
      <c r="C68" s="1" t="s">
        <v>224</v>
      </c>
      <c r="D68" s="9" t="n">
        <f aca="false">DATEDIF('patient_data_survival(Nov17)'!O68,'patient_data_survival(Nov17)'!P68,"Y")</f>
        <v>62</v>
      </c>
      <c r="E68" s="1" t="s">
        <v>233</v>
      </c>
      <c r="F68" s="9" t="n">
        <v>1</v>
      </c>
      <c r="G68" s="1" t="n">
        <v>0</v>
      </c>
      <c r="H68" s="9" t="n">
        <v>0</v>
      </c>
      <c r="I68" s="9" t="n">
        <f aca="false">DATEDIF('patient_data_survival(Nov17)'!P68,'patient_data_survival(Nov17)'!Q68,"M")</f>
        <v>44</v>
      </c>
      <c r="J68" s="9" t="n">
        <v>0</v>
      </c>
      <c r="K68" s="9" t="n">
        <v>1</v>
      </c>
      <c r="L68" s="1" t="s">
        <v>284</v>
      </c>
      <c r="M68" s="1" t="n">
        <v>1.4</v>
      </c>
      <c r="N68" s="9" t="n">
        <v>0</v>
      </c>
      <c r="O68" s="25" t="n">
        <v>18418</v>
      </c>
      <c r="P68" s="25" t="n">
        <v>41408</v>
      </c>
      <c r="Q68" s="25" t="n">
        <v>42776</v>
      </c>
    </row>
    <row r="69" customFormat="false" ht="15" hidden="false" customHeight="false" outlineLevel="0" collapsed="false">
      <c r="A69" s="1" t="s">
        <v>147</v>
      </c>
      <c r="B69" s="9" t="s">
        <v>148</v>
      </c>
      <c r="C69" s="1" t="s">
        <v>223</v>
      </c>
      <c r="D69" s="9" t="n">
        <f aca="false">DATEDIF('patient_data_survival(Nov17)'!O69,'patient_data_survival(Nov17)'!P69,"Y")</f>
        <v>52</v>
      </c>
      <c r="E69" s="9" t="s">
        <v>221</v>
      </c>
      <c r="F69" s="9" t="n">
        <v>0</v>
      </c>
      <c r="G69" s="1" t="n">
        <v>0</v>
      </c>
      <c r="H69" s="9" t="n">
        <v>0</v>
      </c>
      <c r="I69" s="9" t="n">
        <f aca="false">DATEDIF('patient_data_survival(Nov17)'!P69,'patient_data_survival(Nov17)'!Q69,"M")</f>
        <v>43</v>
      </c>
      <c r="J69" s="9" t="n">
        <v>0</v>
      </c>
      <c r="K69" s="9" t="n">
        <v>1</v>
      </c>
      <c r="L69" s="1" t="s">
        <v>285</v>
      </c>
      <c r="M69" s="1" t="n">
        <v>3.5</v>
      </c>
      <c r="N69" s="9" t="n">
        <v>0</v>
      </c>
      <c r="O69" s="25" t="n">
        <v>22341</v>
      </c>
      <c r="P69" s="25" t="n">
        <v>41369</v>
      </c>
      <c r="Q69" s="25" t="n">
        <v>42693</v>
      </c>
    </row>
    <row r="70" customFormat="false" ht="15" hidden="false" customHeight="false" outlineLevel="0" collapsed="false">
      <c r="A70" s="1" t="s">
        <v>149</v>
      </c>
      <c r="B70" s="9" t="s">
        <v>150</v>
      </c>
      <c r="C70" s="1" t="s">
        <v>224</v>
      </c>
      <c r="D70" s="9" t="n">
        <f aca="false">DATEDIF('patient_data_survival(Nov17)'!O70,'patient_data_survival(Nov17)'!P70,"Y")</f>
        <v>55</v>
      </c>
      <c r="E70" s="9" t="s">
        <v>221</v>
      </c>
      <c r="F70" s="9" t="n">
        <v>0</v>
      </c>
      <c r="G70" s="1" t="n">
        <v>0</v>
      </c>
      <c r="H70" s="9" t="n">
        <v>0</v>
      </c>
      <c r="I70" s="9" t="n">
        <f aca="false">DATEDIF('patient_data_survival(Nov17)'!P70,'patient_data_survival(Nov17)'!Q70,"M")</f>
        <v>43</v>
      </c>
      <c r="J70" s="9" t="n">
        <v>0</v>
      </c>
      <c r="K70" s="9" t="n">
        <v>0</v>
      </c>
      <c r="L70" s="1" t="s">
        <v>286</v>
      </c>
      <c r="M70" s="1" t="n">
        <v>5</v>
      </c>
      <c r="N70" s="9" t="n">
        <v>2</v>
      </c>
      <c r="O70" s="25" t="n">
        <v>21324</v>
      </c>
      <c r="P70" s="25" t="n">
        <v>41462</v>
      </c>
      <c r="Q70" s="25" t="n">
        <v>42781</v>
      </c>
    </row>
    <row r="71" customFormat="false" ht="15" hidden="false" customHeight="false" outlineLevel="0" collapsed="false">
      <c r="A71" s="1" t="s">
        <v>153</v>
      </c>
      <c r="B71" s="9" t="s">
        <v>154</v>
      </c>
      <c r="C71" s="19" t="s">
        <v>224</v>
      </c>
      <c r="D71" s="9" t="n">
        <f aca="false">DATEDIF('patient_data_survival(Nov17)'!O71,'patient_data_survival(Nov17)'!P71,"Y")</f>
        <v>65</v>
      </c>
      <c r="E71" s="1" t="s">
        <v>225</v>
      </c>
      <c r="F71" s="9" t="n">
        <v>0</v>
      </c>
      <c r="G71" s="1" t="n">
        <v>0</v>
      </c>
      <c r="H71" s="9" t="n">
        <v>0</v>
      </c>
      <c r="I71" s="9" t="n">
        <f aca="false">DATEDIF('patient_data_survival(Nov17)'!P71,'patient_data_survival(Nov17)'!Q71,"M")</f>
        <v>30</v>
      </c>
      <c r="J71" s="9" t="n">
        <v>0</v>
      </c>
      <c r="K71" s="9" t="n">
        <v>0</v>
      </c>
      <c r="L71" s="1" t="s">
        <v>287</v>
      </c>
      <c r="M71" s="1" t="n">
        <v>7.5</v>
      </c>
      <c r="N71" s="9" t="n">
        <v>0</v>
      </c>
      <c r="O71" s="32" t="n">
        <v>17841</v>
      </c>
      <c r="P71" s="32" t="n">
        <v>41729</v>
      </c>
      <c r="Q71" s="25" t="n">
        <v>42663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055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10" width="10.2602040816327"/>
    <col collapsed="false" hidden="false" max="2" min="2" style="10" width="34.8265306122449"/>
    <col collapsed="false" hidden="false" max="3" min="3" style="10" width="27.2704081632653"/>
    <col collapsed="false" hidden="false" max="4" min="4" style="10" width="12.6887755102041"/>
    <col collapsed="false" hidden="false" max="5" min="5" style="10" width="17.0102040816327"/>
    <col collapsed="false" hidden="false" max="6" min="6" style="10" width="15.9285714285714"/>
    <col collapsed="false" hidden="false" max="7" min="7" style="10" width="12.2857142857143"/>
    <col collapsed="false" hidden="false" max="9" min="8" style="10" width="6.0765306122449"/>
    <col collapsed="false" hidden="false" max="10" min="10" style="10" width="9.04591836734694"/>
    <col collapsed="false" hidden="false" max="11" min="11" style="10" width="7.29081632653061"/>
    <col collapsed="false" hidden="false" max="12" min="12" style="10" width="12.6887755102041"/>
    <col collapsed="false" hidden="false" max="13" min="13" style="10" width="37.7959183673469"/>
    <col collapsed="false" hidden="false" max="14" min="14" style="10" width="14.8469387755102"/>
    <col collapsed="false" hidden="false" max="15" min="15" style="10" width="13.2295918367347"/>
    <col collapsed="false" hidden="false" max="16" min="16" style="10" width="6.0765306122449"/>
    <col collapsed="false" hidden="false" max="17" min="17" style="10" width="6.3469387755102"/>
    <col collapsed="false" hidden="false" max="18" min="18" style="10" width="14.8469387755102"/>
    <col collapsed="false" hidden="false" max="1025" min="19" style="10" width="9.44897959183673"/>
  </cols>
  <sheetData>
    <row r="1" customFormat="false" ht="12.8" hidden="false" customHeight="false" outlineLevel="0" collapsed="false">
      <c r="A1" s="10" t="s">
        <v>288</v>
      </c>
      <c r="B1" s="10" t="s">
        <v>289</v>
      </c>
      <c r="C1" s="10" t="s">
        <v>290</v>
      </c>
      <c r="D1" s="10" t="s">
        <v>291</v>
      </c>
      <c r="E1" s="10" t="s">
        <v>292</v>
      </c>
      <c r="F1" s="10" t="s">
        <v>293</v>
      </c>
      <c r="G1" s="10" t="s">
        <v>294</v>
      </c>
      <c r="H1" s="10" t="s">
        <v>295</v>
      </c>
      <c r="I1" s="10" t="s">
        <v>296</v>
      </c>
      <c r="J1" s="10" t="s">
        <v>297</v>
      </c>
      <c r="K1" s="10" t="s">
        <v>298</v>
      </c>
      <c r="L1" s="10" t="s">
        <v>299</v>
      </c>
      <c r="M1" s="10" t="s">
        <v>300</v>
      </c>
      <c r="N1" s="10" t="s">
        <v>301</v>
      </c>
      <c r="O1" s="10" t="s">
        <v>302</v>
      </c>
      <c r="P1" s="10" t="s">
        <v>303</v>
      </c>
      <c r="Q1" s="10" t="s">
        <v>304</v>
      </c>
      <c r="R1" s="10" t="s">
        <v>305</v>
      </c>
      <c r="S1" s="10" t="s">
        <v>306</v>
      </c>
      <c r="T1" s="10" t="s">
        <v>307</v>
      </c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10" t="s">
        <v>16</v>
      </c>
      <c r="B2" s="10" t="s">
        <v>308</v>
      </c>
      <c r="C2" s="10" t="n">
        <v>0</v>
      </c>
      <c r="D2" s="10" t="n">
        <v>0</v>
      </c>
      <c r="E2" s="10" t="n">
        <v>0</v>
      </c>
      <c r="F2" s="0"/>
      <c r="G2" s="10" t="n">
        <v>1</v>
      </c>
      <c r="H2" s="10" t="n">
        <v>1</v>
      </c>
      <c r="I2" s="0"/>
      <c r="J2" s="0"/>
      <c r="K2" s="0"/>
      <c r="L2" s="0"/>
      <c r="M2" s="10" t="s">
        <v>309</v>
      </c>
      <c r="N2" s="0"/>
      <c r="O2" s="0"/>
      <c r="P2" s="0"/>
      <c r="Q2" s="0"/>
      <c r="R2" s="0"/>
      <c r="S2" s="0" t="n">
        <v>1</v>
      </c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10" t="s">
        <v>16</v>
      </c>
      <c r="B3" s="10" t="s">
        <v>310</v>
      </c>
      <c r="C3" s="10" t="n">
        <v>0</v>
      </c>
      <c r="D3" s="10" t="n">
        <v>0</v>
      </c>
      <c r="E3" s="10" t="n">
        <v>0</v>
      </c>
      <c r="F3" s="0"/>
      <c r="G3" s="10" t="n">
        <v>1</v>
      </c>
      <c r="H3" s="10" t="n">
        <v>1</v>
      </c>
      <c r="I3" s="0"/>
      <c r="J3" s="0"/>
      <c r="K3" s="0"/>
      <c r="L3" s="0"/>
      <c r="M3" s="0"/>
      <c r="N3" s="0"/>
      <c r="O3" s="0"/>
      <c r="P3" s="0"/>
      <c r="Q3" s="0"/>
      <c r="R3" s="0"/>
      <c r="S3" s="0" t="n">
        <v>1</v>
      </c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10" t="s">
        <v>16</v>
      </c>
      <c r="B4" s="10" t="s">
        <v>311</v>
      </c>
      <c r="C4" s="10" t="n">
        <v>0</v>
      </c>
      <c r="D4" s="10" t="n">
        <v>0</v>
      </c>
      <c r="E4" s="10" t="n">
        <v>0</v>
      </c>
      <c r="F4" s="0"/>
      <c r="G4" s="10" t="n">
        <v>1</v>
      </c>
      <c r="H4" s="10" t="n">
        <v>1</v>
      </c>
      <c r="I4" s="0"/>
      <c r="J4" s="0"/>
      <c r="K4" s="0"/>
      <c r="L4" s="0"/>
      <c r="M4" s="10" t="s">
        <v>309</v>
      </c>
      <c r="N4" s="0"/>
      <c r="O4" s="0"/>
      <c r="P4" s="0"/>
      <c r="Q4" s="0"/>
      <c r="R4" s="0"/>
      <c r="S4" s="0" t="n">
        <v>1</v>
      </c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10" t="s">
        <v>16</v>
      </c>
      <c r="B5" s="10" t="s">
        <v>312</v>
      </c>
      <c r="C5" s="10" t="n">
        <v>0</v>
      </c>
      <c r="D5" s="10" t="n">
        <v>0</v>
      </c>
      <c r="E5" s="10" t="n">
        <v>0</v>
      </c>
      <c r="F5" s="0"/>
      <c r="G5" s="10" t="n">
        <v>1</v>
      </c>
      <c r="H5" s="10" t="n">
        <v>1</v>
      </c>
      <c r="I5" s="0"/>
      <c r="J5" s="0"/>
      <c r="K5" s="0"/>
      <c r="L5" s="0"/>
      <c r="M5" s="10" t="s">
        <v>309</v>
      </c>
      <c r="N5" s="0"/>
      <c r="O5" s="0"/>
      <c r="P5" s="0"/>
      <c r="Q5" s="0"/>
      <c r="R5" s="0"/>
      <c r="S5" s="0" t="n">
        <v>1</v>
      </c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10" t="s">
        <v>16</v>
      </c>
      <c r="B6" s="10" t="s">
        <v>313</v>
      </c>
      <c r="C6" s="10" t="n">
        <v>0</v>
      </c>
      <c r="D6" s="10" t="n">
        <v>0</v>
      </c>
      <c r="E6" s="10" t="n">
        <v>0</v>
      </c>
      <c r="F6" s="0"/>
      <c r="G6" s="10" t="n">
        <v>1</v>
      </c>
      <c r="H6" s="10" t="n">
        <v>1</v>
      </c>
      <c r="I6" s="0"/>
      <c r="J6" s="0"/>
      <c r="K6" s="0"/>
      <c r="L6" s="0"/>
      <c r="M6" s="0"/>
      <c r="N6" s="0"/>
      <c r="O6" s="0"/>
      <c r="P6" s="0"/>
      <c r="Q6" s="0"/>
      <c r="R6" s="0"/>
      <c r="S6" s="0" t="n">
        <v>1</v>
      </c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10" t="s">
        <v>16</v>
      </c>
      <c r="B7" s="10" t="s">
        <v>314</v>
      </c>
      <c r="C7" s="10" t="n">
        <v>0</v>
      </c>
      <c r="D7" s="10" t="n">
        <v>0</v>
      </c>
      <c r="E7" s="10" t="n">
        <v>1</v>
      </c>
      <c r="F7" s="0"/>
      <c r="G7" s="10" t="n">
        <v>1</v>
      </c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 t="n">
        <v>1</v>
      </c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10" t="s">
        <v>16</v>
      </c>
      <c r="B8" s="10" t="s">
        <v>315</v>
      </c>
      <c r="C8" s="10" t="n">
        <v>0</v>
      </c>
      <c r="D8" s="10" t="n">
        <v>0</v>
      </c>
      <c r="E8" s="10" t="n">
        <v>1</v>
      </c>
      <c r="F8" s="0"/>
      <c r="G8" s="10" t="n">
        <v>1</v>
      </c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 t="n">
        <v>1</v>
      </c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10" t="s">
        <v>16</v>
      </c>
      <c r="B9" s="10" t="s">
        <v>316</v>
      </c>
      <c r="C9" s="10" t="n">
        <v>0</v>
      </c>
      <c r="D9" s="10" t="n">
        <v>0</v>
      </c>
      <c r="E9" s="10" t="n">
        <v>1</v>
      </c>
      <c r="F9" s="0"/>
      <c r="G9" s="10" t="n">
        <v>1</v>
      </c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 t="n">
        <v>1</v>
      </c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10" t="s">
        <v>16</v>
      </c>
      <c r="B10" s="10" t="s">
        <v>317</v>
      </c>
      <c r="C10" s="10" t="n">
        <v>0</v>
      </c>
      <c r="D10" s="10" t="n">
        <v>0</v>
      </c>
      <c r="E10" s="10" t="n">
        <v>1</v>
      </c>
      <c r="F10" s="0"/>
      <c r="G10" s="10" t="n">
        <v>1</v>
      </c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 t="n">
        <v>1</v>
      </c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10" t="s">
        <v>16</v>
      </c>
      <c r="B11" s="10" t="s">
        <v>318</v>
      </c>
      <c r="C11" s="10" t="n">
        <v>0</v>
      </c>
      <c r="D11" s="10" t="n">
        <v>0</v>
      </c>
      <c r="E11" s="10" t="n">
        <v>0</v>
      </c>
      <c r="F11" s="0"/>
      <c r="G11" s="10" t="n">
        <v>1</v>
      </c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 t="n">
        <v>1</v>
      </c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10" t="s">
        <v>16</v>
      </c>
      <c r="B12" s="10" t="s">
        <v>319</v>
      </c>
      <c r="C12" s="10" t="n">
        <v>0</v>
      </c>
      <c r="D12" s="10" t="n">
        <v>0</v>
      </c>
      <c r="E12" s="10" t="n">
        <v>1</v>
      </c>
      <c r="F12" s="0"/>
      <c r="G12" s="10" t="n">
        <v>1</v>
      </c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 t="n">
        <v>1</v>
      </c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10" t="s">
        <v>16</v>
      </c>
      <c r="B13" s="10" t="s">
        <v>320</v>
      </c>
      <c r="C13" s="10" t="n">
        <v>0</v>
      </c>
      <c r="D13" s="10" t="n">
        <v>0</v>
      </c>
      <c r="E13" s="10" t="n">
        <v>1</v>
      </c>
      <c r="F13" s="0"/>
      <c r="G13" s="10" t="n">
        <v>1</v>
      </c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 t="n">
        <v>1</v>
      </c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10" t="s">
        <v>16</v>
      </c>
      <c r="B14" s="10" t="s">
        <v>321</v>
      </c>
      <c r="C14" s="10" t="n">
        <v>0</v>
      </c>
      <c r="D14" s="10" t="n">
        <v>0</v>
      </c>
      <c r="E14" s="10" t="n">
        <v>1</v>
      </c>
      <c r="F14" s="0"/>
      <c r="G14" s="10" t="n">
        <v>1</v>
      </c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 t="n">
        <v>1</v>
      </c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10" t="s">
        <v>29</v>
      </c>
      <c r="B15" s="10" t="s">
        <v>322</v>
      </c>
      <c r="C15" s="10" t="n">
        <v>0</v>
      </c>
      <c r="D15" s="10" t="n">
        <v>0</v>
      </c>
      <c r="E15" s="10" t="n">
        <v>0</v>
      </c>
      <c r="F15" s="10" t="n">
        <v>0</v>
      </c>
      <c r="G15" s="10" t="n">
        <v>0</v>
      </c>
      <c r="H15" s="0"/>
      <c r="I15" s="10" t="n">
        <v>1</v>
      </c>
      <c r="J15" s="10" t="n">
        <v>1</v>
      </c>
      <c r="K15" s="0"/>
      <c r="L15" s="10" t="n">
        <v>1</v>
      </c>
      <c r="M15" s="0"/>
      <c r="N15" s="0"/>
      <c r="O15" s="0"/>
      <c r="P15" s="0"/>
      <c r="Q15" s="0"/>
      <c r="R15" s="0"/>
      <c r="S15" s="0" t="n">
        <v>0</v>
      </c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10" t="s">
        <v>29</v>
      </c>
      <c r="B16" s="10" t="s">
        <v>323</v>
      </c>
      <c r="C16" s="10" t="n">
        <v>0</v>
      </c>
      <c r="D16" s="10" t="n">
        <v>0</v>
      </c>
      <c r="E16" s="10" t="n">
        <v>0</v>
      </c>
      <c r="F16" s="10" t="n">
        <v>0</v>
      </c>
      <c r="G16" s="10" t="n">
        <v>0</v>
      </c>
      <c r="H16" s="0"/>
      <c r="I16" s="10" t="n">
        <v>1</v>
      </c>
      <c r="J16" s="10" t="n">
        <v>1</v>
      </c>
      <c r="K16" s="0"/>
      <c r="L16" s="10" t="n">
        <v>1</v>
      </c>
      <c r="M16" s="0"/>
      <c r="N16" s="0"/>
      <c r="O16" s="0"/>
      <c r="P16" s="0"/>
      <c r="Q16" s="0"/>
      <c r="R16" s="0"/>
      <c r="S16" s="0" t="n">
        <v>0</v>
      </c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10" t="s">
        <v>29</v>
      </c>
      <c r="B17" s="10" t="s">
        <v>324</v>
      </c>
      <c r="C17" s="10" t="n">
        <v>0</v>
      </c>
      <c r="D17" s="10" t="n">
        <v>0</v>
      </c>
      <c r="E17" s="10" t="n">
        <v>0</v>
      </c>
      <c r="F17" s="10" t="n">
        <v>1</v>
      </c>
      <c r="G17" s="10" t="n">
        <v>0</v>
      </c>
      <c r="H17" s="0"/>
      <c r="I17" s="0"/>
      <c r="J17" s="10" t="n">
        <v>1</v>
      </c>
      <c r="K17" s="0"/>
      <c r="L17" s="10" t="n">
        <v>1</v>
      </c>
      <c r="M17" s="0"/>
      <c r="N17" s="0"/>
      <c r="O17" s="0"/>
      <c r="P17" s="0"/>
      <c r="Q17" s="0"/>
      <c r="R17" s="0"/>
      <c r="S17" s="0" t="n">
        <v>0</v>
      </c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10" t="s">
        <v>29</v>
      </c>
      <c r="B18" s="10" t="s">
        <v>325</v>
      </c>
      <c r="C18" s="10" t="n">
        <v>0</v>
      </c>
      <c r="D18" s="10" t="n">
        <v>0</v>
      </c>
      <c r="E18" s="10" t="n">
        <v>0</v>
      </c>
      <c r="F18" s="10" t="n">
        <v>1</v>
      </c>
      <c r="G18" s="10" t="n">
        <v>0</v>
      </c>
      <c r="H18" s="0"/>
      <c r="I18" s="0"/>
      <c r="J18" s="10" t="n">
        <v>1</v>
      </c>
      <c r="K18" s="0"/>
      <c r="L18" s="0"/>
      <c r="M18" s="0"/>
      <c r="N18" s="0"/>
      <c r="O18" s="0"/>
      <c r="P18" s="0"/>
      <c r="Q18" s="0"/>
      <c r="R18" s="0"/>
      <c r="S18" s="0" t="n">
        <v>0</v>
      </c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10" t="s">
        <v>29</v>
      </c>
      <c r="B19" s="10" t="s">
        <v>326</v>
      </c>
      <c r="C19" s="10" t="n">
        <v>0</v>
      </c>
      <c r="D19" s="10" t="n">
        <v>0</v>
      </c>
      <c r="E19" s="10" t="n">
        <v>0</v>
      </c>
      <c r="F19" s="10" t="n">
        <v>1</v>
      </c>
      <c r="G19" s="10" t="n">
        <v>0</v>
      </c>
      <c r="H19" s="0"/>
      <c r="I19" s="0"/>
      <c r="J19" s="10" t="n">
        <v>1</v>
      </c>
      <c r="K19" s="0"/>
      <c r="L19" s="0"/>
      <c r="M19" s="0"/>
      <c r="N19" s="0"/>
      <c r="O19" s="0"/>
      <c r="P19" s="0"/>
      <c r="Q19" s="0"/>
      <c r="R19" s="0"/>
      <c r="S19" s="0" t="n">
        <v>0</v>
      </c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10" t="s">
        <v>29</v>
      </c>
      <c r="B20" s="10" t="s">
        <v>327</v>
      </c>
      <c r="C20" s="10" t="n">
        <v>0</v>
      </c>
      <c r="D20" s="10" t="n">
        <v>0</v>
      </c>
      <c r="E20" s="10" t="n">
        <v>0</v>
      </c>
      <c r="F20" s="10" t="n">
        <v>0</v>
      </c>
      <c r="G20" s="10" t="n">
        <v>0</v>
      </c>
      <c r="H20" s="0"/>
      <c r="I20" s="10" t="n">
        <v>1</v>
      </c>
      <c r="J20" s="10" t="n">
        <v>1</v>
      </c>
      <c r="K20" s="10" t="n">
        <v>1</v>
      </c>
      <c r="L20" s="10" t="n">
        <v>1</v>
      </c>
      <c r="M20" s="0"/>
      <c r="N20" s="0"/>
      <c r="O20" s="0"/>
      <c r="P20" s="0"/>
      <c r="Q20" s="0"/>
      <c r="R20" s="0"/>
      <c r="S20" s="0" t="n">
        <v>0</v>
      </c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10" t="s">
        <v>29</v>
      </c>
      <c r="B21" s="10" t="s">
        <v>328</v>
      </c>
      <c r="C21" s="10" t="n">
        <v>0</v>
      </c>
      <c r="D21" s="10" t="n">
        <v>0</v>
      </c>
      <c r="E21" s="10" t="n">
        <v>0</v>
      </c>
      <c r="F21" s="10" t="n">
        <v>1</v>
      </c>
      <c r="G21" s="10" t="n">
        <v>0</v>
      </c>
      <c r="H21" s="0"/>
      <c r="I21" s="0"/>
      <c r="J21" s="10" t="n">
        <v>1</v>
      </c>
      <c r="K21" s="0"/>
      <c r="L21" s="10" t="n">
        <v>1</v>
      </c>
      <c r="M21" s="0"/>
      <c r="N21" s="0"/>
      <c r="O21" s="0"/>
      <c r="P21" s="0"/>
      <c r="Q21" s="0"/>
      <c r="R21" s="0"/>
      <c r="S21" s="0" t="n">
        <v>0</v>
      </c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10" t="s">
        <v>29</v>
      </c>
      <c r="B22" s="10" t="s">
        <v>329</v>
      </c>
      <c r="C22" s="10" t="n">
        <v>0</v>
      </c>
      <c r="D22" s="10" t="n">
        <v>0</v>
      </c>
      <c r="E22" s="10" t="n">
        <v>0</v>
      </c>
      <c r="F22" s="10" t="n">
        <v>1</v>
      </c>
      <c r="G22" s="10" t="n">
        <v>0</v>
      </c>
      <c r="H22" s="0"/>
      <c r="I22" s="0"/>
      <c r="J22" s="10" t="n">
        <v>1</v>
      </c>
      <c r="K22" s="0"/>
      <c r="L22" s="0"/>
      <c r="M22" s="0"/>
      <c r="N22" s="0"/>
      <c r="O22" s="0"/>
      <c r="P22" s="0"/>
      <c r="Q22" s="0"/>
      <c r="R22" s="0"/>
      <c r="S22" s="0" t="n">
        <v>0</v>
      </c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0" t="s">
        <v>29</v>
      </c>
      <c r="B23" s="0" t="s">
        <v>330</v>
      </c>
      <c r="C23" s="10" t="n">
        <v>0</v>
      </c>
      <c r="D23" s="10" t="n">
        <v>0</v>
      </c>
      <c r="E23" s="0" t="n">
        <v>0</v>
      </c>
      <c r="F23" s="33"/>
      <c r="G23" s="33"/>
      <c r="H23" s="0"/>
      <c r="I23" s="0"/>
      <c r="J23" s="0" t="n">
        <v>1</v>
      </c>
      <c r="K23" s="0"/>
      <c r="L23" s="0"/>
      <c r="M23" s="0"/>
      <c r="N23" s="0"/>
      <c r="O23" s="0"/>
      <c r="P23" s="0"/>
      <c r="Q23" s="0"/>
      <c r="R23" s="0"/>
      <c r="S23" s="0" t="n">
        <v>0</v>
      </c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0" t="s">
        <v>29</v>
      </c>
      <c r="B24" s="0" t="s">
        <v>331</v>
      </c>
      <c r="C24" s="10" t="n">
        <v>0</v>
      </c>
      <c r="D24" s="10" t="n">
        <v>0</v>
      </c>
      <c r="E24" s="0" t="n">
        <v>0</v>
      </c>
      <c r="F24" s="33"/>
      <c r="G24" s="33"/>
      <c r="H24" s="0" t="n">
        <v>1</v>
      </c>
      <c r="I24" s="0" t="n">
        <v>1</v>
      </c>
      <c r="J24" s="0" t="n">
        <v>1</v>
      </c>
      <c r="K24" s="0"/>
      <c r="L24" s="0" t="n">
        <v>1</v>
      </c>
      <c r="M24" s="0"/>
      <c r="N24" s="0"/>
      <c r="O24" s="0"/>
      <c r="P24" s="0"/>
      <c r="Q24" s="0"/>
      <c r="R24" s="0"/>
      <c r="S24" s="0" t="n">
        <v>0</v>
      </c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0" t="s">
        <v>29</v>
      </c>
      <c r="B25" s="0" t="s">
        <v>332</v>
      </c>
      <c r="C25" s="10" t="n">
        <v>0</v>
      </c>
      <c r="D25" s="10" t="n">
        <v>0</v>
      </c>
      <c r="E25" s="0" t="n">
        <v>0</v>
      </c>
      <c r="F25" s="33"/>
      <c r="G25" s="33"/>
      <c r="H25" s="0" t="n">
        <v>1</v>
      </c>
      <c r="I25" s="0" t="n">
        <v>1</v>
      </c>
      <c r="J25" s="0"/>
      <c r="K25" s="0"/>
      <c r="L25" s="0" t="n">
        <v>1</v>
      </c>
      <c r="M25" s="0"/>
      <c r="N25" s="0"/>
      <c r="O25" s="0"/>
      <c r="P25" s="0"/>
      <c r="Q25" s="0"/>
      <c r="R25" s="0"/>
      <c r="S25" s="0" t="n">
        <v>0</v>
      </c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10" t="s">
        <v>33</v>
      </c>
      <c r="B26" s="10" t="s">
        <v>333</v>
      </c>
      <c r="C26" s="10" t="n">
        <v>0</v>
      </c>
      <c r="D26" s="10" t="n">
        <v>0</v>
      </c>
      <c r="E26" s="10" t="n">
        <v>0</v>
      </c>
      <c r="F26" s="0"/>
      <c r="G26" s="10" t="n">
        <v>1</v>
      </c>
      <c r="H26" s="0"/>
      <c r="I26" s="0"/>
      <c r="J26" s="0"/>
      <c r="K26" s="0"/>
      <c r="L26" s="10" t="n">
        <v>1</v>
      </c>
      <c r="M26" s="10" t="s">
        <v>334</v>
      </c>
      <c r="N26" s="0"/>
      <c r="O26" s="0"/>
      <c r="P26" s="0"/>
      <c r="Q26" s="0"/>
      <c r="R26" s="0"/>
      <c r="S26" s="0" t="n">
        <v>1</v>
      </c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10" t="s">
        <v>33</v>
      </c>
      <c r="B27" s="10" t="s">
        <v>335</v>
      </c>
      <c r="C27" s="10" t="n">
        <v>0</v>
      </c>
      <c r="D27" s="10" t="n">
        <v>0</v>
      </c>
      <c r="E27" s="10" t="n">
        <v>0</v>
      </c>
      <c r="F27" s="0"/>
      <c r="G27" s="10" t="n">
        <v>1</v>
      </c>
      <c r="H27" s="0"/>
      <c r="I27" s="0"/>
      <c r="J27" s="0"/>
      <c r="K27" s="0"/>
      <c r="L27" s="10" t="n">
        <v>1</v>
      </c>
      <c r="M27" s="10" t="s">
        <v>334</v>
      </c>
      <c r="N27" s="0"/>
      <c r="O27" s="0"/>
      <c r="P27" s="0"/>
      <c r="Q27" s="0"/>
      <c r="R27" s="0"/>
      <c r="S27" s="0" t="n">
        <v>1</v>
      </c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10" t="s">
        <v>33</v>
      </c>
      <c r="B28" s="10" t="s">
        <v>336</v>
      </c>
      <c r="C28" s="10" t="n">
        <v>0</v>
      </c>
      <c r="D28" s="10" t="n">
        <v>0</v>
      </c>
      <c r="E28" s="10" t="n">
        <v>1</v>
      </c>
      <c r="F28" s="0"/>
      <c r="G28" s="10" t="n">
        <v>1</v>
      </c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 t="n">
        <v>1</v>
      </c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10" t="s">
        <v>33</v>
      </c>
      <c r="B29" s="10" t="s">
        <v>337</v>
      </c>
      <c r="C29" s="10" t="n">
        <v>0</v>
      </c>
      <c r="D29" s="10" t="n">
        <v>0</v>
      </c>
      <c r="E29" s="10" t="n">
        <v>0</v>
      </c>
      <c r="F29" s="0"/>
      <c r="G29" s="10" t="n">
        <v>1</v>
      </c>
      <c r="H29" s="0"/>
      <c r="I29" s="0"/>
      <c r="J29" s="0"/>
      <c r="K29" s="0"/>
      <c r="L29" s="10" t="n">
        <v>1</v>
      </c>
      <c r="M29" s="10" t="s">
        <v>334</v>
      </c>
      <c r="N29" s="0"/>
      <c r="O29" s="0"/>
      <c r="P29" s="0"/>
      <c r="Q29" s="0"/>
      <c r="R29" s="0"/>
      <c r="S29" s="0" t="n">
        <v>1</v>
      </c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10" t="s">
        <v>33</v>
      </c>
      <c r="B30" s="10" t="s">
        <v>338</v>
      </c>
      <c r="C30" s="10" t="n">
        <v>0</v>
      </c>
      <c r="D30" s="10" t="n">
        <v>0</v>
      </c>
      <c r="E30" s="10" t="n">
        <v>1</v>
      </c>
      <c r="F30" s="0"/>
      <c r="G30" s="10" t="n">
        <v>1</v>
      </c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 t="n">
        <v>1</v>
      </c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10" t="s">
        <v>33</v>
      </c>
      <c r="B31" s="10" t="s">
        <v>339</v>
      </c>
      <c r="C31" s="10" t="n">
        <v>0</v>
      </c>
      <c r="D31" s="10" t="n">
        <v>0</v>
      </c>
      <c r="E31" s="10" t="n">
        <v>0</v>
      </c>
      <c r="F31" s="0"/>
      <c r="G31" s="10" t="n">
        <v>1</v>
      </c>
      <c r="H31" s="0"/>
      <c r="I31" s="0"/>
      <c r="J31" s="0"/>
      <c r="K31" s="0"/>
      <c r="L31" s="10" t="n">
        <v>1</v>
      </c>
      <c r="M31" s="10" t="s">
        <v>334</v>
      </c>
      <c r="N31" s="0"/>
      <c r="O31" s="0"/>
      <c r="P31" s="0"/>
      <c r="Q31" s="0"/>
      <c r="R31" s="0"/>
      <c r="S31" s="0" t="n">
        <v>1</v>
      </c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10" t="s">
        <v>36</v>
      </c>
      <c r="B32" s="10" t="s">
        <v>340</v>
      </c>
      <c r="C32" s="10" t="n">
        <v>0</v>
      </c>
      <c r="D32" s="10" t="n">
        <v>0</v>
      </c>
      <c r="E32" s="10" t="n">
        <v>1</v>
      </c>
      <c r="F32" s="0"/>
      <c r="G32" s="10" t="n">
        <v>1</v>
      </c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 t="n">
        <v>1</v>
      </c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10" t="s">
        <v>36</v>
      </c>
      <c r="B33" s="10" t="s">
        <v>341</v>
      </c>
      <c r="C33" s="10" t="n">
        <v>0</v>
      </c>
      <c r="D33" s="10" t="n">
        <v>0</v>
      </c>
      <c r="E33" s="10" t="n">
        <v>1</v>
      </c>
      <c r="F33" s="0"/>
      <c r="G33" s="10" t="n">
        <v>1</v>
      </c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 t="n">
        <v>1</v>
      </c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10" t="s">
        <v>36</v>
      </c>
      <c r="B34" s="10" t="s">
        <v>342</v>
      </c>
      <c r="C34" s="10" t="n">
        <v>0</v>
      </c>
      <c r="D34" s="10" t="n">
        <v>0</v>
      </c>
      <c r="E34" s="10" t="n">
        <v>1</v>
      </c>
      <c r="F34" s="0"/>
      <c r="G34" s="10" t="n">
        <v>1</v>
      </c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 t="n">
        <v>1</v>
      </c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10" t="s">
        <v>36</v>
      </c>
      <c r="B35" s="10" t="s">
        <v>343</v>
      </c>
      <c r="C35" s="10" t="n">
        <v>0</v>
      </c>
      <c r="D35" s="10" t="n">
        <v>0</v>
      </c>
      <c r="E35" s="10" t="n">
        <v>1</v>
      </c>
      <c r="F35" s="0"/>
      <c r="G35" s="10" t="n">
        <v>1</v>
      </c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 t="n">
        <v>1</v>
      </c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10" t="s">
        <v>39</v>
      </c>
      <c r="B36" s="10" t="s">
        <v>344</v>
      </c>
      <c r="C36" s="10" t="n">
        <v>0</v>
      </c>
      <c r="D36" s="10" t="n">
        <v>0</v>
      </c>
      <c r="E36" s="10" t="n">
        <v>0</v>
      </c>
      <c r="F36" s="0"/>
      <c r="G36" s="10" t="n">
        <v>1</v>
      </c>
      <c r="H36" s="10" t="n">
        <v>1</v>
      </c>
      <c r="I36" s="0"/>
      <c r="J36" s="0"/>
      <c r="K36" s="0"/>
      <c r="L36" s="0"/>
      <c r="M36" s="0"/>
      <c r="N36" s="0"/>
      <c r="O36" s="0"/>
      <c r="P36" s="0"/>
      <c r="Q36" s="0"/>
      <c r="R36" s="0"/>
      <c r="S36" s="0" t="n">
        <v>1</v>
      </c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10" t="s">
        <v>39</v>
      </c>
      <c r="B37" s="10" t="s">
        <v>345</v>
      </c>
      <c r="C37" s="10" t="n">
        <v>0</v>
      </c>
      <c r="D37" s="10" t="n">
        <v>0</v>
      </c>
      <c r="E37" s="10" t="n">
        <v>0</v>
      </c>
      <c r="F37" s="0"/>
      <c r="G37" s="10" t="n">
        <v>1</v>
      </c>
      <c r="H37" s="10" t="n">
        <v>1</v>
      </c>
      <c r="I37" s="0"/>
      <c r="J37" s="0"/>
      <c r="K37" s="0"/>
      <c r="L37" s="0"/>
      <c r="M37" s="0"/>
      <c r="N37" s="0"/>
      <c r="O37" s="0"/>
      <c r="P37" s="0"/>
      <c r="Q37" s="0"/>
      <c r="R37" s="0"/>
      <c r="S37" s="0" t="n">
        <v>1</v>
      </c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10" t="s">
        <v>39</v>
      </c>
      <c r="B38" s="10" t="s">
        <v>346</v>
      </c>
      <c r="C38" s="10" t="n">
        <v>0</v>
      </c>
      <c r="D38" s="10" t="n">
        <v>0</v>
      </c>
      <c r="E38" s="10" t="n">
        <v>1</v>
      </c>
      <c r="F38" s="0"/>
      <c r="G38" s="10" t="n">
        <v>1</v>
      </c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 t="n">
        <v>1</v>
      </c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10" t="s">
        <v>39</v>
      </c>
      <c r="B39" s="10" t="s">
        <v>347</v>
      </c>
      <c r="C39" s="10" t="n">
        <v>0</v>
      </c>
      <c r="D39" s="10" t="n">
        <v>0</v>
      </c>
      <c r="E39" s="10" t="n">
        <v>0</v>
      </c>
      <c r="F39" s="0"/>
      <c r="G39" s="10" t="n">
        <v>1</v>
      </c>
      <c r="H39" s="10" t="n">
        <v>1</v>
      </c>
      <c r="I39" s="0"/>
      <c r="J39" s="0"/>
      <c r="K39" s="0"/>
      <c r="L39" s="0"/>
      <c r="M39" s="0"/>
      <c r="N39" s="0"/>
      <c r="O39" s="0"/>
      <c r="P39" s="0"/>
      <c r="Q39" s="0"/>
      <c r="R39" s="0"/>
      <c r="S39" s="0" t="n">
        <v>1</v>
      </c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10" t="s">
        <v>39</v>
      </c>
      <c r="B40" s="10" t="s">
        <v>348</v>
      </c>
      <c r="C40" s="10" t="n">
        <v>0</v>
      </c>
      <c r="D40" s="10" t="n">
        <v>0</v>
      </c>
      <c r="E40" s="10" t="n">
        <v>0</v>
      </c>
      <c r="F40" s="0"/>
      <c r="G40" s="10" t="n">
        <v>1</v>
      </c>
      <c r="H40" s="0"/>
      <c r="I40" s="10" t="n">
        <v>1</v>
      </c>
      <c r="J40" s="0"/>
      <c r="K40" s="0"/>
      <c r="L40" s="0"/>
      <c r="M40" s="0"/>
      <c r="N40" s="0"/>
      <c r="O40" s="0"/>
      <c r="P40" s="0"/>
      <c r="Q40" s="0"/>
      <c r="R40" s="0"/>
      <c r="S40" s="0" t="n">
        <v>1</v>
      </c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10" t="s">
        <v>39</v>
      </c>
      <c r="B41" s="10" t="s">
        <v>349</v>
      </c>
      <c r="C41" s="10" t="n">
        <v>0</v>
      </c>
      <c r="D41" s="10" t="n">
        <v>0</v>
      </c>
      <c r="E41" s="10" t="n">
        <v>0</v>
      </c>
      <c r="F41" s="0"/>
      <c r="G41" s="10" t="n">
        <v>1</v>
      </c>
      <c r="H41" s="0"/>
      <c r="I41" s="10" t="n">
        <v>1</v>
      </c>
      <c r="J41" s="0"/>
      <c r="K41" s="0"/>
      <c r="L41" s="0"/>
      <c r="M41" s="0"/>
      <c r="N41" s="0"/>
      <c r="O41" s="0"/>
      <c r="P41" s="0"/>
      <c r="Q41" s="0"/>
      <c r="R41" s="0"/>
      <c r="S41" s="0" t="n">
        <v>1</v>
      </c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10" t="s">
        <v>41</v>
      </c>
      <c r="B42" s="10" t="s">
        <v>350</v>
      </c>
      <c r="C42" s="10" t="n">
        <v>0</v>
      </c>
      <c r="D42" s="10" t="n">
        <v>0</v>
      </c>
      <c r="E42" s="10" t="n">
        <v>1</v>
      </c>
      <c r="F42" s="0"/>
      <c r="G42" s="10" t="n">
        <v>1</v>
      </c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 t="n">
        <v>1</v>
      </c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10" t="s">
        <v>41</v>
      </c>
      <c r="B43" s="10" t="s">
        <v>351</v>
      </c>
      <c r="C43" s="10" t="n">
        <v>0</v>
      </c>
      <c r="D43" s="10" t="n">
        <v>0</v>
      </c>
      <c r="E43" s="10" t="n">
        <v>0</v>
      </c>
      <c r="F43" s="0"/>
      <c r="G43" s="10" t="n">
        <v>1</v>
      </c>
      <c r="H43" s="10" t="n">
        <v>1</v>
      </c>
      <c r="I43" s="0"/>
      <c r="J43" s="0"/>
      <c r="K43" s="0"/>
      <c r="L43" s="0"/>
      <c r="M43" s="0"/>
      <c r="N43" s="0"/>
      <c r="O43" s="0"/>
      <c r="P43" s="0"/>
      <c r="Q43" s="0"/>
      <c r="R43" s="0"/>
      <c r="S43" s="0" t="n">
        <v>1</v>
      </c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0" t="s">
        <v>41</v>
      </c>
      <c r="B44" s="0" t="s">
        <v>352</v>
      </c>
      <c r="C44" s="10" t="n">
        <v>0</v>
      </c>
      <c r="D44" s="10" t="n">
        <v>0</v>
      </c>
      <c r="E44" s="0" t="n">
        <v>0</v>
      </c>
      <c r="F44" s="33"/>
      <c r="G44" s="33"/>
      <c r="H44" s="0" t="n">
        <v>1</v>
      </c>
      <c r="I44" s="0"/>
      <c r="J44" s="0"/>
      <c r="K44" s="0"/>
      <c r="L44" s="0"/>
      <c r="M44" s="0" t="n">
        <v>1</v>
      </c>
      <c r="N44" s="0"/>
      <c r="O44" s="0"/>
      <c r="P44" s="0"/>
      <c r="Q44" s="0"/>
      <c r="R44" s="0"/>
      <c r="S44" s="0" t="n">
        <v>1</v>
      </c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10" t="s">
        <v>43</v>
      </c>
      <c r="B45" s="10" t="s">
        <v>353</v>
      </c>
      <c r="C45" s="10" t="n">
        <v>0</v>
      </c>
      <c r="D45" s="10" t="n">
        <v>0</v>
      </c>
      <c r="E45" s="10" t="n">
        <v>1</v>
      </c>
      <c r="F45" s="0"/>
      <c r="G45" s="10" t="n">
        <v>1</v>
      </c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 t="n">
        <v>1</v>
      </c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10" t="s">
        <v>43</v>
      </c>
      <c r="B46" s="10" t="s">
        <v>354</v>
      </c>
      <c r="C46" s="10" t="n">
        <v>0</v>
      </c>
      <c r="D46" s="10" t="n">
        <v>0</v>
      </c>
      <c r="E46" s="10" t="n">
        <v>0</v>
      </c>
      <c r="F46" s="0"/>
      <c r="G46" s="10" t="n">
        <v>1</v>
      </c>
      <c r="H46" s="0"/>
      <c r="I46" s="10" t="n">
        <v>1</v>
      </c>
      <c r="J46" s="0"/>
      <c r="K46" s="0"/>
      <c r="L46" s="0"/>
      <c r="M46" s="0"/>
      <c r="N46" s="0"/>
      <c r="O46" s="0"/>
      <c r="P46" s="0"/>
      <c r="Q46" s="0"/>
      <c r="R46" s="0"/>
      <c r="S46" s="0" t="n">
        <v>1</v>
      </c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4.95" hidden="false" customHeight="true" outlineLevel="0" collapsed="false">
      <c r="A47" s="10" t="s">
        <v>43</v>
      </c>
      <c r="B47" s="10" t="s">
        <v>355</v>
      </c>
      <c r="C47" s="10" t="n">
        <v>0</v>
      </c>
      <c r="D47" s="10" t="n">
        <v>0</v>
      </c>
      <c r="E47" s="10" t="n">
        <v>1</v>
      </c>
      <c r="F47" s="0"/>
      <c r="G47" s="10" t="n">
        <v>1</v>
      </c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 t="n">
        <v>1</v>
      </c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10" t="s">
        <v>43</v>
      </c>
      <c r="B48" s="10" t="s">
        <v>356</v>
      </c>
      <c r="C48" s="10" t="n">
        <v>0</v>
      </c>
      <c r="D48" s="10" t="n">
        <v>0</v>
      </c>
      <c r="E48" s="10" t="n">
        <v>0</v>
      </c>
      <c r="F48" s="0"/>
      <c r="G48" s="10" t="n">
        <v>1</v>
      </c>
      <c r="H48" s="0"/>
      <c r="I48" s="10" t="n">
        <v>1</v>
      </c>
      <c r="J48" s="0"/>
      <c r="K48" s="0"/>
      <c r="L48" s="0"/>
      <c r="M48" s="0"/>
      <c r="N48" s="0"/>
      <c r="O48" s="0"/>
      <c r="P48" s="0"/>
      <c r="Q48" s="0"/>
      <c r="R48" s="0"/>
      <c r="S48" s="0" t="n">
        <v>1</v>
      </c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10" t="s">
        <v>43</v>
      </c>
      <c r="B49" s="10" t="s">
        <v>357</v>
      </c>
      <c r="C49" s="10" t="n">
        <v>0</v>
      </c>
      <c r="D49" s="10" t="n">
        <v>0</v>
      </c>
      <c r="E49" s="10" t="n">
        <v>1</v>
      </c>
      <c r="F49" s="0"/>
      <c r="G49" s="10" t="n">
        <v>1</v>
      </c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 t="n">
        <v>1</v>
      </c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false" customHeight="false" outlineLevel="0" collapsed="false">
      <c r="A50" s="10" t="s">
        <v>43</v>
      </c>
      <c r="B50" s="10" t="s">
        <v>358</v>
      </c>
      <c r="C50" s="10" t="n">
        <v>0</v>
      </c>
      <c r="D50" s="10" t="n">
        <v>0</v>
      </c>
      <c r="E50" s="10" t="n">
        <v>0</v>
      </c>
      <c r="F50" s="0"/>
      <c r="G50" s="10" t="n">
        <v>1</v>
      </c>
      <c r="H50" s="0"/>
      <c r="I50" s="10" t="n">
        <v>1</v>
      </c>
      <c r="J50" s="0"/>
      <c r="K50" s="0"/>
      <c r="L50" s="0"/>
      <c r="M50" s="0"/>
      <c r="N50" s="0"/>
      <c r="O50" s="0"/>
      <c r="P50" s="0"/>
      <c r="Q50" s="0"/>
      <c r="R50" s="0"/>
      <c r="S50" s="0" t="n">
        <v>1</v>
      </c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8" hidden="false" customHeight="false" outlineLevel="0" collapsed="false">
      <c r="A51" s="10" t="s">
        <v>43</v>
      </c>
      <c r="B51" s="10" t="s">
        <v>359</v>
      </c>
      <c r="C51" s="10" t="n">
        <v>0</v>
      </c>
      <c r="D51" s="10" t="n">
        <v>0</v>
      </c>
      <c r="E51" s="10" t="n">
        <v>1</v>
      </c>
      <c r="F51" s="33"/>
      <c r="G51" s="33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 t="n">
        <v>1</v>
      </c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.8" hidden="false" customHeight="false" outlineLevel="0" collapsed="false">
      <c r="A52" s="10" t="s">
        <v>53</v>
      </c>
      <c r="B52" s="10" t="s">
        <v>360</v>
      </c>
      <c r="C52" s="10" t="n">
        <v>0</v>
      </c>
      <c r="D52" s="10" t="n">
        <v>0</v>
      </c>
      <c r="E52" s="10" t="n">
        <v>1</v>
      </c>
      <c r="F52" s="0"/>
      <c r="G52" s="10" t="n">
        <v>1</v>
      </c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 t="n">
        <v>1</v>
      </c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8" hidden="false" customHeight="false" outlineLevel="0" collapsed="false">
      <c r="A53" s="10" t="s">
        <v>53</v>
      </c>
      <c r="B53" s="10" t="s">
        <v>361</v>
      </c>
      <c r="C53" s="10" t="n">
        <v>0</v>
      </c>
      <c r="D53" s="10" t="n">
        <v>0</v>
      </c>
      <c r="E53" s="10" t="n">
        <v>0</v>
      </c>
      <c r="F53" s="0"/>
      <c r="G53" s="10" t="n">
        <v>1</v>
      </c>
      <c r="H53" s="10" t="n">
        <v>1</v>
      </c>
      <c r="I53" s="0"/>
      <c r="J53" s="0"/>
      <c r="K53" s="0"/>
      <c r="L53" s="10" t="n">
        <v>1</v>
      </c>
      <c r="M53" s="10" t="s">
        <v>362</v>
      </c>
      <c r="N53" s="0"/>
      <c r="O53" s="0"/>
      <c r="P53" s="0"/>
      <c r="Q53" s="0"/>
      <c r="R53" s="0"/>
      <c r="S53" s="0" t="n">
        <v>1</v>
      </c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8" hidden="false" customHeight="false" outlineLevel="0" collapsed="false">
      <c r="A54" s="10" t="s">
        <v>53</v>
      </c>
      <c r="B54" s="34" t="s">
        <v>363</v>
      </c>
      <c r="C54" s="10" t="n">
        <v>0</v>
      </c>
      <c r="D54" s="10" t="n">
        <v>0</v>
      </c>
      <c r="E54" s="10" t="n">
        <v>1</v>
      </c>
      <c r="F54" s="0"/>
      <c r="G54" s="10" t="n">
        <v>1</v>
      </c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 t="n">
        <v>1</v>
      </c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8" hidden="false" customHeight="false" outlineLevel="0" collapsed="false">
      <c r="A55" s="10" t="s">
        <v>53</v>
      </c>
      <c r="B55" s="10" t="s">
        <v>364</v>
      </c>
      <c r="C55" s="10" t="n">
        <v>0</v>
      </c>
      <c r="D55" s="10" t="n">
        <v>0</v>
      </c>
      <c r="E55" s="10" t="n">
        <v>0</v>
      </c>
      <c r="F55" s="0"/>
      <c r="G55" s="10" t="n">
        <v>1</v>
      </c>
      <c r="H55" s="10" t="n">
        <v>1</v>
      </c>
      <c r="I55" s="0"/>
      <c r="J55" s="0"/>
      <c r="K55" s="0"/>
      <c r="L55" s="10" t="n">
        <v>1</v>
      </c>
      <c r="M55" s="10" t="s">
        <v>362</v>
      </c>
      <c r="N55" s="0"/>
      <c r="O55" s="0"/>
      <c r="P55" s="0"/>
      <c r="Q55" s="0"/>
      <c r="R55" s="0"/>
      <c r="S55" s="0" t="n">
        <v>1</v>
      </c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8" hidden="false" customHeight="false" outlineLevel="0" collapsed="false">
      <c r="A56" s="10" t="s">
        <v>53</v>
      </c>
      <c r="B56" s="10" t="s">
        <v>365</v>
      </c>
      <c r="C56" s="10" t="n">
        <v>0</v>
      </c>
      <c r="D56" s="10" t="n">
        <v>0</v>
      </c>
      <c r="E56" s="10" t="n">
        <v>1</v>
      </c>
      <c r="F56" s="0"/>
      <c r="G56" s="10" t="n">
        <v>1</v>
      </c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 t="n">
        <v>1</v>
      </c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8" hidden="false" customHeight="false" outlineLevel="0" collapsed="false">
      <c r="A57" s="10" t="s">
        <v>53</v>
      </c>
      <c r="B57" s="10" t="s">
        <v>366</v>
      </c>
      <c r="C57" s="10" t="n">
        <v>0</v>
      </c>
      <c r="D57" s="10" t="n">
        <v>0</v>
      </c>
      <c r="E57" s="10" t="n">
        <v>0</v>
      </c>
      <c r="F57" s="0"/>
      <c r="G57" s="10" t="n">
        <v>1</v>
      </c>
      <c r="H57" s="10" t="n">
        <v>1</v>
      </c>
      <c r="I57" s="0"/>
      <c r="J57" s="0"/>
      <c r="K57" s="0"/>
      <c r="L57" s="0"/>
      <c r="M57" s="0"/>
      <c r="N57" s="0"/>
      <c r="O57" s="0"/>
      <c r="P57" s="0"/>
      <c r="Q57" s="0"/>
      <c r="R57" s="0"/>
      <c r="S57" s="0" t="n">
        <v>1</v>
      </c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false" customHeight="false" outlineLevel="0" collapsed="false">
      <c r="A58" s="10" t="s">
        <v>53</v>
      </c>
      <c r="B58" s="10" t="s">
        <v>367</v>
      </c>
      <c r="C58" s="10" t="n">
        <v>0</v>
      </c>
      <c r="D58" s="10" t="n">
        <v>0</v>
      </c>
      <c r="E58" s="10" t="n">
        <v>0</v>
      </c>
      <c r="F58" s="0"/>
      <c r="G58" s="10" t="n">
        <v>1</v>
      </c>
      <c r="H58" s="10" t="n">
        <v>1</v>
      </c>
      <c r="I58" s="0"/>
      <c r="J58" s="0"/>
      <c r="K58" s="0"/>
      <c r="L58" s="10" t="n">
        <v>1</v>
      </c>
      <c r="M58" s="10" t="s">
        <v>362</v>
      </c>
      <c r="N58" s="0"/>
      <c r="O58" s="0"/>
      <c r="P58" s="0"/>
      <c r="Q58" s="0"/>
      <c r="R58" s="0"/>
      <c r="S58" s="0" t="n">
        <v>1</v>
      </c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8" hidden="false" customHeight="false" outlineLevel="0" collapsed="false">
      <c r="A59" s="10" t="s">
        <v>53</v>
      </c>
      <c r="B59" s="10" t="s">
        <v>368</v>
      </c>
      <c r="C59" s="10" t="n">
        <v>0</v>
      </c>
      <c r="D59" s="10" t="n">
        <v>0</v>
      </c>
      <c r="E59" s="10" t="n">
        <v>1</v>
      </c>
      <c r="F59" s="0"/>
      <c r="G59" s="10" t="n">
        <v>1</v>
      </c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 t="n">
        <v>1</v>
      </c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8" hidden="false" customHeight="false" outlineLevel="0" collapsed="false">
      <c r="A60" s="10" t="s">
        <v>53</v>
      </c>
      <c r="B60" s="10" t="s">
        <v>369</v>
      </c>
      <c r="C60" s="10" t="n">
        <v>0</v>
      </c>
      <c r="D60" s="10" t="n">
        <v>0</v>
      </c>
      <c r="E60" s="10" t="n">
        <v>0</v>
      </c>
      <c r="F60" s="0"/>
      <c r="G60" s="10" t="n">
        <v>1</v>
      </c>
      <c r="H60" s="10" t="n">
        <v>1</v>
      </c>
      <c r="I60" s="0"/>
      <c r="J60" s="0"/>
      <c r="K60" s="0"/>
      <c r="L60" s="0"/>
      <c r="M60" s="0"/>
      <c r="N60" s="0"/>
      <c r="O60" s="0"/>
      <c r="P60" s="0"/>
      <c r="Q60" s="0"/>
      <c r="R60" s="0"/>
      <c r="S60" s="0" t="n">
        <v>1</v>
      </c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8" hidden="false" customHeight="false" outlineLevel="0" collapsed="false">
      <c r="A61" s="10" t="s">
        <v>53</v>
      </c>
      <c r="B61" s="10" t="s">
        <v>370</v>
      </c>
      <c r="C61" s="10" t="n">
        <v>0</v>
      </c>
      <c r="D61" s="10" t="n">
        <v>0</v>
      </c>
      <c r="E61" s="10" t="n">
        <v>0</v>
      </c>
      <c r="F61" s="0"/>
      <c r="G61" s="10" t="n">
        <v>1</v>
      </c>
      <c r="H61" s="0"/>
      <c r="I61" s="0"/>
      <c r="J61" s="0"/>
      <c r="K61" s="0"/>
      <c r="L61" s="10" t="n">
        <v>1</v>
      </c>
      <c r="M61" s="10" t="s">
        <v>362</v>
      </c>
      <c r="N61" s="0"/>
      <c r="O61" s="0"/>
      <c r="P61" s="0"/>
      <c r="Q61" s="0"/>
      <c r="R61" s="0"/>
      <c r="S61" s="0" t="n">
        <v>1</v>
      </c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8" hidden="false" customHeight="false" outlineLevel="0" collapsed="false">
      <c r="A62" s="10" t="s">
        <v>56</v>
      </c>
      <c r="B62" s="10" t="s">
        <v>371</v>
      </c>
      <c r="C62" s="10" t="n">
        <v>0</v>
      </c>
      <c r="D62" s="10" t="n">
        <v>0</v>
      </c>
      <c r="E62" s="10" t="n">
        <v>0</v>
      </c>
      <c r="F62" s="10" t="n">
        <v>1</v>
      </c>
      <c r="G62" s="10" t="n">
        <v>0</v>
      </c>
      <c r="H62" s="0"/>
      <c r="I62" s="0"/>
      <c r="J62" s="0"/>
      <c r="K62" s="0"/>
      <c r="L62" s="10" t="n">
        <v>1</v>
      </c>
      <c r="M62" s="10" t="s">
        <v>372</v>
      </c>
      <c r="N62" s="0"/>
      <c r="O62" s="0"/>
      <c r="P62" s="0"/>
      <c r="Q62" s="0"/>
      <c r="R62" s="0"/>
      <c r="S62" s="0" t="n">
        <v>0</v>
      </c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false" customHeight="false" outlineLevel="0" collapsed="false">
      <c r="A63" s="10" t="s">
        <v>56</v>
      </c>
      <c r="B63" s="10" t="s">
        <v>373</v>
      </c>
      <c r="C63" s="10" t="n">
        <v>0</v>
      </c>
      <c r="D63" s="10" t="n">
        <v>0</v>
      </c>
      <c r="E63" s="10" t="n">
        <v>0</v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.8" hidden="false" customHeight="false" outlineLevel="0" collapsed="false">
      <c r="A64" s="10" t="s">
        <v>56</v>
      </c>
      <c r="B64" s="10" t="s">
        <v>374</v>
      </c>
      <c r="C64" s="10" t="n">
        <v>0</v>
      </c>
      <c r="D64" s="10" t="n">
        <v>0</v>
      </c>
      <c r="E64" s="10" t="n">
        <v>0</v>
      </c>
      <c r="F64" s="10" t="n">
        <v>1</v>
      </c>
      <c r="G64" s="10" t="n">
        <v>0</v>
      </c>
      <c r="H64" s="0"/>
      <c r="I64" s="0"/>
      <c r="J64" s="0"/>
      <c r="K64" s="0"/>
      <c r="L64" s="10" t="n">
        <v>1</v>
      </c>
      <c r="M64" s="10" t="s">
        <v>372</v>
      </c>
      <c r="N64" s="0"/>
      <c r="O64" s="0"/>
      <c r="P64" s="0"/>
      <c r="Q64" s="0"/>
      <c r="R64" s="0"/>
      <c r="S64" s="0" t="n">
        <v>0</v>
      </c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2.8" hidden="false" customHeight="false" outlineLevel="0" collapsed="false">
      <c r="A65" s="10" t="s">
        <v>56</v>
      </c>
      <c r="B65" s="10" t="s">
        <v>375</v>
      </c>
      <c r="C65" s="10" t="n">
        <v>0</v>
      </c>
      <c r="D65" s="10" t="n">
        <v>0</v>
      </c>
      <c r="E65" s="10" t="n">
        <v>0</v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2.8" hidden="false" customHeight="false" outlineLevel="0" collapsed="false">
      <c r="A66" s="10" t="s">
        <v>56</v>
      </c>
      <c r="B66" s="10" t="s">
        <v>376</v>
      </c>
      <c r="C66" s="10" t="n">
        <v>0</v>
      </c>
      <c r="D66" s="10" t="n">
        <v>0</v>
      </c>
      <c r="E66" s="10" t="n">
        <v>0</v>
      </c>
      <c r="F66" s="10" t="n">
        <v>1</v>
      </c>
      <c r="G66" s="10" t="n">
        <v>0</v>
      </c>
      <c r="H66" s="0"/>
      <c r="I66" s="0"/>
      <c r="J66" s="0"/>
      <c r="K66" s="0"/>
      <c r="L66" s="10" t="n">
        <v>1</v>
      </c>
      <c r="M66" s="10" t="s">
        <v>372</v>
      </c>
      <c r="N66" s="0"/>
      <c r="O66" s="0"/>
      <c r="P66" s="0"/>
      <c r="Q66" s="0"/>
      <c r="R66" s="0"/>
      <c r="S66" s="0" t="n">
        <v>0</v>
      </c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2.8" hidden="false" customHeight="false" outlineLevel="0" collapsed="false">
      <c r="A67" s="10" t="s">
        <v>56</v>
      </c>
      <c r="B67" s="10" t="s">
        <v>377</v>
      </c>
      <c r="C67" s="10" t="n">
        <v>0</v>
      </c>
      <c r="D67" s="10" t="n">
        <v>0</v>
      </c>
      <c r="E67" s="10" t="n">
        <v>0</v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2.8" hidden="false" customHeight="false" outlineLevel="0" collapsed="false">
      <c r="A68" s="10" t="s">
        <v>56</v>
      </c>
      <c r="B68" s="10" t="s">
        <v>378</v>
      </c>
      <c r="C68" s="10" t="n">
        <v>0</v>
      </c>
      <c r="D68" s="10" t="n">
        <v>0</v>
      </c>
      <c r="E68" s="10" t="n">
        <v>0</v>
      </c>
      <c r="F68" s="10" t="n">
        <v>1</v>
      </c>
      <c r="G68" s="10" t="n">
        <v>0</v>
      </c>
      <c r="H68" s="0"/>
      <c r="I68" s="0"/>
      <c r="J68" s="0"/>
      <c r="K68" s="0"/>
      <c r="L68" s="10" t="n">
        <v>1</v>
      </c>
      <c r="M68" s="10" t="s">
        <v>372</v>
      </c>
      <c r="N68" s="0"/>
      <c r="O68" s="0"/>
      <c r="P68" s="0"/>
      <c r="Q68" s="0"/>
      <c r="R68" s="0"/>
      <c r="S68" s="0" t="n">
        <v>0</v>
      </c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2.8" hidden="false" customHeight="false" outlineLevel="0" collapsed="false">
      <c r="A69" s="10" t="s">
        <v>56</v>
      </c>
      <c r="B69" s="10" t="s">
        <v>379</v>
      </c>
      <c r="C69" s="10" t="n">
        <v>0</v>
      </c>
      <c r="D69" s="10" t="n">
        <v>0</v>
      </c>
      <c r="E69" s="10" t="n">
        <v>0</v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2.8" hidden="false" customHeight="false" outlineLevel="0" collapsed="false">
      <c r="A70" s="10" t="s">
        <v>56</v>
      </c>
      <c r="B70" s="10" t="s">
        <v>380</v>
      </c>
      <c r="C70" s="10" t="n">
        <v>0</v>
      </c>
      <c r="D70" s="10" t="n">
        <v>0</v>
      </c>
      <c r="E70" s="10" t="n">
        <v>0</v>
      </c>
      <c r="F70" s="10" t="n">
        <v>1</v>
      </c>
      <c r="G70" s="10" t="n">
        <v>0</v>
      </c>
      <c r="H70" s="0"/>
      <c r="I70" s="0"/>
      <c r="J70" s="0"/>
      <c r="K70" s="0"/>
      <c r="L70" s="10" t="n">
        <v>1</v>
      </c>
      <c r="M70" s="10" t="s">
        <v>372</v>
      </c>
      <c r="N70" s="0"/>
      <c r="O70" s="0"/>
      <c r="P70" s="0"/>
      <c r="Q70" s="0"/>
      <c r="R70" s="0"/>
      <c r="S70" s="0" t="n">
        <v>0</v>
      </c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2.8" hidden="false" customHeight="false" outlineLevel="0" collapsed="false">
      <c r="A71" s="10" t="s">
        <v>56</v>
      </c>
      <c r="B71" s="10" t="s">
        <v>381</v>
      </c>
      <c r="C71" s="10" t="n">
        <v>0</v>
      </c>
      <c r="D71" s="10" t="n">
        <v>0</v>
      </c>
      <c r="E71" s="10" t="n">
        <v>0</v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2.8" hidden="false" customHeight="false" outlineLevel="0" collapsed="false">
      <c r="A72" s="10" t="s">
        <v>56</v>
      </c>
      <c r="B72" s="10" t="s">
        <v>382</v>
      </c>
      <c r="C72" s="10" t="n">
        <v>0</v>
      </c>
      <c r="D72" s="10" t="n">
        <v>0</v>
      </c>
      <c r="E72" s="10" t="n">
        <v>0</v>
      </c>
      <c r="F72" s="10" t="n">
        <v>1</v>
      </c>
      <c r="G72" s="10" t="n">
        <v>0</v>
      </c>
      <c r="H72" s="0"/>
      <c r="I72" s="0"/>
      <c r="J72" s="0"/>
      <c r="K72" s="0"/>
      <c r="L72" s="10" t="n">
        <v>1</v>
      </c>
      <c r="M72" s="10" t="s">
        <v>372</v>
      </c>
      <c r="N72" s="0"/>
      <c r="O72" s="0"/>
      <c r="P72" s="0"/>
      <c r="Q72" s="0"/>
      <c r="R72" s="0"/>
      <c r="S72" s="0" t="n">
        <v>0</v>
      </c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2.8" hidden="false" customHeight="false" outlineLevel="0" collapsed="false">
      <c r="A73" s="10" t="s">
        <v>56</v>
      </c>
      <c r="B73" s="10" t="s">
        <v>383</v>
      </c>
      <c r="C73" s="10" t="n">
        <v>0</v>
      </c>
      <c r="D73" s="10" t="n">
        <v>0</v>
      </c>
      <c r="E73" s="10" t="n">
        <v>0</v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2.8" hidden="false" customHeight="false" outlineLevel="0" collapsed="false">
      <c r="A74" s="10" t="s">
        <v>56</v>
      </c>
      <c r="B74" s="10" t="s">
        <v>384</v>
      </c>
      <c r="C74" s="10" t="n">
        <v>0</v>
      </c>
      <c r="D74" s="10" t="n">
        <v>0</v>
      </c>
      <c r="E74" s="10" t="n">
        <v>0</v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2.8" hidden="false" customHeight="false" outlineLevel="0" collapsed="false">
      <c r="A75" s="10" t="s">
        <v>56</v>
      </c>
      <c r="B75" s="10" t="s">
        <v>385</v>
      </c>
      <c r="C75" s="10" t="n">
        <v>0</v>
      </c>
      <c r="D75" s="10" t="n">
        <v>0</v>
      </c>
      <c r="E75" s="10" t="n">
        <v>0</v>
      </c>
      <c r="F75" s="10" t="n">
        <v>1</v>
      </c>
      <c r="G75" s="10" t="n">
        <v>0</v>
      </c>
      <c r="H75" s="0"/>
      <c r="I75" s="0"/>
      <c r="J75" s="0"/>
      <c r="K75" s="0"/>
      <c r="L75" s="10" t="n">
        <v>1</v>
      </c>
      <c r="M75" s="10" t="s">
        <v>372</v>
      </c>
      <c r="N75" s="0"/>
      <c r="O75" s="0"/>
      <c r="P75" s="0"/>
      <c r="Q75" s="0"/>
      <c r="R75" s="0"/>
      <c r="S75" s="0" t="n">
        <v>0</v>
      </c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2.8" hidden="false" customHeight="false" outlineLevel="0" collapsed="false">
      <c r="A76" s="10" t="s">
        <v>58</v>
      </c>
      <c r="B76" s="10" t="s">
        <v>386</v>
      </c>
      <c r="C76" s="10" t="n">
        <v>0</v>
      </c>
      <c r="D76" s="10" t="n">
        <v>0</v>
      </c>
      <c r="E76" s="10" t="n">
        <v>1</v>
      </c>
      <c r="F76" s="0"/>
      <c r="G76" s="10" t="n">
        <v>1</v>
      </c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 t="n">
        <v>1</v>
      </c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2.8" hidden="false" customHeight="false" outlineLevel="0" collapsed="false">
      <c r="A77" s="10" t="s">
        <v>58</v>
      </c>
      <c r="B77" s="10" t="s">
        <v>387</v>
      </c>
      <c r="C77" s="10" t="n">
        <v>0</v>
      </c>
      <c r="D77" s="10" t="n">
        <v>0</v>
      </c>
      <c r="E77" s="10" t="n">
        <v>1</v>
      </c>
      <c r="F77" s="0"/>
      <c r="G77" s="10" t="n">
        <v>1</v>
      </c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 t="n">
        <v>1</v>
      </c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.8" hidden="false" customHeight="false" outlineLevel="0" collapsed="false">
      <c r="A78" s="10" t="s">
        <v>58</v>
      </c>
      <c r="B78" s="10" t="s">
        <v>388</v>
      </c>
      <c r="C78" s="10" t="n">
        <v>0</v>
      </c>
      <c r="D78" s="10" t="n">
        <v>0</v>
      </c>
      <c r="E78" s="10" t="n">
        <v>1</v>
      </c>
      <c r="F78" s="0"/>
      <c r="G78" s="10" t="n">
        <v>1</v>
      </c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 t="n">
        <v>1</v>
      </c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.8" hidden="false" customHeight="false" outlineLevel="0" collapsed="false">
      <c r="A79" s="10" t="s">
        <v>58</v>
      </c>
      <c r="B79" s="10" t="s">
        <v>389</v>
      </c>
      <c r="C79" s="10" t="n">
        <v>0</v>
      </c>
      <c r="D79" s="10" t="n">
        <v>0</v>
      </c>
      <c r="E79" s="10" t="n">
        <v>1</v>
      </c>
      <c r="F79" s="0"/>
      <c r="G79" s="10" t="n">
        <v>1</v>
      </c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 t="n">
        <v>1</v>
      </c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2.8" hidden="false" customHeight="false" outlineLevel="0" collapsed="false">
      <c r="A80" s="10" t="s">
        <v>58</v>
      </c>
      <c r="B80" s="10" t="s">
        <v>390</v>
      </c>
      <c r="C80" s="10" t="n">
        <v>0</v>
      </c>
      <c r="D80" s="10" t="n">
        <v>0</v>
      </c>
      <c r="E80" s="10" t="n">
        <v>1</v>
      </c>
      <c r="F80" s="0"/>
      <c r="G80" s="10" t="n">
        <v>1</v>
      </c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 t="n">
        <v>1</v>
      </c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2.8" hidden="false" customHeight="false" outlineLevel="0" collapsed="false">
      <c r="A81" s="10" t="s">
        <v>62</v>
      </c>
      <c r="B81" s="10" t="s">
        <v>391</v>
      </c>
      <c r="C81" s="10" t="n">
        <v>0</v>
      </c>
      <c r="D81" s="10" t="n">
        <v>0</v>
      </c>
      <c r="E81" s="10" t="n">
        <v>0</v>
      </c>
      <c r="F81" s="0"/>
      <c r="G81" s="10" t="n">
        <v>1</v>
      </c>
      <c r="H81" s="0"/>
      <c r="I81" s="0"/>
      <c r="J81" s="0"/>
      <c r="K81" s="0"/>
      <c r="L81" s="10" t="n">
        <v>1</v>
      </c>
      <c r="M81" s="10" t="s">
        <v>392</v>
      </c>
      <c r="N81" s="0"/>
      <c r="O81" s="0"/>
      <c r="P81" s="0"/>
      <c r="Q81" s="0"/>
      <c r="R81" s="0"/>
      <c r="S81" s="0" t="n">
        <v>1</v>
      </c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2.8" hidden="false" customHeight="false" outlineLevel="0" collapsed="false">
      <c r="A82" s="10" t="s">
        <v>62</v>
      </c>
      <c r="B82" s="34" t="s">
        <v>393</v>
      </c>
      <c r="C82" s="10" t="n">
        <v>0</v>
      </c>
      <c r="D82" s="10" t="n">
        <v>0</v>
      </c>
      <c r="E82" s="10" t="n">
        <v>1</v>
      </c>
      <c r="F82" s="0"/>
      <c r="G82" s="10" t="n">
        <v>1</v>
      </c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 t="n">
        <v>1</v>
      </c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2.8" hidden="false" customHeight="false" outlineLevel="0" collapsed="false">
      <c r="A83" s="10" t="s">
        <v>62</v>
      </c>
      <c r="B83" s="10" t="s">
        <v>394</v>
      </c>
      <c r="C83" s="10" t="n">
        <v>0</v>
      </c>
      <c r="D83" s="10" t="n">
        <v>0</v>
      </c>
      <c r="E83" s="10" t="n">
        <v>0</v>
      </c>
      <c r="F83" s="0"/>
      <c r="G83" s="10" t="n">
        <v>1</v>
      </c>
      <c r="H83" s="0"/>
      <c r="I83" s="0"/>
      <c r="J83" s="0"/>
      <c r="K83" s="0"/>
      <c r="L83" s="10" t="n">
        <v>1</v>
      </c>
      <c r="M83" s="10" t="s">
        <v>392</v>
      </c>
      <c r="N83" s="0"/>
      <c r="O83" s="0"/>
      <c r="P83" s="0"/>
      <c r="Q83" s="0"/>
      <c r="R83" s="0"/>
      <c r="S83" s="0" t="n">
        <v>1</v>
      </c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2.8" hidden="false" customHeight="false" outlineLevel="0" collapsed="false">
      <c r="A84" s="10" t="s">
        <v>62</v>
      </c>
      <c r="B84" s="34" t="s">
        <v>395</v>
      </c>
      <c r="C84" s="10" t="n">
        <v>0</v>
      </c>
      <c r="D84" s="10" t="n">
        <v>0</v>
      </c>
      <c r="E84" s="10" t="n">
        <v>1</v>
      </c>
      <c r="F84" s="0"/>
      <c r="G84" s="10" t="n">
        <v>1</v>
      </c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 t="n">
        <v>1</v>
      </c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2.8" hidden="false" customHeight="false" outlineLevel="0" collapsed="false">
      <c r="A85" s="10" t="s">
        <v>62</v>
      </c>
      <c r="B85" s="10" t="s">
        <v>396</v>
      </c>
      <c r="C85" s="10" t="n">
        <v>0</v>
      </c>
      <c r="D85" s="10" t="n">
        <v>0</v>
      </c>
      <c r="E85" s="10" t="n">
        <v>0</v>
      </c>
      <c r="F85" s="0"/>
      <c r="G85" s="10" t="n">
        <v>1</v>
      </c>
      <c r="H85" s="0"/>
      <c r="I85" s="0"/>
      <c r="J85" s="0"/>
      <c r="K85" s="0"/>
      <c r="L85" s="10" t="n">
        <v>1</v>
      </c>
      <c r="M85" s="10" t="s">
        <v>392</v>
      </c>
      <c r="N85" s="0"/>
      <c r="O85" s="0"/>
      <c r="P85" s="0"/>
      <c r="Q85" s="0"/>
      <c r="R85" s="0"/>
      <c r="S85" s="0" t="n">
        <v>1</v>
      </c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2.8" hidden="false" customHeight="false" outlineLevel="0" collapsed="false">
      <c r="A86" s="10" t="s">
        <v>62</v>
      </c>
      <c r="B86" s="10" t="s">
        <v>397</v>
      </c>
      <c r="C86" s="10" t="n">
        <v>0</v>
      </c>
      <c r="D86" s="10" t="n">
        <v>0</v>
      </c>
      <c r="E86" s="10" t="n">
        <v>0</v>
      </c>
      <c r="F86" s="0"/>
      <c r="G86" s="10" t="n">
        <v>1</v>
      </c>
      <c r="H86" s="0"/>
      <c r="I86" s="10" t="n">
        <v>1</v>
      </c>
      <c r="J86" s="0"/>
      <c r="K86" s="0"/>
      <c r="L86" s="0"/>
      <c r="M86" s="0"/>
      <c r="N86" s="0"/>
      <c r="O86" s="0"/>
      <c r="P86" s="0"/>
      <c r="Q86" s="0"/>
      <c r="R86" s="0"/>
      <c r="S86" s="0" t="n">
        <v>1</v>
      </c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2.8" hidden="false" customHeight="false" outlineLevel="0" collapsed="false">
      <c r="A87" s="10" t="s">
        <v>62</v>
      </c>
      <c r="B87" s="34" t="s">
        <v>398</v>
      </c>
      <c r="C87" s="10" t="n">
        <v>0</v>
      </c>
      <c r="D87" s="10" t="n">
        <v>0</v>
      </c>
      <c r="E87" s="10" t="n">
        <v>0</v>
      </c>
      <c r="F87" s="0"/>
      <c r="G87" s="10" t="n">
        <v>1</v>
      </c>
      <c r="H87" s="0"/>
      <c r="I87" s="0"/>
      <c r="J87" s="0"/>
      <c r="K87" s="0"/>
      <c r="L87" s="10" t="n">
        <v>1</v>
      </c>
      <c r="M87" s="10" t="s">
        <v>392</v>
      </c>
      <c r="N87" s="0"/>
      <c r="O87" s="0"/>
      <c r="P87" s="0"/>
      <c r="Q87" s="0"/>
      <c r="R87" s="0"/>
      <c r="S87" s="0" t="n">
        <v>1</v>
      </c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2.8" hidden="false" customHeight="false" outlineLevel="0" collapsed="false">
      <c r="A88" s="10" t="s">
        <v>62</v>
      </c>
      <c r="B88" s="10" t="s">
        <v>399</v>
      </c>
      <c r="C88" s="10" t="n">
        <v>0</v>
      </c>
      <c r="D88" s="10" t="n">
        <v>0</v>
      </c>
      <c r="E88" s="10" t="n">
        <v>0</v>
      </c>
      <c r="F88" s="0"/>
      <c r="G88" s="10" t="n">
        <v>1</v>
      </c>
      <c r="H88" s="0"/>
      <c r="I88" s="0"/>
      <c r="J88" s="0"/>
      <c r="K88" s="0"/>
      <c r="L88" s="10" t="n">
        <v>1</v>
      </c>
      <c r="M88" s="10" t="s">
        <v>392</v>
      </c>
      <c r="N88" s="0"/>
      <c r="O88" s="0"/>
      <c r="P88" s="0"/>
      <c r="Q88" s="0"/>
      <c r="R88" s="0"/>
      <c r="S88" s="0" t="n">
        <v>1</v>
      </c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2.8" hidden="false" customHeight="false" outlineLevel="0" collapsed="false">
      <c r="A89" s="10" t="s">
        <v>62</v>
      </c>
      <c r="B89" s="10" t="s">
        <v>400</v>
      </c>
      <c r="C89" s="10" t="n">
        <v>0</v>
      </c>
      <c r="D89" s="10" t="n">
        <v>0</v>
      </c>
      <c r="E89" s="10" t="n">
        <v>0</v>
      </c>
      <c r="F89" s="0"/>
      <c r="G89" s="10" t="n">
        <v>1</v>
      </c>
      <c r="H89" s="0"/>
      <c r="I89" s="10" t="n">
        <v>1</v>
      </c>
      <c r="J89" s="0"/>
      <c r="K89" s="0"/>
      <c r="L89" s="0"/>
      <c r="M89" s="0"/>
      <c r="N89" s="0"/>
      <c r="O89" s="0"/>
      <c r="P89" s="0"/>
      <c r="Q89" s="0"/>
      <c r="R89" s="0"/>
      <c r="S89" s="0" t="n">
        <v>1</v>
      </c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2.8" hidden="false" customHeight="false" outlineLevel="0" collapsed="false">
      <c r="A90" s="10" t="s">
        <v>62</v>
      </c>
      <c r="B90" s="34" t="s">
        <v>401</v>
      </c>
      <c r="C90" s="10" t="n">
        <v>0</v>
      </c>
      <c r="D90" s="10" t="n">
        <v>0</v>
      </c>
      <c r="E90" s="10" t="n">
        <v>0</v>
      </c>
      <c r="F90" s="0"/>
      <c r="G90" s="10" t="n">
        <v>1</v>
      </c>
      <c r="H90" s="0"/>
      <c r="I90" s="0"/>
      <c r="J90" s="0"/>
      <c r="K90" s="0"/>
      <c r="L90" s="10" t="n">
        <v>1</v>
      </c>
      <c r="M90" s="10" t="s">
        <v>392</v>
      </c>
      <c r="N90" s="0"/>
      <c r="O90" s="0"/>
      <c r="P90" s="0"/>
      <c r="Q90" s="0"/>
      <c r="R90" s="0"/>
      <c r="S90" s="0" t="n">
        <v>1</v>
      </c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2.8" hidden="false" customHeight="false" outlineLevel="0" collapsed="false">
      <c r="A91" s="10" t="s">
        <v>62</v>
      </c>
      <c r="B91" s="10" t="s">
        <v>402</v>
      </c>
      <c r="C91" s="10" t="n">
        <v>0</v>
      </c>
      <c r="D91" s="10" t="n">
        <v>0</v>
      </c>
      <c r="E91" s="10" t="n">
        <v>0</v>
      </c>
      <c r="F91" s="0"/>
      <c r="G91" s="10" t="n">
        <v>1</v>
      </c>
      <c r="H91" s="0"/>
      <c r="I91" s="0"/>
      <c r="J91" s="0"/>
      <c r="K91" s="0"/>
      <c r="L91" s="10" t="n">
        <v>1</v>
      </c>
      <c r="M91" s="10" t="s">
        <v>392</v>
      </c>
      <c r="N91" s="0"/>
      <c r="O91" s="0"/>
      <c r="P91" s="0"/>
      <c r="Q91" s="0"/>
      <c r="R91" s="0"/>
      <c r="S91" s="0" t="n">
        <v>1</v>
      </c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2.8" hidden="false" customHeight="false" outlineLevel="0" collapsed="false">
      <c r="A92" s="10" t="s">
        <v>62</v>
      </c>
      <c r="B92" s="10" t="s">
        <v>403</v>
      </c>
      <c r="C92" s="10" t="n">
        <v>0</v>
      </c>
      <c r="D92" s="10" t="n">
        <v>0</v>
      </c>
      <c r="E92" s="10" t="n">
        <v>0</v>
      </c>
      <c r="F92" s="0"/>
      <c r="G92" s="10" t="n">
        <v>1</v>
      </c>
      <c r="H92" s="0"/>
      <c r="I92" s="10" t="n">
        <v>1</v>
      </c>
      <c r="J92" s="0"/>
      <c r="K92" s="0"/>
      <c r="L92" s="0"/>
      <c r="M92" s="0"/>
      <c r="N92" s="0"/>
      <c r="O92" s="0"/>
      <c r="P92" s="0"/>
      <c r="Q92" s="0"/>
      <c r="R92" s="0"/>
      <c r="S92" s="0" t="n">
        <v>1</v>
      </c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2.8" hidden="false" customHeight="false" outlineLevel="0" collapsed="false">
      <c r="A93" s="10" t="s">
        <v>62</v>
      </c>
      <c r="B93" s="34" t="s">
        <v>404</v>
      </c>
      <c r="C93" s="10" t="n">
        <v>0</v>
      </c>
      <c r="D93" s="10" t="n">
        <v>0</v>
      </c>
      <c r="E93" s="10" t="n">
        <v>0</v>
      </c>
      <c r="F93" s="0"/>
      <c r="G93" s="10" t="n">
        <v>1</v>
      </c>
      <c r="H93" s="0"/>
      <c r="I93" s="0"/>
      <c r="J93" s="0"/>
      <c r="K93" s="0"/>
      <c r="L93" s="10" t="n">
        <v>1</v>
      </c>
      <c r="M93" s="10" t="s">
        <v>392</v>
      </c>
      <c r="N93" s="0"/>
      <c r="O93" s="0"/>
      <c r="P93" s="0"/>
      <c r="Q93" s="0"/>
      <c r="R93" s="0"/>
      <c r="S93" s="0" t="n">
        <v>1</v>
      </c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2.8" hidden="false" customHeight="false" outlineLevel="0" collapsed="false">
      <c r="A94" s="10" t="s">
        <v>62</v>
      </c>
      <c r="B94" s="10" t="s">
        <v>405</v>
      </c>
      <c r="C94" s="10" t="n">
        <v>0</v>
      </c>
      <c r="D94" s="10" t="n">
        <v>0</v>
      </c>
      <c r="E94" s="10" t="n">
        <v>0</v>
      </c>
      <c r="F94" s="0"/>
      <c r="G94" s="10" t="n">
        <v>1</v>
      </c>
      <c r="H94" s="0"/>
      <c r="I94" s="10" t="n">
        <v>1</v>
      </c>
      <c r="J94" s="0"/>
      <c r="K94" s="0"/>
      <c r="L94" s="0"/>
      <c r="M94" s="10" t="s">
        <v>406</v>
      </c>
      <c r="N94" s="0"/>
      <c r="O94" s="0"/>
      <c r="P94" s="0"/>
      <c r="Q94" s="0"/>
      <c r="R94" s="0"/>
      <c r="S94" s="0" t="n">
        <v>1</v>
      </c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2.8" hidden="false" customHeight="false" outlineLevel="0" collapsed="false">
      <c r="A95" s="10" t="s">
        <v>62</v>
      </c>
      <c r="B95" s="10" t="s">
        <v>407</v>
      </c>
      <c r="C95" s="10" t="n">
        <v>0</v>
      </c>
      <c r="D95" s="10" t="n">
        <v>0</v>
      </c>
      <c r="E95" s="10" t="n">
        <v>0</v>
      </c>
      <c r="F95" s="0"/>
      <c r="G95" s="10" t="n">
        <v>1</v>
      </c>
      <c r="H95" s="0"/>
      <c r="I95" s="10" t="n">
        <v>1</v>
      </c>
      <c r="J95" s="0"/>
      <c r="K95" s="0"/>
      <c r="L95" s="0"/>
      <c r="M95" s="10" t="s">
        <v>406</v>
      </c>
      <c r="N95" s="0"/>
      <c r="O95" s="0"/>
      <c r="P95" s="0"/>
      <c r="Q95" s="0"/>
      <c r="R95" s="0"/>
      <c r="S95" s="0" t="n">
        <v>1</v>
      </c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2.8" hidden="false" customHeight="false" outlineLevel="0" collapsed="false">
      <c r="A96" s="10" t="s">
        <v>64</v>
      </c>
      <c r="B96" s="10" t="s">
        <v>408</v>
      </c>
      <c r="C96" s="10" t="n">
        <v>0</v>
      </c>
      <c r="D96" s="10" t="n">
        <v>0</v>
      </c>
      <c r="E96" s="10" t="n">
        <v>0</v>
      </c>
      <c r="F96" s="0"/>
      <c r="G96" s="10" t="n">
        <v>1</v>
      </c>
      <c r="H96" s="0"/>
      <c r="I96" s="10" t="n">
        <v>1</v>
      </c>
      <c r="J96" s="0"/>
      <c r="K96" s="0"/>
      <c r="L96" s="0"/>
      <c r="M96" s="0"/>
      <c r="N96" s="0"/>
      <c r="O96" s="0"/>
      <c r="P96" s="0"/>
      <c r="Q96" s="0"/>
      <c r="R96" s="0"/>
      <c r="S96" s="0" t="n">
        <v>1</v>
      </c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2.8" hidden="false" customHeight="false" outlineLevel="0" collapsed="false">
      <c r="A97" s="10" t="s">
        <v>64</v>
      </c>
      <c r="B97" s="10" t="s">
        <v>409</v>
      </c>
      <c r="C97" s="10" t="n">
        <v>0</v>
      </c>
      <c r="D97" s="10" t="n">
        <v>0</v>
      </c>
      <c r="E97" s="10" t="n">
        <v>0</v>
      </c>
      <c r="F97" s="0"/>
      <c r="G97" s="10" t="n">
        <v>1</v>
      </c>
      <c r="H97" s="0"/>
      <c r="I97" s="10" t="n">
        <v>1</v>
      </c>
      <c r="J97" s="0"/>
      <c r="K97" s="0"/>
      <c r="L97" s="0"/>
      <c r="M97" s="0"/>
      <c r="N97" s="0"/>
      <c r="O97" s="0"/>
      <c r="P97" s="0"/>
      <c r="Q97" s="0"/>
      <c r="R97" s="0"/>
      <c r="S97" s="0" t="n">
        <v>1</v>
      </c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2.8" hidden="false" customHeight="false" outlineLevel="0" collapsed="false">
      <c r="A98" s="10" t="s">
        <v>64</v>
      </c>
      <c r="B98" s="10" t="s">
        <v>410</v>
      </c>
      <c r="C98" s="10" t="n">
        <v>0</v>
      </c>
      <c r="D98" s="10" t="n">
        <v>0</v>
      </c>
      <c r="E98" s="10" t="n">
        <v>0</v>
      </c>
      <c r="F98" s="0"/>
      <c r="G98" s="10" t="n">
        <v>1</v>
      </c>
      <c r="H98" s="0"/>
      <c r="I98" s="10" t="n">
        <v>1</v>
      </c>
      <c r="J98" s="0"/>
      <c r="K98" s="0"/>
      <c r="L98" s="0"/>
      <c r="M98" s="0"/>
      <c r="N98" s="0"/>
      <c r="O98" s="0"/>
      <c r="P98" s="0"/>
      <c r="Q98" s="0"/>
      <c r="R98" s="0"/>
      <c r="S98" s="0" t="n">
        <v>1</v>
      </c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2.8" hidden="false" customHeight="false" outlineLevel="0" collapsed="false">
      <c r="A99" s="10" t="s">
        <v>64</v>
      </c>
      <c r="B99" s="10" t="s">
        <v>411</v>
      </c>
      <c r="C99" s="10" t="n">
        <v>0</v>
      </c>
      <c r="D99" s="10" t="n">
        <v>0</v>
      </c>
      <c r="E99" s="10" t="n">
        <v>1</v>
      </c>
      <c r="F99" s="0"/>
      <c r="G99" s="10" t="n">
        <v>1</v>
      </c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 t="n">
        <v>1</v>
      </c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2.8" hidden="false" customHeight="false" outlineLevel="0" collapsed="false">
      <c r="A100" s="10" t="s">
        <v>66</v>
      </c>
      <c r="B100" s="10" t="s">
        <v>412</v>
      </c>
      <c r="C100" s="10" t="n">
        <v>0</v>
      </c>
      <c r="D100" s="10" t="n">
        <v>0</v>
      </c>
      <c r="E100" s="10" t="n">
        <v>0</v>
      </c>
      <c r="F100" s="0"/>
      <c r="G100" s="10" t="n">
        <v>0</v>
      </c>
      <c r="H100" s="0"/>
      <c r="I100" s="0"/>
      <c r="J100" s="0"/>
      <c r="K100" s="0"/>
      <c r="L100" s="0"/>
      <c r="M100" s="10" t="s">
        <v>413</v>
      </c>
      <c r="N100" s="0"/>
      <c r="O100" s="0"/>
      <c r="P100" s="0"/>
      <c r="Q100" s="0"/>
      <c r="R100" s="0"/>
      <c r="S100" s="0" t="n">
        <v>0</v>
      </c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2.8" hidden="false" customHeight="false" outlineLevel="0" collapsed="false">
      <c r="A101" s="10" t="s">
        <v>66</v>
      </c>
      <c r="B101" s="34" t="s">
        <v>414</v>
      </c>
      <c r="C101" s="10" t="n">
        <v>0</v>
      </c>
      <c r="D101" s="10" t="n">
        <v>0</v>
      </c>
      <c r="E101" s="10" t="n">
        <v>0</v>
      </c>
      <c r="F101" s="10" t="n">
        <v>0</v>
      </c>
      <c r="G101" s="10" t="n">
        <v>0</v>
      </c>
      <c r="H101" s="0" t="n">
        <v>1</v>
      </c>
      <c r="I101" s="0"/>
      <c r="J101" s="0"/>
      <c r="K101" s="0"/>
      <c r="L101" s="0"/>
      <c r="M101" s="0"/>
      <c r="N101" s="10" t="s">
        <v>295</v>
      </c>
      <c r="O101" s="0"/>
      <c r="P101" s="0"/>
      <c r="Q101" s="0"/>
      <c r="R101" s="0"/>
      <c r="S101" s="0" t="n">
        <v>0</v>
      </c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2.8" hidden="false" customHeight="false" outlineLevel="0" collapsed="false">
      <c r="A102" s="10" t="s">
        <v>66</v>
      </c>
      <c r="B102" s="10" t="s">
        <v>415</v>
      </c>
      <c r="C102" s="10" t="n">
        <v>0</v>
      </c>
      <c r="D102" s="10" t="n">
        <v>0</v>
      </c>
      <c r="E102" s="10" t="n">
        <v>0</v>
      </c>
      <c r="F102" s="33"/>
      <c r="G102" s="33" t="n">
        <v>0</v>
      </c>
      <c r="H102" s="0"/>
      <c r="I102" s="0"/>
      <c r="J102" s="0"/>
      <c r="K102" s="0"/>
      <c r="L102" s="0"/>
      <c r="M102" s="0"/>
      <c r="N102" s="33"/>
      <c r="O102" s="0"/>
      <c r="P102" s="0"/>
      <c r="Q102" s="0"/>
      <c r="R102" s="0"/>
      <c r="S102" s="0" t="n">
        <v>0</v>
      </c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2.8" hidden="false" customHeight="false" outlineLevel="0" collapsed="false">
      <c r="A103" s="10" t="s">
        <v>66</v>
      </c>
      <c r="B103" s="10" t="s">
        <v>416</v>
      </c>
      <c r="C103" s="10" t="n">
        <v>0</v>
      </c>
      <c r="D103" s="10" t="n">
        <v>0</v>
      </c>
      <c r="E103" s="10" t="n">
        <v>0</v>
      </c>
      <c r="F103" s="33"/>
      <c r="G103" s="33"/>
      <c r="H103" s="0"/>
      <c r="I103" s="0"/>
      <c r="J103" s="0"/>
      <c r="K103" s="0"/>
      <c r="L103" s="0"/>
      <c r="M103" s="0"/>
      <c r="N103" s="33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2.8" hidden="false" customHeight="false" outlineLevel="0" collapsed="false">
      <c r="A104" s="0" t="s">
        <v>66</v>
      </c>
      <c r="B104" s="0" t="s">
        <v>417</v>
      </c>
      <c r="C104" s="10" t="n">
        <v>0</v>
      </c>
      <c r="D104" s="10" t="n">
        <v>0</v>
      </c>
      <c r="E104" s="0" t="n">
        <v>0</v>
      </c>
      <c r="F104" s="33"/>
      <c r="G104" s="33"/>
      <c r="H104" s="0"/>
      <c r="I104" s="0"/>
      <c r="J104" s="0"/>
      <c r="K104" s="0"/>
      <c r="L104" s="0" t="n">
        <v>1</v>
      </c>
      <c r="M104" s="0"/>
      <c r="N104" s="0"/>
      <c r="O104" s="0"/>
      <c r="P104" s="0"/>
      <c r="Q104" s="0"/>
      <c r="R104" s="0"/>
      <c r="S104" s="0" t="n">
        <v>0</v>
      </c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2.8" hidden="false" customHeight="false" outlineLevel="0" collapsed="false">
      <c r="A105" s="0" t="s">
        <v>66</v>
      </c>
      <c r="B105" s="0" t="s">
        <v>418</v>
      </c>
      <c r="C105" s="10" t="n">
        <v>0</v>
      </c>
      <c r="D105" s="10" t="n">
        <v>0</v>
      </c>
      <c r="E105" s="0" t="n">
        <v>0</v>
      </c>
      <c r="F105" s="33"/>
      <c r="G105" s="33"/>
      <c r="H105" s="0"/>
      <c r="I105" s="0"/>
      <c r="J105" s="0"/>
      <c r="K105" s="0"/>
      <c r="L105" s="0" t="n">
        <v>1</v>
      </c>
      <c r="M105" s="0"/>
      <c r="N105" s="0"/>
      <c r="O105" s="0"/>
      <c r="P105" s="0"/>
      <c r="Q105" s="0"/>
      <c r="R105" s="0"/>
      <c r="S105" s="0" t="n">
        <v>0</v>
      </c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2.8" hidden="false" customHeight="false" outlineLevel="0" collapsed="false">
      <c r="A106" s="10" t="s">
        <v>68</v>
      </c>
      <c r="B106" s="34" t="s">
        <v>419</v>
      </c>
      <c r="C106" s="10" t="n">
        <v>0</v>
      </c>
      <c r="D106" s="10" t="n">
        <v>0</v>
      </c>
      <c r="E106" s="10" t="n">
        <v>1</v>
      </c>
      <c r="F106" s="0"/>
      <c r="G106" s="10" t="n">
        <v>1</v>
      </c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 t="n">
        <v>1</v>
      </c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2.8" hidden="false" customHeight="false" outlineLevel="0" collapsed="false">
      <c r="A107" s="10" t="s">
        <v>68</v>
      </c>
      <c r="B107" s="34" t="s">
        <v>420</v>
      </c>
      <c r="C107" s="10" t="n">
        <v>0</v>
      </c>
      <c r="D107" s="10" t="n">
        <v>0</v>
      </c>
      <c r="E107" s="10" t="n">
        <v>1</v>
      </c>
      <c r="F107" s="0"/>
      <c r="G107" s="10" t="n">
        <v>1</v>
      </c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 t="n">
        <v>1</v>
      </c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2.8" hidden="false" customHeight="false" outlineLevel="0" collapsed="false">
      <c r="A108" s="10" t="s">
        <v>68</v>
      </c>
      <c r="B108" s="34" t="s">
        <v>421</v>
      </c>
      <c r="C108" s="10" t="n">
        <v>0</v>
      </c>
      <c r="D108" s="10" t="n">
        <v>0</v>
      </c>
      <c r="E108" s="10" t="n">
        <v>1</v>
      </c>
      <c r="F108" s="0"/>
      <c r="G108" s="10" t="n">
        <v>1</v>
      </c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 t="n">
        <v>1</v>
      </c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2.8" hidden="false" customHeight="false" outlineLevel="0" collapsed="false">
      <c r="A109" s="10" t="s">
        <v>68</v>
      </c>
      <c r="B109" s="34" t="s">
        <v>422</v>
      </c>
      <c r="C109" s="10" t="n">
        <v>0</v>
      </c>
      <c r="D109" s="10" t="n">
        <v>0</v>
      </c>
      <c r="E109" s="10" t="n">
        <v>1</v>
      </c>
      <c r="F109" s="0"/>
      <c r="G109" s="10" t="n">
        <v>1</v>
      </c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 t="n">
        <v>1</v>
      </c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2.8" hidden="false" customHeight="false" outlineLevel="0" collapsed="false">
      <c r="A110" s="10" t="s">
        <v>68</v>
      </c>
      <c r="B110" s="34" t="s">
        <v>423</v>
      </c>
      <c r="C110" s="10" t="n">
        <v>0</v>
      </c>
      <c r="D110" s="10" t="n">
        <v>0</v>
      </c>
      <c r="E110" s="10" t="n">
        <v>1</v>
      </c>
      <c r="F110" s="0"/>
      <c r="G110" s="10" t="n">
        <v>1</v>
      </c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 t="n">
        <v>1</v>
      </c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2.8" hidden="false" customHeight="false" outlineLevel="0" collapsed="false">
      <c r="A111" s="10" t="s">
        <v>68</v>
      </c>
      <c r="B111" s="34" t="s">
        <v>424</v>
      </c>
      <c r="C111" s="10" t="n">
        <v>0</v>
      </c>
      <c r="D111" s="10" t="n">
        <v>0</v>
      </c>
      <c r="E111" s="10" t="n">
        <v>1</v>
      </c>
      <c r="F111" s="0"/>
      <c r="G111" s="10" t="n">
        <v>1</v>
      </c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 t="n">
        <v>1</v>
      </c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2.8" hidden="false" customHeight="false" outlineLevel="0" collapsed="false">
      <c r="A112" s="10" t="s">
        <v>68</v>
      </c>
      <c r="B112" s="10" t="s">
        <v>425</v>
      </c>
      <c r="C112" s="10" t="n">
        <v>0</v>
      </c>
      <c r="D112" s="10" t="n">
        <v>0</v>
      </c>
      <c r="E112" s="10" t="n">
        <v>0</v>
      </c>
      <c r="F112" s="0"/>
      <c r="G112" s="10" t="n">
        <v>1</v>
      </c>
      <c r="H112" s="10" t="n">
        <v>1</v>
      </c>
      <c r="I112" s="0"/>
      <c r="J112" s="0"/>
      <c r="K112" s="0"/>
      <c r="L112" s="10" t="n">
        <v>1</v>
      </c>
      <c r="M112" s="10" t="s">
        <v>426</v>
      </c>
      <c r="N112" s="0"/>
      <c r="O112" s="0"/>
      <c r="P112" s="0"/>
      <c r="Q112" s="0"/>
      <c r="R112" s="0"/>
      <c r="S112" s="0" t="n">
        <v>1</v>
      </c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2.8" hidden="false" customHeight="false" outlineLevel="0" collapsed="false">
      <c r="A113" s="10" t="s">
        <v>68</v>
      </c>
      <c r="B113" s="10" t="s">
        <v>427</v>
      </c>
      <c r="C113" s="10" t="n">
        <v>0</v>
      </c>
      <c r="D113" s="10" t="n">
        <v>0</v>
      </c>
      <c r="E113" s="10" t="n">
        <v>1</v>
      </c>
      <c r="F113" s="0"/>
      <c r="G113" s="10" t="n">
        <v>1</v>
      </c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 t="n">
        <v>1</v>
      </c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2.8" hidden="false" customHeight="false" outlineLevel="0" collapsed="false">
      <c r="A114" s="10" t="s">
        <v>70</v>
      </c>
      <c r="B114" s="10" t="s">
        <v>428</v>
      </c>
      <c r="C114" s="10" t="n">
        <v>0</v>
      </c>
      <c r="D114" s="10" t="n">
        <v>0</v>
      </c>
      <c r="E114" s="10" t="n">
        <v>0</v>
      </c>
      <c r="F114" s="10" t="n">
        <v>1</v>
      </c>
      <c r="G114" s="10" t="n">
        <v>0</v>
      </c>
      <c r="H114" s="0"/>
      <c r="I114" s="0"/>
      <c r="J114" s="0"/>
      <c r="K114" s="0"/>
      <c r="L114" s="10" t="n">
        <v>1</v>
      </c>
      <c r="M114" s="10" t="s">
        <v>392</v>
      </c>
      <c r="N114" s="0"/>
      <c r="O114" s="0"/>
      <c r="P114" s="0"/>
      <c r="Q114" s="0"/>
      <c r="R114" s="0"/>
      <c r="S114" s="0" t="n">
        <v>0</v>
      </c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2.8" hidden="false" customHeight="false" outlineLevel="0" collapsed="false">
      <c r="A115" s="10" t="s">
        <v>70</v>
      </c>
      <c r="B115" s="10" t="s">
        <v>429</v>
      </c>
      <c r="C115" s="10" t="n">
        <v>0</v>
      </c>
      <c r="D115" s="10" t="n">
        <v>0</v>
      </c>
      <c r="E115" s="10" t="n">
        <v>0</v>
      </c>
      <c r="F115" s="10" t="n">
        <v>0</v>
      </c>
      <c r="G115" s="10" t="n">
        <v>0</v>
      </c>
      <c r="H115" s="0"/>
      <c r="I115" s="0"/>
      <c r="J115" s="0"/>
      <c r="K115" s="0"/>
      <c r="L115" s="10" t="n">
        <v>1</v>
      </c>
      <c r="M115" s="10" t="s">
        <v>392</v>
      </c>
      <c r="N115" s="0"/>
      <c r="O115" s="0"/>
      <c r="P115" s="0"/>
      <c r="Q115" s="0"/>
      <c r="R115" s="0"/>
      <c r="S115" s="0" t="n">
        <v>0</v>
      </c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.8" hidden="false" customHeight="false" outlineLevel="0" collapsed="false">
      <c r="A116" s="10" t="s">
        <v>70</v>
      </c>
      <c r="B116" s="10" t="s">
        <v>430</v>
      </c>
      <c r="C116" s="10" t="n">
        <v>0</v>
      </c>
      <c r="D116" s="10" t="n">
        <v>0</v>
      </c>
      <c r="E116" s="10" t="n">
        <v>0</v>
      </c>
      <c r="F116" s="10" t="n">
        <v>0</v>
      </c>
      <c r="G116" s="10" t="n">
        <v>0</v>
      </c>
      <c r="H116" s="0"/>
      <c r="I116" s="0"/>
      <c r="J116" s="0"/>
      <c r="K116" s="0"/>
      <c r="L116" s="10" t="n">
        <v>1</v>
      </c>
      <c r="M116" s="10" t="s">
        <v>413</v>
      </c>
      <c r="N116" s="0"/>
      <c r="O116" s="0"/>
      <c r="P116" s="0"/>
      <c r="Q116" s="0"/>
      <c r="R116" s="0"/>
      <c r="S116" s="0" t="n">
        <v>0</v>
      </c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2.8" hidden="false" customHeight="false" outlineLevel="0" collapsed="false">
      <c r="A117" s="10" t="s">
        <v>70</v>
      </c>
      <c r="B117" s="10" t="s">
        <v>431</v>
      </c>
      <c r="C117" s="10" t="n">
        <v>0</v>
      </c>
      <c r="D117" s="10" t="n">
        <v>0</v>
      </c>
      <c r="E117" s="10" t="n">
        <v>0</v>
      </c>
      <c r="F117" s="10" t="n">
        <v>0</v>
      </c>
      <c r="G117" s="10" t="n">
        <v>0</v>
      </c>
      <c r="H117" s="0"/>
      <c r="I117" s="0"/>
      <c r="J117" s="0"/>
      <c r="K117" s="0"/>
      <c r="L117" s="10" t="n">
        <v>1</v>
      </c>
      <c r="M117" s="10" t="s">
        <v>413</v>
      </c>
      <c r="N117" s="0"/>
      <c r="O117" s="0"/>
      <c r="P117" s="0"/>
      <c r="Q117" s="0"/>
      <c r="R117" s="0"/>
      <c r="S117" s="0" t="n">
        <v>0</v>
      </c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.8" hidden="false" customHeight="false" outlineLevel="0" collapsed="false">
      <c r="A118" s="10" t="s">
        <v>70</v>
      </c>
      <c r="B118" s="10" t="s">
        <v>432</v>
      </c>
      <c r="C118" s="10" t="n">
        <v>0</v>
      </c>
      <c r="D118" s="10" t="n">
        <v>0</v>
      </c>
      <c r="E118" s="10" t="n">
        <v>0</v>
      </c>
      <c r="F118" s="10" t="n">
        <v>0</v>
      </c>
      <c r="G118" s="10" t="n">
        <v>0</v>
      </c>
      <c r="H118" s="0"/>
      <c r="I118" s="0"/>
      <c r="J118" s="0"/>
      <c r="K118" s="0"/>
      <c r="L118" s="10" t="n">
        <v>1</v>
      </c>
      <c r="M118" s="10" t="s">
        <v>392</v>
      </c>
      <c r="N118" s="0"/>
      <c r="O118" s="0"/>
      <c r="P118" s="0"/>
      <c r="Q118" s="0"/>
      <c r="R118" s="0"/>
      <c r="S118" s="0" t="n">
        <v>0</v>
      </c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.8" hidden="false" customHeight="false" outlineLevel="0" collapsed="false">
      <c r="A119" s="10" t="s">
        <v>70</v>
      </c>
      <c r="B119" s="10" t="s">
        <v>433</v>
      </c>
      <c r="C119" s="10" t="n">
        <v>0</v>
      </c>
      <c r="D119" s="10" t="n">
        <v>0</v>
      </c>
      <c r="E119" s="10" t="n">
        <v>0</v>
      </c>
      <c r="F119" s="10" t="n">
        <v>0</v>
      </c>
      <c r="G119" s="10" t="n">
        <v>0</v>
      </c>
      <c r="H119" s="0"/>
      <c r="I119" s="0"/>
      <c r="J119" s="0"/>
      <c r="K119" s="0"/>
      <c r="L119" s="10" t="n">
        <v>1</v>
      </c>
      <c r="M119" s="10" t="s">
        <v>392</v>
      </c>
      <c r="N119" s="0"/>
      <c r="O119" s="0"/>
      <c r="P119" s="0"/>
      <c r="Q119" s="0"/>
      <c r="R119" s="0"/>
      <c r="S119" s="0" t="n">
        <v>0</v>
      </c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2.8" hidden="false" customHeight="false" outlineLevel="0" collapsed="false">
      <c r="A120" s="10" t="s">
        <v>70</v>
      </c>
      <c r="B120" s="10" t="s">
        <v>434</v>
      </c>
      <c r="C120" s="10" t="n">
        <v>0</v>
      </c>
      <c r="D120" s="10" t="n">
        <v>0</v>
      </c>
      <c r="E120" s="10" t="n">
        <v>0</v>
      </c>
      <c r="F120" s="10" t="n">
        <v>0</v>
      </c>
      <c r="G120" s="10" t="n">
        <v>0</v>
      </c>
      <c r="H120" s="0"/>
      <c r="I120" s="0"/>
      <c r="J120" s="0"/>
      <c r="K120" s="0"/>
      <c r="L120" s="10" t="n">
        <v>1</v>
      </c>
      <c r="M120" s="10" t="s">
        <v>392</v>
      </c>
      <c r="N120" s="0"/>
      <c r="O120" s="0"/>
      <c r="P120" s="0"/>
      <c r="Q120" s="0"/>
      <c r="R120" s="0"/>
      <c r="S120" s="0" t="n">
        <v>0</v>
      </c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2.8" hidden="false" customHeight="false" outlineLevel="0" collapsed="false">
      <c r="A121" s="10" t="s">
        <v>70</v>
      </c>
      <c r="B121" s="10" t="s">
        <v>434</v>
      </c>
      <c r="C121" s="10" t="n">
        <v>0</v>
      </c>
      <c r="D121" s="10" t="n">
        <v>0</v>
      </c>
      <c r="E121" s="10" t="n">
        <v>0</v>
      </c>
      <c r="F121" s="10" t="n">
        <v>0</v>
      </c>
      <c r="G121" s="10" t="n">
        <v>0</v>
      </c>
      <c r="H121" s="0"/>
      <c r="I121" s="0"/>
      <c r="J121" s="0"/>
      <c r="K121" s="0"/>
      <c r="L121" s="10" t="n">
        <v>1</v>
      </c>
      <c r="M121" s="10" t="s">
        <v>392</v>
      </c>
      <c r="N121" s="0"/>
      <c r="O121" s="0"/>
      <c r="P121" s="0"/>
      <c r="Q121" s="0"/>
      <c r="R121" s="0"/>
      <c r="S121" s="0" t="n">
        <v>0</v>
      </c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2.8" hidden="false" customHeight="false" outlineLevel="0" collapsed="false">
      <c r="A122" s="10" t="s">
        <v>70</v>
      </c>
      <c r="B122" s="10" t="s">
        <v>435</v>
      </c>
      <c r="C122" s="10" t="n">
        <v>0</v>
      </c>
      <c r="D122" s="10" t="n">
        <v>0</v>
      </c>
      <c r="E122" s="10" t="n">
        <v>0</v>
      </c>
      <c r="F122" s="10" t="n">
        <v>1</v>
      </c>
      <c r="G122" s="10" t="n">
        <v>0</v>
      </c>
      <c r="H122" s="0"/>
      <c r="I122" s="0"/>
      <c r="J122" s="0"/>
      <c r="K122" s="0"/>
      <c r="L122" s="10" t="n">
        <v>1</v>
      </c>
      <c r="M122" s="10" t="s">
        <v>392</v>
      </c>
      <c r="N122" s="0"/>
      <c r="O122" s="0"/>
      <c r="P122" s="0"/>
      <c r="Q122" s="0"/>
      <c r="R122" s="0"/>
      <c r="S122" s="0" t="n">
        <v>0</v>
      </c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2.8" hidden="false" customHeight="false" outlineLevel="0" collapsed="false">
      <c r="A123" s="10" t="s">
        <v>70</v>
      </c>
      <c r="B123" s="10" t="s">
        <v>436</v>
      </c>
      <c r="C123" s="10" t="n">
        <v>0</v>
      </c>
      <c r="D123" s="10" t="n">
        <v>0</v>
      </c>
      <c r="E123" s="10" t="n">
        <v>0</v>
      </c>
      <c r="F123" s="10" t="n">
        <v>1</v>
      </c>
      <c r="G123" s="10" t="n">
        <v>0</v>
      </c>
      <c r="H123" s="0"/>
      <c r="I123" s="0"/>
      <c r="J123" s="0"/>
      <c r="K123" s="0"/>
      <c r="L123" s="10" t="n">
        <v>1</v>
      </c>
      <c r="M123" s="10" t="s">
        <v>392</v>
      </c>
      <c r="N123" s="0"/>
      <c r="O123" s="0"/>
      <c r="P123" s="0"/>
      <c r="Q123" s="0"/>
      <c r="R123" s="0"/>
      <c r="S123" s="0" t="n">
        <v>0</v>
      </c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2.8" hidden="false" customHeight="false" outlineLevel="0" collapsed="false">
      <c r="A124" s="10" t="s">
        <v>70</v>
      </c>
      <c r="B124" s="10" t="s">
        <v>437</v>
      </c>
      <c r="C124" s="10" t="n">
        <v>0</v>
      </c>
      <c r="D124" s="10" t="n">
        <v>0</v>
      </c>
      <c r="E124" s="10" t="n">
        <v>0</v>
      </c>
      <c r="F124" s="0"/>
      <c r="G124" s="10" t="n">
        <v>0</v>
      </c>
      <c r="H124" s="0"/>
      <c r="I124" s="0"/>
      <c r="J124" s="0"/>
      <c r="K124" s="0"/>
      <c r="L124" s="10" t="n">
        <v>1</v>
      </c>
      <c r="M124" s="10" t="s">
        <v>392</v>
      </c>
      <c r="N124" s="0"/>
      <c r="O124" s="0"/>
      <c r="P124" s="0"/>
      <c r="Q124" s="0"/>
      <c r="R124" s="0"/>
      <c r="S124" s="0" t="n">
        <v>0</v>
      </c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2.8" hidden="false" customHeight="false" outlineLevel="0" collapsed="false">
      <c r="A125" s="10" t="s">
        <v>70</v>
      </c>
      <c r="B125" s="10" t="s">
        <v>438</v>
      </c>
      <c r="C125" s="10" t="n">
        <v>0</v>
      </c>
      <c r="D125" s="10" t="n">
        <v>0</v>
      </c>
      <c r="E125" s="10" t="n">
        <v>0</v>
      </c>
      <c r="F125" s="0"/>
      <c r="G125" s="10" t="n">
        <v>0</v>
      </c>
      <c r="H125" s="0"/>
      <c r="I125" s="0"/>
      <c r="J125" s="0"/>
      <c r="K125" s="0"/>
      <c r="L125" s="10" t="n">
        <v>1</v>
      </c>
      <c r="M125" s="10" t="s">
        <v>392</v>
      </c>
      <c r="N125" s="0"/>
      <c r="O125" s="0"/>
      <c r="P125" s="0"/>
      <c r="Q125" s="0"/>
      <c r="R125" s="0"/>
      <c r="S125" s="0" t="n">
        <v>0</v>
      </c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2.8" hidden="false" customHeight="false" outlineLevel="0" collapsed="false">
      <c r="A126" s="10" t="s">
        <v>70</v>
      </c>
      <c r="B126" s="10" t="s">
        <v>439</v>
      </c>
      <c r="C126" s="10" t="n">
        <v>0</v>
      </c>
      <c r="D126" s="10" t="n">
        <v>0</v>
      </c>
      <c r="E126" s="10" t="n">
        <v>0</v>
      </c>
      <c r="F126" s="0"/>
      <c r="G126" s="10" t="n">
        <v>0</v>
      </c>
      <c r="H126" s="0"/>
      <c r="I126" s="0"/>
      <c r="J126" s="0"/>
      <c r="K126" s="0"/>
      <c r="L126" s="10" t="n">
        <v>1</v>
      </c>
      <c r="M126" s="10" t="s">
        <v>392</v>
      </c>
      <c r="N126" s="0"/>
      <c r="O126" s="0"/>
      <c r="P126" s="0"/>
      <c r="Q126" s="0"/>
      <c r="R126" s="0"/>
      <c r="S126" s="0" t="n">
        <v>0</v>
      </c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2.8" hidden="false" customHeight="false" outlineLevel="0" collapsed="false">
      <c r="A127" s="10" t="s">
        <v>70</v>
      </c>
      <c r="B127" s="10" t="s">
        <v>440</v>
      </c>
      <c r="C127" s="10" t="n">
        <v>0</v>
      </c>
      <c r="D127" s="10" t="n">
        <v>0</v>
      </c>
      <c r="E127" s="10" t="n">
        <v>0</v>
      </c>
      <c r="F127" s="10" t="n">
        <v>0</v>
      </c>
      <c r="G127" s="10" t="n">
        <v>0</v>
      </c>
      <c r="H127" s="0"/>
      <c r="I127" s="0"/>
      <c r="J127" s="0"/>
      <c r="K127" s="0"/>
      <c r="L127" s="10" t="n">
        <v>1</v>
      </c>
      <c r="M127" s="10" t="s">
        <v>392</v>
      </c>
      <c r="N127" s="0"/>
      <c r="O127" s="0"/>
      <c r="P127" s="0"/>
      <c r="Q127" s="0"/>
      <c r="R127" s="0"/>
      <c r="S127" s="0" t="n">
        <v>0</v>
      </c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2.8" hidden="false" customHeight="false" outlineLevel="0" collapsed="false">
      <c r="A128" s="10" t="s">
        <v>70</v>
      </c>
      <c r="B128" s="10" t="s">
        <v>441</v>
      </c>
      <c r="C128" s="10" t="n">
        <v>0</v>
      </c>
      <c r="D128" s="10" t="n">
        <v>0</v>
      </c>
      <c r="E128" s="10" t="n">
        <v>0</v>
      </c>
      <c r="F128" s="10" t="n">
        <v>1</v>
      </c>
      <c r="G128" s="10" t="n">
        <v>0</v>
      </c>
      <c r="H128" s="0"/>
      <c r="I128" s="0"/>
      <c r="J128" s="0"/>
      <c r="K128" s="0"/>
      <c r="L128" s="10" t="n">
        <v>1</v>
      </c>
      <c r="M128" s="10" t="s">
        <v>392</v>
      </c>
      <c r="N128" s="0"/>
      <c r="O128" s="0"/>
      <c r="P128" s="0"/>
      <c r="Q128" s="0"/>
      <c r="R128" s="0"/>
      <c r="S128" s="0" t="n">
        <v>0</v>
      </c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2.8" hidden="false" customHeight="false" outlineLevel="0" collapsed="false">
      <c r="A129" s="10" t="s">
        <v>70</v>
      </c>
      <c r="B129" s="10" t="s">
        <v>442</v>
      </c>
      <c r="C129" s="10" t="n">
        <v>0</v>
      </c>
      <c r="D129" s="10" t="n">
        <v>0</v>
      </c>
      <c r="E129" s="10" t="n">
        <v>0</v>
      </c>
      <c r="F129" s="0"/>
      <c r="G129" s="10" t="n">
        <v>0</v>
      </c>
      <c r="H129" s="0"/>
      <c r="I129" s="0"/>
      <c r="J129" s="0"/>
      <c r="K129" s="0"/>
      <c r="L129" s="10" t="n">
        <v>1</v>
      </c>
      <c r="M129" s="10" t="s">
        <v>392</v>
      </c>
      <c r="N129" s="0"/>
      <c r="O129" s="0"/>
      <c r="P129" s="0"/>
      <c r="Q129" s="0"/>
      <c r="R129" s="0"/>
      <c r="S129" s="0" t="n">
        <v>0</v>
      </c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2.8" hidden="false" customHeight="false" outlineLevel="0" collapsed="false">
      <c r="A130" s="10" t="s">
        <v>70</v>
      </c>
      <c r="B130" s="10" t="s">
        <v>443</v>
      </c>
      <c r="C130" s="10" t="n">
        <v>0</v>
      </c>
      <c r="D130" s="10" t="n">
        <v>0</v>
      </c>
      <c r="E130" s="10" t="n">
        <v>0</v>
      </c>
      <c r="F130" s="10" t="n">
        <v>1</v>
      </c>
      <c r="G130" s="10" t="n">
        <v>0</v>
      </c>
      <c r="H130" s="0"/>
      <c r="I130" s="0"/>
      <c r="J130" s="0"/>
      <c r="K130" s="0"/>
      <c r="L130" s="10" t="n">
        <v>1</v>
      </c>
      <c r="M130" s="10" t="s">
        <v>392</v>
      </c>
      <c r="N130" s="0"/>
      <c r="O130" s="0"/>
      <c r="P130" s="0"/>
      <c r="Q130" s="0"/>
      <c r="R130" s="0"/>
      <c r="S130" s="0" t="n">
        <v>0</v>
      </c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2.8" hidden="false" customHeight="false" outlineLevel="0" collapsed="false">
      <c r="A131" s="10" t="s">
        <v>70</v>
      </c>
      <c r="B131" s="10" t="s">
        <v>443</v>
      </c>
      <c r="C131" s="10" t="n">
        <v>0</v>
      </c>
      <c r="D131" s="10" t="n">
        <v>0</v>
      </c>
      <c r="E131" s="10" t="n">
        <v>0</v>
      </c>
      <c r="F131" s="10" t="n">
        <v>0</v>
      </c>
      <c r="G131" s="10" t="n">
        <v>0</v>
      </c>
      <c r="H131" s="0"/>
      <c r="I131" s="0"/>
      <c r="J131" s="0"/>
      <c r="K131" s="0"/>
      <c r="L131" s="10" t="n">
        <v>1</v>
      </c>
      <c r="M131" s="10" t="s">
        <v>392</v>
      </c>
      <c r="N131" s="0"/>
      <c r="O131" s="0"/>
      <c r="P131" s="0"/>
      <c r="Q131" s="0"/>
      <c r="R131" s="0"/>
      <c r="S131" s="0" t="n">
        <v>0</v>
      </c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2.8" hidden="false" customHeight="false" outlineLevel="0" collapsed="false">
      <c r="A132" s="10" t="s">
        <v>70</v>
      </c>
      <c r="B132" s="10" t="s">
        <v>444</v>
      </c>
      <c r="C132" s="10" t="n">
        <v>0</v>
      </c>
      <c r="D132" s="10" t="n">
        <v>0</v>
      </c>
      <c r="E132" s="10" t="n">
        <v>0</v>
      </c>
      <c r="F132" s="10" t="n">
        <v>1</v>
      </c>
      <c r="G132" s="10" t="n">
        <v>0</v>
      </c>
      <c r="H132" s="0"/>
      <c r="I132" s="0"/>
      <c r="J132" s="0"/>
      <c r="K132" s="0"/>
      <c r="L132" s="10" t="n">
        <v>1</v>
      </c>
      <c r="M132" s="10" t="s">
        <v>392</v>
      </c>
      <c r="N132" s="0"/>
      <c r="O132" s="0"/>
      <c r="P132" s="0"/>
      <c r="Q132" s="0"/>
      <c r="R132" s="0"/>
      <c r="S132" s="0" t="n">
        <v>0</v>
      </c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2.8" hidden="false" customHeight="false" outlineLevel="0" collapsed="false">
      <c r="A133" s="0" t="s">
        <v>70</v>
      </c>
      <c r="B133" s="0" t="s">
        <v>436</v>
      </c>
      <c r="C133" s="10" t="n">
        <v>0</v>
      </c>
      <c r="D133" s="10" t="n">
        <v>0</v>
      </c>
      <c r="E133" s="0" t="n">
        <v>0</v>
      </c>
      <c r="F133" s="0" t="n">
        <v>0</v>
      </c>
      <c r="G133" s="0" t="n">
        <v>0</v>
      </c>
      <c r="H133" s="0"/>
      <c r="I133" s="0"/>
      <c r="J133" s="0"/>
      <c r="K133" s="0"/>
      <c r="L133" s="0" t="n">
        <v>1</v>
      </c>
      <c r="M133" s="0" t="s">
        <v>392</v>
      </c>
      <c r="N133" s="0"/>
      <c r="O133" s="0" t="n">
        <v>90</v>
      </c>
      <c r="P133" s="0" t="n">
        <v>0</v>
      </c>
      <c r="Q133" s="0" t="n">
        <v>2</v>
      </c>
      <c r="R133" s="0"/>
      <c r="S133" s="0" t="n">
        <v>0</v>
      </c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2.8" hidden="false" customHeight="false" outlineLevel="0" collapsed="false">
      <c r="A134" s="0" t="s">
        <v>70</v>
      </c>
      <c r="B134" s="0" t="s">
        <v>445</v>
      </c>
      <c r="C134" s="10" t="n">
        <v>0</v>
      </c>
      <c r="D134" s="10" t="n">
        <v>0</v>
      </c>
      <c r="E134" s="0" t="n">
        <v>0</v>
      </c>
      <c r="F134" s="0" t="n">
        <v>0</v>
      </c>
      <c r="G134" s="0" t="n">
        <v>0</v>
      </c>
      <c r="H134" s="0"/>
      <c r="I134" s="0"/>
      <c r="J134" s="0"/>
      <c r="K134" s="0"/>
      <c r="L134" s="0" t="n">
        <v>1</v>
      </c>
      <c r="M134" s="0" t="s">
        <v>392</v>
      </c>
      <c r="N134" s="0"/>
      <c r="O134" s="0" t="n">
        <v>90</v>
      </c>
      <c r="P134" s="0" t="n">
        <v>0</v>
      </c>
      <c r="Q134" s="0" t="n">
        <v>2</v>
      </c>
      <c r="R134" s="0"/>
      <c r="S134" s="0" t="n">
        <v>0</v>
      </c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2.8" hidden="false" customHeight="false" outlineLevel="0" collapsed="false">
      <c r="A135" s="0" t="s">
        <v>70</v>
      </c>
      <c r="B135" s="0" t="s">
        <v>441</v>
      </c>
      <c r="C135" s="10" t="n">
        <v>0</v>
      </c>
      <c r="D135" s="10" t="n">
        <v>0</v>
      </c>
      <c r="E135" s="0" t="n">
        <v>0</v>
      </c>
      <c r="F135" s="0" t="n">
        <v>0</v>
      </c>
      <c r="G135" s="0" t="n">
        <v>0</v>
      </c>
      <c r="H135" s="0"/>
      <c r="I135" s="0"/>
      <c r="J135" s="0"/>
      <c r="K135" s="0"/>
      <c r="L135" s="0" t="n">
        <v>1</v>
      </c>
      <c r="M135" s="0" t="s">
        <v>392</v>
      </c>
      <c r="N135" s="0"/>
      <c r="O135" s="0" t="n">
        <v>90</v>
      </c>
      <c r="P135" s="0" t="n">
        <v>0</v>
      </c>
      <c r="Q135" s="0" t="n">
        <v>2</v>
      </c>
      <c r="R135" s="0"/>
      <c r="S135" s="0" t="n">
        <v>0</v>
      </c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2.8" hidden="false" customHeight="false" outlineLevel="0" collapsed="false">
      <c r="A136" s="0" t="s">
        <v>70</v>
      </c>
      <c r="B136" s="0" t="s">
        <v>444</v>
      </c>
      <c r="C136" s="10" t="n">
        <v>0</v>
      </c>
      <c r="D136" s="10" t="n">
        <v>0</v>
      </c>
      <c r="E136" s="0" t="n">
        <v>0</v>
      </c>
      <c r="F136" s="0" t="n">
        <v>0</v>
      </c>
      <c r="G136" s="0" t="n">
        <v>0</v>
      </c>
      <c r="H136" s="0"/>
      <c r="I136" s="0"/>
      <c r="J136" s="0"/>
      <c r="K136" s="0"/>
      <c r="L136" s="0" t="n">
        <v>1</v>
      </c>
      <c r="M136" s="0" t="s">
        <v>392</v>
      </c>
      <c r="N136" s="0"/>
      <c r="O136" s="0" t="n">
        <v>90</v>
      </c>
      <c r="P136" s="0" t="n">
        <v>0</v>
      </c>
      <c r="Q136" s="0" t="n">
        <v>2</v>
      </c>
      <c r="R136" s="0"/>
      <c r="S136" s="0" t="n">
        <v>0</v>
      </c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2.8" hidden="false" customHeight="false" outlineLevel="0" collapsed="false">
      <c r="A137" s="35" t="s">
        <v>184</v>
      </c>
      <c r="B137" s="35" t="s">
        <v>446</v>
      </c>
      <c r="C137" s="35" t="n">
        <v>1</v>
      </c>
      <c r="D137" s="35" t="n">
        <v>0</v>
      </c>
      <c r="E137" s="10" t="n">
        <v>0</v>
      </c>
      <c r="F137" s="0"/>
      <c r="G137" s="10" t="n">
        <v>1</v>
      </c>
      <c r="H137" s="0"/>
      <c r="I137" s="0"/>
      <c r="J137" s="0"/>
      <c r="K137" s="0"/>
      <c r="L137" s="10" t="n">
        <v>1</v>
      </c>
      <c r="M137" s="10" t="s">
        <v>447</v>
      </c>
      <c r="N137" s="0"/>
      <c r="O137" s="0"/>
      <c r="P137" s="0"/>
      <c r="Q137" s="0"/>
      <c r="R137" s="0"/>
      <c r="S137" s="0" t="n">
        <v>1</v>
      </c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2.8" hidden="false" customHeight="false" outlineLevel="0" collapsed="false">
      <c r="A138" s="35" t="s">
        <v>184</v>
      </c>
      <c r="B138" s="35" t="s">
        <v>448</v>
      </c>
      <c r="C138" s="35" t="n">
        <v>1</v>
      </c>
      <c r="D138" s="35" t="n">
        <v>0</v>
      </c>
      <c r="E138" s="10" t="n">
        <v>0</v>
      </c>
      <c r="F138" s="0"/>
      <c r="G138" s="10" t="n">
        <v>1</v>
      </c>
      <c r="H138" s="0"/>
      <c r="I138" s="0"/>
      <c r="J138" s="0"/>
      <c r="K138" s="0"/>
      <c r="L138" s="10" t="n">
        <v>1</v>
      </c>
      <c r="M138" s="10" t="s">
        <v>447</v>
      </c>
      <c r="N138" s="0"/>
      <c r="O138" s="0"/>
      <c r="P138" s="0"/>
      <c r="Q138" s="0"/>
      <c r="R138" s="0"/>
      <c r="S138" s="0" t="n">
        <v>1</v>
      </c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2.8" hidden="false" customHeight="false" outlineLevel="0" collapsed="false">
      <c r="A139" s="35" t="s">
        <v>184</v>
      </c>
      <c r="B139" s="36" t="s">
        <v>449</v>
      </c>
      <c r="C139" s="35" t="n">
        <v>1</v>
      </c>
      <c r="D139" s="35" t="n">
        <v>0</v>
      </c>
      <c r="E139" s="10" t="n">
        <v>0</v>
      </c>
      <c r="F139" s="0"/>
      <c r="G139" s="10" t="n">
        <v>1</v>
      </c>
      <c r="H139" s="10" t="n">
        <v>1</v>
      </c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 t="n">
        <v>1</v>
      </c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2.8" hidden="false" customHeight="false" outlineLevel="0" collapsed="false">
      <c r="A140" s="35" t="s">
        <v>184</v>
      </c>
      <c r="B140" s="35" t="s">
        <v>450</v>
      </c>
      <c r="C140" s="35" t="n">
        <v>1</v>
      </c>
      <c r="D140" s="35" t="n">
        <v>0</v>
      </c>
      <c r="E140" s="10" t="n">
        <v>0</v>
      </c>
      <c r="F140" s="0"/>
      <c r="G140" s="10" t="n">
        <v>1</v>
      </c>
      <c r="H140" s="0"/>
      <c r="I140" s="10" t="n">
        <v>1</v>
      </c>
      <c r="J140" s="0"/>
      <c r="K140" s="0"/>
      <c r="L140" s="0"/>
      <c r="M140" s="0"/>
      <c r="N140" s="0"/>
      <c r="O140" s="0"/>
      <c r="P140" s="0"/>
      <c r="Q140" s="0"/>
      <c r="R140" s="0"/>
      <c r="S140" s="0" t="n">
        <v>1</v>
      </c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2.8" hidden="false" customHeight="false" outlineLevel="0" collapsed="false">
      <c r="A141" s="35" t="s">
        <v>184</v>
      </c>
      <c r="B141" s="35" t="s">
        <v>451</v>
      </c>
      <c r="C141" s="35" t="n">
        <v>1</v>
      </c>
      <c r="D141" s="35" t="n">
        <v>0</v>
      </c>
      <c r="E141" s="10" t="n">
        <v>1</v>
      </c>
      <c r="F141" s="0"/>
      <c r="G141" s="10" t="n">
        <v>1</v>
      </c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 t="n">
        <v>1</v>
      </c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2.8" hidden="false" customHeight="false" outlineLevel="0" collapsed="false">
      <c r="A142" s="35" t="s">
        <v>184</v>
      </c>
      <c r="B142" s="35" t="s">
        <v>452</v>
      </c>
      <c r="C142" s="35" t="n">
        <v>1</v>
      </c>
      <c r="D142" s="35" t="n">
        <v>0</v>
      </c>
      <c r="E142" s="10" t="n">
        <v>0</v>
      </c>
      <c r="F142" s="0"/>
      <c r="G142" s="10" t="n">
        <v>1</v>
      </c>
      <c r="H142" s="0"/>
      <c r="I142" s="0"/>
      <c r="J142" s="10" t="n">
        <v>1</v>
      </c>
      <c r="K142" s="0"/>
      <c r="L142" s="0"/>
      <c r="M142" s="0"/>
      <c r="N142" s="0"/>
      <c r="O142" s="0"/>
      <c r="P142" s="0"/>
      <c r="Q142" s="0"/>
      <c r="R142" s="0"/>
      <c r="S142" s="0" t="n">
        <v>1</v>
      </c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2.8" hidden="false" customHeight="false" outlineLevel="0" collapsed="false">
      <c r="A143" s="35" t="s">
        <v>184</v>
      </c>
      <c r="B143" s="35" t="s">
        <v>453</v>
      </c>
      <c r="C143" s="35" t="n">
        <v>1</v>
      </c>
      <c r="D143" s="35" t="n">
        <v>0</v>
      </c>
      <c r="E143" s="10" t="n">
        <v>1</v>
      </c>
      <c r="F143" s="0"/>
      <c r="G143" s="10" t="n">
        <v>1</v>
      </c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 t="n">
        <v>1</v>
      </c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2.8" hidden="false" customHeight="false" outlineLevel="0" collapsed="false">
      <c r="A144" s="35" t="s">
        <v>184</v>
      </c>
      <c r="B144" s="35" t="s">
        <v>454</v>
      </c>
      <c r="C144" s="35" t="n">
        <v>1</v>
      </c>
      <c r="D144" s="35" t="n">
        <v>0</v>
      </c>
      <c r="E144" s="10" t="n">
        <v>0</v>
      </c>
      <c r="F144" s="0"/>
      <c r="G144" s="10" t="n">
        <v>1</v>
      </c>
      <c r="H144" s="0"/>
      <c r="I144" s="0"/>
      <c r="J144" s="10" t="n">
        <v>1</v>
      </c>
      <c r="K144" s="0"/>
      <c r="L144" s="0"/>
      <c r="M144" s="0"/>
      <c r="N144" s="0"/>
      <c r="O144" s="0"/>
      <c r="P144" s="0"/>
      <c r="Q144" s="0"/>
      <c r="R144" s="0"/>
      <c r="S144" s="0" t="n">
        <v>1</v>
      </c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2.8" hidden="false" customHeight="false" outlineLevel="0" collapsed="false">
      <c r="A145" s="35" t="s">
        <v>184</v>
      </c>
      <c r="B145" s="35" t="s">
        <v>455</v>
      </c>
      <c r="C145" s="35" t="n">
        <v>1</v>
      </c>
      <c r="D145" s="35" t="n">
        <v>0</v>
      </c>
      <c r="E145" s="10" t="n">
        <v>0</v>
      </c>
      <c r="F145" s="0"/>
      <c r="G145" s="10" t="n">
        <v>1</v>
      </c>
      <c r="H145" s="10" t="n">
        <v>1</v>
      </c>
      <c r="I145" s="0"/>
      <c r="J145" s="10" t="n">
        <v>1</v>
      </c>
      <c r="K145" s="0"/>
      <c r="L145" s="0"/>
      <c r="M145" s="0"/>
      <c r="N145" s="0"/>
      <c r="O145" s="0"/>
      <c r="P145" s="0"/>
      <c r="Q145" s="0"/>
      <c r="R145" s="0"/>
      <c r="S145" s="0" t="n">
        <v>1</v>
      </c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2.8" hidden="false" customHeight="false" outlineLevel="0" collapsed="false">
      <c r="A146" s="35" t="s">
        <v>184</v>
      </c>
      <c r="B146" s="35" t="s">
        <v>456</v>
      </c>
      <c r="C146" s="35" t="n">
        <v>1</v>
      </c>
      <c r="D146" s="35" t="n">
        <v>0</v>
      </c>
      <c r="E146" s="10" t="n">
        <v>1</v>
      </c>
      <c r="F146" s="0"/>
      <c r="G146" s="10" t="n">
        <v>1</v>
      </c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 t="n">
        <v>1</v>
      </c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2.8" hidden="false" customHeight="false" outlineLevel="0" collapsed="false">
      <c r="A147" s="35" t="s">
        <v>184</v>
      </c>
      <c r="B147" s="35" t="s">
        <v>457</v>
      </c>
      <c r="C147" s="35" t="n">
        <v>1</v>
      </c>
      <c r="D147" s="35" t="n">
        <v>0</v>
      </c>
      <c r="E147" s="10" t="n">
        <v>0</v>
      </c>
      <c r="F147" s="0"/>
      <c r="G147" s="10" t="n">
        <v>1</v>
      </c>
      <c r="H147" s="0"/>
      <c r="I147" s="0"/>
      <c r="J147" s="10" t="n">
        <v>1</v>
      </c>
      <c r="K147" s="0"/>
      <c r="L147" s="0"/>
      <c r="M147" s="0"/>
      <c r="N147" s="0"/>
      <c r="O147" s="0"/>
      <c r="P147" s="0"/>
      <c r="Q147" s="0"/>
      <c r="R147" s="0"/>
      <c r="S147" s="0" t="n">
        <v>1</v>
      </c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2.8" hidden="false" customHeight="false" outlineLevel="0" collapsed="false">
      <c r="A148" s="35" t="s">
        <v>184</v>
      </c>
      <c r="B148" s="35" t="s">
        <v>458</v>
      </c>
      <c r="C148" s="35" t="n">
        <v>1</v>
      </c>
      <c r="D148" s="35" t="n">
        <v>0</v>
      </c>
      <c r="E148" s="10" t="n">
        <v>0</v>
      </c>
      <c r="F148" s="0"/>
      <c r="G148" s="10" t="n">
        <v>1</v>
      </c>
      <c r="H148" s="0"/>
      <c r="I148" s="0"/>
      <c r="J148" s="10" t="n">
        <v>1</v>
      </c>
      <c r="K148" s="0"/>
      <c r="L148" s="0"/>
      <c r="M148" s="0"/>
      <c r="N148" s="0"/>
      <c r="O148" s="0"/>
      <c r="P148" s="0"/>
      <c r="Q148" s="0"/>
      <c r="R148" s="0"/>
      <c r="S148" s="0" t="n">
        <v>1</v>
      </c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2.8" hidden="false" customHeight="false" outlineLevel="0" collapsed="false">
      <c r="A149" s="35" t="s">
        <v>184</v>
      </c>
      <c r="B149" s="35" t="s">
        <v>459</v>
      </c>
      <c r="C149" s="35" t="n">
        <v>1</v>
      </c>
      <c r="D149" s="35" t="n">
        <v>0</v>
      </c>
      <c r="E149" s="10" t="n">
        <v>1</v>
      </c>
      <c r="F149" s="0"/>
      <c r="G149" s="10" t="n">
        <v>1</v>
      </c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 t="n">
        <v>1</v>
      </c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2.8" hidden="false" customHeight="false" outlineLevel="0" collapsed="false">
      <c r="A150" s="35" t="s">
        <v>184</v>
      </c>
      <c r="B150" s="35" t="s">
        <v>460</v>
      </c>
      <c r="C150" s="35" t="n">
        <v>1</v>
      </c>
      <c r="D150" s="35" t="n">
        <v>0</v>
      </c>
      <c r="E150" s="10" t="n">
        <v>0</v>
      </c>
      <c r="F150" s="0"/>
      <c r="G150" s="10" t="n">
        <v>1</v>
      </c>
      <c r="H150" s="0"/>
      <c r="I150" s="0"/>
      <c r="J150" s="10" t="n">
        <v>1</v>
      </c>
      <c r="K150" s="0"/>
      <c r="L150" s="0"/>
      <c r="M150" s="0"/>
      <c r="N150" s="0"/>
      <c r="O150" s="0"/>
      <c r="P150" s="0"/>
      <c r="Q150" s="0"/>
      <c r="R150" s="0"/>
      <c r="S150" s="0" t="n">
        <v>1</v>
      </c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2.8" hidden="false" customHeight="false" outlineLevel="0" collapsed="false">
      <c r="A151" s="35" t="s">
        <v>184</v>
      </c>
      <c r="B151" s="35" t="s">
        <v>461</v>
      </c>
      <c r="C151" s="35" t="n">
        <v>1</v>
      </c>
      <c r="D151" s="35" t="n">
        <v>0</v>
      </c>
      <c r="E151" s="10" t="n">
        <v>0</v>
      </c>
      <c r="F151" s="0"/>
      <c r="G151" s="10" t="n">
        <v>1</v>
      </c>
      <c r="H151" s="0"/>
      <c r="I151" s="0"/>
      <c r="J151" s="10" t="n">
        <v>1</v>
      </c>
      <c r="K151" s="0"/>
      <c r="L151" s="0"/>
      <c r="M151" s="0"/>
      <c r="N151" s="0"/>
      <c r="O151" s="0"/>
      <c r="P151" s="0"/>
      <c r="Q151" s="0"/>
      <c r="R151" s="0"/>
      <c r="S151" s="0" t="n">
        <v>1</v>
      </c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2.8" hidden="false" customHeight="false" outlineLevel="0" collapsed="false">
      <c r="A152" s="35" t="s">
        <v>184</v>
      </c>
      <c r="B152" s="35" t="s">
        <v>462</v>
      </c>
      <c r="C152" s="35" t="n">
        <v>1</v>
      </c>
      <c r="D152" s="35" t="n">
        <v>0</v>
      </c>
      <c r="E152" s="10" t="n">
        <v>0</v>
      </c>
      <c r="F152" s="0"/>
      <c r="G152" s="10" t="n">
        <v>1</v>
      </c>
      <c r="H152" s="0"/>
      <c r="I152" s="0"/>
      <c r="J152" s="10" t="n">
        <v>1</v>
      </c>
      <c r="K152" s="0"/>
      <c r="L152" s="0"/>
      <c r="M152" s="0"/>
      <c r="N152" s="0"/>
      <c r="O152" s="0"/>
      <c r="P152" s="0"/>
      <c r="Q152" s="0"/>
      <c r="R152" s="0"/>
      <c r="S152" s="0" t="n">
        <v>1</v>
      </c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2.8" hidden="false" customHeight="false" outlineLevel="0" collapsed="false">
      <c r="A153" s="10" t="s">
        <v>75</v>
      </c>
      <c r="B153" s="10" t="s">
        <v>463</v>
      </c>
      <c r="C153" s="10" t="n">
        <v>0</v>
      </c>
      <c r="D153" s="10" t="n">
        <v>0</v>
      </c>
      <c r="E153" s="10" t="n">
        <v>1</v>
      </c>
      <c r="F153" s="0"/>
      <c r="G153" s="10" t="n">
        <v>1</v>
      </c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 t="n">
        <v>1</v>
      </c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2.8" hidden="false" customHeight="false" outlineLevel="0" collapsed="false">
      <c r="A154" s="10" t="s">
        <v>75</v>
      </c>
      <c r="B154" s="10" t="s">
        <v>464</v>
      </c>
      <c r="C154" s="10" t="n">
        <v>0</v>
      </c>
      <c r="D154" s="10" t="n">
        <v>0</v>
      </c>
      <c r="E154" s="10" t="n">
        <v>1</v>
      </c>
      <c r="F154" s="0"/>
      <c r="G154" s="10" t="n">
        <v>1</v>
      </c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 t="n">
        <v>1</v>
      </c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2.8" hidden="false" customHeight="false" outlineLevel="0" collapsed="false">
      <c r="A155" s="10" t="s">
        <v>75</v>
      </c>
      <c r="B155" s="10" t="s">
        <v>465</v>
      </c>
      <c r="C155" s="10" t="n">
        <v>0</v>
      </c>
      <c r="D155" s="10" t="n">
        <v>0</v>
      </c>
      <c r="E155" s="10" t="n">
        <v>0</v>
      </c>
      <c r="F155" s="0"/>
      <c r="G155" s="10" t="n">
        <v>1</v>
      </c>
      <c r="H155" s="0"/>
      <c r="I155" s="10" t="n">
        <v>1</v>
      </c>
      <c r="J155" s="0"/>
      <c r="K155" s="0"/>
      <c r="L155" s="10" t="n">
        <v>1</v>
      </c>
      <c r="M155" s="0"/>
      <c r="N155" s="0"/>
      <c r="O155" s="0"/>
      <c r="P155" s="0"/>
      <c r="Q155" s="0"/>
      <c r="R155" s="0"/>
      <c r="S155" s="0" t="n">
        <v>1</v>
      </c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2.8" hidden="false" customHeight="false" outlineLevel="0" collapsed="false">
      <c r="A156" s="10" t="s">
        <v>75</v>
      </c>
      <c r="B156" s="10" t="s">
        <v>466</v>
      </c>
      <c r="C156" s="10" t="n">
        <v>0</v>
      </c>
      <c r="D156" s="10" t="n">
        <v>0</v>
      </c>
      <c r="E156" s="10" t="n">
        <v>1</v>
      </c>
      <c r="F156" s="0"/>
      <c r="G156" s="10" t="n">
        <v>1</v>
      </c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 t="n">
        <v>1</v>
      </c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2.8" hidden="false" customHeight="false" outlineLevel="0" collapsed="false">
      <c r="A157" s="10" t="s">
        <v>75</v>
      </c>
      <c r="B157" s="10" t="s">
        <v>467</v>
      </c>
      <c r="C157" s="10" t="n">
        <v>0</v>
      </c>
      <c r="D157" s="10" t="n">
        <v>0</v>
      </c>
      <c r="E157" s="10" t="n">
        <v>1</v>
      </c>
      <c r="F157" s="0"/>
      <c r="G157" s="10" t="n">
        <v>1</v>
      </c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 t="n">
        <v>1</v>
      </c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2.8" hidden="false" customHeight="false" outlineLevel="0" collapsed="false">
      <c r="A158" s="10" t="s">
        <v>75</v>
      </c>
      <c r="B158" s="10" t="s">
        <v>468</v>
      </c>
      <c r="C158" s="10" t="n">
        <v>0</v>
      </c>
      <c r="D158" s="10" t="n">
        <v>0</v>
      </c>
      <c r="E158" s="10" t="n">
        <v>1</v>
      </c>
      <c r="F158" s="0"/>
      <c r="G158" s="10" t="n">
        <v>1</v>
      </c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 t="n">
        <v>1</v>
      </c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2.8" hidden="false" customHeight="false" outlineLevel="0" collapsed="false">
      <c r="A159" s="10" t="s">
        <v>75</v>
      </c>
      <c r="B159" s="10" t="s">
        <v>469</v>
      </c>
      <c r="C159" s="10" t="n">
        <v>0</v>
      </c>
      <c r="D159" s="10" t="n">
        <v>0</v>
      </c>
      <c r="E159" s="10" t="n">
        <v>1</v>
      </c>
      <c r="F159" s="0"/>
      <c r="G159" s="10" t="n">
        <v>1</v>
      </c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 t="n">
        <v>1</v>
      </c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2.8" hidden="false" customHeight="false" outlineLevel="0" collapsed="false">
      <c r="A160" s="10" t="s">
        <v>75</v>
      </c>
      <c r="B160" s="10" t="s">
        <v>470</v>
      </c>
      <c r="C160" s="10" t="n">
        <v>0</v>
      </c>
      <c r="D160" s="10" t="n">
        <v>0</v>
      </c>
      <c r="E160" s="10" t="n">
        <v>1</v>
      </c>
      <c r="F160" s="0"/>
      <c r="G160" s="10" t="n">
        <v>1</v>
      </c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 t="n">
        <v>1</v>
      </c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2.8" hidden="false" customHeight="false" outlineLevel="0" collapsed="false">
      <c r="A161" s="10" t="s">
        <v>75</v>
      </c>
      <c r="B161" s="10" t="s">
        <v>471</v>
      </c>
      <c r="C161" s="10" t="n">
        <v>0</v>
      </c>
      <c r="D161" s="10" t="n">
        <v>0</v>
      </c>
      <c r="E161" s="10" t="n">
        <v>1</v>
      </c>
      <c r="F161" s="0"/>
      <c r="G161" s="10" t="n">
        <v>1</v>
      </c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 t="n">
        <v>1</v>
      </c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2.8" hidden="false" customHeight="false" outlineLevel="0" collapsed="false">
      <c r="A162" s="10" t="s">
        <v>75</v>
      </c>
      <c r="B162" s="10" t="s">
        <v>472</v>
      </c>
      <c r="C162" s="10" t="n">
        <v>0</v>
      </c>
      <c r="D162" s="10" t="n">
        <v>0</v>
      </c>
      <c r="E162" s="10" t="n">
        <v>1</v>
      </c>
      <c r="F162" s="0"/>
      <c r="G162" s="10" t="n">
        <v>1</v>
      </c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 t="n">
        <v>1</v>
      </c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2.8" hidden="false" customHeight="false" outlineLevel="0" collapsed="false">
      <c r="A163" s="10" t="s">
        <v>75</v>
      </c>
      <c r="B163" s="10" t="s">
        <v>473</v>
      </c>
      <c r="C163" s="10" t="n">
        <v>0</v>
      </c>
      <c r="D163" s="10" t="n">
        <v>0</v>
      </c>
      <c r="E163" s="10" t="n">
        <v>0</v>
      </c>
      <c r="F163" s="0"/>
      <c r="G163" s="10" t="n">
        <v>1</v>
      </c>
      <c r="H163" s="10" t="n">
        <v>1</v>
      </c>
      <c r="I163" s="10" t="n">
        <v>1</v>
      </c>
      <c r="J163" s="0"/>
      <c r="K163" s="0"/>
      <c r="L163" s="0"/>
      <c r="M163" s="10" t="s">
        <v>474</v>
      </c>
      <c r="N163" s="0"/>
      <c r="O163" s="0"/>
      <c r="P163" s="0"/>
      <c r="Q163" s="0"/>
      <c r="R163" s="0"/>
      <c r="S163" s="0" t="n">
        <v>1</v>
      </c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2.8" hidden="false" customHeight="false" outlineLevel="0" collapsed="false">
      <c r="A164" s="10" t="s">
        <v>75</v>
      </c>
      <c r="B164" s="10" t="s">
        <v>475</v>
      </c>
      <c r="C164" s="10" t="n">
        <v>0</v>
      </c>
      <c r="D164" s="10" t="n">
        <v>0</v>
      </c>
      <c r="E164" s="10" t="n">
        <v>0</v>
      </c>
      <c r="F164" s="0"/>
      <c r="G164" s="10" t="n">
        <v>1</v>
      </c>
      <c r="H164" s="10" t="n">
        <v>1</v>
      </c>
      <c r="I164" s="10" t="n">
        <v>1</v>
      </c>
      <c r="J164" s="0"/>
      <c r="K164" s="0"/>
      <c r="L164" s="0"/>
      <c r="M164" s="10" t="s">
        <v>474</v>
      </c>
      <c r="N164" s="0"/>
      <c r="O164" s="0"/>
      <c r="P164" s="0"/>
      <c r="Q164" s="0"/>
      <c r="R164" s="0"/>
      <c r="S164" s="0" t="n">
        <v>1</v>
      </c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2.8" hidden="false" customHeight="false" outlineLevel="0" collapsed="false">
      <c r="A165" s="10" t="s">
        <v>81</v>
      </c>
      <c r="B165" s="10" t="s">
        <v>476</v>
      </c>
      <c r="C165" s="10" t="n">
        <v>0</v>
      </c>
      <c r="D165" s="10" t="n">
        <v>0</v>
      </c>
      <c r="E165" s="10" t="n">
        <v>0</v>
      </c>
      <c r="F165" s="0"/>
      <c r="G165" s="10" t="n">
        <v>1</v>
      </c>
      <c r="H165" s="0"/>
      <c r="I165" s="10" t="n">
        <v>1</v>
      </c>
      <c r="J165" s="0"/>
      <c r="K165" s="0"/>
      <c r="L165" s="0"/>
      <c r="M165" s="0"/>
      <c r="N165" s="0"/>
      <c r="O165" s="0"/>
      <c r="P165" s="0"/>
      <c r="Q165" s="0"/>
      <c r="R165" s="0"/>
      <c r="S165" s="0" t="n">
        <v>1</v>
      </c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2.8" hidden="false" customHeight="false" outlineLevel="0" collapsed="false">
      <c r="A166" s="10" t="s">
        <v>81</v>
      </c>
      <c r="B166" s="10" t="s">
        <v>477</v>
      </c>
      <c r="C166" s="10" t="n">
        <v>0</v>
      </c>
      <c r="D166" s="10" t="n">
        <v>0</v>
      </c>
      <c r="E166" s="10" t="n">
        <v>1</v>
      </c>
      <c r="F166" s="0"/>
      <c r="G166" s="10" t="n">
        <v>1</v>
      </c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 t="n">
        <v>1</v>
      </c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2.8" hidden="false" customHeight="false" outlineLevel="0" collapsed="false">
      <c r="A167" s="10" t="s">
        <v>81</v>
      </c>
      <c r="B167" s="10" t="s">
        <v>478</v>
      </c>
      <c r="C167" s="10" t="n">
        <v>0</v>
      </c>
      <c r="D167" s="10" t="n">
        <v>0</v>
      </c>
      <c r="E167" s="10" t="n">
        <v>0</v>
      </c>
      <c r="F167" s="0"/>
      <c r="G167" s="10" t="n">
        <v>1</v>
      </c>
      <c r="H167" s="0"/>
      <c r="I167" s="10" t="n">
        <v>1</v>
      </c>
      <c r="J167" s="0"/>
      <c r="K167" s="0"/>
      <c r="L167" s="0"/>
      <c r="M167" s="0"/>
      <c r="N167" s="0"/>
      <c r="O167" s="0"/>
      <c r="P167" s="0"/>
      <c r="Q167" s="0"/>
      <c r="R167" s="0"/>
      <c r="S167" s="0" t="n">
        <v>1</v>
      </c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2.8" hidden="false" customHeight="false" outlineLevel="0" collapsed="false">
      <c r="A168" s="10" t="s">
        <v>81</v>
      </c>
      <c r="B168" s="10" t="s">
        <v>479</v>
      </c>
      <c r="C168" s="10" t="n">
        <v>0</v>
      </c>
      <c r="D168" s="10" t="n">
        <v>0</v>
      </c>
      <c r="E168" s="10" t="n">
        <v>1</v>
      </c>
      <c r="F168" s="0"/>
      <c r="G168" s="10" t="n">
        <v>1</v>
      </c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 t="n">
        <v>1</v>
      </c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2.8" hidden="false" customHeight="false" outlineLevel="0" collapsed="false">
      <c r="A169" s="10" t="s">
        <v>81</v>
      </c>
      <c r="B169" s="10" t="s">
        <v>480</v>
      </c>
      <c r="C169" s="10" t="n">
        <v>0</v>
      </c>
      <c r="D169" s="10" t="n">
        <v>0</v>
      </c>
      <c r="E169" s="10" t="n">
        <v>1</v>
      </c>
      <c r="F169" s="0"/>
      <c r="G169" s="10" t="n">
        <v>1</v>
      </c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 t="n">
        <v>1</v>
      </c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2.8" hidden="false" customHeight="false" outlineLevel="0" collapsed="false">
      <c r="A170" s="10" t="s">
        <v>81</v>
      </c>
      <c r="B170" s="10" t="s">
        <v>481</v>
      </c>
      <c r="C170" s="10" t="n">
        <v>0</v>
      </c>
      <c r="D170" s="10" t="n">
        <v>0</v>
      </c>
      <c r="E170" s="10" t="n">
        <v>0</v>
      </c>
      <c r="F170" s="0"/>
      <c r="G170" s="10" t="n">
        <v>1</v>
      </c>
      <c r="H170" s="0"/>
      <c r="I170" s="10" t="n">
        <v>1</v>
      </c>
      <c r="J170" s="0"/>
      <c r="K170" s="0"/>
      <c r="L170" s="0"/>
      <c r="M170" s="0"/>
      <c r="N170" s="0"/>
      <c r="O170" s="0"/>
      <c r="P170" s="0"/>
      <c r="Q170" s="0"/>
      <c r="R170" s="0"/>
      <c r="S170" s="0" t="n">
        <v>1</v>
      </c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2.8" hidden="false" customHeight="false" outlineLevel="0" collapsed="false">
      <c r="A171" s="10" t="s">
        <v>81</v>
      </c>
      <c r="B171" s="10" t="s">
        <v>482</v>
      </c>
      <c r="C171" s="10" t="n">
        <v>0</v>
      </c>
      <c r="D171" s="10" t="n">
        <v>0</v>
      </c>
      <c r="E171" s="10" t="n">
        <v>1</v>
      </c>
      <c r="F171" s="0"/>
      <c r="G171" s="10" t="n">
        <v>1</v>
      </c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 t="n">
        <v>1</v>
      </c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2.8" hidden="false" customHeight="false" outlineLevel="0" collapsed="false">
      <c r="A172" s="35" t="s">
        <v>83</v>
      </c>
      <c r="B172" s="35" t="s">
        <v>483</v>
      </c>
      <c r="C172" s="35" t="n">
        <v>1</v>
      </c>
      <c r="D172" s="35" t="n">
        <v>0</v>
      </c>
      <c r="E172" s="10" t="n">
        <v>0</v>
      </c>
      <c r="F172" s="0"/>
      <c r="G172" s="10" t="n">
        <v>1</v>
      </c>
      <c r="H172" s="10" t="n">
        <v>1</v>
      </c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 t="n">
        <v>1</v>
      </c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2.8" hidden="false" customHeight="false" outlineLevel="0" collapsed="false">
      <c r="A173" s="35" t="s">
        <v>83</v>
      </c>
      <c r="B173" s="35" t="s">
        <v>484</v>
      </c>
      <c r="C173" s="35" t="n">
        <v>1</v>
      </c>
      <c r="D173" s="35" t="n">
        <v>0</v>
      </c>
      <c r="E173" s="10" t="n">
        <v>1</v>
      </c>
      <c r="F173" s="0"/>
      <c r="G173" s="10" t="n">
        <v>1</v>
      </c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 t="n">
        <v>1</v>
      </c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2.8" hidden="false" customHeight="false" outlineLevel="0" collapsed="false">
      <c r="A174" s="35" t="s">
        <v>83</v>
      </c>
      <c r="B174" s="35" t="s">
        <v>485</v>
      </c>
      <c r="C174" s="35" t="n">
        <v>1</v>
      </c>
      <c r="D174" s="35" t="n">
        <v>0</v>
      </c>
      <c r="E174" s="10" t="n">
        <v>0</v>
      </c>
      <c r="F174" s="0"/>
      <c r="G174" s="10" t="n">
        <v>1</v>
      </c>
      <c r="H174" s="10" t="n">
        <v>1</v>
      </c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 t="n">
        <v>1</v>
      </c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2.8" hidden="false" customHeight="false" outlineLevel="0" collapsed="false">
      <c r="A175" s="35" t="s">
        <v>83</v>
      </c>
      <c r="B175" s="35" t="s">
        <v>486</v>
      </c>
      <c r="C175" s="35" t="n">
        <v>1</v>
      </c>
      <c r="D175" s="35" t="n">
        <v>0</v>
      </c>
      <c r="E175" s="10" t="n">
        <v>1</v>
      </c>
      <c r="F175" s="0"/>
      <c r="G175" s="10" t="n">
        <v>1</v>
      </c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 t="n">
        <v>1</v>
      </c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2.8" hidden="false" customHeight="false" outlineLevel="0" collapsed="false">
      <c r="A176" s="35" t="s">
        <v>83</v>
      </c>
      <c r="B176" s="35" t="s">
        <v>487</v>
      </c>
      <c r="C176" s="35" t="n">
        <v>1</v>
      </c>
      <c r="D176" s="35" t="n">
        <v>0</v>
      </c>
      <c r="E176" s="10" t="n">
        <v>1</v>
      </c>
      <c r="F176" s="0"/>
      <c r="G176" s="10" t="n">
        <v>1</v>
      </c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 t="n">
        <v>1</v>
      </c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2.8" hidden="false" customHeight="false" outlineLevel="0" collapsed="false">
      <c r="A177" s="35" t="s">
        <v>83</v>
      </c>
      <c r="B177" s="35" t="s">
        <v>488</v>
      </c>
      <c r="C177" s="35" t="n">
        <v>1</v>
      </c>
      <c r="D177" s="35" t="n">
        <v>0</v>
      </c>
      <c r="E177" s="10" t="n">
        <v>1</v>
      </c>
      <c r="F177" s="0"/>
      <c r="G177" s="10" t="n">
        <v>1</v>
      </c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 t="n">
        <v>1</v>
      </c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2.8" hidden="false" customHeight="false" outlineLevel="0" collapsed="false">
      <c r="A178" s="35" t="s">
        <v>83</v>
      </c>
      <c r="B178" s="35" t="s">
        <v>486</v>
      </c>
      <c r="C178" s="35" t="n">
        <v>1</v>
      </c>
      <c r="D178" s="35" t="n">
        <v>0</v>
      </c>
      <c r="E178" s="10" t="n">
        <v>0</v>
      </c>
      <c r="F178" s="0"/>
      <c r="G178" s="10" t="n">
        <v>1</v>
      </c>
      <c r="H178" s="0"/>
      <c r="I178" s="0"/>
      <c r="J178" s="0"/>
      <c r="K178" s="0"/>
      <c r="L178" s="10" t="n">
        <v>1</v>
      </c>
      <c r="M178" s="10" t="s">
        <v>489</v>
      </c>
      <c r="N178" s="0"/>
      <c r="O178" s="0"/>
      <c r="P178" s="0"/>
      <c r="Q178" s="0"/>
      <c r="R178" s="0"/>
      <c r="S178" s="0" t="n">
        <v>1</v>
      </c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2.8" hidden="false" customHeight="false" outlineLevel="0" collapsed="false">
      <c r="A179" s="35" t="s">
        <v>83</v>
      </c>
      <c r="B179" s="35" t="s">
        <v>490</v>
      </c>
      <c r="C179" s="35" t="n">
        <v>1</v>
      </c>
      <c r="D179" s="35" t="n">
        <v>0</v>
      </c>
      <c r="E179" s="10" t="n">
        <v>1</v>
      </c>
      <c r="F179" s="0"/>
      <c r="G179" s="10" t="n">
        <v>1</v>
      </c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 t="n">
        <v>1</v>
      </c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2.8" hidden="false" customHeight="false" outlineLevel="0" collapsed="false">
      <c r="A180" s="35" t="s">
        <v>83</v>
      </c>
      <c r="B180" s="35" t="s">
        <v>490</v>
      </c>
      <c r="C180" s="35" t="n">
        <v>1</v>
      </c>
      <c r="D180" s="35" t="n">
        <v>0</v>
      </c>
      <c r="E180" s="10" t="n">
        <v>1</v>
      </c>
      <c r="F180" s="0"/>
      <c r="G180" s="10" t="n">
        <v>1</v>
      </c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 t="n">
        <v>1</v>
      </c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2.8" hidden="false" customHeight="false" outlineLevel="0" collapsed="false">
      <c r="A181" s="35" t="s">
        <v>83</v>
      </c>
      <c r="B181" s="35" t="s">
        <v>491</v>
      </c>
      <c r="C181" s="35" t="n">
        <v>1</v>
      </c>
      <c r="D181" s="35" t="n">
        <v>0</v>
      </c>
      <c r="E181" s="10" t="n">
        <v>0</v>
      </c>
      <c r="F181" s="0"/>
      <c r="G181" s="10" t="n">
        <v>1</v>
      </c>
      <c r="H181" s="0"/>
      <c r="I181" s="0"/>
      <c r="J181" s="0"/>
      <c r="K181" s="0"/>
      <c r="L181" s="10" t="n">
        <v>1</v>
      </c>
      <c r="M181" s="10" t="s">
        <v>492</v>
      </c>
      <c r="N181" s="0"/>
      <c r="O181" s="0"/>
      <c r="P181" s="0"/>
      <c r="Q181" s="0"/>
      <c r="R181" s="0"/>
      <c r="S181" s="0" t="n">
        <v>1</v>
      </c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2.8" hidden="false" customHeight="false" outlineLevel="0" collapsed="false">
      <c r="A182" s="35" t="s">
        <v>83</v>
      </c>
      <c r="B182" s="35" t="s">
        <v>493</v>
      </c>
      <c r="C182" s="35" t="n">
        <v>1</v>
      </c>
      <c r="D182" s="35" t="n">
        <v>0</v>
      </c>
      <c r="E182" s="10" t="n">
        <v>1</v>
      </c>
      <c r="F182" s="0"/>
      <c r="G182" s="10" t="n">
        <v>1</v>
      </c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 t="n">
        <v>1</v>
      </c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2.8" hidden="false" customHeight="false" outlineLevel="0" collapsed="false">
      <c r="A183" s="35" t="s">
        <v>83</v>
      </c>
      <c r="B183" s="35" t="s">
        <v>487</v>
      </c>
      <c r="C183" s="35" t="n">
        <v>1</v>
      </c>
      <c r="D183" s="35" t="n">
        <v>0</v>
      </c>
      <c r="E183" s="10" t="n">
        <v>1</v>
      </c>
      <c r="F183" s="0"/>
      <c r="G183" s="10" t="n">
        <v>1</v>
      </c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 t="n">
        <v>1</v>
      </c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2.8" hidden="false" customHeight="false" outlineLevel="0" collapsed="false">
      <c r="A184" s="35" t="s">
        <v>83</v>
      </c>
      <c r="B184" s="35" t="s">
        <v>494</v>
      </c>
      <c r="C184" s="35" t="n">
        <v>1</v>
      </c>
      <c r="D184" s="35" t="n">
        <v>0</v>
      </c>
      <c r="E184" s="10" t="n">
        <v>1</v>
      </c>
      <c r="F184" s="0"/>
      <c r="G184" s="10" t="n">
        <v>1</v>
      </c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 t="n">
        <v>1</v>
      </c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2.8" hidden="false" customHeight="false" outlineLevel="0" collapsed="false">
      <c r="A185" s="35" t="s">
        <v>83</v>
      </c>
      <c r="B185" s="35" t="s">
        <v>495</v>
      </c>
      <c r="C185" s="35" t="n">
        <v>1</v>
      </c>
      <c r="D185" s="35" t="n">
        <v>0</v>
      </c>
      <c r="E185" s="10" t="n">
        <v>1</v>
      </c>
      <c r="F185" s="0"/>
      <c r="G185" s="10" t="n">
        <v>1</v>
      </c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 t="n">
        <v>1</v>
      </c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2.8" hidden="false" customHeight="false" outlineLevel="0" collapsed="false">
      <c r="A186" s="35" t="s">
        <v>83</v>
      </c>
      <c r="B186" s="35" t="s">
        <v>488</v>
      </c>
      <c r="C186" s="35" t="n">
        <v>1</v>
      </c>
      <c r="D186" s="35" t="n">
        <v>0</v>
      </c>
      <c r="E186" s="10" t="n">
        <v>1</v>
      </c>
      <c r="F186" s="0"/>
      <c r="G186" s="10" t="n">
        <v>1</v>
      </c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 t="n">
        <v>1</v>
      </c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2.8" hidden="false" customHeight="false" outlineLevel="0" collapsed="false">
      <c r="A187" s="35" t="s">
        <v>83</v>
      </c>
      <c r="B187" s="35" t="s">
        <v>496</v>
      </c>
      <c r="C187" s="35" t="n">
        <v>1</v>
      </c>
      <c r="D187" s="35" t="n">
        <v>0</v>
      </c>
      <c r="E187" s="10" t="n">
        <v>1</v>
      </c>
      <c r="F187" s="0"/>
      <c r="G187" s="10" t="n">
        <v>1</v>
      </c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 t="n">
        <v>1</v>
      </c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2.8" hidden="false" customHeight="false" outlineLevel="0" collapsed="false">
      <c r="A188" s="35" t="s">
        <v>83</v>
      </c>
      <c r="B188" s="35" t="s">
        <v>497</v>
      </c>
      <c r="C188" s="35" t="n">
        <v>1</v>
      </c>
      <c r="D188" s="35" t="n">
        <v>0</v>
      </c>
      <c r="E188" s="10" t="n">
        <v>1</v>
      </c>
      <c r="F188" s="0"/>
      <c r="G188" s="10" t="n">
        <v>1</v>
      </c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 t="n">
        <v>1</v>
      </c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2.8" hidden="false" customHeight="false" outlineLevel="0" collapsed="false">
      <c r="A189" s="35" t="s">
        <v>83</v>
      </c>
      <c r="B189" s="35" t="s">
        <v>498</v>
      </c>
      <c r="C189" s="35" t="n">
        <v>1</v>
      </c>
      <c r="D189" s="35" t="n">
        <v>0</v>
      </c>
      <c r="E189" s="10" t="n">
        <v>0</v>
      </c>
      <c r="F189" s="0"/>
      <c r="G189" s="10" t="n">
        <v>1</v>
      </c>
      <c r="H189" s="0"/>
      <c r="I189" s="10" t="n">
        <v>1</v>
      </c>
      <c r="J189" s="0"/>
      <c r="K189" s="0"/>
      <c r="L189" s="0"/>
      <c r="M189" s="10" t="s">
        <v>406</v>
      </c>
      <c r="N189" s="0"/>
      <c r="O189" s="0"/>
      <c r="P189" s="0"/>
      <c r="Q189" s="0"/>
      <c r="R189" s="0"/>
      <c r="S189" s="0" t="n">
        <v>1</v>
      </c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2.8" hidden="false" customHeight="false" outlineLevel="0" collapsed="false">
      <c r="A190" s="0" t="s">
        <v>83</v>
      </c>
      <c r="B190" s="0" t="s">
        <v>486</v>
      </c>
      <c r="C190" s="10" t="n">
        <v>1</v>
      </c>
      <c r="D190" s="10" t="n">
        <v>0</v>
      </c>
      <c r="E190" s="0" t="n">
        <v>1</v>
      </c>
      <c r="F190" s="0" t="n">
        <v>0</v>
      </c>
      <c r="G190" s="0" t="n">
        <v>0</v>
      </c>
      <c r="H190" s="0"/>
      <c r="I190" s="0"/>
      <c r="J190" s="0"/>
      <c r="K190" s="0"/>
      <c r="L190" s="0"/>
      <c r="M190" s="0"/>
      <c r="N190" s="0"/>
      <c r="O190" s="0" t="n">
        <v>70</v>
      </c>
      <c r="P190" s="0" t="n">
        <v>0</v>
      </c>
      <c r="Q190" s="0" t="n">
        <v>1</v>
      </c>
      <c r="R190" s="0"/>
      <c r="S190" s="0" t="n">
        <v>1</v>
      </c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2.8" hidden="false" customHeight="false" outlineLevel="0" collapsed="false">
      <c r="A191" s="0" t="s">
        <v>83</v>
      </c>
      <c r="B191" s="0" t="s">
        <v>491</v>
      </c>
      <c r="C191" s="10" t="n">
        <v>1</v>
      </c>
      <c r="D191" s="10" t="n">
        <v>0</v>
      </c>
      <c r="E191" s="0" t="n">
        <v>0</v>
      </c>
      <c r="F191" s="0" t="n">
        <v>0</v>
      </c>
      <c r="G191" s="0" t="n">
        <v>0</v>
      </c>
      <c r="H191" s="0" t="n">
        <v>1</v>
      </c>
      <c r="I191" s="0"/>
      <c r="J191" s="0"/>
      <c r="K191" s="0"/>
      <c r="L191" s="0" t="n">
        <v>1</v>
      </c>
      <c r="M191" s="0"/>
      <c r="N191" s="0"/>
      <c r="O191" s="0" t="n">
        <v>70</v>
      </c>
      <c r="P191" s="0" t="n">
        <v>0</v>
      </c>
      <c r="Q191" s="0" t="n">
        <v>1</v>
      </c>
      <c r="R191" s="0"/>
      <c r="S191" s="0" t="n">
        <v>1</v>
      </c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2.8" hidden="false" customHeight="false" outlineLevel="0" collapsed="false">
      <c r="A192" s="0" t="s">
        <v>83</v>
      </c>
      <c r="B192" s="0" t="s">
        <v>487</v>
      </c>
      <c r="C192" s="10" t="n">
        <v>1</v>
      </c>
      <c r="D192" s="10" t="n">
        <v>0</v>
      </c>
      <c r="E192" s="0" t="n">
        <v>1</v>
      </c>
      <c r="F192" s="0" t="n">
        <v>0</v>
      </c>
      <c r="G192" s="0" t="n">
        <v>0</v>
      </c>
      <c r="H192" s="0"/>
      <c r="I192" s="0"/>
      <c r="J192" s="0"/>
      <c r="K192" s="0"/>
      <c r="L192" s="0"/>
      <c r="M192" s="0"/>
      <c r="N192" s="0"/>
      <c r="O192" s="0" t="n">
        <v>85</v>
      </c>
      <c r="P192" s="0" t="n">
        <v>0</v>
      </c>
      <c r="Q192" s="0" t="n">
        <v>1</v>
      </c>
      <c r="R192" s="0"/>
      <c r="S192" s="0" t="n">
        <v>1</v>
      </c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2.8" hidden="false" customHeight="false" outlineLevel="0" collapsed="false">
      <c r="A193" s="0" t="s">
        <v>83</v>
      </c>
      <c r="B193" s="0" t="s">
        <v>488</v>
      </c>
      <c r="C193" s="10" t="n">
        <v>1</v>
      </c>
      <c r="D193" s="10" t="n">
        <v>0</v>
      </c>
      <c r="E193" s="0" t="n">
        <v>1</v>
      </c>
      <c r="F193" s="0" t="n">
        <v>0</v>
      </c>
      <c r="G193" s="0" t="n">
        <v>0</v>
      </c>
      <c r="H193" s="0"/>
      <c r="I193" s="0"/>
      <c r="J193" s="0"/>
      <c r="K193" s="0"/>
      <c r="L193" s="0"/>
      <c r="M193" s="0"/>
      <c r="N193" s="0"/>
      <c r="O193" s="0" t="n">
        <v>85</v>
      </c>
      <c r="P193" s="0" t="n">
        <v>0</v>
      </c>
      <c r="Q193" s="0" t="n">
        <v>1</v>
      </c>
      <c r="R193" s="0"/>
      <c r="S193" s="0" t="n">
        <v>1</v>
      </c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2.8" hidden="false" customHeight="false" outlineLevel="0" collapsed="false">
      <c r="A194" s="0" t="s">
        <v>83</v>
      </c>
      <c r="B194" s="34" t="s">
        <v>490</v>
      </c>
      <c r="C194" s="10" t="n">
        <v>1</v>
      </c>
      <c r="D194" s="10" t="n">
        <v>0</v>
      </c>
      <c r="E194" s="0" t="n">
        <v>0</v>
      </c>
      <c r="F194" s="0" t="n">
        <v>0</v>
      </c>
      <c r="G194" s="0" t="n">
        <v>0</v>
      </c>
      <c r="H194" s="0" t="n">
        <v>1</v>
      </c>
      <c r="I194" s="0"/>
      <c r="J194" s="0"/>
      <c r="K194" s="0"/>
      <c r="L194" s="0"/>
      <c r="M194" s="0"/>
      <c r="N194" s="0"/>
      <c r="O194" s="0" t="n">
        <v>90</v>
      </c>
      <c r="P194" s="0" t="n">
        <v>0</v>
      </c>
      <c r="Q194" s="0" t="n">
        <v>2</v>
      </c>
      <c r="R194" s="0"/>
      <c r="S194" s="0" t="n">
        <v>1</v>
      </c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2.8" hidden="false" customHeight="false" outlineLevel="0" collapsed="false">
      <c r="A195" s="0" t="s">
        <v>83</v>
      </c>
      <c r="B195" s="34" t="s">
        <v>499</v>
      </c>
      <c r="C195" s="10" t="n">
        <v>1</v>
      </c>
      <c r="D195" s="10" t="n">
        <v>0</v>
      </c>
      <c r="E195" s="0" t="n">
        <v>0</v>
      </c>
      <c r="F195" s="0" t="n">
        <v>0</v>
      </c>
      <c r="G195" s="0" t="n">
        <v>0</v>
      </c>
      <c r="H195" s="0" t="n">
        <v>1</v>
      </c>
      <c r="I195" s="0"/>
      <c r="J195" s="0"/>
      <c r="K195" s="0"/>
      <c r="L195" s="0"/>
      <c r="M195" s="0"/>
      <c r="N195" s="0"/>
      <c r="O195" s="0" t="n">
        <v>90</v>
      </c>
      <c r="P195" s="0" t="n">
        <v>0</v>
      </c>
      <c r="Q195" s="0" t="n">
        <v>2</v>
      </c>
      <c r="R195" s="0"/>
      <c r="S195" s="0" t="n">
        <v>1</v>
      </c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2.8" hidden="false" customHeight="false" outlineLevel="0" collapsed="false">
      <c r="A196" s="0" t="s">
        <v>83</v>
      </c>
      <c r="B196" s="34" t="s">
        <v>494</v>
      </c>
      <c r="C196" s="10" t="n">
        <v>1</v>
      </c>
      <c r="D196" s="10" t="n">
        <v>0</v>
      </c>
      <c r="E196" s="0" t="n">
        <v>1</v>
      </c>
      <c r="F196" s="0" t="n">
        <v>0</v>
      </c>
      <c r="G196" s="0" t="n">
        <v>0</v>
      </c>
      <c r="H196" s="0"/>
      <c r="I196" s="0"/>
      <c r="J196" s="0"/>
      <c r="K196" s="0"/>
      <c r="L196" s="0"/>
      <c r="M196" s="0"/>
      <c r="N196" s="0"/>
      <c r="O196" s="0" t="n">
        <v>90</v>
      </c>
      <c r="P196" s="0" t="n">
        <v>0</v>
      </c>
      <c r="Q196" s="0" t="n">
        <v>2</v>
      </c>
      <c r="R196" s="0"/>
      <c r="S196" s="0" t="n">
        <v>1</v>
      </c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2.8" hidden="false" customHeight="false" outlineLevel="0" collapsed="false">
      <c r="A197" s="0" t="s">
        <v>83</v>
      </c>
      <c r="B197" s="34" t="s">
        <v>496</v>
      </c>
      <c r="C197" s="10" t="n">
        <v>1</v>
      </c>
      <c r="D197" s="10" t="n">
        <v>0</v>
      </c>
      <c r="E197" s="0" t="n">
        <v>0</v>
      </c>
      <c r="F197" s="0" t="n">
        <v>0</v>
      </c>
      <c r="G197" s="0" t="n">
        <v>0</v>
      </c>
      <c r="H197" s="0" t="n">
        <v>1</v>
      </c>
      <c r="I197" s="0"/>
      <c r="J197" s="0"/>
      <c r="K197" s="0"/>
      <c r="L197" s="0"/>
      <c r="M197" s="0"/>
      <c r="N197" s="0"/>
      <c r="O197" s="0" t="n">
        <v>90</v>
      </c>
      <c r="P197" s="0" t="n">
        <v>0</v>
      </c>
      <c r="Q197" s="0" t="n">
        <v>2</v>
      </c>
      <c r="R197" s="0"/>
      <c r="S197" s="0" t="n">
        <v>1</v>
      </c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2.8" hidden="false" customHeight="false" outlineLevel="0" collapsed="false">
      <c r="A198" s="10" t="s">
        <v>85</v>
      </c>
      <c r="B198" s="10" t="s">
        <v>500</v>
      </c>
      <c r="C198" s="10" t="n">
        <v>0</v>
      </c>
      <c r="D198" s="10" t="n">
        <v>0</v>
      </c>
      <c r="E198" s="10" t="n">
        <v>0</v>
      </c>
      <c r="F198" s="0"/>
      <c r="G198" s="10" t="n">
        <v>1</v>
      </c>
      <c r="H198" s="0"/>
      <c r="I198" s="0"/>
      <c r="J198" s="0"/>
      <c r="K198" s="0"/>
      <c r="L198" s="0"/>
      <c r="M198" s="10" t="s">
        <v>501</v>
      </c>
      <c r="N198" s="0"/>
      <c r="O198" s="0"/>
      <c r="P198" s="0"/>
      <c r="Q198" s="0"/>
      <c r="R198" s="0"/>
      <c r="S198" s="0" t="n">
        <v>1</v>
      </c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2.8" hidden="false" customHeight="false" outlineLevel="0" collapsed="false">
      <c r="A199" s="10" t="s">
        <v>85</v>
      </c>
      <c r="B199" s="10" t="s">
        <v>502</v>
      </c>
      <c r="C199" s="10" t="n">
        <v>0</v>
      </c>
      <c r="D199" s="10" t="n">
        <v>0</v>
      </c>
      <c r="E199" s="10" t="n">
        <v>1</v>
      </c>
      <c r="F199" s="0"/>
      <c r="G199" s="10" t="n">
        <v>1</v>
      </c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 t="n">
        <v>1</v>
      </c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2.8" hidden="false" customHeight="false" outlineLevel="0" collapsed="false">
      <c r="A200" s="10" t="s">
        <v>85</v>
      </c>
      <c r="B200" s="10" t="s">
        <v>503</v>
      </c>
      <c r="C200" s="10" t="n">
        <v>0</v>
      </c>
      <c r="D200" s="10" t="n">
        <v>0</v>
      </c>
      <c r="E200" s="10" t="n">
        <v>1</v>
      </c>
      <c r="F200" s="0"/>
      <c r="G200" s="10" t="n">
        <v>1</v>
      </c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 t="n">
        <v>1</v>
      </c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2.8" hidden="false" customHeight="false" outlineLevel="0" collapsed="false">
      <c r="A201" s="10" t="s">
        <v>85</v>
      </c>
      <c r="B201" s="10" t="s">
        <v>504</v>
      </c>
      <c r="C201" s="10" t="n">
        <v>0</v>
      </c>
      <c r="D201" s="10" t="n">
        <v>0</v>
      </c>
      <c r="E201" s="10" t="n">
        <v>1</v>
      </c>
      <c r="F201" s="0"/>
      <c r="G201" s="10" t="n">
        <v>1</v>
      </c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 t="n">
        <v>1</v>
      </c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2.8" hidden="false" customHeight="false" outlineLevel="0" collapsed="false">
      <c r="A202" s="10" t="s">
        <v>85</v>
      </c>
      <c r="B202" s="10" t="s">
        <v>505</v>
      </c>
      <c r="C202" s="10" t="n">
        <v>0</v>
      </c>
      <c r="D202" s="10" t="n">
        <v>0</v>
      </c>
      <c r="E202" s="10" t="n">
        <v>1</v>
      </c>
      <c r="F202" s="0"/>
      <c r="G202" s="10" t="n">
        <v>1</v>
      </c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 t="n">
        <v>1</v>
      </c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2.8" hidden="false" customHeight="false" outlineLevel="0" collapsed="false">
      <c r="A203" s="10" t="s">
        <v>85</v>
      </c>
      <c r="B203" s="10" t="s">
        <v>506</v>
      </c>
      <c r="C203" s="10" t="n">
        <v>0</v>
      </c>
      <c r="D203" s="10" t="n">
        <v>0</v>
      </c>
      <c r="E203" s="10" t="n">
        <v>1</v>
      </c>
      <c r="F203" s="0"/>
      <c r="G203" s="10" t="n">
        <v>1</v>
      </c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 t="n">
        <v>1</v>
      </c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2.8" hidden="false" customHeight="false" outlineLevel="0" collapsed="false">
      <c r="A204" s="10" t="s">
        <v>85</v>
      </c>
      <c r="B204" s="10" t="s">
        <v>507</v>
      </c>
      <c r="C204" s="10" t="n">
        <v>0</v>
      </c>
      <c r="D204" s="10" t="n">
        <v>0</v>
      </c>
      <c r="E204" s="10" t="n">
        <v>1</v>
      </c>
      <c r="F204" s="0"/>
      <c r="G204" s="10" t="n">
        <v>1</v>
      </c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 t="n">
        <v>1</v>
      </c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2.8" hidden="false" customHeight="false" outlineLevel="0" collapsed="false">
      <c r="A205" s="10" t="s">
        <v>85</v>
      </c>
      <c r="B205" s="10" t="s">
        <v>508</v>
      </c>
      <c r="C205" s="10" t="n">
        <v>0</v>
      </c>
      <c r="D205" s="10" t="n">
        <v>0</v>
      </c>
      <c r="E205" s="10" t="n">
        <v>1</v>
      </c>
      <c r="F205" s="0"/>
      <c r="G205" s="10" t="n">
        <v>1</v>
      </c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 t="n">
        <v>1</v>
      </c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2.8" hidden="false" customHeight="false" outlineLevel="0" collapsed="false">
      <c r="A206" s="10" t="s">
        <v>85</v>
      </c>
      <c r="B206" s="10" t="s">
        <v>509</v>
      </c>
      <c r="C206" s="10" t="n">
        <v>0</v>
      </c>
      <c r="D206" s="10" t="n">
        <v>0</v>
      </c>
      <c r="E206" s="10" t="n">
        <v>1</v>
      </c>
      <c r="F206" s="0"/>
      <c r="G206" s="10" t="n">
        <v>1</v>
      </c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 t="n">
        <v>1</v>
      </c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2.8" hidden="false" customHeight="false" outlineLevel="0" collapsed="false">
      <c r="A207" s="10" t="s">
        <v>85</v>
      </c>
      <c r="B207" s="10" t="s">
        <v>510</v>
      </c>
      <c r="C207" s="10" t="n">
        <v>0</v>
      </c>
      <c r="D207" s="10" t="n">
        <v>0</v>
      </c>
      <c r="E207" s="10" t="n">
        <v>1</v>
      </c>
      <c r="F207" s="0"/>
      <c r="G207" s="10" t="n">
        <v>1</v>
      </c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 t="n">
        <v>1</v>
      </c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2.8" hidden="false" customHeight="false" outlineLevel="0" collapsed="false">
      <c r="A208" s="10" t="s">
        <v>85</v>
      </c>
      <c r="B208" s="10" t="s">
        <v>511</v>
      </c>
      <c r="C208" s="10" t="n">
        <v>0</v>
      </c>
      <c r="D208" s="10" t="n">
        <v>0</v>
      </c>
      <c r="E208" s="10" t="n">
        <v>1</v>
      </c>
      <c r="F208" s="0"/>
      <c r="G208" s="10" t="n">
        <v>1</v>
      </c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 t="n">
        <v>1</v>
      </c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2.8" hidden="false" customHeight="false" outlineLevel="0" collapsed="false">
      <c r="A209" s="10" t="s">
        <v>85</v>
      </c>
      <c r="B209" s="10" t="s">
        <v>512</v>
      </c>
      <c r="C209" s="10" t="n">
        <v>0</v>
      </c>
      <c r="D209" s="10" t="n">
        <v>0</v>
      </c>
      <c r="E209" s="10" t="n">
        <v>1</v>
      </c>
      <c r="F209" s="0"/>
      <c r="G209" s="10" t="n">
        <v>1</v>
      </c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 t="n">
        <v>1</v>
      </c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2.8" hidden="false" customHeight="false" outlineLevel="0" collapsed="false">
      <c r="A210" s="10" t="s">
        <v>85</v>
      </c>
      <c r="B210" s="10" t="s">
        <v>513</v>
      </c>
      <c r="C210" s="10" t="n">
        <v>0</v>
      </c>
      <c r="D210" s="10" t="n">
        <v>0</v>
      </c>
      <c r="E210" s="10" t="n">
        <v>1</v>
      </c>
      <c r="F210" s="0"/>
      <c r="G210" s="10" t="n">
        <v>1</v>
      </c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 t="n">
        <v>1</v>
      </c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2.8" hidden="false" customHeight="false" outlineLevel="0" collapsed="false">
      <c r="A211" s="10" t="s">
        <v>85</v>
      </c>
      <c r="B211" s="10" t="s">
        <v>514</v>
      </c>
      <c r="C211" s="10" t="n">
        <v>0</v>
      </c>
      <c r="D211" s="10" t="n">
        <v>0</v>
      </c>
      <c r="E211" s="10" t="n">
        <v>1</v>
      </c>
      <c r="F211" s="0"/>
      <c r="G211" s="10" t="n">
        <v>1</v>
      </c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 t="n">
        <v>1</v>
      </c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2.8" hidden="false" customHeight="false" outlineLevel="0" collapsed="false">
      <c r="A212" s="10" t="s">
        <v>87</v>
      </c>
      <c r="B212" s="10" t="s">
        <v>515</v>
      </c>
      <c r="C212" s="10" t="n">
        <v>0</v>
      </c>
      <c r="D212" s="10" t="n">
        <v>0</v>
      </c>
      <c r="E212" s="10" t="n">
        <v>0</v>
      </c>
      <c r="F212" s="0"/>
      <c r="G212" s="10" t="n">
        <v>0</v>
      </c>
      <c r="H212" s="0"/>
      <c r="I212" s="10" t="n">
        <v>1</v>
      </c>
      <c r="J212" s="0"/>
      <c r="K212" s="0"/>
      <c r="L212" s="0"/>
      <c r="M212" s="0"/>
      <c r="N212" s="0"/>
      <c r="O212" s="0"/>
      <c r="P212" s="0"/>
      <c r="Q212" s="0"/>
      <c r="R212" s="0"/>
      <c r="S212" s="0" t="n">
        <v>0</v>
      </c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2.8" hidden="false" customHeight="false" outlineLevel="0" collapsed="false">
      <c r="A213" s="10" t="s">
        <v>87</v>
      </c>
      <c r="B213" s="10" t="s">
        <v>516</v>
      </c>
      <c r="C213" s="10" t="n">
        <v>0</v>
      </c>
      <c r="D213" s="10" t="n">
        <v>0</v>
      </c>
      <c r="E213" s="10" t="n">
        <v>0</v>
      </c>
      <c r="F213" s="0"/>
      <c r="G213" s="10" t="n">
        <v>0</v>
      </c>
      <c r="H213" s="0"/>
      <c r="I213" s="10" t="n">
        <v>1</v>
      </c>
      <c r="J213" s="0"/>
      <c r="K213" s="0"/>
      <c r="L213" s="0"/>
      <c r="M213" s="0"/>
      <c r="N213" s="0"/>
      <c r="O213" s="0"/>
      <c r="P213" s="0"/>
      <c r="Q213" s="0"/>
      <c r="R213" s="0"/>
      <c r="S213" s="0" t="n">
        <v>0</v>
      </c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2.8" hidden="false" customHeight="false" outlineLevel="0" collapsed="false">
      <c r="A214" s="10" t="s">
        <v>87</v>
      </c>
      <c r="B214" s="10" t="s">
        <v>517</v>
      </c>
      <c r="C214" s="10" t="n">
        <v>0</v>
      </c>
      <c r="D214" s="10" t="n">
        <v>0</v>
      </c>
      <c r="E214" s="10" t="n">
        <v>0</v>
      </c>
      <c r="F214" s="0"/>
      <c r="G214" s="10" t="n">
        <v>0</v>
      </c>
      <c r="H214" s="0"/>
      <c r="I214" s="10" t="n">
        <v>1</v>
      </c>
      <c r="J214" s="0"/>
      <c r="K214" s="0"/>
      <c r="L214" s="0"/>
      <c r="M214" s="0"/>
      <c r="N214" s="0"/>
      <c r="O214" s="0"/>
      <c r="P214" s="0"/>
      <c r="Q214" s="0"/>
      <c r="R214" s="0"/>
      <c r="S214" s="0" t="n">
        <v>0</v>
      </c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2.8" hidden="false" customHeight="false" outlineLevel="0" collapsed="false">
      <c r="A215" s="10" t="s">
        <v>87</v>
      </c>
      <c r="B215" s="10" t="s">
        <v>518</v>
      </c>
      <c r="C215" s="10" t="n">
        <v>0</v>
      </c>
      <c r="D215" s="10" t="n">
        <v>0</v>
      </c>
      <c r="E215" s="10" t="n">
        <v>0</v>
      </c>
      <c r="F215" s="0"/>
      <c r="G215" s="10" t="n">
        <v>0</v>
      </c>
      <c r="H215" s="0"/>
      <c r="I215" s="0"/>
      <c r="J215" s="0"/>
      <c r="K215" s="0"/>
      <c r="L215" s="0"/>
      <c r="M215" s="10" t="s">
        <v>501</v>
      </c>
      <c r="N215" s="0"/>
      <c r="O215" s="0"/>
      <c r="P215" s="0"/>
      <c r="Q215" s="0"/>
      <c r="R215" s="0"/>
      <c r="S215" s="0" t="n">
        <v>0</v>
      </c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2.8" hidden="false" customHeight="false" outlineLevel="0" collapsed="false">
      <c r="A216" s="10" t="s">
        <v>87</v>
      </c>
      <c r="B216" s="10" t="s">
        <v>519</v>
      </c>
      <c r="C216" s="10" t="n">
        <v>0</v>
      </c>
      <c r="D216" s="10" t="n">
        <v>0</v>
      </c>
      <c r="E216" s="10" t="n">
        <v>0</v>
      </c>
      <c r="F216" s="0"/>
      <c r="G216" s="10" t="n">
        <v>0</v>
      </c>
      <c r="H216" s="0"/>
      <c r="I216" s="0"/>
      <c r="J216" s="0"/>
      <c r="K216" s="0"/>
      <c r="L216" s="0"/>
      <c r="M216" s="10" t="s">
        <v>501</v>
      </c>
      <c r="N216" s="0"/>
      <c r="O216" s="0"/>
      <c r="P216" s="0"/>
      <c r="Q216" s="0"/>
      <c r="R216" s="0"/>
      <c r="S216" s="0" t="n">
        <v>0</v>
      </c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2.8" hidden="false" customHeight="false" outlineLevel="0" collapsed="false">
      <c r="A217" s="10" t="s">
        <v>87</v>
      </c>
      <c r="B217" s="10" t="s">
        <v>520</v>
      </c>
      <c r="C217" s="10" t="n">
        <v>0</v>
      </c>
      <c r="D217" s="10" t="n">
        <v>0</v>
      </c>
      <c r="E217" s="10" t="n">
        <v>0</v>
      </c>
      <c r="F217" s="0"/>
      <c r="G217" s="10" t="n">
        <v>0</v>
      </c>
      <c r="H217" s="0"/>
      <c r="I217" s="10" t="n">
        <v>1</v>
      </c>
      <c r="J217" s="0"/>
      <c r="K217" s="0"/>
      <c r="L217" s="0"/>
      <c r="M217" s="0"/>
      <c r="N217" s="0"/>
      <c r="O217" s="0"/>
      <c r="P217" s="0"/>
      <c r="Q217" s="0"/>
      <c r="R217" s="0"/>
      <c r="S217" s="0" t="n">
        <v>0</v>
      </c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2.8" hidden="false" customHeight="false" outlineLevel="0" collapsed="false">
      <c r="A218" s="10" t="s">
        <v>87</v>
      </c>
      <c r="B218" s="10" t="s">
        <v>521</v>
      </c>
      <c r="C218" s="10" t="n">
        <v>0</v>
      </c>
      <c r="D218" s="10" t="n">
        <v>0</v>
      </c>
      <c r="E218" s="10" t="n">
        <v>0</v>
      </c>
      <c r="F218" s="0"/>
      <c r="G218" s="10" t="n">
        <v>0</v>
      </c>
      <c r="H218" s="0"/>
      <c r="I218" s="0"/>
      <c r="J218" s="10" t="n">
        <v>1</v>
      </c>
      <c r="K218" s="0"/>
      <c r="L218" s="0"/>
      <c r="M218" s="0"/>
      <c r="N218" s="0"/>
      <c r="O218" s="0"/>
      <c r="P218" s="0"/>
      <c r="Q218" s="0"/>
      <c r="R218" s="0"/>
      <c r="S218" s="0" t="n">
        <v>0</v>
      </c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2.8" hidden="false" customHeight="false" outlineLevel="0" collapsed="false">
      <c r="A219" s="10" t="s">
        <v>87</v>
      </c>
      <c r="B219" s="10" t="s">
        <v>522</v>
      </c>
      <c r="C219" s="10" t="n">
        <v>0</v>
      </c>
      <c r="D219" s="10" t="n">
        <v>0</v>
      </c>
      <c r="E219" s="10" t="n">
        <v>0</v>
      </c>
      <c r="F219" s="0"/>
      <c r="G219" s="10" t="n">
        <v>0</v>
      </c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 t="n">
        <v>0</v>
      </c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2.8" hidden="false" customHeight="false" outlineLevel="0" collapsed="false">
      <c r="A220" s="10" t="s">
        <v>87</v>
      </c>
      <c r="B220" s="10" t="s">
        <v>523</v>
      </c>
      <c r="C220" s="10" t="n">
        <v>0</v>
      </c>
      <c r="D220" s="10" t="n">
        <v>0</v>
      </c>
      <c r="E220" s="10" t="n">
        <v>0</v>
      </c>
      <c r="F220" s="0"/>
      <c r="G220" s="10" t="n">
        <v>0</v>
      </c>
      <c r="H220" s="0"/>
      <c r="I220" s="0"/>
      <c r="J220" s="10" t="n">
        <v>1</v>
      </c>
      <c r="K220" s="0"/>
      <c r="L220" s="0"/>
      <c r="M220" s="0"/>
      <c r="N220" s="0"/>
      <c r="O220" s="0"/>
      <c r="P220" s="0"/>
      <c r="Q220" s="0"/>
      <c r="R220" s="0"/>
      <c r="S220" s="0" t="n">
        <v>0</v>
      </c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2.8" hidden="false" customHeight="false" outlineLevel="0" collapsed="false">
      <c r="A221" s="10" t="s">
        <v>87</v>
      </c>
      <c r="B221" s="10" t="s">
        <v>524</v>
      </c>
      <c r="C221" s="10" t="n">
        <v>0</v>
      </c>
      <c r="D221" s="10" t="n">
        <v>0</v>
      </c>
      <c r="E221" s="10" t="n">
        <v>0</v>
      </c>
      <c r="F221" s="0"/>
      <c r="G221" s="10" t="n">
        <v>0</v>
      </c>
      <c r="H221" s="0"/>
      <c r="I221" s="0"/>
      <c r="J221" s="10" t="n">
        <v>1</v>
      </c>
      <c r="K221" s="0"/>
      <c r="L221" s="0"/>
      <c r="M221" s="0"/>
      <c r="N221" s="0"/>
      <c r="O221" s="0"/>
      <c r="P221" s="0"/>
      <c r="Q221" s="0"/>
      <c r="R221" s="0"/>
      <c r="S221" s="0" t="n">
        <v>0</v>
      </c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2.8" hidden="false" customHeight="false" outlineLevel="0" collapsed="false">
      <c r="A222" s="10" t="s">
        <v>87</v>
      </c>
      <c r="B222" s="10" t="s">
        <v>525</v>
      </c>
      <c r="C222" s="10" t="n">
        <v>0</v>
      </c>
      <c r="D222" s="10" t="n">
        <v>0</v>
      </c>
      <c r="E222" s="10" t="n">
        <v>0</v>
      </c>
      <c r="F222" s="0"/>
      <c r="G222" s="10" t="n">
        <v>0</v>
      </c>
      <c r="H222" s="0"/>
      <c r="I222" s="0"/>
      <c r="J222" s="10" t="n">
        <v>1</v>
      </c>
      <c r="K222" s="0"/>
      <c r="L222" s="0"/>
      <c r="M222" s="0"/>
      <c r="N222" s="0"/>
      <c r="O222" s="0"/>
      <c r="P222" s="0"/>
      <c r="Q222" s="0"/>
      <c r="R222" s="0"/>
      <c r="S222" s="0" t="n">
        <v>0</v>
      </c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2.8" hidden="false" customHeight="false" outlineLevel="0" collapsed="false">
      <c r="A223" s="0" t="s">
        <v>87</v>
      </c>
      <c r="B223" s="0" t="s">
        <v>526</v>
      </c>
      <c r="C223" s="10" t="n">
        <v>0</v>
      </c>
      <c r="D223" s="10" t="n">
        <v>0</v>
      </c>
      <c r="E223" s="0" t="n">
        <v>0</v>
      </c>
      <c r="F223" s="33"/>
      <c r="G223" s="33"/>
      <c r="H223" s="0"/>
      <c r="I223" s="0"/>
      <c r="J223" s="0" t="n">
        <v>1</v>
      </c>
      <c r="K223" s="0"/>
      <c r="L223" s="0"/>
      <c r="M223" s="0"/>
      <c r="N223" s="0"/>
      <c r="O223" s="0"/>
      <c r="P223" s="0"/>
      <c r="Q223" s="0"/>
      <c r="R223" s="0"/>
      <c r="S223" s="0" t="n">
        <v>0</v>
      </c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2.8" hidden="false" customHeight="false" outlineLevel="0" collapsed="false">
      <c r="A224" s="0" t="s">
        <v>97</v>
      </c>
      <c r="B224" s="0" t="s">
        <v>527</v>
      </c>
      <c r="C224" s="10" t="n">
        <v>0</v>
      </c>
      <c r="D224" s="10" t="n">
        <v>0</v>
      </c>
      <c r="E224" s="0" t="n">
        <v>1</v>
      </c>
      <c r="F224" s="33" t="n">
        <v>0</v>
      </c>
      <c r="G224" s="33" t="n">
        <v>0</v>
      </c>
      <c r="H224" s="0"/>
      <c r="I224" s="0"/>
      <c r="J224" s="0"/>
      <c r="K224" s="0"/>
      <c r="L224" s="0"/>
      <c r="M224" s="0"/>
      <c r="N224" s="0"/>
      <c r="O224" s="0" t="n">
        <v>95</v>
      </c>
      <c r="P224" s="0" t="n">
        <v>4</v>
      </c>
      <c r="Q224" s="0" t="n">
        <v>2</v>
      </c>
      <c r="R224" s="0"/>
      <c r="S224" s="0" t="n">
        <v>1</v>
      </c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2.8" hidden="false" customHeight="false" outlineLevel="0" collapsed="false">
      <c r="A225" s="0" t="s">
        <v>97</v>
      </c>
      <c r="B225" s="0" t="s">
        <v>528</v>
      </c>
      <c r="C225" s="10" t="n">
        <v>0</v>
      </c>
      <c r="D225" s="10" t="n">
        <v>0</v>
      </c>
      <c r="E225" s="0" t="n">
        <v>1</v>
      </c>
      <c r="F225" s="33" t="n">
        <v>0</v>
      </c>
      <c r="G225" s="33" t="n">
        <v>0</v>
      </c>
      <c r="H225" s="0"/>
      <c r="I225" s="0"/>
      <c r="J225" s="0"/>
      <c r="K225" s="0"/>
      <c r="L225" s="0"/>
      <c r="M225" s="0"/>
      <c r="N225" s="0"/>
      <c r="O225" s="0" t="n">
        <v>95</v>
      </c>
      <c r="P225" s="0" t="n">
        <v>4</v>
      </c>
      <c r="Q225" s="0" t="n">
        <v>1</v>
      </c>
      <c r="R225" s="0" t="s">
        <v>529</v>
      </c>
      <c r="S225" s="0" t="n">
        <v>1</v>
      </c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2.8" hidden="false" customHeight="false" outlineLevel="0" collapsed="false">
      <c r="A226" s="0" t="s">
        <v>97</v>
      </c>
      <c r="B226" s="0" t="s">
        <v>530</v>
      </c>
      <c r="C226" s="10" t="n">
        <v>0</v>
      </c>
      <c r="D226" s="10" t="n">
        <v>0</v>
      </c>
      <c r="E226" s="0" t="n">
        <v>1</v>
      </c>
      <c r="F226" s="33" t="n">
        <v>0</v>
      </c>
      <c r="G226" s="33" t="n">
        <v>0</v>
      </c>
      <c r="H226" s="0"/>
      <c r="I226" s="0"/>
      <c r="J226" s="0"/>
      <c r="K226" s="0"/>
      <c r="L226" s="0"/>
      <c r="M226" s="0"/>
      <c r="N226" s="0"/>
      <c r="O226" s="0" t="n">
        <v>95</v>
      </c>
      <c r="P226" s="0" t="n">
        <v>4</v>
      </c>
      <c r="Q226" s="0" t="n">
        <v>2</v>
      </c>
      <c r="R226" s="0"/>
      <c r="S226" s="0" t="n">
        <v>1</v>
      </c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2.8" hidden="false" customHeight="false" outlineLevel="0" collapsed="false">
      <c r="A227" s="0" t="s">
        <v>97</v>
      </c>
      <c r="B227" s="0" t="s">
        <v>531</v>
      </c>
      <c r="C227" s="10" t="n">
        <v>0</v>
      </c>
      <c r="D227" s="10" t="n">
        <v>0</v>
      </c>
      <c r="E227" s="0" t="n">
        <v>1</v>
      </c>
      <c r="F227" s="33" t="n">
        <v>0</v>
      </c>
      <c r="G227" s="33" t="n">
        <v>0</v>
      </c>
      <c r="H227" s="0"/>
      <c r="I227" s="0"/>
      <c r="J227" s="0"/>
      <c r="K227" s="0"/>
      <c r="L227" s="0"/>
      <c r="M227" s="0"/>
      <c r="N227" s="0"/>
      <c r="O227" s="0" t="n">
        <v>95</v>
      </c>
      <c r="P227" s="0" t="n">
        <v>4</v>
      </c>
      <c r="Q227" s="0" t="n">
        <v>1</v>
      </c>
      <c r="R227" s="0" t="s">
        <v>529</v>
      </c>
      <c r="S227" s="0" t="n">
        <v>1</v>
      </c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2.8" hidden="false" customHeight="false" outlineLevel="0" collapsed="false">
      <c r="A228" s="0" t="s">
        <v>97</v>
      </c>
      <c r="B228" s="0" t="s">
        <v>532</v>
      </c>
      <c r="C228" s="10" t="n">
        <v>0</v>
      </c>
      <c r="D228" s="10" t="n">
        <v>0</v>
      </c>
      <c r="E228" s="0" t="n">
        <v>1</v>
      </c>
      <c r="F228" s="33" t="n">
        <v>0</v>
      </c>
      <c r="G228" s="33" t="n">
        <v>0</v>
      </c>
      <c r="H228" s="0"/>
      <c r="I228" s="0"/>
      <c r="J228" s="0"/>
      <c r="K228" s="0"/>
      <c r="L228" s="0"/>
      <c r="M228" s="0"/>
      <c r="N228" s="0"/>
      <c r="O228" s="0" t="n">
        <v>95</v>
      </c>
      <c r="P228" s="0" t="n">
        <v>4</v>
      </c>
      <c r="Q228" s="0" t="n">
        <v>2</v>
      </c>
      <c r="R228" s="0"/>
      <c r="S228" s="0" t="n">
        <v>1</v>
      </c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2.8" hidden="false" customHeight="false" outlineLevel="0" collapsed="false">
      <c r="A229" s="0" t="s">
        <v>97</v>
      </c>
      <c r="B229" s="0" t="s">
        <v>533</v>
      </c>
      <c r="C229" s="10" t="n">
        <v>0</v>
      </c>
      <c r="D229" s="10" t="n">
        <v>0</v>
      </c>
      <c r="E229" s="0" t="n">
        <v>1</v>
      </c>
      <c r="F229" s="33" t="n">
        <v>0</v>
      </c>
      <c r="G229" s="33" t="n">
        <v>0</v>
      </c>
      <c r="H229" s="0"/>
      <c r="I229" s="0"/>
      <c r="J229" s="0"/>
      <c r="K229" s="0"/>
      <c r="L229" s="0"/>
      <c r="M229" s="0"/>
      <c r="N229" s="0"/>
      <c r="O229" s="0" t="n">
        <v>95</v>
      </c>
      <c r="P229" s="0" t="n">
        <v>4</v>
      </c>
      <c r="Q229" s="0" t="n">
        <v>2</v>
      </c>
      <c r="R229" s="0" t="s">
        <v>534</v>
      </c>
      <c r="S229" s="0" t="n">
        <v>1</v>
      </c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2.8" hidden="false" customHeight="false" outlineLevel="0" collapsed="false">
      <c r="A230" s="10" t="s">
        <v>97</v>
      </c>
      <c r="B230" s="10" t="s">
        <v>535</v>
      </c>
      <c r="C230" s="10" t="n">
        <v>0</v>
      </c>
      <c r="D230" s="10" t="n">
        <v>0</v>
      </c>
      <c r="E230" s="10" t="n">
        <v>1</v>
      </c>
      <c r="F230" s="0"/>
      <c r="G230" s="10" t="n">
        <v>1</v>
      </c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 t="n">
        <v>1</v>
      </c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2.8" hidden="false" customHeight="false" outlineLevel="0" collapsed="false">
      <c r="A231" s="10" t="s">
        <v>97</v>
      </c>
      <c r="B231" s="10" t="s">
        <v>536</v>
      </c>
      <c r="C231" s="10" t="n">
        <v>0</v>
      </c>
      <c r="D231" s="10" t="n">
        <v>0</v>
      </c>
      <c r="E231" s="10" t="n">
        <v>1</v>
      </c>
      <c r="F231" s="0"/>
      <c r="G231" s="10" t="n">
        <v>1</v>
      </c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 t="n">
        <v>1</v>
      </c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2.8" hidden="false" customHeight="false" outlineLevel="0" collapsed="false">
      <c r="A232" s="0" t="s">
        <v>99</v>
      </c>
      <c r="B232" s="0" t="s">
        <v>537</v>
      </c>
      <c r="C232" s="10" t="n">
        <v>0</v>
      </c>
      <c r="D232" s="10" t="n">
        <v>0</v>
      </c>
      <c r="E232" s="0" t="n">
        <v>0</v>
      </c>
      <c r="F232" s="33" t="n">
        <v>0</v>
      </c>
      <c r="G232" s="33" t="n">
        <v>0</v>
      </c>
      <c r="H232" s="0"/>
      <c r="I232" s="0" t="n">
        <v>1</v>
      </c>
      <c r="J232" s="0"/>
      <c r="K232" s="0"/>
      <c r="L232" s="0" t="n">
        <v>1</v>
      </c>
      <c r="M232" s="0"/>
      <c r="N232" s="0"/>
      <c r="O232" s="0"/>
      <c r="P232" s="0" t="n">
        <v>4</v>
      </c>
      <c r="Q232" s="0" t="n">
        <v>2</v>
      </c>
      <c r="R232" s="0"/>
      <c r="S232" s="0" t="n">
        <v>1</v>
      </c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2.8" hidden="false" customHeight="false" outlineLevel="0" collapsed="false">
      <c r="A233" s="0" t="s">
        <v>99</v>
      </c>
      <c r="B233" s="0" t="s">
        <v>538</v>
      </c>
      <c r="C233" s="10" t="n">
        <v>0</v>
      </c>
      <c r="D233" s="10" t="n">
        <v>0</v>
      </c>
      <c r="E233" s="0" t="n">
        <v>0</v>
      </c>
      <c r="F233" s="33" t="n">
        <v>0</v>
      </c>
      <c r="G233" s="33" t="n">
        <v>0</v>
      </c>
      <c r="H233" s="0"/>
      <c r="I233" s="0" t="n">
        <v>1</v>
      </c>
      <c r="J233" s="0"/>
      <c r="K233" s="0"/>
      <c r="L233" s="0" t="n">
        <v>1</v>
      </c>
      <c r="M233" s="0"/>
      <c r="N233" s="0"/>
      <c r="O233" s="0"/>
      <c r="P233" s="0" t="n">
        <v>4</v>
      </c>
      <c r="Q233" s="0" t="n">
        <v>2</v>
      </c>
      <c r="R233" s="0"/>
      <c r="S233" s="0" t="n">
        <v>1</v>
      </c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2.8" hidden="false" customHeight="false" outlineLevel="0" collapsed="false">
      <c r="A234" s="0" t="s">
        <v>99</v>
      </c>
      <c r="B234" s="0" t="s">
        <v>539</v>
      </c>
      <c r="C234" s="10" t="n">
        <v>0</v>
      </c>
      <c r="D234" s="10" t="n">
        <v>0</v>
      </c>
      <c r="E234" s="0" t="n">
        <v>0</v>
      </c>
      <c r="F234" s="33" t="n">
        <v>0</v>
      </c>
      <c r="G234" s="33" t="n">
        <v>0</v>
      </c>
      <c r="H234" s="0"/>
      <c r="I234" s="0" t="n">
        <v>1</v>
      </c>
      <c r="J234" s="0"/>
      <c r="K234" s="0"/>
      <c r="L234" s="0" t="n">
        <v>1</v>
      </c>
      <c r="M234" s="0"/>
      <c r="N234" s="0"/>
      <c r="O234" s="0"/>
      <c r="P234" s="0" t="n">
        <v>4</v>
      </c>
      <c r="Q234" s="0" t="n">
        <v>2</v>
      </c>
      <c r="R234" s="0"/>
      <c r="S234" s="0" t="n">
        <v>1</v>
      </c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2.8" hidden="false" customHeight="false" outlineLevel="0" collapsed="false">
      <c r="A235" s="0" t="s">
        <v>99</v>
      </c>
      <c r="B235" s="0" t="s">
        <v>540</v>
      </c>
      <c r="C235" s="10" t="n">
        <v>0</v>
      </c>
      <c r="D235" s="10" t="n">
        <v>0</v>
      </c>
      <c r="E235" s="0" t="n">
        <v>1</v>
      </c>
      <c r="F235" s="33" t="n">
        <v>0</v>
      </c>
      <c r="G235" s="33" t="n">
        <v>0</v>
      </c>
      <c r="H235" s="0"/>
      <c r="I235" s="0"/>
      <c r="J235" s="0"/>
      <c r="K235" s="0"/>
      <c r="L235" s="0"/>
      <c r="M235" s="0"/>
      <c r="N235" s="0"/>
      <c r="O235" s="0" t="n">
        <v>85</v>
      </c>
      <c r="P235" s="0" t="n">
        <v>4</v>
      </c>
      <c r="Q235" s="0" t="n">
        <v>1</v>
      </c>
      <c r="R235" s="0" t="s">
        <v>541</v>
      </c>
      <c r="S235" s="0" t="n">
        <v>1</v>
      </c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2.8" hidden="false" customHeight="false" outlineLevel="0" collapsed="false">
      <c r="A236" s="0" t="s">
        <v>99</v>
      </c>
      <c r="B236" s="0" t="s">
        <v>542</v>
      </c>
      <c r="C236" s="10" t="n">
        <v>0</v>
      </c>
      <c r="D236" s="10" t="n">
        <v>0</v>
      </c>
      <c r="E236" s="0" t="n">
        <v>1</v>
      </c>
      <c r="F236" s="33" t="n">
        <v>0</v>
      </c>
      <c r="G236" s="33" t="n">
        <v>0</v>
      </c>
      <c r="H236" s="0"/>
      <c r="I236" s="0"/>
      <c r="J236" s="0"/>
      <c r="K236" s="0"/>
      <c r="L236" s="0"/>
      <c r="M236" s="0"/>
      <c r="N236" s="0"/>
      <c r="O236" s="0" t="n">
        <v>85</v>
      </c>
      <c r="P236" s="0" t="n">
        <v>4</v>
      </c>
      <c r="Q236" s="0" t="n">
        <v>1</v>
      </c>
      <c r="R236" s="0" t="s">
        <v>541</v>
      </c>
      <c r="S236" s="0" t="n">
        <v>1</v>
      </c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2.8" hidden="false" customHeight="false" outlineLevel="0" collapsed="false">
      <c r="A237" s="0" t="s">
        <v>99</v>
      </c>
      <c r="B237" s="0" t="s">
        <v>543</v>
      </c>
      <c r="C237" s="10" t="n">
        <v>0</v>
      </c>
      <c r="D237" s="10" t="n">
        <v>0</v>
      </c>
      <c r="E237" s="0" t="n">
        <v>1</v>
      </c>
      <c r="F237" s="33" t="n">
        <v>0</v>
      </c>
      <c r="G237" s="33" t="n">
        <v>0</v>
      </c>
      <c r="H237" s="0"/>
      <c r="I237" s="0"/>
      <c r="J237" s="0"/>
      <c r="K237" s="0"/>
      <c r="L237" s="0"/>
      <c r="M237" s="0"/>
      <c r="N237" s="0"/>
      <c r="O237" s="0" t="n">
        <v>80</v>
      </c>
      <c r="P237" s="0" t="n">
        <v>4</v>
      </c>
      <c r="Q237" s="0" t="n">
        <v>2</v>
      </c>
      <c r="R237" s="0" t="s">
        <v>534</v>
      </c>
      <c r="S237" s="0" t="n">
        <v>1</v>
      </c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2.8" hidden="false" customHeight="false" outlineLevel="0" collapsed="false">
      <c r="A238" s="0" t="s">
        <v>99</v>
      </c>
      <c r="B238" s="0" t="s">
        <v>544</v>
      </c>
      <c r="C238" s="10" t="n">
        <v>0</v>
      </c>
      <c r="D238" s="10" t="n">
        <v>0</v>
      </c>
      <c r="E238" s="0" t="n">
        <v>1</v>
      </c>
      <c r="F238" s="33" t="n">
        <v>0</v>
      </c>
      <c r="G238" s="33" t="n">
        <v>0</v>
      </c>
      <c r="H238" s="0"/>
      <c r="I238" s="0"/>
      <c r="J238" s="0"/>
      <c r="K238" s="0"/>
      <c r="L238" s="0"/>
      <c r="M238" s="0"/>
      <c r="N238" s="0"/>
      <c r="O238" s="0" t="n">
        <v>80</v>
      </c>
      <c r="P238" s="0" t="n">
        <v>4</v>
      </c>
      <c r="Q238" s="0" t="n">
        <v>2</v>
      </c>
      <c r="R238" s="0" t="s">
        <v>534</v>
      </c>
      <c r="S238" s="0" t="n">
        <v>1</v>
      </c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2.8" hidden="false" customHeight="false" outlineLevel="0" collapsed="false">
      <c r="A239" s="0" t="s">
        <v>99</v>
      </c>
      <c r="B239" s="0" t="s">
        <v>545</v>
      </c>
      <c r="C239" s="10" t="n">
        <v>0</v>
      </c>
      <c r="D239" s="10" t="n">
        <v>0</v>
      </c>
      <c r="E239" s="0" t="n">
        <v>1</v>
      </c>
      <c r="F239" s="33" t="n">
        <v>0</v>
      </c>
      <c r="G239" s="33" t="n">
        <v>0</v>
      </c>
      <c r="H239" s="0"/>
      <c r="I239" s="0"/>
      <c r="J239" s="0"/>
      <c r="K239" s="0"/>
      <c r="L239" s="0"/>
      <c r="M239" s="0"/>
      <c r="N239" s="0"/>
      <c r="O239" s="0" t="n">
        <v>85</v>
      </c>
      <c r="P239" s="0" t="n">
        <v>4</v>
      </c>
      <c r="Q239" s="0" t="n">
        <v>1</v>
      </c>
      <c r="R239" s="0"/>
      <c r="S239" s="0" t="n">
        <v>1</v>
      </c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2.8" hidden="false" customHeight="false" outlineLevel="0" collapsed="false">
      <c r="A240" s="0" t="s">
        <v>99</v>
      </c>
      <c r="B240" s="0" t="s">
        <v>546</v>
      </c>
      <c r="C240" s="10" t="n">
        <v>0</v>
      </c>
      <c r="D240" s="10" t="n">
        <v>0</v>
      </c>
      <c r="E240" s="0" t="n">
        <v>1</v>
      </c>
      <c r="F240" s="33" t="n">
        <v>0</v>
      </c>
      <c r="G240" s="33" t="n">
        <v>0</v>
      </c>
      <c r="H240" s="0"/>
      <c r="I240" s="0"/>
      <c r="J240" s="0"/>
      <c r="K240" s="0"/>
      <c r="L240" s="0"/>
      <c r="M240" s="0"/>
      <c r="N240" s="0"/>
      <c r="O240" s="0" t="n">
        <v>80</v>
      </c>
      <c r="P240" s="0" t="n">
        <v>4</v>
      </c>
      <c r="Q240" s="0" t="n">
        <v>2</v>
      </c>
      <c r="R240" s="0"/>
      <c r="S240" s="0" t="n">
        <v>1</v>
      </c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2.8" hidden="false" customHeight="false" outlineLevel="0" collapsed="false">
      <c r="A241" s="0" t="s">
        <v>99</v>
      </c>
      <c r="B241" s="0" t="s">
        <v>547</v>
      </c>
      <c r="C241" s="10" t="n">
        <v>0</v>
      </c>
      <c r="D241" s="10" t="n">
        <v>0</v>
      </c>
      <c r="E241" s="0" t="n">
        <v>1</v>
      </c>
      <c r="F241" s="33" t="n">
        <v>0</v>
      </c>
      <c r="G241" s="33" t="n">
        <v>0</v>
      </c>
      <c r="H241" s="0"/>
      <c r="I241" s="0"/>
      <c r="J241" s="0"/>
      <c r="K241" s="0"/>
      <c r="L241" s="0"/>
      <c r="M241" s="0"/>
      <c r="N241" s="0"/>
      <c r="O241" s="0" t="n">
        <v>85</v>
      </c>
      <c r="P241" s="0" t="n">
        <v>4</v>
      </c>
      <c r="Q241" s="0" t="n">
        <v>1</v>
      </c>
      <c r="R241" s="0" t="s">
        <v>541</v>
      </c>
      <c r="S241" s="0" t="n">
        <v>1</v>
      </c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2.8" hidden="false" customHeight="false" outlineLevel="0" collapsed="false">
      <c r="A242" s="0" t="s">
        <v>99</v>
      </c>
      <c r="B242" s="0" t="s">
        <v>548</v>
      </c>
      <c r="C242" s="10" t="n">
        <v>0</v>
      </c>
      <c r="D242" s="10" t="n">
        <v>0</v>
      </c>
      <c r="E242" s="0" t="n">
        <v>1</v>
      </c>
      <c r="F242" s="33" t="n">
        <v>0</v>
      </c>
      <c r="G242" s="33" t="n">
        <v>0</v>
      </c>
      <c r="H242" s="0"/>
      <c r="I242" s="0"/>
      <c r="J242" s="0"/>
      <c r="K242" s="0"/>
      <c r="L242" s="0"/>
      <c r="M242" s="0"/>
      <c r="N242" s="0"/>
      <c r="O242" s="0" t="n">
        <v>90</v>
      </c>
      <c r="P242" s="0" t="n">
        <v>4</v>
      </c>
      <c r="Q242" s="0" t="n">
        <v>2</v>
      </c>
      <c r="R242" s="0" t="s">
        <v>534</v>
      </c>
      <c r="S242" s="0" t="n">
        <v>1</v>
      </c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2.8" hidden="false" customHeight="false" outlineLevel="0" collapsed="false">
      <c r="A243" s="0" t="s">
        <v>99</v>
      </c>
      <c r="B243" s="0" t="s">
        <v>549</v>
      </c>
      <c r="C243" s="10" t="n">
        <v>0</v>
      </c>
      <c r="D243" s="10" t="n">
        <v>0</v>
      </c>
      <c r="E243" s="0" t="n">
        <v>1</v>
      </c>
      <c r="F243" s="33" t="n">
        <v>0</v>
      </c>
      <c r="G243" s="33" t="n">
        <v>0</v>
      </c>
      <c r="H243" s="0"/>
      <c r="I243" s="0"/>
      <c r="J243" s="0"/>
      <c r="K243" s="0"/>
      <c r="L243" s="0"/>
      <c r="M243" s="0"/>
      <c r="N243" s="0"/>
      <c r="O243" s="0" t="n">
        <v>85</v>
      </c>
      <c r="P243" s="0" t="n">
        <v>4</v>
      </c>
      <c r="Q243" s="0" t="n">
        <v>1</v>
      </c>
      <c r="R243" s="0" t="s">
        <v>541</v>
      </c>
      <c r="S243" s="0" t="n">
        <v>1</v>
      </c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2.8" hidden="false" customHeight="false" outlineLevel="0" collapsed="false">
      <c r="A244" s="0" t="s">
        <v>99</v>
      </c>
      <c r="B244" s="0" t="s">
        <v>550</v>
      </c>
      <c r="C244" s="10" t="n">
        <v>0</v>
      </c>
      <c r="D244" s="10" t="n">
        <v>0</v>
      </c>
      <c r="E244" s="0" t="n">
        <v>1</v>
      </c>
      <c r="F244" s="33" t="n">
        <v>0</v>
      </c>
      <c r="G244" s="33" t="n">
        <v>0</v>
      </c>
      <c r="H244" s="0"/>
      <c r="I244" s="0"/>
      <c r="J244" s="0"/>
      <c r="K244" s="0"/>
      <c r="L244" s="0"/>
      <c r="M244" s="0"/>
      <c r="N244" s="0"/>
      <c r="O244" s="0" t="n">
        <v>90</v>
      </c>
      <c r="P244" s="0" t="n">
        <v>4</v>
      </c>
      <c r="Q244" s="0" t="n">
        <v>2</v>
      </c>
      <c r="R244" s="0" t="s">
        <v>534</v>
      </c>
      <c r="S244" s="0" t="n">
        <v>1</v>
      </c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2.8" hidden="false" customHeight="false" outlineLevel="0" collapsed="false">
      <c r="A245" s="10" t="s">
        <v>99</v>
      </c>
      <c r="B245" s="10" t="s">
        <v>551</v>
      </c>
      <c r="C245" s="10" t="n">
        <v>0</v>
      </c>
      <c r="D245" s="10" t="n">
        <v>0</v>
      </c>
      <c r="E245" s="10" t="n">
        <v>1</v>
      </c>
      <c r="F245" s="0"/>
      <c r="G245" s="10" t="n">
        <v>1</v>
      </c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 t="n">
        <v>1</v>
      </c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2.8" hidden="false" customHeight="false" outlineLevel="0" collapsed="false">
      <c r="A246" s="10" t="s">
        <v>99</v>
      </c>
      <c r="B246" s="10" t="s">
        <v>552</v>
      </c>
      <c r="C246" s="10" t="n">
        <v>0</v>
      </c>
      <c r="D246" s="10" t="n">
        <v>0</v>
      </c>
      <c r="E246" s="10" t="n">
        <v>1</v>
      </c>
      <c r="F246" s="0"/>
      <c r="G246" s="10" t="n">
        <v>1</v>
      </c>
      <c r="H246" s="0"/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 t="n">
        <v>1</v>
      </c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2.8" hidden="false" customHeight="false" outlineLevel="0" collapsed="false">
      <c r="A247" s="10" t="s">
        <v>99</v>
      </c>
      <c r="B247" s="10" t="s">
        <v>553</v>
      </c>
      <c r="C247" s="10" t="n">
        <v>0</v>
      </c>
      <c r="D247" s="10" t="n">
        <v>0</v>
      </c>
      <c r="E247" s="10" t="n">
        <v>0</v>
      </c>
      <c r="F247" s="0"/>
      <c r="G247" s="10" t="n">
        <v>1</v>
      </c>
      <c r="H247" s="0"/>
      <c r="I247" s="0"/>
      <c r="J247" s="0"/>
      <c r="K247" s="10" t="n">
        <v>1</v>
      </c>
      <c r="L247" s="0"/>
      <c r="M247" s="10" t="s">
        <v>554</v>
      </c>
      <c r="N247" s="0"/>
      <c r="O247" s="0"/>
      <c r="P247" s="0"/>
      <c r="Q247" s="0"/>
      <c r="R247" s="0"/>
      <c r="S247" s="0" t="n">
        <v>1</v>
      </c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2.8" hidden="false" customHeight="false" outlineLevel="0" collapsed="false">
      <c r="A248" s="10" t="s">
        <v>99</v>
      </c>
      <c r="B248" s="10" t="s">
        <v>555</v>
      </c>
      <c r="C248" s="10" t="n">
        <v>0</v>
      </c>
      <c r="D248" s="10" t="n">
        <v>0</v>
      </c>
      <c r="E248" s="10" t="n">
        <v>1</v>
      </c>
      <c r="F248" s="0"/>
      <c r="G248" s="10" t="n">
        <v>1</v>
      </c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 t="n">
        <v>1</v>
      </c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2.8" hidden="false" customHeight="false" outlineLevel="0" collapsed="false">
      <c r="A249" s="10" t="s">
        <v>99</v>
      </c>
      <c r="B249" s="10" t="s">
        <v>556</v>
      </c>
      <c r="C249" s="10" t="n">
        <v>0</v>
      </c>
      <c r="D249" s="10" t="n">
        <v>0</v>
      </c>
      <c r="E249" s="10" t="n">
        <v>1</v>
      </c>
      <c r="F249" s="0"/>
      <c r="G249" s="10" t="n">
        <v>1</v>
      </c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 t="n">
        <v>1</v>
      </c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2.8" hidden="false" customHeight="false" outlineLevel="0" collapsed="false">
      <c r="A250" s="10" t="s">
        <v>99</v>
      </c>
      <c r="B250" s="10" t="s">
        <v>557</v>
      </c>
      <c r="C250" s="10" t="n">
        <v>0</v>
      </c>
      <c r="D250" s="10" t="n">
        <v>0</v>
      </c>
      <c r="E250" s="10" t="n">
        <v>1</v>
      </c>
      <c r="F250" s="0"/>
      <c r="G250" s="10" t="n">
        <v>1</v>
      </c>
      <c r="H250" s="0"/>
      <c r="I250" s="0"/>
      <c r="J250" s="0"/>
      <c r="K250" s="0"/>
      <c r="L250" s="0"/>
      <c r="M250" s="0"/>
      <c r="N250" s="0"/>
      <c r="O250" s="0"/>
      <c r="P250" s="0"/>
      <c r="Q250" s="0"/>
      <c r="R250" s="0"/>
      <c r="S250" s="0" t="n">
        <v>1</v>
      </c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2.8" hidden="false" customHeight="false" outlineLevel="0" collapsed="false">
      <c r="A251" s="10" t="s">
        <v>99</v>
      </c>
      <c r="B251" s="10" t="s">
        <v>558</v>
      </c>
      <c r="C251" s="10" t="n">
        <v>0</v>
      </c>
      <c r="D251" s="10" t="n">
        <v>0</v>
      </c>
      <c r="E251" s="10" t="n">
        <v>1</v>
      </c>
      <c r="F251" s="0"/>
      <c r="G251" s="10" t="n">
        <v>1</v>
      </c>
      <c r="H251" s="0"/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 t="n">
        <v>1</v>
      </c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2.8" hidden="false" customHeight="false" outlineLevel="0" collapsed="false">
      <c r="A252" s="10" t="s">
        <v>99</v>
      </c>
      <c r="B252" s="10" t="s">
        <v>559</v>
      </c>
      <c r="C252" s="10" t="n">
        <v>0</v>
      </c>
      <c r="D252" s="10" t="n">
        <v>0</v>
      </c>
      <c r="E252" s="10" t="n">
        <v>1</v>
      </c>
      <c r="F252" s="0"/>
      <c r="G252" s="10" t="n">
        <v>1</v>
      </c>
      <c r="H252" s="0"/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 t="n">
        <v>1</v>
      </c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2.8" hidden="false" customHeight="false" outlineLevel="0" collapsed="false">
      <c r="A253" s="10" t="s">
        <v>99</v>
      </c>
      <c r="B253" s="10" t="s">
        <v>560</v>
      </c>
      <c r="C253" s="10" t="n">
        <v>0</v>
      </c>
      <c r="D253" s="10" t="n">
        <v>0</v>
      </c>
      <c r="E253" s="10" t="n">
        <v>1</v>
      </c>
      <c r="F253" s="0"/>
      <c r="G253" s="10" t="n">
        <v>1</v>
      </c>
      <c r="H253" s="0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 t="n">
        <v>1</v>
      </c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2.8" hidden="false" customHeight="false" outlineLevel="0" collapsed="false">
      <c r="A254" s="10" t="s">
        <v>99</v>
      </c>
      <c r="B254" s="10" t="s">
        <v>561</v>
      </c>
      <c r="C254" s="10" t="n">
        <v>0</v>
      </c>
      <c r="D254" s="10" t="n">
        <v>0</v>
      </c>
      <c r="E254" s="10" t="n">
        <v>1</v>
      </c>
      <c r="F254" s="0"/>
      <c r="G254" s="10" t="n">
        <v>1</v>
      </c>
      <c r="H254" s="0"/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 t="n">
        <v>1</v>
      </c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2.8" hidden="false" customHeight="false" outlineLevel="0" collapsed="false">
      <c r="A255" s="0" t="s">
        <v>99</v>
      </c>
      <c r="B255" s="0" t="s">
        <v>562</v>
      </c>
      <c r="C255" s="10" t="n">
        <v>0</v>
      </c>
      <c r="D255" s="10" t="n">
        <v>0</v>
      </c>
      <c r="E255" s="0" t="n">
        <v>1</v>
      </c>
      <c r="F255" s="0" t="n">
        <v>0</v>
      </c>
      <c r="G255" s="0" t="n">
        <v>0</v>
      </c>
      <c r="H255" s="0"/>
      <c r="I255" s="0"/>
      <c r="J255" s="0"/>
      <c r="K255" s="0"/>
      <c r="L255" s="0"/>
      <c r="M255" s="0"/>
      <c r="N255" s="0"/>
      <c r="O255" s="0" t="n">
        <v>90</v>
      </c>
      <c r="P255" s="0" t="n">
        <v>0</v>
      </c>
      <c r="Q255" s="0" t="n">
        <v>2</v>
      </c>
      <c r="R255" s="0"/>
      <c r="S255" s="0" t="n">
        <v>1</v>
      </c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2.8" hidden="false" customHeight="false" outlineLevel="0" collapsed="false">
      <c r="A256" s="0" t="s">
        <v>99</v>
      </c>
      <c r="B256" s="0" t="s">
        <v>563</v>
      </c>
      <c r="C256" s="10" t="n">
        <v>0</v>
      </c>
      <c r="D256" s="10" t="n">
        <v>0</v>
      </c>
      <c r="E256" s="0" t="n">
        <v>1</v>
      </c>
      <c r="F256" s="0" t="n">
        <v>0</v>
      </c>
      <c r="G256" s="0" t="n">
        <v>0</v>
      </c>
      <c r="H256" s="0"/>
      <c r="I256" s="0"/>
      <c r="J256" s="0"/>
      <c r="K256" s="0"/>
      <c r="L256" s="0"/>
      <c r="M256" s="0"/>
      <c r="N256" s="0"/>
      <c r="O256" s="0" t="n">
        <v>90</v>
      </c>
      <c r="P256" s="0" t="n">
        <v>0</v>
      </c>
      <c r="Q256" s="0" t="n">
        <v>2</v>
      </c>
      <c r="R256" s="0"/>
      <c r="S256" s="0" t="n">
        <v>1</v>
      </c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2.8" hidden="false" customHeight="false" outlineLevel="0" collapsed="false">
      <c r="A257" s="0" t="s">
        <v>99</v>
      </c>
      <c r="B257" s="0" t="s">
        <v>564</v>
      </c>
      <c r="C257" s="10" t="n">
        <v>0</v>
      </c>
      <c r="D257" s="10" t="n">
        <v>0</v>
      </c>
      <c r="E257" s="0" t="n">
        <v>1</v>
      </c>
      <c r="F257" s="0" t="n">
        <v>0</v>
      </c>
      <c r="G257" s="0" t="n">
        <v>0</v>
      </c>
      <c r="H257" s="0"/>
      <c r="I257" s="0"/>
      <c r="J257" s="0"/>
      <c r="K257" s="0"/>
      <c r="L257" s="0"/>
      <c r="M257" s="0"/>
      <c r="N257" s="0"/>
      <c r="O257" s="0" t="n">
        <v>90</v>
      </c>
      <c r="P257" s="0" t="n">
        <v>0</v>
      </c>
      <c r="Q257" s="0" t="n">
        <v>2</v>
      </c>
      <c r="R257" s="0"/>
      <c r="S257" s="0" t="n">
        <v>1</v>
      </c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2.8" hidden="false" customHeight="false" outlineLevel="0" collapsed="false">
      <c r="A258" s="0" t="s">
        <v>99</v>
      </c>
      <c r="B258" s="0" t="s">
        <v>565</v>
      </c>
      <c r="C258" s="10" t="n">
        <v>0</v>
      </c>
      <c r="D258" s="10" t="n">
        <v>0</v>
      </c>
      <c r="E258" s="0" t="n">
        <v>1</v>
      </c>
      <c r="F258" s="0" t="n">
        <v>0</v>
      </c>
      <c r="G258" s="0" t="n">
        <v>0</v>
      </c>
      <c r="H258" s="0"/>
      <c r="I258" s="0"/>
      <c r="J258" s="0"/>
      <c r="K258" s="0"/>
      <c r="L258" s="0"/>
      <c r="M258" s="0"/>
      <c r="N258" s="0"/>
      <c r="O258" s="0" t="n">
        <v>90</v>
      </c>
      <c r="P258" s="0" t="n">
        <v>0</v>
      </c>
      <c r="Q258" s="0" t="n">
        <v>2</v>
      </c>
      <c r="R258" s="0"/>
      <c r="S258" s="0" t="n">
        <v>1</v>
      </c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2.8" hidden="false" customHeight="false" outlineLevel="0" collapsed="false">
      <c r="A259" s="0" t="s">
        <v>101</v>
      </c>
      <c r="B259" s="0" t="s">
        <v>566</v>
      </c>
      <c r="C259" s="10" t="n">
        <v>0</v>
      </c>
      <c r="D259" s="10" t="n">
        <v>0</v>
      </c>
      <c r="E259" s="0" t="n">
        <v>0</v>
      </c>
      <c r="F259" s="33"/>
      <c r="G259" s="33"/>
      <c r="H259" s="0"/>
      <c r="I259" s="0"/>
      <c r="J259" s="0" t="n">
        <v>1</v>
      </c>
      <c r="K259" s="0"/>
      <c r="L259" s="0"/>
      <c r="M259" s="0"/>
      <c r="N259" s="0"/>
      <c r="O259" s="0"/>
      <c r="P259" s="0"/>
      <c r="Q259" s="0"/>
      <c r="R259" s="0"/>
      <c r="S259" s="0" t="n">
        <v>0</v>
      </c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2.8" hidden="false" customHeight="false" outlineLevel="0" collapsed="false">
      <c r="A260" s="0" t="s">
        <v>101</v>
      </c>
      <c r="B260" s="0" t="s">
        <v>567</v>
      </c>
      <c r="C260" s="10" t="n">
        <v>0</v>
      </c>
      <c r="D260" s="10" t="n">
        <v>0</v>
      </c>
      <c r="E260" s="0" t="n">
        <v>0</v>
      </c>
      <c r="F260" s="33"/>
      <c r="G260" s="33"/>
      <c r="H260" s="0"/>
      <c r="I260" s="0"/>
      <c r="J260" s="0" t="n">
        <v>1</v>
      </c>
      <c r="K260" s="0"/>
      <c r="L260" s="0"/>
      <c r="M260" s="0"/>
      <c r="N260" s="0"/>
      <c r="O260" s="0"/>
      <c r="P260" s="0"/>
      <c r="Q260" s="0"/>
      <c r="R260" s="0"/>
      <c r="S260" s="0" t="n">
        <v>0</v>
      </c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2.8" hidden="false" customHeight="false" outlineLevel="0" collapsed="false">
      <c r="A261" s="0" t="s">
        <v>103</v>
      </c>
      <c r="B261" s="0" t="s">
        <v>568</v>
      </c>
      <c r="C261" s="10" t="n">
        <v>0</v>
      </c>
      <c r="D261" s="10" t="n">
        <v>0</v>
      </c>
      <c r="E261" s="0" t="n">
        <v>0</v>
      </c>
      <c r="F261" s="33" t="n">
        <v>0</v>
      </c>
      <c r="G261" s="33" t="n">
        <v>0</v>
      </c>
      <c r="H261" s="0"/>
      <c r="I261" s="0"/>
      <c r="J261" s="0"/>
      <c r="K261" s="0"/>
      <c r="L261" s="0" t="n">
        <v>1</v>
      </c>
      <c r="M261" s="0"/>
      <c r="N261" s="0"/>
      <c r="O261" s="0" t="n">
        <v>60</v>
      </c>
      <c r="P261" s="0" t="n">
        <v>4</v>
      </c>
      <c r="Q261" s="0" t="n">
        <v>1</v>
      </c>
      <c r="R261" s="0"/>
      <c r="S261" s="0" t="n">
        <v>0</v>
      </c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2.8" hidden="false" customHeight="false" outlineLevel="0" collapsed="false">
      <c r="A262" s="0" t="s">
        <v>103</v>
      </c>
      <c r="B262" s="0" t="s">
        <v>569</v>
      </c>
      <c r="C262" s="10" t="n">
        <v>0</v>
      </c>
      <c r="D262" s="10" t="n">
        <v>0</v>
      </c>
      <c r="E262" s="0" t="n">
        <v>1</v>
      </c>
      <c r="F262" s="33"/>
      <c r="G262" s="33"/>
      <c r="H262" s="0"/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2.8" hidden="false" customHeight="false" outlineLevel="0" collapsed="false">
      <c r="A263" s="0" t="s">
        <v>103</v>
      </c>
      <c r="B263" s="0" t="s">
        <v>570</v>
      </c>
      <c r="C263" s="10" t="n">
        <v>0</v>
      </c>
      <c r="D263" s="10" t="n">
        <v>0</v>
      </c>
      <c r="E263" s="0" t="n">
        <v>0</v>
      </c>
      <c r="F263" s="33" t="n">
        <v>0</v>
      </c>
      <c r="G263" s="33" t="n">
        <v>0</v>
      </c>
      <c r="H263" s="0"/>
      <c r="I263" s="0"/>
      <c r="J263" s="0"/>
      <c r="K263" s="0"/>
      <c r="L263" s="0" t="n">
        <v>1</v>
      </c>
      <c r="M263" s="0"/>
      <c r="N263" s="0"/>
      <c r="O263" s="0" t="n">
        <v>60</v>
      </c>
      <c r="P263" s="0" t="n">
        <v>4</v>
      </c>
      <c r="Q263" s="0" t="n">
        <v>1</v>
      </c>
      <c r="R263" s="0"/>
      <c r="S263" s="0" t="n">
        <v>0</v>
      </c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2.8" hidden="false" customHeight="false" outlineLevel="0" collapsed="false">
      <c r="A264" s="0" t="s">
        <v>103</v>
      </c>
      <c r="B264" s="0" t="s">
        <v>571</v>
      </c>
      <c r="C264" s="10" t="n">
        <v>0</v>
      </c>
      <c r="D264" s="10" t="n">
        <v>0</v>
      </c>
      <c r="E264" s="0" t="n">
        <v>1</v>
      </c>
      <c r="F264" s="33"/>
      <c r="G264" s="33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2.8" hidden="false" customHeight="false" outlineLevel="0" collapsed="false">
      <c r="A265" s="0" t="s">
        <v>103</v>
      </c>
      <c r="B265" s="0" t="s">
        <v>572</v>
      </c>
      <c r="C265" s="10" t="n">
        <v>0</v>
      </c>
      <c r="D265" s="10" t="n">
        <v>0</v>
      </c>
      <c r="E265" s="0" t="n">
        <v>0</v>
      </c>
      <c r="F265" s="33" t="n">
        <v>0</v>
      </c>
      <c r="G265" s="33" t="n">
        <v>0</v>
      </c>
      <c r="H265" s="0"/>
      <c r="I265" s="0"/>
      <c r="J265" s="0"/>
      <c r="K265" s="0"/>
      <c r="L265" s="0" t="n">
        <v>1</v>
      </c>
      <c r="M265" s="0"/>
      <c r="N265" s="0"/>
      <c r="O265" s="0" t="n">
        <v>90</v>
      </c>
      <c r="P265" s="0" t="n">
        <v>4</v>
      </c>
      <c r="Q265" s="0" t="n">
        <v>2</v>
      </c>
      <c r="R265" s="0"/>
      <c r="S265" s="0" t="n">
        <v>0</v>
      </c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2.8" hidden="false" customHeight="false" outlineLevel="0" collapsed="false">
      <c r="A266" s="0" t="s">
        <v>103</v>
      </c>
      <c r="B266" s="0" t="s">
        <v>573</v>
      </c>
      <c r="C266" s="10" t="n">
        <v>0</v>
      </c>
      <c r="D266" s="10" t="n">
        <v>0</v>
      </c>
      <c r="E266" s="0" t="n">
        <v>1</v>
      </c>
      <c r="F266" s="33"/>
      <c r="G266" s="33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2.8" hidden="false" customHeight="false" outlineLevel="0" collapsed="false">
      <c r="A267" s="0" t="s">
        <v>103</v>
      </c>
      <c r="B267" s="0" t="s">
        <v>574</v>
      </c>
      <c r="C267" s="10" t="n">
        <v>0</v>
      </c>
      <c r="D267" s="10" t="n">
        <v>0</v>
      </c>
      <c r="E267" s="0" t="n">
        <v>0</v>
      </c>
      <c r="F267" s="33" t="n">
        <v>0</v>
      </c>
      <c r="G267" s="33" t="n">
        <v>0</v>
      </c>
      <c r="H267" s="0"/>
      <c r="I267" s="0"/>
      <c r="J267" s="0" t="n">
        <v>1</v>
      </c>
      <c r="K267" s="0"/>
      <c r="L267" s="0"/>
      <c r="M267" s="0"/>
      <c r="N267" s="0"/>
      <c r="O267" s="0" t="n">
        <v>90</v>
      </c>
      <c r="P267" s="0" t="n">
        <v>4</v>
      </c>
      <c r="Q267" s="0" t="n">
        <v>2</v>
      </c>
      <c r="R267" s="0"/>
      <c r="S267" s="0" t="n">
        <v>0</v>
      </c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2.8" hidden="false" customHeight="false" outlineLevel="0" collapsed="false">
      <c r="A268" s="0" t="s">
        <v>103</v>
      </c>
      <c r="B268" s="0" t="s">
        <v>575</v>
      </c>
      <c r="C268" s="10" t="n">
        <v>0</v>
      </c>
      <c r="D268" s="10" t="n">
        <v>0</v>
      </c>
      <c r="E268" s="0" t="n">
        <v>1</v>
      </c>
      <c r="F268" s="33"/>
      <c r="G268" s="33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2.8" hidden="false" customHeight="false" outlineLevel="0" collapsed="false">
      <c r="A269" s="0" t="s">
        <v>103</v>
      </c>
      <c r="B269" s="0" t="s">
        <v>576</v>
      </c>
      <c r="C269" s="10" t="n">
        <v>0</v>
      </c>
      <c r="D269" s="10" t="n">
        <v>0</v>
      </c>
      <c r="E269" s="0" t="n">
        <v>0</v>
      </c>
      <c r="F269" s="33" t="n">
        <v>0</v>
      </c>
      <c r="G269" s="33" t="n">
        <v>0</v>
      </c>
      <c r="H269" s="0"/>
      <c r="I269" s="0"/>
      <c r="J269" s="0"/>
      <c r="K269" s="0"/>
      <c r="L269" s="0" t="n">
        <v>1</v>
      </c>
      <c r="M269" s="0"/>
      <c r="N269" s="0"/>
      <c r="O269" s="0" t="n">
        <v>60</v>
      </c>
      <c r="P269" s="0" t="n">
        <v>4</v>
      </c>
      <c r="Q269" s="0" t="n">
        <v>1</v>
      </c>
      <c r="R269" s="0"/>
      <c r="S269" s="0" t="n">
        <v>0</v>
      </c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2.8" hidden="false" customHeight="false" outlineLevel="0" collapsed="false">
      <c r="A270" s="0" t="s">
        <v>103</v>
      </c>
      <c r="B270" s="0" t="s">
        <v>577</v>
      </c>
      <c r="C270" s="10" t="n">
        <v>0</v>
      </c>
      <c r="D270" s="10" t="n">
        <v>0</v>
      </c>
      <c r="E270" s="0" t="n">
        <v>1</v>
      </c>
      <c r="F270" s="33"/>
      <c r="G270" s="33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2.8" hidden="false" customHeight="false" outlineLevel="0" collapsed="false">
      <c r="A271" s="0" t="s">
        <v>103</v>
      </c>
      <c r="B271" s="0" t="s">
        <v>578</v>
      </c>
      <c r="C271" s="10" t="n">
        <v>0</v>
      </c>
      <c r="D271" s="10" t="n">
        <v>0</v>
      </c>
      <c r="E271" s="0" t="n">
        <v>0</v>
      </c>
      <c r="F271" s="33" t="n">
        <v>0</v>
      </c>
      <c r="G271" s="33" t="n">
        <v>0</v>
      </c>
      <c r="H271" s="0"/>
      <c r="I271" s="0"/>
      <c r="J271" s="0"/>
      <c r="K271" s="0"/>
      <c r="L271" s="0" t="n">
        <v>1</v>
      </c>
      <c r="M271" s="0"/>
      <c r="N271" s="0"/>
      <c r="O271" s="0" t="n">
        <v>90</v>
      </c>
      <c r="P271" s="0" t="n">
        <v>4</v>
      </c>
      <c r="Q271" s="0" t="n">
        <v>2</v>
      </c>
      <c r="R271" s="0"/>
      <c r="S271" s="0" t="n">
        <v>0</v>
      </c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2.8" hidden="false" customHeight="false" outlineLevel="0" collapsed="false">
      <c r="A272" s="0" t="s">
        <v>107</v>
      </c>
      <c r="B272" s="0" t="s">
        <v>579</v>
      </c>
      <c r="C272" s="10" t="n">
        <v>0</v>
      </c>
      <c r="D272" s="10" t="n">
        <v>0</v>
      </c>
      <c r="E272" s="0" t="n">
        <v>1</v>
      </c>
      <c r="F272" s="33" t="n">
        <v>0</v>
      </c>
      <c r="G272" s="33" t="n">
        <v>0</v>
      </c>
      <c r="H272" s="0"/>
      <c r="I272" s="0"/>
      <c r="J272" s="0"/>
      <c r="K272" s="0"/>
      <c r="L272" s="0"/>
      <c r="M272" s="0"/>
      <c r="N272" s="0"/>
      <c r="O272" s="0" t="n">
        <v>80</v>
      </c>
      <c r="P272" s="0" t="n">
        <v>4</v>
      </c>
      <c r="Q272" s="0" t="n">
        <v>1</v>
      </c>
      <c r="R272" s="0" t="s">
        <v>580</v>
      </c>
      <c r="S272" s="0" t="n">
        <v>1</v>
      </c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2.8" hidden="false" customHeight="false" outlineLevel="0" collapsed="false">
      <c r="A273" s="0" t="s">
        <v>107</v>
      </c>
      <c r="B273" s="0" t="s">
        <v>581</v>
      </c>
      <c r="C273" s="10" t="n">
        <v>0</v>
      </c>
      <c r="D273" s="10" t="n">
        <v>0</v>
      </c>
      <c r="E273" s="0" t="s">
        <v>73</v>
      </c>
      <c r="F273" s="33" t="n">
        <v>0</v>
      </c>
      <c r="G273" s="33" t="n">
        <v>0</v>
      </c>
      <c r="H273" s="0"/>
      <c r="I273" s="0"/>
      <c r="J273" s="0"/>
      <c r="K273" s="0"/>
      <c r="L273" s="0"/>
      <c r="M273" s="0" t="s">
        <v>582</v>
      </c>
      <c r="N273" s="0"/>
      <c r="O273" s="0" t="n">
        <v>90</v>
      </c>
      <c r="P273" s="0" t="n">
        <v>4</v>
      </c>
      <c r="Q273" s="0" t="n">
        <v>2</v>
      </c>
      <c r="R273" s="0"/>
      <c r="S273" s="0" t="n">
        <v>1</v>
      </c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2.8" hidden="false" customHeight="false" outlineLevel="0" collapsed="false">
      <c r="A274" s="0" t="s">
        <v>107</v>
      </c>
      <c r="B274" s="34" t="s">
        <v>583</v>
      </c>
      <c r="C274" s="10" t="n">
        <v>0</v>
      </c>
      <c r="D274" s="10" t="n">
        <v>0</v>
      </c>
      <c r="E274" s="0" t="s">
        <v>73</v>
      </c>
      <c r="F274" s="33" t="n">
        <v>0</v>
      </c>
      <c r="G274" s="33" t="n">
        <v>0</v>
      </c>
      <c r="H274" s="0"/>
      <c r="I274" s="0"/>
      <c r="J274" s="0"/>
      <c r="K274" s="0"/>
      <c r="L274" s="0"/>
      <c r="M274" s="0" t="s">
        <v>582</v>
      </c>
      <c r="N274" s="0"/>
      <c r="O274" s="0" t="n">
        <v>90</v>
      </c>
      <c r="P274" s="0" t="n">
        <v>4</v>
      </c>
      <c r="Q274" s="0" t="n">
        <v>3</v>
      </c>
      <c r="R274" s="0" t="s">
        <v>584</v>
      </c>
      <c r="S274" s="0" t="n">
        <v>1</v>
      </c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2.8" hidden="false" customHeight="false" outlineLevel="0" collapsed="false">
      <c r="A275" s="0" t="s">
        <v>107</v>
      </c>
      <c r="B275" s="34" t="s">
        <v>585</v>
      </c>
      <c r="C275" s="10" t="n">
        <v>0</v>
      </c>
      <c r="D275" s="10" t="n">
        <v>0</v>
      </c>
      <c r="E275" s="0" t="n">
        <v>1</v>
      </c>
      <c r="F275" s="33" t="n">
        <v>0</v>
      </c>
      <c r="G275" s="33" t="n">
        <v>0</v>
      </c>
      <c r="H275" s="0"/>
      <c r="I275" s="0"/>
      <c r="J275" s="0"/>
      <c r="K275" s="0"/>
      <c r="L275" s="0"/>
      <c r="M275" s="0"/>
      <c r="N275" s="0"/>
      <c r="O275" s="0" t="n">
        <v>90</v>
      </c>
      <c r="P275" s="0" t="n">
        <v>4</v>
      </c>
      <c r="Q275" s="0" t="n">
        <v>3</v>
      </c>
      <c r="R275" s="0"/>
      <c r="S275" s="0" t="n">
        <v>1</v>
      </c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2.8" hidden="false" customHeight="false" outlineLevel="0" collapsed="false">
      <c r="A276" s="0" t="s">
        <v>107</v>
      </c>
      <c r="B276" s="0" t="s">
        <v>586</v>
      </c>
      <c r="C276" s="10" t="n">
        <v>0</v>
      </c>
      <c r="D276" s="10" t="n">
        <v>0</v>
      </c>
      <c r="E276" s="0" t="s">
        <v>73</v>
      </c>
      <c r="F276" s="33" t="n">
        <v>0</v>
      </c>
      <c r="G276" s="33" t="n">
        <v>0</v>
      </c>
      <c r="H276" s="0"/>
      <c r="I276" s="0"/>
      <c r="J276" s="0"/>
      <c r="K276" s="0"/>
      <c r="L276" s="0"/>
      <c r="M276" s="0" t="s">
        <v>582</v>
      </c>
      <c r="N276" s="0"/>
      <c r="O276" s="0" t="n">
        <v>90</v>
      </c>
      <c r="P276" s="0" t="n">
        <v>4</v>
      </c>
      <c r="Q276" s="0" t="n">
        <v>2</v>
      </c>
      <c r="R276" s="0"/>
      <c r="S276" s="0" t="n">
        <v>1</v>
      </c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2.8" hidden="false" customHeight="false" outlineLevel="0" collapsed="false">
      <c r="A277" s="0" t="s">
        <v>107</v>
      </c>
      <c r="B277" s="34" t="s">
        <v>587</v>
      </c>
      <c r="C277" s="10" t="n">
        <v>0</v>
      </c>
      <c r="D277" s="10" t="n">
        <v>0</v>
      </c>
      <c r="E277" s="0" t="s">
        <v>73</v>
      </c>
      <c r="F277" s="33" t="n">
        <v>0</v>
      </c>
      <c r="G277" s="33" t="n">
        <v>0</v>
      </c>
      <c r="H277" s="0"/>
      <c r="I277" s="0"/>
      <c r="J277" s="0"/>
      <c r="K277" s="0"/>
      <c r="L277" s="0"/>
      <c r="M277" s="0" t="s">
        <v>582</v>
      </c>
      <c r="N277" s="0"/>
      <c r="O277" s="0" t="n">
        <v>90</v>
      </c>
      <c r="P277" s="0" t="n">
        <v>4</v>
      </c>
      <c r="Q277" s="0" t="n">
        <v>3</v>
      </c>
      <c r="R277" s="0"/>
      <c r="S277" s="0" t="n">
        <v>1</v>
      </c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2.8" hidden="false" customHeight="false" outlineLevel="0" collapsed="false">
      <c r="A278" s="0" t="s">
        <v>107</v>
      </c>
      <c r="B278" s="34" t="s">
        <v>588</v>
      </c>
      <c r="C278" s="10" t="n">
        <v>0</v>
      </c>
      <c r="D278" s="10" t="n">
        <v>0</v>
      </c>
      <c r="E278" s="0" t="n">
        <v>1</v>
      </c>
      <c r="F278" s="33" t="n">
        <v>0</v>
      </c>
      <c r="G278" s="33" t="n">
        <v>0</v>
      </c>
      <c r="H278" s="0"/>
      <c r="I278" s="0"/>
      <c r="J278" s="0"/>
      <c r="K278" s="0"/>
      <c r="L278" s="0"/>
      <c r="M278" s="0"/>
      <c r="N278" s="0"/>
      <c r="O278" s="0" t="n">
        <v>90</v>
      </c>
      <c r="P278" s="0" t="n">
        <v>4</v>
      </c>
      <c r="Q278" s="0" t="n">
        <v>3</v>
      </c>
      <c r="R278" s="0"/>
      <c r="S278" s="0" t="n">
        <v>1</v>
      </c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2.8" hidden="false" customHeight="false" outlineLevel="0" collapsed="false">
      <c r="A279" s="0" t="s">
        <v>107</v>
      </c>
      <c r="B279" s="0" t="s">
        <v>589</v>
      </c>
      <c r="C279" s="10" t="n">
        <v>0</v>
      </c>
      <c r="D279" s="10" t="n">
        <v>0</v>
      </c>
      <c r="E279" s="0" t="n">
        <v>0</v>
      </c>
      <c r="F279" s="33"/>
      <c r="G279" s="33"/>
      <c r="H279" s="0" t="n">
        <v>1</v>
      </c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 t="n">
        <v>1</v>
      </c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2.8" hidden="false" customHeight="false" outlineLevel="0" collapsed="false">
      <c r="A280" s="0" t="s">
        <v>107</v>
      </c>
      <c r="B280" s="0" t="s">
        <v>590</v>
      </c>
      <c r="C280" s="10" t="n">
        <v>0</v>
      </c>
      <c r="D280" s="10" t="n">
        <v>0</v>
      </c>
      <c r="E280" s="0" t="n">
        <v>0</v>
      </c>
      <c r="F280" s="33"/>
      <c r="G280" s="33"/>
      <c r="H280" s="0" t="n">
        <v>1</v>
      </c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 t="n">
        <v>1</v>
      </c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2.8" hidden="false" customHeight="false" outlineLevel="0" collapsed="false">
      <c r="A281" s="0" t="s">
        <v>107</v>
      </c>
      <c r="B281" s="0" t="s">
        <v>591</v>
      </c>
      <c r="C281" s="10" t="n">
        <v>0</v>
      </c>
      <c r="D281" s="10" t="n">
        <v>0</v>
      </c>
      <c r="E281" s="0" t="n">
        <v>0</v>
      </c>
      <c r="F281" s="33"/>
      <c r="G281" s="33"/>
      <c r="H281" s="0" t="n">
        <v>1</v>
      </c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 t="n">
        <v>1</v>
      </c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2.8" hidden="false" customHeight="false" outlineLevel="0" collapsed="false">
      <c r="A282" s="0" t="s">
        <v>109</v>
      </c>
      <c r="B282" s="34" t="s">
        <v>592</v>
      </c>
      <c r="C282" s="10" t="n">
        <v>0</v>
      </c>
      <c r="D282" s="10" t="n">
        <v>0</v>
      </c>
      <c r="E282" s="0" t="n">
        <v>0</v>
      </c>
      <c r="F282" s="33" t="n">
        <v>0</v>
      </c>
      <c r="G282" s="33" t="n">
        <v>0</v>
      </c>
      <c r="H282" s="0" t="n">
        <v>1</v>
      </c>
      <c r="I282" s="0"/>
      <c r="J282" s="0"/>
      <c r="K282" s="0"/>
      <c r="L282" s="0"/>
      <c r="M282" s="0"/>
      <c r="N282" s="0"/>
      <c r="O282" s="0" t="n">
        <v>90</v>
      </c>
      <c r="P282" s="0" t="n">
        <v>4</v>
      </c>
      <c r="Q282" s="0" t="n">
        <v>3</v>
      </c>
      <c r="R282" s="0"/>
      <c r="S282" s="0" t="n">
        <v>0</v>
      </c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2.8" hidden="false" customHeight="false" outlineLevel="0" collapsed="false">
      <c r="A283" s="10" t="s">
        <v>109</v>
      </c>
      <c r="B283" s="10" t="s">
        <v>593</v>
      </c>
      <c r="C283" s="10" t="n">
        <v>0</v>
      </c>
      <c r="D283" s="10" t="n">
        <v>0</v>
      </c>
      <c r="E283" s="10" t="n">
        <v>0</v>
      </c>
      <c r="F283" s="33"/>
      <c r="G283" s="33"/>
      <c r="H283" s="0"/>
      <c r="I283" s="0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2.8" hidden="false" customHeight="false" outlineLevel="0" collapsed="false">
      <c r="A284" s="0" t="s">
        <v>109</v>
      </c>
      <c r="B284" s="34" t="s">
        <v>594</v>
      </c>
      <c r="C284" s="10" t="n">
        <v>0</v>
      </c>
      <c r="D284" s="10" t="n">
        <v>0</v>
      </c>
      <c r="E284" s="0" t="n">
        <v>0</v>
      </c>
      <c r="F284" s="33" t="n">
        <v>0</v>
      </c>
      <c r="G284" s="33" t="n">
        <v>0</v>
      </c>
      <c r="H284" s="0" t="n">
        <v>1</v>
      </c>
      <c r="I284" s="0" t="n">
        <v>1</v>
      </c>
      <c r="J284" s="0"/>
      <c r="K284" s="0"/>
      <c r="L284" s="0"/>
      <c r="M284" s="0"/>
      <c r="N284" s="0"/>
      <c r="O284" s="0" t="n">
        <v>90</v>
      </c>
      <c r="P284" s="0" t="n">
        <v>4</v>
      </c>
      <c r="Q284" s="0" t="n">
        <v>3</v>
      </c>
      <c r="R284" s="0" t="s">
        <v>595</v>
      </c>
      <c r="S284" s="0" t="n">
        <v>0</v>
      </c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2.8" hidden="false" customHeight="false" outlineLevel="0" collapsed="false">
      <c r="A285" s="10" t="s">
        <v>109</v>
      </c>
      <c r="B285" s="10" t="s">
        <v>596</v>
      </c>
      <c r="C285" s="10" t="n">
        <v>0</v>
      </c>
      <c r="D285" s="10" t="n">
        <v>0</v>
      </c>
      <c r="E285" s="10" t="n">
        <v>0</v>
      </c>
      <c r="F285" s="33" t="n">
        <v>0</v>
      </c>
      <c r="G285" s="33" t="n">
        <v>0</v>
      </c>
      <c r="H285" s="0"/>
      <c r="I285" s="0"/>
      <c r="J285" s="0"/>
      <c r="K285" s="0"/>
      <c r="L285" s="0"/>
      <c r="M285" s="0"/>
      <c r="N285" s="0"/>
      <c r="O285" s="10" t="n">
        <v>90</v>
      </c>
      <c r="P285" s="10" t="n">
        <v>4</v>
      </c>
      <c r="Q285" s="10" t="n">
        <v>2</v>
      </c>
      <c r="R285" s="0"/>
      <c r="S285" s="0" t="n">
        <v>0</v>
      </c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2.8" hidden="false" customHeight="false" outlineLevel="0" collapsed="false">
      <c r="A286" s="10" t="s">
        <v>109</v>
      </c>
      <c r="B286" s="10" t="s">
        <v>597</v>
      </c>
      <c r="C286" s="10" t="n">
        <v>0</v>
      </c>
      <c r="D286" s="10" t="n">
        <v>0</v>
      </c>
      <c r="E286" s="10" t="n">
        <v>0</v>
      </c>
      <c r="F286" s="33"/>
      <c r="G286" s="33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2.8" hidden="false" customHeight="false" outlineLevel="0" collapsed="false">
      <c r="A287" s="0" t="s">
        <v>109</v>
      </c>
      <c r="B287" s="34" t="s">
        <v>598</v>
      </c>
      <c r="C287" s="10" t="n">
        <v>0</v>
      </c>
      <c r="D287" s="10" t="n">
        <v>0</v>
      </c>
      <c r="E287" s="0" t="n">
        <v>0</v>
      </c>
      <c r="F287" s="33" t="n">
        <v>0</v>
      </c>
      <c r="G287" s="33" t="n">
        <v>0</v>
      </c>
      <c r="H287" s="0" t="n">
        <v>1</v>
      </c>
      <c r="I287" s="0" t="n">
        <v>1</v>
      </c>
      <c r="J287" s="0"/>
      <c r="K287" s="0"/>
      <c r="L287" s="0"/>
      <c r="M287" s="0"/>
      <c r="N287" s="0"/>
      <c r="O287" s="0" t="n">
        <v>90</v>
      </c>
      <c r="P287" s="0" t="n">
        <v>4</v>
      </c>
      <c r="Q287" s="0" t="n">
        <v>3</v>
      </c>
      <c r="R287" s="0" t="s">
        <v>595</v>
      </c>
      <c r="S287" s="0" t="n">
        <v>0</v>
      </c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2.8" hidden="false" customHeight="false" outlineLevel="0" collapsed="false">
      <c r="A288" s="10" t="s">
        <v>109</v>
      </c>
      <c r="B288" s="10" t="s">
        <v>599</v>
      </c>
      <c r="C288" s="10" t="n">
        <v>0</v>
      </c>
      <c r="D288" s="10" t="n">
        <v>0</v>
      </c>
      <c r="E288" s="10" t="n">
        <v>0</v>
      </c>
      <c r="F288" s="33"/>
      <c r="G288" s="33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2.8" hidden="false" customHeight="false" outlineLevel="0" collapsed="false">
      <c r="A289" s="0" t="s">
        <v>109</v>
      </c>
      <c r="B289" s="0" t="s">
        <v>600</v>
      </c>
      <c r="C289" s="10" t="n">
        <v>0</v>
      </c>
      <c r="D289" s="10" t="n">
        <v>0</v>
      </c>
      <c r="E289" s="0" t="s">
        <v>73</v>
      </c>
      <c r="F289" s="33" t="n">
        <v>0</v>
      </c>
      <c r="G289" s="33" t="n">
        <v>0</v>
      </c>
      <c r="H289" s="0"/>
      <c r="I289" s="0"/>
      <c r="J289" s="0"/>
      <c r="K289" s="0"/>
      <c r="L289" s="0"/>
      <c r="M289" s="0" t="s">
        <v>582</v>
      </c>
      <c r="N289" s="0"/>
      <c r="O289" s="0"/>
      <c r="P289" s="0" t="n">
        <v>4</v>
      </c>
      <c r="Q289" s="0" t="n">
        <v>2</v>
      </c>
      <c r="R289" s="0"/>
      <c r="S289" s="0" t="n">
        <v>0</v>
      </c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2.8" hidden="false" customHeight="false" outlineLevel="0" collapsed="false">
      <c r="A290" s="0" t="s">
        <v>109</v>
      </c>
      <c r="B290" s="0" t="s">
        <v>601</v>
      </c>
      <c r="C290" s="10" t="n">
        <v>0</v>
      </c>
      <c r="D290" s="10" t="n">
        <v>0</v>
      </c>
      <c r="E290" s="0" t="n">
        <v>0</v>
      </c>
      <c r="F290" s="33" t="n">
        <v>0</v>
      </c>
      <c r="G290" s="33" t="n">
        <v>0</v>
      </c>
      <c r="H290" s="0" t="n">
        <v>1</v>
      </c>
      <c r="I290" s="0"/>
      <c r="J290" s="0"/>
      <c r="K290" s="0"/>
      <c r="L290" s="0"/>
      <c r="M290" s="0"/>
      <c r="N290" s="0"/>
      <c r="O290" s="0" t="n">
        <v>90</v>
      </c>
      <c r="P290" s="0" t="n">
        <v>4</v>
      </c>
      <c r="Q290" s="0" t="n">
        <v>3</v>
      </c>
      <c r="R290" s="0" t="s">
        <v>595</v>
      </c>
      <c r="S290" s="0" t="n">
        <v>0</v>
      </c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2.8" hidden="false" customHeight="false" outlineLevel="0" collapsed="false">
      <c r="A291" s="0" t="s">
        <v>109</v>
      </c>
      <c r="B291" s="34" t="s">
        <v>602</v>
      </c>
      <c r="C291" s="10" t="n">
        <v>0</v>
      </c>
      <c r="D291" s="10" t="n">
        <v>0</v>
      </c>
      <c r="E291" s="0" t="n">
        <v>0</v>
      </c>
      <c r="F291" s="33" t="n">
        <v>0</v>
      </c>
      <c r="G291" s="33" t="n">
        <v>0</v>
      </c>
      <c r="H291" s="0" t="n">
        <v>1</v>
      </c>
      <c r="I291" s="0" t="n">
        <v>1</v>
      </c>
      <c r="J291" s="0"/>
      <c r="K291" s="0"/>
      <c r="L291" s="0"/>
      <c r="M291" s="0"/>
      <c r="N291" s="0"/>
      <c r="O291" s="0" t="n">
        <v>90</v>
      </c>
      <c r="P291" s="0" t="n">
        <v>4</v>
      </c>
      <c r="Q291" s="0" t="n">
        <v>3</v>
      </c>
      <c r="R291" s="0" t="s">
        <v>595</v>
      </c>
      <c r="S291" s="0" t="n">
        <v>0</v>
      </c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2.8" hidden="false" customHeight="false" outlineLevel="0" collapsed="false">
      <c r="A292" s="0" t="s">
        <v>109</v>
      </c>
      <c r="B292" s="0" t="s">
        <v>603</v>
      </c>
      <c r="C292" s="10" t="n">
        <v>0</v>
      </c>
      <c r="D292" s="10" t="n">
        <v>0</v>
      </c>
      <c r="E292" s="0" t="s">
        <v>73</v>
      </c>
      <c r="F292" s="33" t="n">
        <v>0</v>
      </c>
      <c r="G292" s="33" t="n">
        <v>0</v>
      </c>
      <c r="H292" s="0"/>
      <c r="I292" s="0"/>
      <c r="J292" s="0"/>
      <c r="K292" s="0"/>
      <c r="L292" s="0"/>
      <c r="M292" s="0" t="s">
        <v>582</v>
      </c>
      <c r="N292" s="0"/>
      <c r="O292" s="0" t="n">
        <v>90</v>
      </c>
      <c r="P292" s="0" t="n">
        <v>4</v>
      </c>
      <c r="Q292" s="0" t="n">
        <v>2</v>
      </c>
      <c r="R292" s="0"/>
      <c r="S292" s="0" t="n">
        <v>0</v>
      </c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2.8" hidden="false" customHeight="false" outlineLevel="0" collapsed="false">
      <c r="A293" s="0" t="s">
        <v>109</v>
      </c>
      <c r="B293" s="0" t="s">
        <v>604</v>
      </c>
      <c r="C293" s="10" t="n">
        <v>0</v>
      </c>
      <c r="D293" s="10" t="n">
        <v>0</v>
      </c>
      <c r="E293" s="0" t="n">
        <v>0</v>
      </c>
      <c r="F293" s="33" t="n">
        <v>0</v>
      </c>
      <c r="G293" s="33" t="n">
        <v>0</v>
      </c>
      <c r="H293" s="0" t="n">
        <v>1</v>
      </c>
      <c r="I293" s="0"/>
      <c r="J293" s="0"/>
      <c r="K293" s="0"/>
      <c r="L293" s="0"/>
      <c r="M293" s="0"/>
      <c r="N293" s="0"/>
      <c r="O293" s="0" t="n">
        <v>90</v>
      </c>
      <c r="P293" s="0" t="n">
        <v>4</v>
      </c>
      <c r="Q293" s="0" t="n">
        <v>3</v>
      </c>
      <c r="R293" s="0" t="s">
        <v>605</v>
      </c>
      <c r="S293" s="0" t="n">
        <v>0</v>
      </c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2.8" hidden="false" customHeight="false" outlineLevel="0" collapsed="false">
      <c r="A294" s="0" t="s">
        <v>109</v>
      </c>
      <c r="B294" s="0" t="s">
        <v>606</v>
      </c>
      <c r="C294" s="10" t="n">
        <v>0</v>
      </c>
      <c r="D294" s="10" t="n">
        <v>0</v>
      </c>
      <c r="E294" s="0" t="n">
        <v>0</v>
      </c>
      <c r="F294" s="33" t="n">
        <v>0</v>
      </c>
      <c r="G294" s="33" t="n">
        <v>0</v>
      </c>
      <c r="H294" s="0" t="n">
        <v>1</v>
      </c>
      <c r="I294" s="0" t="n">
        <v>1</v>
      </c>
      <c r="J294" s="0"/>
      <c r="K294" s="0"/>
      <c r="L294" s="0"/>
      <c r="M294" s="0"/>
      <c r="N294" s="0"/>
      <c r="O294" s="0" t="n">
        <v>90</v>
      </c>
      <c r="P294" s="0" t="n">
        <v>4</v>
      </c>
      <c r="Q294" s="0" t="n">
        <v>3</v>
      </c>
      <c r="R294" s="0" t="s">
        <v>595</v>
      </c>
      <c r="S294" s="0" t="n">
        <v>0</v>
      </c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2.8" hidden="false" customHeight="false" outlineLevel="0" collapsed="false">
      <c r="A295" s="0" t="s">
        <v>109</v>
      </c>
      <c r="B295" s="0" t="s">
        <v>607</v>
      </c>
      <c r="C295" s="10" t="n">
        <v>0</v>
      </c>
      <c r="D295" s="10" t="n">
        <v>0</v>
      </c>
      <c r="E295" s="0" t="n">
        <v>0</v>
      </c>
      <c r="F295" s="33" t="n">
        <v>0</v>
      </c>
      <c r="G295" s="33" t="n">
        <v>0</v>
      </c>
      <c r="H295" s="0" t="n">
        <v>1</v>
      </c>
      <c r="I295" s="0" t="n">
        <v>1</v>
      </c>
      <c r="J295" s="0"/>
      <c r="K295" s="0"/>
      <c r="L295" s="0"/>
      <c r="M295" s="0"/>
      <c r="N295" s="0"/>
      <c r="O295" s="0" t="n">
        <v>80</v>
      </c>
      <c r="P295" s="0" t="n">
        <v>4</v>
      </c>
      <c r="Q295" s="0" t="n">
        <v>1</v>
      </c>
      <c r="R295" s="0"/>
      <c r="S295" s="0" t="n">
        <v>0</v>
      </c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2.8" hidden="false" customHeight="false" outlineLevel="0" collapsed="false">
      <c r="A296" s="0" t="s">
        <v>109</v>
      </c>
      <c r="B296" s="0" t="s">
        <v>608</v>
      </c>
      <c r="C296" s="10" t="n">
        <v>0</v>
      </c>
      <c r="D296" s="10" t="n">
        <v>0</v>
      </c>
      <c r="E296" s="0" t="n">
        <v>0</v>
      </c>
      <c r="F296" s="33"/>
      <c r="G296" s="33"/>
      <c r="H296" s="0" t="n">
        <v>1</v>
      </c>
      <c r="I296" s="0"/>
      <c r="J296" s="0"/>
      <c r="K296" s="0"/>
      <c r="L296" s="0"/>
      <c r="M296" s="0"/>
      <c r="N296" s="33"/>
      <c r="O296" s="0"/>
      <c r="P296" s="0"/>
      <c r="Q296" s="0"/>
      <c r="R296" s="0"/>
      <c r="S296" s="0" t="n">
        <v>0</v>
      </c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2.8" hidden="false" customHeight="false" outlineLevel="0" collapsed="false">
      <c r="A297" s="0" t="s">
        <v>109</v>
      </c>
      <c r="B297" s="0" t="s">
        <v>609</v>
      </c>
      <c r="C297" s="10" t="n">
        <v>0</v>
      </c>
      <c r="D297" s="10" t="n">
        <v>0</v>
      </c>
      <c r="E297" s="0" t="n">
        <v>0</v>
      </c>
      <c r="F297" s="33"/>
      <c r="G297" s="33"/>
      <c r="H297" s="0" t="n">
        <v>1</v>
      </c>
      <c r="I297" s="0"/>
      <c r="J297" s="0"/>
      <c r="K297" s="0"/>
      <c r="L297" s="0"/>
      <c r="M297" s="0"/>
      <c r="N297" s="33"/>
      <c r="O297" s="0"/>
      <c r="P297" s="0"/>
      <c r="Q297" s="0"/>
      <c r="R297" s="0"/>
      <c r="S297" s="0" t="n">
        <v>0</v>
      </c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2.8" hidden="false" customHeight="false" outlineLevel="0" collapsed="false">
      <c r="A298" s="0" t="s">
        <v>109</v>
      </c>
      <c r="B298" s="0" t="s">
        <v>610</v>
      </c>
      <c r="C298" s="10" t="n">
        <v>0</v>
      </c>
      <c r="D298" s="10" t="n">
        <v>0</v>
      </c>
      <c r="E298" s="0" t="n">
        <v>0</v>
      </c>
      <c r="F298" s="33"/>
      <c r="G298" s="33"/>
      <c r="H298" s="0" t="n">
        <v>1</v>
      </c>
      <c r="I298" s="0"/>
      <c r="J298" s="0"/>
      <c r="K298" s="0"/>
      <c r="L298" s="0"/>
      <c r="M298" s="0"/>
      <c r="N298" s="0"/>
      <c r="O298" s="0"/>
      <c r="P298" s="0"/>
      <c r="Q298" s="0"/>
      <c r="R298" s="0"/>
      <c r="S298" s="0" t="n">
        <v>0</v>
      </c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2.8" hidden="false" customHeight="false" outlineLevel="0" collapsed="false">
      <c r="A299" s="0" t="s">
        <v>111</v>
      </c>
      <c r="B299" s="0" t="s">
        <v>611</v>
      </c>
      <c r="C299" s="10" t="n">
        <v>0</v>
      </c>
      <c r="D299" s="10" t="n">
        <v>0</v>
      </c>
      <c r="E299" s="0" t="n">
        <v>0</v>
      </c>
      <c r="F299" s="33"/>
      <c r="G299" s="33"/>
      <c r="H299" s="0"/>
      <c r="I299" s="0"/>
      <c r="J299" s="0"/>
      <c r="K299" s="0"/>
      <c r="L299" s="0" t="n">
        <v>1</v>
      </c>
      <c r="M299" s="0"/>
      <c r="N299" s="0"/>
      <c r="O299" s="0"/>
      <c r="P299" s="0"/>
      <c r="Q299" s="0"/>
      <c r="R299" s="0"/>
      <c r="S299" s="0" t="n">
        <v>0</v>
      </c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2.8" hidden="false" customHeight="false" outlineLevel="0" collapsed="false">
      <c r="A300" s="0" t="s">
        <v>113</v>
      </c>
      <c r="B300" s="0" t="s">
        <v>612</v>
      </c>
      <c r="C300" s="10" t="n">
        <v>0</v>
      </c>
      <c r="D300" s="10" t="n">
        <v>0</v>
      </c>
      <c r="E300" s="0" t="n">
        <v>0</v>
      </c>
      <c r="F300" s="33" t="n">
        <v>0</v>
      </c>
      <c r="G300" s="33" t="n">
        <v>0</v>
      </c>
      <c r="H300" s="0"/>
      <c r="I300" s="0"/>
      <c r="J300" s="0"/>
      <c r="K300" s="0"/>
      <c r="L300" s="0"/>
      <c r="M300" s="0"/>
      <c r="N300" s="0"/>
      <c r="O300" s="0" t="n">
        <v>70</v>
      </c>
      <c r="P300" s="0" t="n">
        <v>4</v>
      </c>
      <c r="Q300" s="0" t="n">
        <v>2</v>
      </c>
      <c r="R300" s="0"/>
      <c r="S300" s="0" t="n">
        <v>1</v>
      </c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2.8" hidden="false" customHeight="false" outlineLevel="0" collapsed="false">
      <c r="A301" s="0" t="s">
        <v>113</v>
      </c>
      <c r="B301" s="0" t="s">
        <v>613</v>
      </c>
      <c r="C301" s="10" t="n">
        <v>0</v>
      </c>
      <c r="D301" s="10" t="n">
        <v>0</v>
      </c>
      <c r="E301" s="0" t="n">
        <v>1</v>
      </c>
      <c r="F301" s="33" t="n">
        <v>0</v>
      </c>
      <c r="G301" s="33" t="n">
        <v>0</v>
      </c>
      <c r="H301" s="0"/>
      <c r="I301" s="0"/>
      <c r="J301" s="0"/>
      <c r="K301" s="0"/>
      <c r="L301" s="0"/>
      <c r="M301" s="0"/>
      <c r="N301" s="0"/>
      <c r="O301" s="0" t="n">
        <v>70</v>
      </c>
      <c r="P301" s="0" t="n">
        <v>4</v>
      </c>
      <c r="Q301" s="0" t="n">
        <v>1</v>
      </c>
      <c r="R301" s="0"/>
      <c r="S301" s="0" t="n">
        <v>1</v>
      </c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2.8" hidden="false" customHeight="false" outlineLevel="0" collapsed="false">
      <c r="A302" s="0" t="s">
        <v>115</v>
      </c>
      <c r="B302" s="0" t="s">
        <v>614</v>
      </c>
      <c r="C302" s="10" t="n">
        <v>0</v>
      </c>
      <c r="D302" s="10" t="n">
        <v>0</v>
      </c>
      <c r="E302" s="0" t="n">
        <v>1</v>
      </c>
      <c r="F302" s="33" t="n">
        <v>0</v>
      </c>
      <c r="G302" s="33" t="n">
        <v>0</v>
      </c>
      <c r="H302" s="0"/>
      <c r="I302" s="0"/>
      <c r="J302" s="0"/>
      <c r="K302" s="0"/>
      <c r="L302" s="0"/>
      <c r="M302" s="0"/>
      <c r="N302" s="0"/>
      <c r="O302" s="0" t="n">
        <v>90</v>
      </c>
      <c r="P302" s="0" t="n">
        <v>4</v>
      </c>
      <c r="Q302" s="0" t="n">
        <v>2</v>
      </c>
      <c r="R302" s="0" t="s">
        <v>615</v>
      </c>
      <c r="S302" s="0" t="n">
        <v>1</v>
      </c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2.8" hidden="false" customHeight="false" outlineLevel="0" collapsed="false">
      <c r="A303" s="0" t="s">
        <v>115</v>
      </c>
      <c r="B303" s="0" t="s">
        <v>616</v>
      </c>
      <c r="C303" s="10" t="n">
        <v>0</v>
      </c>
      <c r="D303" s="10" t="n">
        <v>0</v>
      </c>
      <c r="E303" s="0" t="n">
        <v>1</v>
      </c>
      <c r="F303" s="33" t="n">
        <v>0</v>
      </c>
      <c r="G303" s="33" t="n">
        <v>0</v>
      </c>
      <c r="H303" s="0"/>
      <c r="I303" s="0"/>
      <c r="J303" s="0"/>
      <c r="K303" s="0"/>
      <c r="L303" s="0"/>
      <c r="M303" s="0"/>
      <c r="N303" s="0"/>
      <c r="O303" s="0" t="n">
        <v>90</v>
      </c>
      <c r="P303" s="0" t="n">
        <v>4</v>
      </c>
      <c r="Q303" s="0" t="n">
        <v>2</v>
      </c>
      <c r="R303" s="37" t="s">
        <v>615</v>
      </c>
      <c r="S303" s="0" t="n">
        <v>1</v>
      </c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2.8" hidden="false" customHeight="false" outlineLevel="0" collapsed="false">
      <c r="A304" s="0" t="s">
        <v>115</v>
      </c>
      <c r="B304" s="10" t="s">
        <v>617</v>
      </c>
      <c r="C304" s="10" t="n">
        <v>0</v>
      </c>
      <c r="D304" s="10" t="n">
        <v>0</v>
      </c>
      <c r="E304" s="34" t="n">
        <v>1</v>
      </c>
      <c r="F304" s="33" t="n">
        <v>0</v>
      </c>
      <c r="G304" s="33" t="n">
        <v>0</v>
      </c>
      <c r="H304" s="0"/>
      <c r="I304" s="0"/>
      <c r="J304" s="0"/>
      <c r="K304" s="0"/>
      <c r="L304" s="0"/>
      <c r="M304" s="0"/>
      <c r="N304" s="37"/>
      <c r="O304" s="37" t="n">
        <v>90</v>
      </c>
      <c r="P304" s="0" t="n">
        <v>4</v>
      </c>
      <c r="Q304" s="0" t="n">
        <v>2</v>
      </c>
      <c r="R304" s="0"/>
      <c r="S304" s="0" t="n">
        <v>1</v>
      </c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2.8" hidden="false" customHeight="false" outlineLevel="0" collapsed="false">
      <c r="A305" s="10" t="s">
        <v>115</v>
      </c>
      <c r="B305" s="10" t="s">
        <v>618</v>
      </c>
      <c r="C305" s="10" t="n">
        <v>0</v>
      </c>
      <c r="D305" s="10" t="n">
        <v>0</v>
      </c>
      <c r="E305" s="10" t="n">
        <v>1</v>
      </c>
      <c r="F305" s="0"/>
      <c r="G305" s="10" t="n">
        <v>1</v>
      </c>
      <c r="H305" s="0"/>
      <c r="I305" s="0"/>
      <c r="J305" s="0"/>
      <c r="K305" s="0"/>
      <c r="L305" s="0"/>
      <c r="M305" s="0"/>
      <c r="N305" s="0"/>
      <c r="O305" s="0"/>
      <c r="P305" s="0"/>
      <c r="Q305" s="0"/>
      <c r="R305" s="0"/>
      <c r="S305" s="0" t="n">
        <v>1</v>
      </c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2.8" hidden="false" customHeight="false" outlineLevel="0" collapsed="false">
      <c r="A306" s="10" t="s">
        <v>115</v>
      </c>
      <c r="B306" s="10" t="s">
        <v>619</v>
      </c>
      <c r="C306" s="10" t="n">
        <v>0</v>
      </c>
      <c r="D306" s="10" t="n">
        <v>0</v>
      </c>
      <c r="E306" s="10" t="n">
        <v>0</v>
      </c>
      <c r="F306" s="0"/>
      <c r="G306" s="10" t="n">
        <v>1</v>
      </c>
      <c r="H306" s="10" t="n">
        <v>1</v>
      </c>
      <c r="I306" s="0"/>
      <c r="J306" s="0"/>
      <c r="K306" s="0"/>
      <c r="L306" s="0"/>
      <c r="M306" s="10" t="s">
        <v>620</v>
      </c>
      <c r="N306" s="0"/>
      <c r="O306" s="0"/>
      <c r="P306" s="0"/>
      <c r="Q306" s="0"/>
      <c r="R306" s="0"/>
      <c r="S306" s="0" t="n">
        <v>1</v>
      </c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2.8" hidden="false" customHeight="false" outlineLevel="0" collapsed="false">
      <c r="A307" s="0" t="s">
        <v>119</v>
      </c>
      <c r="B307" s="10" t="s">
        <v>621</v>
      </c>
      <c r="C307" s="10" t="n">
        <v>0</v>
      </c>
      <c r="D307" s="10" t="n">
        <v>0</v>
      </c>
      <c r="E307" s="0" t="s">
        <v>73</v>
      </c>
      <c r="F307" s="33" t="n">
        <v>0</v>
      </c>
      <c r="G307" s="33" t="n">
        <v>0</v>
      </c>
      <c r="H307" s="0"/>
      <c r="I307" s="0"/>
      <c r="J307" s="0"/>
      <c r="K307" s="0"/>
      <c r="L307" s="0"/>
      <c r="M307" s="0" t="s">
        <v>582</v>
      </c>
      <c r="N307" s="0"/>
      <c r="O307" s="0" t="n">
        <v>90</v>
      </c>
      <c r="P307" s="0" t="n">
        <v>4</v>
      </c>
      <c r="Q307" s="0" t="n">
        <v>2</v>
      </c>
      <c r="R307" s="0"/>
      <c r="S307" s="0" t="n">
        <v>1</v>
      </c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2.8" hidden="false" customHeight="false" outlineLevel="0" collapsed="false">
      <c r="A308" s="0" t="s">
        <v>119</v>
      </c>
      <c r="B308" s="0" t="s">
        <v>622</v>
      </c>
      <c r="C308" s="10" t="n">
        <v>0</v>
      </c>
      <c r="D308" s="10" t="n">
        <v>0</v>
      </c>
      <c r="E308" s="0" t="n">
        <v>1</v>
      </c>
      <c r="F308" s="33" t="n">
        <v>0</v>
      </c>
      <c r="G308" s="33" t="n">
        <v>0</v>
      </c>
      <c r="H308" s="0"/>
      <c r="I308" s="0"/>
      <c r="J308" s="0"/>
      <c r="K308" s="0"/>
      <c r="L308" s="0"/>
      <c r="M308" s="0"/>
      <c r="N308" s="0"/>
      <c r="O308" s="0" t="n">
        <v>90</v>
      </c>
      <c r="P308" s="0" t="n">
        <v>4</v>
      </c>
      <c r="Q308" s="0" t="n">
        <v>1</v>
      </c>
      <c r="R308" s="0"/>
      <c r="S308" s="0" t="n">
        <v>1</v>
      </c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2.8" hidden="false" customHeight="false" outlineLevel="0" collapsed="false">
      <c r="A309" s="0" t="s">
        <v>119</v>
      </c>
      <c r="B309" s="0" t="s">
        <v>623</v>
      </c>
      <c r="C309" s="10" t="n">
        <v>0</v>
      </c>
      <c r="D309" s="10" t="n">
        <v>0</v>
      </c>
      <c r="E309" s="0" t="n">
        <v>1</v>
      </c>
      <c r="F309" s="33" t="n">
        <v>0</v>
      </c>
      <c r="G309" s="33" t="n">
        <v>0</v>
      </c>
      <c r="H309" s="0"/>
      <c r="I309" s="0"/>
      <c r="J309" s="0"/>
      <c r="K309" s="0"/>
      <c r="L309" s="0"/>
      <c r="M309" s="0"/>
      <c r="N309" s="0"/>
      <c r="O309" s="0" t="n">
        <v>90</v>
      </c>
      <c r="P309" s="0" t="n">
        <v>4</v>
      </c>
      <c r="Q309" s="0" t="n">
        <v>1</v>
      </c>
      <c r="R309" s="0"/>
      <c r="S309" s="0" t="n">
        <v>1</v>
      </c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2.8" hidden="false" customHeight="false" outlineLevel="0" collapsed="false">
      <c r="A310" s="0" t="s">
        <v>119</v>
      </c>
      <c r="B310" s="0" t="s">
        <v>624</v>
      </c>
      <c r="C310" s="10" t="n">
        <v>0</v>
      </c>
      <c r="D310" s="10" t="n">
        <v>0</v>
      </c>
      <c r="E310" s="0" t="n">
        <v>1</v>
      </c>
      <c r="F310" s="33" t="n">
        <v>0</v>
      </c>
      <c r="G310" s="33" t="n">
        <v>0</v>
      </c>
      <c r="H310" s="0"/>
      <c r="I310" s="0"/>
      <c r="J310" s="0"/>
      <c r="K310" s="0"/>
      <c r="L310" s="0"/>
      <c r="M310" s="0"/>
      <c r="N310" s="0"/>
      <c r="O310" s="0" t="n">
        <v>90</v>
      </c>
      <c r="P310" s="0" t="n">
        <v>4</v>
      </c>
      <c r="Q310" s="0" t="n">
        <v>1</v>
      </c>
      <c r="R310" s="0"/>
      <c r="S310" s="0" t="n">
        <v>1</v>
      </c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2.8" hidden="false" customHeight="false" outlineLevel="0" collapsed="false">
      <c r="A311" s="0" t="s">
        <v>119</v>
      </c>
      <c r="B311" s="0" t="s">
        <v>625</v>
      </c>
      <c r="C311" s="10" t="n">
        <v>0</v>
      </c>
      <c r="D311" s="10" t="n">
        <v>0</v>
      </c>
      <c r="E311" s="0" t="n">
        <v>1</v>
      </c>
      <c r="F311" s="33" t="n">
        <v>0</v>
      </c>
      <c r="G311" s="33" t="n">
        <v>0</v>
      </c>
      <c r="H311" s="0"/>
      <c r="I311" s="0"/>
      <c r="J311" s="0"/>
      <c r="K311" s="0"/>
      <c r="L311" s="0"/>
      <c r="M311" s="0"/>
      <c r="N311" s="0"/>
      <c r="O311" s="0" t="n">
        <v>90</v>
      </c>
      <c r="P311" s="0" t="n">
        <v>4</v>
      </c>
      <c r="Q311" s="0" t="n">
        <v>1</v>
      </c>
      <c r="R311" s="0" t="s">
        <v>626</v>
      </c>
      <c r="S311" s="0" t="n">
        <v>1</v>
      </c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2.8" hidden="false" customHeight="false" outlineLevel="0" collapsed="false">
      <c r="A312" s="0" t="s">
        <v>119</v>
      </c>
      <c r="B312" s="10" t="s">
        <v>627</v>
      </c>
      <c r="C312" s="10" t="n">
        <v>0</v>
      </c>
      <c r="D312" s="10" t="n">
        <v>0</v>
      </c>
      <c r="E312" s="0" t="n">
        <v>1</v>
      </c>
      <c r="F312" s="33" t="n">
        <v>0</v>
      </c>
      <c r="G312" s="33" t="n">
        <v>0</v>
      </c>
      <c r="H312" s="0"/>
      <c r="I312" s="0"/>
      <c r="J312" s="0"/>
      <c r="K312" s="0"/>
      <c r="L312" s="0"/>
      <c r="M312" s="0"/>
      <c r="N312" s="0"/>
      <c r="O312" s="0" t="n">
        <v>90</v>
      </c>
      <c r="P312" s="0" t="n">
        <v>4</v>
      </c>
      <c r="Q312" s="0" t="n">
        <v>2</v>
      </c>
      <c r="R312" s="0"/>
      <c r="S312" s="0" t="n">
        <v>1</v>
      </c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2.8" hidden="false" customHeight="false" outlineLevel="0" collapsed="false">
      <c r="A313" s="10" t="s">
        <v>119</v>
      </c>
      <c r="B313" s="10" t="s">
        <v>628</v>
      </c>
      <c r="C313" s="10" t="n">
        <v>0</v>
      </c>
      <c r="D313" s="10" t="n">
        <v>0</v>
      </c>
      <c r="E313" s="10" t="n">
        <v>1</v>
      </c>
      <c r="F313" s="10" t="n">
        <v>1</v>
      </c>
      <c r="G313" s="10" t="n">
        <v>0</v>
      </c>
      <c r="H313" s="0"/>
      <c r="I313" s="0"/>
      <c r="J313" s="0"/>
      <c r="K313" s="0"/>
      <c r="L313" s="0"/>
      <c r="M313" s="10" t="s">
        <v>620</v>
      </c>
      <c r="N313" s="0"/>
      <c r="O313" s="0"/>
      <c r="P313" s="0"/>
      <c r="Q313" s="0"/>
      <c r="R313" s="0"/>
      <c r="S313" s="0" t="n">
        <v>1</v>
      </c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2.8" hidden="false" customHeight="false" outlineLevel="0" collapsed="false">
      <c r="A314" s="10" t="s">
        <v>119</v>
      </c>
      <c r="B314" s="10" t="s">
        <v>629</v>
      </c>
      <c r="C314" s="10" t="n">
        <v>0</v>
      </c>
      <c r="D314" s="10" t="n">
        <v>0</v>
      </c>
      <c r="E314" s="10" t="n">
        <v>1</v>
      </c>
      <c r="F314" s="10" t="n">
        <v>1</v>
      </c>
      <c r="G314" s="10" t="n">
        <v>0</v>
      </c>
      <c r="H314" s="0"/>
      <c r="I314" s="0"/>
      <c r="J314" s="0"/>
      <c r="K314" s="0"/>
      <c r="L314" s="0"/>
      <c r="M314" s="10" t="s">
        <v>620</v>
      </c>
      <c r="N314" s="0"/>
      <c r="O314" s="0"/>
      <c r="P314" s="0"/>
      <c r="Q314" s="0"/>
      <c r="R314" s="0"/>
      <c r="S314" s="0" t="n">
        <v>1</v>
      </c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2.8" hidden="false" customHeight="false" outlineLevel="0" collapsed="false">
      <c r="A315" s="0" t="s">
        <v>121</v>
      </c>
      <c r="B315" s="0" t="s">
        <v>630</v>
      </c>
      <c r="C315" s="10" t="n">
        <v>0</v>
      </c>
      <c r="D315" s="10" t="n">
        <v>0</v>
      </c>
      <c r="E315" s="0" t="n">
        <v>0</v>
      </c>
      <c r="F315" s="33" t="n">
        <v>0</v>
      </c>
      <c r="G315" s="33" t="n">
        <v>0</v>
      </c>
      <c r="H315" s="0"/>
      <c r="I315" s="0" t="n">
        <v>1</v>
      </c>
      <c r="J315" s="0"/>
      <c r="K315" s="0"/>
      <c r="L315" s="0"/>
      <c r="M315" s="0"/>
      <c r="N315" s="33"/>
      <c r="O315" s="0" t="n">
        <v>20</v>
      </c>
      <c r="P315" s="0" t="n">
        <v>4</v>
      </c>
      <c r="Q315" s="0" t="n">
        <v>1</v>
      </c>
      <c r="R315" s="0" t="s">
        <v>626</v>
      </c>
      <c r="S315" s="0" t="n">
        <v>1</v>
      </c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2.8" hidden="false" customHeight="false" outlineLevel="0" collapsed="false">
      <c r="A316" s="0" t="s">
        <v>121</v>
      </c>
      <c r="B316" s="0" t="s">
        <v>631</v>
      </c>
      <c r="C316" s="10" t="n">
        <v>0</v>
      </c>
      <c r="D316" s="10" t="n">
        <v>0</v>
      </c>
      <c r="E316" s="0" t="n">
        <v>1</v>
      </c>
      <c r="F316" s="33" t="n">
        <v>0</v>
      </c>
      <c r="G316" s="33" t="n">
        <v>0</v>
      </c>
      <c r="H316" s="0"/>
      <c r="I316" s="0"/>
      <c r="J316" s="0"/>
      <c r="K316" s="0"/>
      <c r="L316" s="0"/>
      <c r="M316" s="0"/>
      <c r="N316" s="33"/>
      <c r="O316" s="0" t="n">
        <v>20</v>
      </c>
      <c r="P316" s="0" t="n">
        <v>4</v>
      </c>
      <c r="Q316" s="0" t="n">
        <v>1</v>
      </c>
      <c r="R316" s="0" t="s">
        <v>626</v>
      </c>
      <c r="S316" s="0" t="n">
        <v>1</v>
      </c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2.8" hidden="false" customHeight="false" outlineLevel="0" collapsed="false">
      <c r="A317" s="0" t="s">
        <v>121</v>
      </c>
      <c r="B317" s="0" t="s">
        <v>632</v>
      </c>
      <c r="C317" s="10" t="n">
        <v>0</v>
      </c>
      <c r="D317" s="10" t="n">
        <v>0</v>
      </c>
      <c r="E317" s="0" t="n">
        <v>1</v>
      </c>
      <c r="F317" s="33" t="n">
        <v>0</v>
      </c>
      <c r="G317" s="33" t="n">
        <v>0</v>
      </c>
      <c r="H317" s="0"/>
      <c r="I317" s="0"/>
      <c r="J317" s="0"/>
      <c r="K317" s="0"/>
      <c r="L317" s="0"/>
      <c r="M317" s="0"/>
      <c r="N317" s="33"/>
      <c r="O317" s="0" t="n">
        <v>20</v>
      </c>
      <c r="P317" s="0" t="n">
        <v>4</v>
      </c>
      <c r="Q317" s="0" t="n">
        <v>1</v>
      </c>
      <c r="R317" s="0"/>
      <c r="S317" s="0" t="n">
        <v>1</v>
      </c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2.8" hidden="false" customHeight="false" outlineLevel="0" collapsed="false">
      <c r="A318" s="0" t="s">
        <v>123</v>
      </c>
      <c r="B318" s="0" t="s">
        <v>633</v>
      </c>
      <c r="C318" s="10" t="n">
        <v>0</v>
      </c>
      <c r="D318" s="10" t="n">
        <v>0</v>
      </c>
      <c r="E318" s="0" t="s">
        <v>73</v>
      </c>
      <c r="F318" s="33" t="n">
        <v>0</v>
      </c>
      <c r="G318" s="33" t="n">
        <v>0</v>
      </c>
      <c r="H318" s="0"/>
      <c r="I318" s="0"/>
      <c r="J318" s="0"/>
      <c r="K318" s="0"/>
      <c r="L318" s="0"/>
      <c r="M318" s="0" t="s">
        <v>634</v>
      </c>
      <c r="N318" s="33"/>
      <c r="O318" s="0" t="n">
        <v>80</v>
      </c>
      <c r="P318" s="0" t="n">
        <v>4</v>
      </c>
      <c r="Q318" s="0" t="n">
        <v>1</v>
      </c>
      <c r="R318" s="0"/>
      <c r="S318" s="0" t="n">
        <v>0</v>
      </c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2.8" hidden="false" customHeight="false" outlineLevel="0" collapsed="false">
      <c r="A319" s="0" t="s">
        <v>133</v>
      </c>
      <c r="B319" s="0" t="s">
        <v>635</v>
      </c>
      <c r="C319" s="10" t="n">
        <v>0</v>
      </c>
      <c r="D319" s="10" t="n">
        <v>0</v>
      </c>
      <c r="E319" s="0" t="n">
        <v>0</v>
      </c>
      <c r="F319" s="0" t="n">
        <v>0</v>
      </c>
      <c r="G319" s="0" t="n">
        <v>0</v>
      </c>
      <c r="H319" s="0" t="n">
        <v>1</v>
      </c>
      <c r="I319" s="0"/>
      <c r="J319" s="0"/>
      <c r="K319" s="0"/>
      <c r="L319" s="0" t="n">
        <v>1</v>
      </c>
      <c r="M319" s="0"/>
      <c r="N319" s="0"/>
      <c r="O319" s="0" t="n">
        <v>80</v>
      </c>
      <c r="P319" s="0" t="n">
        <v>0</v>
      </c>
      <c r="Q319" s="0" t="n">
        <v>1</v>
      </c>
      <c r="R319" s="0"/>
      <c r="S319" s="0" t="n">
        <v>0</v>
      </c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2.8" hidden="false" customHeight="false" outlineLevel="0" collapsed="false">
      <c r="A320" s="0" t="s">
        <v>133</v>
      </c>
      <c r="B320" s="0" t="s">
        <v>636</v>
      </c>
      <c r="C320" s="10" t="n">
        <v>0</v>
      </c>
      <c r="D320" s="10" t="n">
        <v>0</v>
      </c>
      <c r="E320" s="0" t="n">
        <v>0</v>
      </c>
      <c r="F320" s="0" t="n">
        <v>0</v>
      </c>
      <c r="G320" s="0" t="n">
        <v>0</v>
      </c>
      <c r="H320" s="0" t="n">
        <v>1</v>
      </c>
      <c r="I320" s="0"/>
      <c r="J320" s="0"/>
      <c r="K320" s="0"/>
      <c r="L320" s="0" t="n">
        <v>1</v>
      </c>
      <c r="M320" s="0"/>
      <c r="N320" s="0"/>
      <c r="O320" s="0" t="n">
        <v>80</v>
      </c>
      <c r="P320" s="0" t="n">
        <v>0</v>
      </c>
      <c r="Q320" s="0" t="n">
        <v>1</v>
      </c>
      <c r="R320" s="0"/>
      <c r="S320" s="0" t="n">
        <v>0</v>
      </c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2.8" hidden="false" customHeight="false" outlineLevel="0" collapsed="false">
      <c r="A321" s="0" t="s">
        <v>133</v>
      </c>
      <c r="B321" s="0" t="s">
        <v>637</v>
      </c>
      <c r="C321" s="10" t="n">
        <v>0</v>
      </c>
      <c r="D321" s="10" t="n">
        <v>0</v>
      </c>
      <c r="E321" s="0" t="n">
        <v>0</v>
      </c>
      <c r="F321" s="0" t="n">
        <v>0</v>
      </c>
      <c r="G321" s="0" t="n">
        <v>0</v>
      </c>
      <c r="H321" s="0" t="n">
        <v>1</v>
      </c>
      <c r="I321" s="0"/>
      <c r="J321" s="0"/>
      <c r="K321" s="0"/>
      <c r="L321" s="0" t="n">
        <v>1</v>
      </c>
      <c r="M321" s="0"/>
      <c r="N321" s="0"/>
      <c r="O321" s="0" t="n">
        <v>80</v>
      </c>
      <c r="P321" s="0" t="n">
        <v>0</v>
      </c>
      <c r="Q321" s="0" t="n">
        <v>1</v>
      </c>
      <c r="R321" s="0"/>
      <c r="S321" s="0" t="n">
        <v>0</v>
      </c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2.8" hidden="false" customHeight="false" outlineLevel="0" collapsed="false">
      <c r="A322" s="0" t="s">
        <v>133</v>
      </c>
      <c r="B322" s="0" t="s">
        <v>638</v>
      </c>
      <c r="C322" s="10" t="n">
        <v>0</v>
      </c>
      <c r="D322" s="10" t="n">
        <v>0</v>
      </c>
      <c r="E322" s="0" t="n">
        <v>0</v>
      </c>
      <c r="F322" s="0" t="n">
        <v>0</v>
      </c>
      <c r="G322" s="0" t="n">
        <v>0</v>
      </c>
      <c r="H322" s="0" t="n">
        <v>1</v>
      </c>
      <c r="I322" s="0"/>
      <c r="J322" s="0"/>
      <c r="K322" s="0"/>
      <c r="L322" s="0" t="n">
        <v>1</v>
      </c>
      <c r="M322" s="0"/>
      <c r="N322" s="0"/>
      <c r="O322" s="0" t="n">
        <v>80</v>
      </c>
      <c r="P322" s="0" t="n">
        <v>0</v>
      </c>
      <c r="Q322" s="0" t="n">
        <v>1</v>
      </c>
      <c r="R322" s="0"/>
      <c r="S322" s="0" t="n">
        <v>0</v>
      </c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2.8" hidden="false" customHeight="false" outlineLevel="0" collapsed="false">
      <c r="A323" s="0" t="s">
        <v>133</v>
      </c>
      <c r="B323" s="0" t="s">
        <v>639</v>
      </c>
      <c r="C323" s="10" t="n">
        <v>0</v>
      </c>
      <c r="D323" s="10" t="n">
        <v>0</v>
      </c>
      <c r="E323" s="0" t="n">
        <v>0</v>
      </c>
      <c r="F323" s="0" t="n">
        <v>0</v>
      </c>
      <c r="G323" s="0" t="n">
        <v>0</v>
      </c>
      <c r="H323" s="0" t="n">
        <v>1</v>
      </c>
      <c r="I323" s="0"/>
      <c r="J323" s="0"/>
      <c r="K323" s="0"/>
      <c r="L323" s="0"/>
      <c r="M323" s="0"/>
      <c r="N323" s="0"/>
      <c r="O323" s="0" t="n">
        <v>90</v>
      </c>
      <c r="P323" s="0" t="n">
        <v>0</v>
      </c>
      <c r="Q323" s="0" t="n">
        <v>2</v>
      </c>
      <c r="R323" s="0"/>
      <c r="S323" s="0" t="n">
        <v>0</v>
      </c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2.8" hidden="false" customHeight="false" outlineLevel="0" collapsed="false">
      <c r="A324" s="0" t="s">
        <v>133</v>
      </c>
      <c r="B324" s="0" t="s">
        <v>640</v>
      </c>
      <c r="C324" s="10" t="n">
        <v>0</v>
      </c>
      <c r="D324" s="10" t="n">
        <v>0</v>
      </c>
      <c r="E324" s="0" t="n">
        <v>0</v>
      </c>
      <c r="F324" s="0" t="n">
        <v>0</v>
      </c>
      <c r="G324" s="0" t="n">
        <v>0</v>
      </c>
      <c r="H324" s="0" t="n">
        <v>1</v>
      </c>
      <c r="I324" s="0"/>
      <c r="J324" s="0"/>
      <c r="K324" s="0"/>
      <c r="L324" s="0"/>
      <c r="M324" s="0"/>
      <c r="N324" s="0"/>
      <c r="O324" s="0" t="n">
        <v>90</v>
      </c>
      <c r="P324" s="0" t="n">
        <v>0</v>
      </c>
      <c r="Q324" s="0" t="n">
        <v>2</v>
      </c>
      <c r="R324" s="0"/>
      <c r="S324" s="0" t="n">
        <v>0</v>
      </c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2.8" hidden="false" customHeight="false" outlineLevel="0" collapsed="false">
      <c r="A325" s="0" t="s">
        <v>133</v>
      </c>
      <c r="B325" s="0" t="s">
        <v>641</v>
      </c>
      <c r="C325" s="10" t="n">
        <v>0</v>
      </c>
      <c r="D325" s="10" t="n">
        <v>0</v>
      </c>
      <c r="E325" s="0" t="n">
        <v>0</v>
      </c>
      <c r="F325" s="0" t="n">
        <v>0</v>
      </c>
      <c r="G325" s="0" t="n">
        <v>0</v>
      </c>
      <c r="H325" s="0" t="n">
        <v>1</v>
      </c>
      <c r="I325" s="0"/>
      <c r="J325" s="0"/>
      <c r="K325" s="0"/>
      <c r="L325" s="0"/>
      <c r="M325" s="0"/>
      <c r="N325" s="0"/>
      <c r="O325" s="0" t="n">
        <v>90</v>
      </c>
      <c r="P325" s="0" t="n">
        <v>0</v>
      </c>
      <c r="Q325" s="0" t="n">
        <v>2</v>
      </c>
      <c r="R325" s="0"/>
      <c r="S325" s="0" t="n">
        <v>0</v>
      </c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2.8" hidden="false" customHeight="false" outlineLevel="0" collapsed="false">
      <c r="A326" s="0" t="s">
        <v>133</v>
      </c>
      <c r="B326" s="0" t="s">
        <v>642</v>
      </c>
      <c r="C326" s="10" t="n">
        <v>0</v>
      </c>
      <c r="D326" s="10" t="n">
        <v>0</v>
      </c>
      <c r="E326" s="0" t="n">
        <v>0</v>
      </c>
      <c r="F326" s="0" t="n">
        <v>0</v>
      </c>
      <c r="G326" s="0" t="n">
        <v>0</v>
      </c>
      <c r="H326" s="0" t="n">
        <v>1</v>
      </c>
      <c r="I326" s="0"/>
      <c r="J326" s="0"/>
      <c r="K326" s="0"/>
      <c r="L326" s="0"/>
      <c r="M326" s="0"/>
      <c r="N326" s="0"/>
      <c r="O326" s="0" t="n">
        <v>90</v>
      </c>
      <c r="P326" s="0" t="n">
        <v>0</v>
      </c>
      <c r="Q326" s="0" t="n">
        <v>2</v>
      </c>
      <c r="R326" s="0"/>
      <c r="S326" s="0" t="n">
        <v>0</v>
      </c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2.8" hidden="false" customHeight="false" outlineLevel="0" collapsed="false">
      <c r="A327" s="10" t="s">
        <v>135</v>
      </c>
      <c r="B327" s="10" t="s">
        <v>643</v>
      </c>
      <c r="C327" s="10" t="n">
        <v>0</v>
      </c>
      <c r="D327" s="10" t="n">
        <v>0</v>
      </c>
      <c r="E327" s="10" t="n">
        <v>1</v>
      </c>
      <c r="F327" s="0"/>
      <c r="G327" s="10" t="n">
        <v>1</v>
      </c>
      <c r="H327" s="0"/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 t="n">
        <v>1</v>
      </c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2.8" hidden="false" customHeight="false" outlineLevel="0" collapsed="false">
      <c r="A328" s="10" t="s">
        <v>135</v>
      </c>
      <c r="B328" s="10" t="s">
        <v>644</v>
      </c>
      <c r="C328" s="10" t="n">
        <v>0</v>
      </c>
      <c r="D328" s="10" t="n">
        <v>0</v>
      </c>
      <c r="E328" s="10" t="n">
        <v>0</v>
      </c>
      <c r="F328" s="0"/>
      <c r="G328" s="10" t="n">
        <v>1</v>
      </c>
      <c r="H328" s="10" t="n">
        <v>1</v>
      </c>
      <c r="I328" s="0"/>
      <c r="J328" s="10" t="n">
        <v>1</v>
      </c>
      <c r="K328" s="0"/>
      <c r="L328" s="0"/>
      <c r="M328" s="10" t="s">
        <v>645</v>
      </c>
      <c r="N328" s="0"/>
      <c r="O328" s="0"/>
      <c r="P328" s="0"/>
      <c r="Q328" s="0"/>
      <c r="R328" s="0"/>
      <c r="S328" s="0" t="n">
        <v>1</v>
      </c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2.8" hidden="false" customHeight="false" outlineLevel="0" collapsed="false">
      <c r="A329" s="10" t="s">
        <v>135</v>
      </c>
      <c r="B329" s="10" t="s">
        <v>646</v>
      </c>
      <c r="C329" s="10" t="n">
        <v>0</v>
      </c>
      <c r="D329" s="10" t="n">
        <v>0</v>
      </c>
      <c r="E329" s="10" t="n">
        <v>0</v>
      </c>
      <c r="F329" s="0"/>
      <c r="G329" s="10" t="n">
        <v>1</v>
      </c>
      <c r="H329" s="10" t="n">
        <v>1</v>
      </c>
      <c r="I329" s="0"/>
      <c r="J329" s="10" t="n">
        <v>1</v>
      </c>
      <c r="K329" s="0"/>
      <c r="L329" s="0"/>
      <c r="M329" s="10" t="s">
        <v>645</v>
      </c>
      <c r="N329" s="0"/>
      <c r="O329" s="0"/>
      <c r="P329" s="0"/>
      <c r="Q329" s="0"/>
      <c r="R329" s="0"/>
      <c r="S329" s="0" t="n">
        <v>1</v>
      </c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2.8" hidden="false" customHeight="false" outlineLevel="0" collapsed="false">
      <c r="A330" s="10" t="s">
        <v>135</v>
      </c>
      <c r="B330" s="10" t="s">
        <v>647</v>
      </c>
      <c r="C330" s="10" t="n">
        <v>0</v>
      </c>
      <c r="D330" s="10" t="n">
        <v>0</v>
      </c>
      <c r="E330" s="10" t="n">
        <v>1</v>
      </c>
      <c r="F330" s="33"/>
      <c r="G330" s="33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 t="n">
        <v>1</v>
      </c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2.8" hidden="false" customHeight="false" outlineLevel="0" collapsed="false">
      <c r="A331" s="0" t="s">
        <v>135</v>
      </c>
      <c r="B331" s="0" t="s">
        <v>648</v>
      </c>
      <c r="C331" s="10" t="n">
        <v>0</v>
      </c>
      <c r="D331" s="10" t="n">
        <v>0</v>
      </c>
      <c r="E331" s="0" t="n">
        <v>0</v>
      </c>
      <c r="F331" s="0" t="n">
        <v>0</v>
      </c>
      <c r="G331" s="0" t="n">
        <v>0</v>
      </c>
      <c r="H331" s="0" t="n">
        <v>1</v>
      </c>
      <c r="I331" s="0"/>
      <c r="J331" s="0"/>
      <c r="K331" s="0"/>
      <c r="L331" s="0"/>
      <c r="M331" s="0"/>
      <c r="N331" s="0"/>
      <c r="O331" s="0" t="n">
        <v>90</v>
      </c>
      <c r="P331" s="0" t="n">
        <v>0</v>
      </c>
      <c r="Q331" s="0" t="n">
        <v>2</v>
      </c>
      <c r="R331" s="0"/>
      <c r="S331" s="0" t="n">
        <v>1</v>
      </c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2.8" hidden="false" customHeight="false" outlineLevel="0" collapsed="false">
      <c r="A332" s="0" t="s">
        <v>135</v>
      </c>
      <c r="B332" s="0" t="s">
        <v>649</v>
      </c>
      <c r="C332" s="10" t="n">
        <v>0</v>
      </c>
      <c r="D332" s="10" t="n">
        <v>0</v>
      </c>
      <c r="E332" s="0" t="n">
        <v>0</v>
      </c>
      <c r="F332" s="0" t="n">
        <v>0</v>
      </c>
      <c r="G332" s="0" t="n">
        <v>0</v>
      </c>
      <c r="H332" s="0" t="n">
        <v>1</v>
      </c>
      <c r="I332" s="0"/>
      <c r="J332" s="0"/>
      <c r="K332" s="0"/>
      <c r="L332" s="0"/>
      <c r="M332" s="0"/>
      <c r="N332" s="0"/>
      <c r="O332" s="0" t="n">
        <v>90</v>
      </c>
      <c r="P332" s="0" t="n">
        <v>0</v>
      </c>
      <c r="Q332" s="0" t="n">
        <v>2</v>
      </c>
      <c r="R332" s="0"/>
      <c r="S332" s="0" t="n">
        <v>1</v>
      </c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2.8" hidden="false" customHeight="false" outlineLevel="0" collapsed="false">
      <c r="A333" s="0" t="s">
        <v>135</v>
      </c>
      <c r="B333" s="0" t="s">
        <v>650</v>
      </c>
      <c r="C333" s="10" t="n">
        <v>0</v>
      </c>
      <c r="D333" s="10" t="n">
        <v>0</v>
      </c>
      <c r="E333" s="0" t="n">
        <v>1</v>
      </c>
      <c r="F333" s="0" t="n">
        <v>0</v>
      </c>
      <c r="G333" s="0" t="n">
        <v>0</v>
      </c>
      <c r="H333" s="0"/>
      <c r="I333" s="0"/>
      <c r="J333" s="0"/>
      <c r="K333" s="0"/>
      <c r="L333" s="0"/>
      <c r="M333" s="0"/>
      <c r="N333" s="0"/>
      <c r="O333" s="0" t="n">
        <v>90</v>
      </c>
      <c r="P333" s="0" t="n">
        <v>0</v>
      </c>
      <c r="Q333" s="0" t="n">
        <v>2</v>
      </c>
      <c r="R333" s="0"/>
      <c r="S333" s="0" t="n">
        <v>1</v>
      </c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2.8" hidden="false" customHeight="false" outlineLevel="0" collapsed="false">
      <c r="A334" s="0" t="s">
        <v>135</v>
      </c>
      <c r="B334" s="0" t="s">
        <v>651</v>
      </c>
      <c r="C334" s="10" t="n">
        <v>0</v>
      </c>
      <c r="D334" s="10" t="n">
        <v>0</v>
      </c>
      <c r="E334" s="0" t="n">
        <v>0</v>
      </c>
      <c r="F334" s="0" t="n">
        <v>0</v>
      </c>
      <c r="G334" s="0" t="n">
        <v>0</v>
      </c>
      <c r="H334" s="0" t="n">
        <v>1</v>
      </c>
      <c r="I334" s="0"/>
      <c r="J334" s="0"/>
      <c r="K334" s="0"/>
      <c r="L334" s="0"/>
      <c r="M334" s="0"/>
      <c r="N334" s="0"/>
      <c r="O334" s="0" t="n">
        <v>90</v>
      </c>
      <c r="P334" s="0" t="n">
        <v>0</v>
      </c>
      <c r="Q334" s="0" t="n">
        <v>2</v>
      </c>
      <c r="R334" s="0"/>
      <c r="S334" s="0" t="n">
        <v>1</v>
      </c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2.8" hidden="false" customHeight="false" outlineLevel="0" collapsed="false">
      <c r="A335" s="0" t="s">
        <v>29</v>
      </c>
      <c r="B335" s="0" t="s">
        <v>652</v>
      </c>
      <c r="C335" s="10" t="n">
        <f aca="false">VLOOKUP(A335,'patient_data_survival(Nov17)'!$B$2:$J$71,9,0)</f>
        <v>0</v>
      </c>
      <c r="D335" s="10" t="n">
        <v>0</v>
      </c>
      <c r="E335" s="0"/>
      <c r="F335" s="0"/>
      <c r="G335" s="0"/>
      <c r="H335" s="0"/>
      <c r="I335" s="0"/>
      <c r="J335" s="0"/>
      <c r="K335" s="0"/>
      <c r="L335" s="0"/>
      <c r="M335" s="10" t="s">
        <v>653</v>
      </c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2.8" hidden="false" customHeight="false" outlineLevel="0" collapsed="false">
      <c r="A336" s="0" t="s">
        <v>29</v>
      </c>
      <c r="B336" s="0" t="s">
        <v>654</v>
      </c>
      <c r="C336" s="10" t="n">
        <f aca="false">VLOOKUP(A336,'patient_data_survival(Nov17)'!$B$2:$J$71,9,0)</f>
        <v>0</v>
      </c>
      <c r="D336" s="10" t="n">
        <v>0</v>
      </c>
      <c r="E336" s="0"/>
      <c r="F336" s="0"/>
      <c r="G336" s="0"/>
      <c r="H336" s="0"/>
      <c r="I336" s="0"/>
      <c r="J336" s="0"/>
      <c r="K336" s="0"/>
      <c r="L336" s="0"/>
      <c r="M336" s="10" t="s">
        <v>653</v>
      </c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2.8" hidden="false" customHeight="false" outlineLevel="0" collapsed="false">
      <c r="A337" s="0" t="s">
        <v>29</v>
      </c>
      <c r="B337" s="0" t="s">
        <v>655</v>
      </c>
      <c r="C337" s="10" t="n">
        <f aca="false">VLOOKUP(A337,'patient_data_survival(Nov17)'!$B$2:$J$71,9,0)</f>
        <v>0</v>
      </c>
      <c r="D337" s="10" t="n">
        <v>0</v>
      </c>
      <c r="E337" s="0"/>
      <c r="F337" s="0"/>
      <c r="G337" s="0"/>
      <c r="H337" s="0"/>
      <c r="I337" s="0"/>
      <c r="J337" s="0"/>
      <c r="K337" s="0"/>
      <c r="L337" s="0"/>
      <c r="M337" s="10" t="s">
        <v>653</v>
      </c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2.8" hidden="false" customHeight="false" outlineLevel="0" collapsed="false">
      <c r="A338" s="0" t="s">
        <v>29</v>
      </c>
      <c r="B338" s="0" t="s">
        <v>656</v>
      </c>
      <c r="C338" s="10" t="n">
        <f aca="false">VLOOKUP(A338,'patient_data_survival(Nov17)'!$B$2:$J$71,9,0)</f>
        <v>0</v>
      </c>
      <c r="D338" s="10" t="n">
        <v>0</v>
      </c>
      <c r="E338" s="0"/>
      <c r="F338" s="0"/>
      <c r="G338" s="0"/>
      <c r="H338" s="0"/>
      <c r="I338" s="0"/>
      <c r="J338" s="0"/>
      <c r="K338" s="0"/>
      <c r="L338" s="0"/>
      <c r="M338" s="10" t="s">
        <v>653</v>
      </c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2.8" hidden="false" customHeight="false" outlineLevel="0" collapsed="false">
      <c r="A339" s="0" t="s">
        <v>29</v>
      </c>
      <c r="B339" s="0" t="s">
        <v>657</v>
      </c>
      <c r="C339" s="10" t="n">
        <f aca="false">VLOOKUP(A339,'patient_data_survival(Nov17)'!$B$2:$J$71,9,0)</f>
        <v>0</v>
      </c>
      <c r="D339" s="10" t="n">
        <v>0</v>
      </c>
      <c r="E339" s="0"/>
      <c r="F339" s="0"/>
      <c r="G339" s="0"/>
      <c r="H339" s="0"/>
      <c r="I339" s="0"/>
      <c r="J339" s="0"/>
      <c r="K339" s="0"/>
      <c r="L339" s="0"/>
      <c r="M339" s="10" t="s">
        <v>653</v>
      </c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2.8" hidden="false" customHeight="false" outlineLevel="0" collapsed="false">
      <c r="A340" s="0" t="s">
        <v>29</v>
      </c>
      <c r="B340" s="0" t="s">
        <v>658</v>
      </c>
      <c r="C340" s="10" t="n">
        <f aca="false">VLOOKUP(A340,'patient_data_survival(Nov17)'!$B$2:$J$71,9,0)</f>
        <v>0</v>
      </c>
      <c r="D340" s="10" t="n">
        <v>0</v>
      </c>
      <c r="E340" s="0"/>
      <c r="F340" s="0"/>
      <c r="G340" s="0"/>
      <c r="H340" s="0"/>
      <c r="I340" s="0"/>
      <c r="J340" s="0"/>
      <c r="K340" s="0"/>
      <c r="L340" s="0"/>
      <c r="M340" s="10" t="s">
        <v>653</v>
      </c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2.8" hidden="false" customHeight="false" outlineLevel="0" collapsed="false">
      <c r="A341" s="0" t="s">
        <v>29</v>
      </c>
      <c r="B341" s="0" t="s">
        <v>659</v>
      </c>
      <c r="C341" s="10" t="n">
        <f aca="false">VLOOKUP(A341,'patient_data_survival(Nov17)'!$B$2:$J$71,9,0)</f>
        <v>0</v>
      </c>
      <c r="D341" s="10" t="n">
        <v>0</v>
      </c>
      <c r="E341" s="0"/>
      <c r="F341" s="0"/>
      <c r="G341" s="0"/>
      <c r="H341" s="0"/>
      <c r="I341" s="0"/>
      <c r="J341" s="0"/>
      <c r="K341" s="0"/>
      <c r="L341" s="0"/>
      <c r="M341" s="10" t="s">
        <v>653</v>
      </c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2.8" hidden="false" customHeight="false" outlineLevel="0" collapsed="false">
      <c r="A342" s="0" t="s">
        <v>29</v>
      </c>
      <c r="B342" s="0" t="s">
        <v>660</v>
      </c>
      <c r="C342" s="10" t="n">
        <f aca="false">VLOOKUP(A342,'patient_data_survival(Nov17)'!$B$2:$J$71,9,0)</f>
        <v>0</v>
      </c>
      <c r="D342" s="10" t="n">
        <v>0</v>
      </c>
      <c r="E342" s="0"/>
      <c r="F342" s="0"/>
      <c r="G342" s="0"/>
      <c r="H342" s="0"/>
      <c r="I342" s="0"/>
      <c r="J342" s="0"/>
      <c r="K342" s="0"/>
      <c r="L342" s="0"/>
      <c r="M342" s="10" t="s">
        <v>653</v>
      </c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2.8" hidden="false" customHeight="false" outlineLevel="0" collapsed="false">
      <c r="A343" s="0" t="s">
        <v>29</v>
      </c>
      <c r="B343" s="0" t="s">
        <v>661</v>
      </c>
      <c r="C343" s="10" t="n">
        <f aca="false">VLOOKUP(A343,'patient_data_survival(Nov17)'!$B$2:$J$71,9,0)</f>
        <v>0</v>
      </c>
      <c r="D343" s="10" t="n">
        <v>0</v>
      </c>
      <c r="E343" s="0"/>
      <c r="F343" s="0"/>
      <c r="G343" s="0"/>
      <c r="H343" s="0"/>
      <c r="I343" s="0"/>
      <c r="J343" s="0"/>
      <c r="K343" s="0"/>
      <c r="L343" s="0"/>
      <c r="M343" s="10" t="s">
        <v>653</v>
      </c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2.8" hidden="false" customHeight="false" outlineLevel="0" collapsed="false">
      <c r="A344" s="0" t="s">
        <v>29</v>
      </c>
      <c r="B344" s="0" t="s">
        <v>662</v>
      </c>
      <c r="C344" s="10" t="n">
        <f aca="false">VLOOKUP(A344,'patient_data_survival(Nov17)'!$B$2:$J$71,9,0)</f>
        <v>0</v>
      </c>
      <c r="D344" s="10" t="n">
        <v>0</v>
      </c>
      <c r="E344" s="0"/>
      <c r="F344" s="0"/>
      <c r="G344" s="0"/>
      <c r="H344" s="0"/>
      <c r="I344" s="0"/>
      <c r="J344" s="0"/>
      <c r="K344" s="0"/>
      <c r="L344" s="0"/>
      <c r="M344" s="10" t="s">
        <v>653</v>
      </c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2.8" hidden="false" customHeight="false" outlineLevel="0" collapsed="false">
      <c r="A345" s="0" t="s">
        <v>29</v>
      </c>
      <c r="B345" s="0" t="s">
        <v>663</v>
      </c>
      <c r="C345" s="10" t="n">
        <f aca="false">VLOOKUP(A345,'patient_data_survival(Nov17)'!$B$2:$J$71,9,0)</f>
        <v>0</v>
      </c>
      <c r="D345" s="10" t="n">
        <v>0</v>
      </c>
      <c r="E345" s="0"/>
      <c r="F345" s="0"/>
      <c r="G345" s="0"/>
      <c r="H345" s="0"/>
      <c r="I345" s="0"/>
      <c r="J345" s="0"/>
      <c r="K345" s="0"/>
      <c r="L345" s="0"/>
      <c r="M345" s="10" t="s">
        <v>653</v>
      </c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2.8" hidden="false" customHeight="false" outlineLevel="0" collapsed="false">
      <c r="A346" s="0" t="s">
        <v>29</v>
      </c>
      <c r="B346" s="0" t="s">
        <v>664</v>
      </c>
      <c r="C346" s="10" t="n">
        <f aca="false">VLOOKUP(A346,'patient_data_survival(Nov17)'!$B$2:$J$71,9,0)</f>
        <v>0</v>
      </c>
      <c r="D346" s="10" t="n">
        <v>0</v>
      </c>
      <c r="E346" s="0"/>
      <c r="F346" s="0"/>
      <c r="G346" s="0"/>
      <c r="H346" s="0"/>
      <c r="I346" s="0"/>
      <c r="J346" s="0"/>
      <c r="K346" s="0"/>
      <c r="L346" s="0"/>
      <c r="M346" s="10" t="s">
        <v>653</v>
      </c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2.8" hidden="false" customHeight="false" outlineLevel="0" collapsed="false">
      <c r="A347" s="0" t="s">
        <v>29</v>
      </c>
      <c r="B347" s="0" t="s">
        <v>665</v>
      </c>
      <c r="C347" s="10" t="n">
        <f aca="false">VLOOKUP(A347,'patient_data_survival(Nov17)'!$B$2:$J$71,9,0)</f>
        <v>0</v>
      </c>
      <c r="D347" s="10" t="n">
        <v>0</v>
      </c>
      <c r="E347" s="0"/>
      <c r="F347" s="0"/>
      <c r="G347" s="0"/>
      <c r="H347" s="0"/>
      <c r="I347" s="0"/>
      <c r="J347" s="0"/>
      <c r="K347" s="0"/>
      <c r="L347" s="0"/>
      <c r="M347" s="10" t="s">
        <v>653</v>
      </c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2.8" hidden="false" customHeight="false" outlineLevel="0" collapsed="false">
      <c r="A348" s="0" t="s">
        <v>31</v>
      </c>
      <c r="B348" s="0" t="s">
        <v>666</v>
      </c>
      <c r="C348" s="10" t="n">
        <f aca="false">VLOOKUP(A348,'patient_data_survival(Nov17)'!$B$2:$J$71,9,0)</f>
        <v>1</v>
      </c>
      <c r="D348" s="10" t="e">
        <f aca="false"/>
        <v>#N/A</v>
      </c>
      <c r="E348" s="0"/>
      <c r="F348" s="0"/>
      <c r="G348" s="0"/>
      <c r="H348" s="0"/>
      <c r="I348" s="0"/>
      <c r="J348" s="0"/>
      <c r="K348" s="0"/>
      <c r="L348" s="0"/>
      <c r="M348" s="10" t="s">
        <v>653</v>
      </c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2.8" hidden="false" customHeight="false" outlineLevel="0" collapsed="false">
      <c r="A349" s="0" t="s">
        <v>31</v>
      </c>
      <c r="B349" s="0" t="s">
        <v>667</v>
      </c>
      <c r="C349" s="10" t="n">
        <f aca="false">VLOOKUP(A349,'patient_data_survival(Nov17)'!$B$2:$J$71,9,0)</f>
        <v>1</v>
      </c>
      <c r="D349" s="10" t="e">
        <f aca="false"/>
        <v>#N/A</v>
      </c>
      <c r="E349" s="0"/>
      <c r="F349" s="0"/>
      <c r="G349" s="0"/>
      <c r="H349" s="0"/>
      <c r="I349" s="0"/>
      <c r="J349" s="0"/>
      <c r="K349" s="0"/>
      <c r="L349" s="0"/>
      <c r="M349" s="10" t="s">
        <v>653</v>
      </c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2.8" hidden="false" customHeight="false" outlineLevel="0" collapsed="false">
      <c r="A350" s="0" t="s">
        <v>31</v>
      </c>
      <c r="B350" s="0" t="s">
        <v>668</v>
      </c>
      <c r="C350" s="10" t="n">
        <f aca="false">VLOOKUP(A350,'patient_data_survival(Nov17)'!$B$2:$J$71,9,0)</f>
        <v>1</v>
      </c>
      <c r="D350" s="10" t="e">
        <f aca="false"/>
        <v>#N/A</v>
      </c>
      <c r="E350" s="0"/>
      <c r="F350" s="0"/>
      <c r="G350" s="0"/>
      <c r="H350" s="0"/>
      <c r="I350" s="0"/>
      <c r="J350" s="0"/>
      <c r="K350" s="0"/>
      <c r="L350" s="0"/>
      <c r="M350" s="10" t="s">
        <v>653</v>
      </c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2.8" hidden="false" customHeight="false" outlineLevel="0" collapsed="false">
      <c r="A351" s="0" t="s">
        <v>31</v>
      </c>
      <c r="B351" s="0" t="s">
        <v>669</v>
      </c>
      <c r="C351" s="10" t="n">
        <f aca="false">VLOOKUP(A351,'patient_data_survival(Nov17)'!$B$2:$J$71,9,0)</f>
        <v>1</v>
      </c>
      <c r="D351" s="10" t="e">
        <f aca="false"/>
        <v>#N/A</v>
      </c>
      <c r="E351" s="0"/>
      <c r="F351" s="0"/>
      <c r="G351" s="0"/>
      <c r="H351" s="0"/>
      <c r="I351" s="0"/>
      <c r="J351" s="0"/>
      <c r="K351" s="0"/>
      <c r="L351" s="0"/>
      <c r="M351" s="10" t="s">
        <v>653</v>
      </c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2.8" hidden="false" customHeight="false" outlineLevel="0" collapsed="false">
      <c r="A352" s="0" t="s">
        <v>31</v>
      </c>
      <c r="B352" s="0" t="s">
        <v>670</v>
      </c>
      <c r="C352" s="10" t="n">
        <f aca="false">VLOOKUP(A352,'patient_data_survival(Nov17)'!$B$2:$J$71,9,0)</f>
        <v>1</v>
      </c>
      <c r="D352" s="10" t="e">
        <f aca="false"/>
        <v>#N/A</v>
      </c>
      <c r="E352" s="0"/>
      <c r="F352" s="0"/>
      <c r="G352" s="0"/>
      <c r="H352" s="0"/>
      <c r="I352" s="0"/>
      <c r="J352" s="0"/>
      <c r="K352" s="0"/>
      <c r="L352" s="0"/>
      <c r="M352" s="10" t="s">
        <v>653</v>
      </c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2.8" hidden="false" customHeight="false" outlineLevel="0" collapsed="false">
      <c r="A353" s="0" t="s">
        <v>31</v>
      </c>
      <c r="B353" s="0" t="s">
        <v>671</v>
      </c>
      <c r="C353" s="10" t="n">
        <f aca="false">VLOOKUP(A353,'patient_data_survival(Nov17)'!$B$2:$J$71,9,0)</f>
        <v>1</v>
      </c>
      <c r="D353" s="10" t="e">
        <f aca="false"/>
        <v>#N/A</v>
      </c>
      <c r="E353" s="0"/>
      <c r="F353" s="0"/>
      <c r="G353" s="0"/>
      <c r="H353" s="0"/>
      <c r="I353" s="0"/>
      <c r="J353" s="0"/>
      <c r="K353" s="0"/>
      <c r="L353" s="0"/>
      <c r="M353" s="10" t="s">
        <v>653</v>
      </c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2.8" hidden="false" customHeight="false" outlineLevel="0" collapsed="false">
      <c r="A354" s="0" t="s">
        <v>31</v>
      </c>
      <c r="B354" s="0" t="s">
        <v>672</v>
      </c>
      <c r="C354" s="10" t="n">
        <f aca="false">VLOOKUP(A354,'patient_data_survival(Nov17)'!$B$2:$J$71,9,0)</f>
        <v>1</v>
      </c>
      <c r="D354" s="10" t="e">
        <f aca="false"/>
        <v>#N/A</v>
      </c>
      <c r="E354" s="0"/>
      <c r="F354" s="0"/>
      <c r="G354" s="0"/>
      <c r="H354" s="0"/>
      <c r="I354" s="0"/>
      <c r="J354" s="0"/>
      <c r="K354" s="0"/>
      <c r="L354" s="0"/>
      <c r="M354" s="10" t="s">
        <v>653</v>
      </c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2.8" hidden="false" customHeight="false" outlineLevel="0" collapsed="false">
      <c r="A355" s="0" t="s">
        <v>31</v>
      </c>
      <c r="B355" s="0" t="s">
        <v>673</v>
      </c>
      <c r="C355" s="10" t="n">
        <f aca="false">VLOOKUP(A355,'patient_data_survival(Nov17)'!$B$2:$J$71,9,0)</f>
        <v>1</v>
      </c>
      <c r="D355" s="10" t="e">
        <f aca="false"/>
        <v>#N/A</v>
      </c>
      <c r="E355" s="0"/>
      <c r="F355" s="0"/>
      <c r="G355" s="0"/>
      <c r="H355" s="0"/>
      <c r="I355" s="0"/>
      <c r="J355" s="0"/>
      <c r="K355" s="0"/>
      <c r="L355" s="0"/>
      <c r="M355" s="10" t="s">
        <v>653</v>
      </c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2.8" hidden="false" customHeight="false" outlineLevel="0" collapsed="false">
      <c r="A356" s="0" t="s">
        <v>31</v>
      </c>
      <c r="B356" s="0" t="s">
        <v>674</v>
      </c>
      <c r="C356" s="10" t="n">
        <f aca="false">VLOOKUP(A356,'patient_data_survival(Nov17)'!$B$2:$J$71,9,0)</f>
        <v>1</v>
      </c>
      <c r="D356" s="10" t="e">
        <f aca="false"/>
        <v>#N/A</v>
      </c>
      <c r="E356" s="0"/>
      <c r="F356" s="0"/>
      <c r="G356" s="0"/>
      <c r="H356" s="0"/>
      <c r="I356" s="0"/>
      <c r="J356" s="0"/>
      <c r="K356" s="0"/>
      <c r="L356" s="0"/>
      <c r="M356" s="10" t="s">
        <v>653</v>
      </c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2.8" hidden="false" customHeight="false" outlineLevel="0" collapsed="false">
      <c r="A357" s="0" t="s">
        <v>31</v>
      </c>
      <c r="B357" s="0" t="s">
        <v>675</v>
      </c>
      <c r="C357" s="10" t="n">
        <f aca="false">VLOOKUP(A357,'patient_data_survival(Nov17)'!$B$2:$J$71,9,0)</f>
        <v>1</v>
      </c>
      <c r="D357" s="10" t="e">
        <f aca="false"/>
        <v>#N/A</v>
      </c>
      <c r="E357" s="0"/>
      <c r="F357" s="0"/>
      <c r="G357" s="0"/>
      <c r="H357" s="0"/>
      <c r="I357" s="0"/>
      <c r="J357" s="0"/>
      <c r="K357" s="0"/>
      <c r="L357" s="0"/>
      <c r="M357" s="10" t="s">
        <v>653</v>
      </c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2.8" hidden="false" customHeight="false" outlineLevel="0" collapsed="false">
      <c r="A358" s="0" t="s">
        <v>31</v>
      </c>
      <c r="B358" s="0" t="s">
        <v>676</v>
      </c>
      <c r="C358" s="10" t="n">
        <f aca="false">VLOOKUP(A358,'patient_data_survival(Nov17)'!$B$2:$J$71,9,0)</f>
        <v>1</v>
      </c>
      <c r="D358" s="10" t="e">
        <f aca="false"/>
        <v>#N/A</v>
      </c>
      <c r="E358" s="0"/>
      <c r="F358" s="0"/>
      <c r="G358" s="0"/>
      <c r="H358" s="0"/>
      <c r="I358" s="0"/>
      <c r="J358" s="0"/>
      <c r="K358" s="0"/>
      <c r="L358" s="0"/>
      <c r="M358" s="10" t="s">
        <v>653</v>
      </c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2.8" hidden="false" customHeight="false" outlineLevel="0" collapsed="false">
      <c r="A359" s="0" t="s">
        <v>31</v>
      </c>
      <c r="B359" s="0" t="s">
        <v>677</v>
      </c>
      <c r="C359" s="10" t="n">
        <f aca="false">VLOOKUP(A359,'patient_data_survival(Nov17)'!$B$2:$J$71,9,0)</f>
        <v>1</v>
      </c>
      <c r="D359" s="10" t="e">
        <f aca="false"/>
        <v>#N/A</v>
      </c>
      <c r="E359" s="0"/>
      <c r="F359" s="0"/>
      <c r="G359" s="0"/>
      <c r="H359" s="0"/>
      <c r="I359" s="0"/>
      <c r="J359" s="0"/>
      <c r="K359" s="0"/>
      <c r="L359" s="0"/>
      <c r="M359" s="10" t="s">
        <v>653</v>
      </c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2.8" hidden="false" customHeight="false" outlineLevel="0" collapsed="false">
      <c r="A360" s="0" t="s">
        <v>31</v>
      </c>
      <c r="B360" s="0" t="s">
        <v>678</v>
      </c>
      <c r="C360" s="10" t="n">
        <f aca="false">VLOOKUP(A360,'patient_data_survival(Nov17)'!$B$2:$J$71,9,0)</f>
        <v>1</v>
      </c>
      <c r="D360" s="10" t="e">
        <f aca="false"/>
        <v>#N/A</v>
      </c>
      <c r="E360" s="0"/>
      <c r="F360" s="0"/>
      <c r="G360" s="0"/>
      <c r="H360" s="0"/>
      <c r="I360" s="0"/>
      <c r="J360" s="0"/>
      <c r="K360" s="0"/>
      <c r="L360" s="0"/>
      <c r="M360" s="10" t="s">
        <v>653</v>
      </c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2.8" hidden="false" customHeight="false" outlineLevel="0" collapsed="false">
      <c r="A361" s="0" t="s">
        <v>31</v>
      </c>
      <c r="B361" s="0" t="s">
        <v>679</v>
      </c>
      <c r="C361" s="10" t="n">
        <f aca="false">VLOOKUP(A361,'patient_data_survival(Nov17)'!$B$2:$J$71,9,0)</f>
        <v>1</v>
      </c>
      <c r="D361" s="10" t="e">
        <f aca="false"/>
        <v>#N/A</v>
      </c>
      <c r="E361" s="0"/>
      <c r="F361" s="0"/>
      <c r="G361" s="0"/>
      <c r="H361" s="0"/>
      <c r="I361" s="0"/>
      <c r="J361" s="0"/>
      <c r="K361" s="0"/>
      <c r="L361" s="0"/>
      <c r="M361" s="10" t="s">
        <v>653</v>
      </c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2.8" hidden="false" customHeight="false" outlineLevel="0" collapsed="false">
      <c r="A362" s="0" t="s">
        <v>31</v>
      </c>
      <c r="B362" s="0" t="s">
        <v>680</v>
      </c>
      <c r="C362" s="10" t="n">
        <f aca="false">VLOOKUP(A362,'patient_data_survival(Nov17)'!$B$2:$J$71,9,0)</f>
        <v>1</v>
      </c>
      <c r="D362" s="10" t="e">
        <f aca="false"/>
        <v>#N/A</v>
      </c>
      <c r="E362" s="0"/>
      <c r="F362" s="0"/>
      <c r="G362" s="0"/>
      <c r="H362" s="0"/>
      <c r="I362" s="0"/>
      <c r="J362" s="0"/>
      <c r="K362" s="0"/>
      <c r="L362" s="0"/>
      <c r="M362" s="10" t="s">
        <v>653</v>
      </c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2.8" hidden="false" customHeight="false" outlineLevel="0" collapsed="false">
      <c r="A363" s="0" t="s">
        <v>31</v>
      </c>
      <c r="B363" s="0" t="s">
        <v>681</v>
      </c>
      <c r="C363" s="10" t="n">
        <f aca="false">VLOOKUP(A363,'patient_data_survival(Nov17)'!$B$2:$J$71,9,0)</f>
        <v>1</v>
      </c>
      <c r="D363" s="10" t="e">
        <f aca="false"/>
        <v>#N/A</v>
      </c>
      <c r="E363" s="0"/>
      <c r="F363" s="0"/>
      <c r="G363" s="0"/>
      <c r="H363" s="0"/>
      <c r="I363" s="0"/>
      <c r="J363" s="0"/>
      <c r="K363" s="0"/>
      <c r="L363" s="0"/>
      <c r="M363" s="10" t="s">
        <v>653</v>
      </c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2.8" hidden="false" customHeight="false" outlineLevel="0" collapsed="false">
      <c r="A364" s="0" t="s">
        <v>31</v>
      </c>
      <c r="B364" s="0" t="s">
        <v>682</v>
      </c>
      <c r="C364" s="10" t="n">
        <f aca="false">VLOOKUP(A364,'patient_data_survival(Nov17)'!$B$2:$J$71,9,0)</f>
        <v>1</v>
      </c>
      <c r="D364" s="10" t="e">
        <f aca="false"/>
        <v>#N/A</v>
      </c>
      <c r="E364" s="0"/>
      <c r="F364" s="0"/>
      <c r="G364" s="0"/>
      <c r="H364" s="0"/>
      <c r="I364" s="0"/>
      <c r="J364" s="0"/>
      <c r="K364" s="0"/>
      <c r="L364" s="0"/>
      <c r="M364" s="10" t="s">
        <v>653</v>
      </c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2.8" hidden="false" customHeight="false" outlineLevel="0" collapsed="false">
      <c r="A365" s="0" t="s">
        <v>31</v>
      </c>
      <c r="B365" s="0" t="s">
        <v>683</v>
      </c>
      <c r="C365" s="10" t="n">
        <f aca="false">VLOOKUP(A365,'patient_data_survival(Nov17)'!$B$2:$J$71,9,0)</f>
        <v>1</v>
      </c>
      <c r="D365" s="10" t="e">
        <f aca="false"/>
        <v>#N/A</v>
      </c>
      <c r="E365" s="0"/>
      <c r="F365" s="0"/>
      <c r="G365" s="0"/>
      <c r="H365" s="0"/>
      <c r="I365" s="0"/>
      <c r="J365" s="0"/>
      <c r="K365" s="0"/>
      <c r="L365" s="0"/>
      <c r="M365" s="10" t="s">
        <v>653</v>
      </c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2.8" hidden="false" customHeight="false" outlineLevel="0" collapsed="false">
      <c r="A366" s="0" t="s">
        <v>31</v>
      </c>
      <c r="B366" s="0" t="s">
        <v>684</v>
      </c>
      <c r="C366" s="10" t="n">
        <f aca="false">VLOOKUP(A366,'patient_data_survival(Nov17)'!$B$2:$J$71,9,0)</f>
        <v>1</v>
      </c>
      <c r="D366" s="10" t="e">
        <f aca="false"/>
        <v>#N/A</v>
      </c>
      <c r="E366" s="0"/>
      <c r="F366" s="0"/>
      <c r="G366" s="0"/>
      <c r="H366" s="0"/>
      <c r="I366" s="0"/>
      <c r="J366" s="0"/>
      <c r="K366" s="0"/>
      <c r="L366" s="0"/>
      <c r="M366" s="10" t="s">
        <v>653</v>
      </c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2.8" hidden="false" customHeight="false" outlineLevel="0" collapsed="false">
      <c r="A367" s="0" t="s">
        <v>31</v>
      </c>
      <c r="B367" s="0" t="s">
        <v>685</v>
      </c>
      <c r="C367" s="10" t="n">
        <f aca="false">VLOOKUP(A367,'patient_data_survival(Nov17)'!$B$2:$J$71,9,0)</f>
        <v>1</v>
      </c>
      <c r="D367" s="10" t="e">
        <f aca="false"/>
        <v>#N/A</v>
      </c>
      <c r="E367" s="0"/>
      <c r="F367" s="0"/>
      <c r="G367" s="0"/>
      <c r="H367" s="0"/>
      <c r="I367" s="0"/>
      <c r="J367" s="0"/>
      <c r="K367" s="0"/>
      <c r="L367" s="0"/>
      <c r="M367" s="10" t="s">
        <v>653</v>
      </c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2.8" hidden="false" customHeight="false" outlineLevel="0" collapsed="false">
      <c r="A368" s="0" t="s">
        <v>31</v>
      </c>
      <c r="B368" s="0" t="s">
        <v>686</v>
      </c>
      <c r="C368" s="10" t="n">
        <f aca="false">VLOOKUP(A368,'patient_data_survival(Nov17)'!$B$2:$J$71,9,0)</f>
        <v>1</v>
      </c>
      <c r="D368" s="10" t="e">
        <f aca="false"/>
        <v>#N/A</v>
      </c>
      <c r="E368" s="0"/>
      <c r="F368" s="0"/>
      <c r="G368" s="0"/>
      <c r="H368" s="0"/>
      <c r="I368" s="0"/>
      <c r="J368" s="0"/>
      <c r="K368" s="0"/>
      <c r="L368" s="0"/>
      <c r="M368" s="10" t="s">
        <v>653</v>
      </c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2.8" hidden="false" customHeight="false" outlineLevel="0" collapsed="false">
      <c r="A369" s="0" t="s">
        <v>31</v>
      </c>
      <c r="B369" s="0" t="s">
        <v>687</v>
      </c>
      <c r="C369" s="10" t="n">
        <f aca="false">VLOOKUP(A369,'patient_data_survival(Nov17)'!$B$2:$J$71,9,0)</f>
        <v>1</v>
      </c>
      <c r="D369" s="10" t="e">
        <f aca="false"/>
        <v>#N/A</v>
      </c>
      <c r="E369" s="0"/>
      <c r="F369" s="0"/>
      <c r="G369" s="0"/>
      <c r="H369" s="0"/>
      <c r="I369" s="0"/>
      <c r="J369" s="0"/>
      <c r="K369" s="0"/>
      <c r="L369" s="0"/>
      <c r="M369" s="10" t="s">
        <v>653</v>
      </c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2.8" hidden="false" customHeight="false" outlineLevel="0" collapsed="false">
      <c r="A370" s="0" t="s">
        <v>31</v>
      </c>
      <c r="B370" s="0" t="s">
        <v>688</v>
      </c>
      <c r="C370" s="10" t="n">
        <f aca="false">VLOOKUP(A370,'patient_data_survival(Nov17)'!$B$2:$J$71,9,0)</f>
        <v>1</v>
      </c>
      <c r="D370" s="10" t="e">
        <f aca="false"/>
        <v>#N/A</v>
      </c>
      <c r="E370" s="0"/>
      <c r="F370" s="0"/>
      <c r="G370" s="0"/>
      <c r="H370" s="0"/>
      <c r="I370" s="0"/>
      <c r="J370" s="0"/>
      <c r="K370" s="0"/>
      <c r="L370" s="0"/>
      <c r="M370" s="10" t="s">
        <v>653</v>
      </c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2.8" hidden="false" customHeight="false" outlineLevel="0" collapsed="false">
      <c r="A371" s="0" t="s">
        <v>31</v>
      </c>
      <c r="B371" s="0" t="s">
        <v>689</v>
      </c>
      <c r="C371" s="10" t="n">
        <f aca="false">VLOOKUP(A371,'patient_data_survival(Nov17)'!$B$2:$J$71,9,0)</f>
        <v>1</v>
      </c>
      <c r="D371" s="10" t="e">
        <f aca="false"/>
        <v>#N/A</v>
      </c>
      <c r="E371" s="0"/>
      <c r="F371" s="0"/>
      <c r="G371" s="0"/>
      <c r="H371" s="0"/>
      <c r="I371" s="0"/>
      <c r="J371" s="0"/>
      <c r="K371" s="0"/>
      <c r="L371" s="0"/>
      <c r="M371" s="10" t="s">
        <v>653</v>
      </c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2.8" hidden="false" customHeight="false" outlineLevel="0" collapsed="false">
      <c r="A372" s="0" t="s">
        <v>31</v>
      </c>
      <c r="B372" s="0" t="s">
        <v>690</v>
      </c>
      <c r="C372" s="10" t="n">
        <f aca="false">VLOOKUP(A372,'patient_data_survival(Nov17)'!$B$2:$J$71,9,0)</f>
        <v>1</v>
      </c>
      <c r="D372" s="10" t="e">
        <f aca="false"/>
        <v>#N/A</v>
      </c>
      <c r="E372" s="0"/>
      <c r="F372" s="0"/>
      <c r="G372" s="0"/>
      <c r="H372" s="0"/>
      <c r="I372" s="0"/>
      <c r="J372" s="0"/>
      <c r="K372" s="0"/>
      <c r="L372" s="0"/>
      <c r="M372" s="10" t="s">
        <v>653</v>
      </c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2.8" hidden="false" customHeight="false" outlineLevel="0" collapsed="false">
      <c r="A373" s="0" t="s">
        <v>31</v>
      </c>
      <c r="B373" s="0" t="s">
        <v>691</v>
      </c>
      <c r="C373" s="10" t="n">
        <f aca="false">VLOOKUP(A373,'patient_data_survival(Nov17)'!$B$2:$J$71,9,0)</f>
        <v>1</v>
      </c>
      <c r="D373" s="10" t="e">
        <f aca="false"/>
        <v>#N/A</v>
      </c>
      <c r="E373" s="0"/>
      <c r="F373" s="0"/>
      <c r="G373" s="0"/>
      <c r="H373" s="0"/>
      <c r="I373" s="0"/>
      <c r="J373" s="0"/>
      <c r="K373" s="0"/>
      <c r="L373" s="0"/>
      <c r="M373" s="10" t="s">
        <v>653</v>
      </c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2.8" hidden="false" customHeight="false" outlineLevel="0" collapsed="false">
      <c r="A374" s="0" t="s">
        <v>31</v>
      </c>
      <c r="B374" s="0" t="s">
        <v>692</v>
      </c>
      <c r="C374" s="10" t="n">
        <f aca="false">VLOOKUP(A374,'patient_data_survival(Nov17)'!$B$2:$J$71,9,0)</f>
        <v>1</v>
      </c>
      <c r="D374" s="10" t="e">
        <f aca="false"/>
        <v>#N/A</v>
      </c>
      <c r="E374" s="0"/>
      <c r="F374" s="0"/>
      <c r="G374" s="0"/>
      <c r="H374" s="0"/>
      <c r="I374" s="0"/>
      <c r="J374" s="0"/>
      <c r="K374" s="0"/>
      <c r="L374" s="0"/>
      <c r="M374" s="10" t="s">
        <v>653</v>
      </c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2.8" hidden="false" customHeight="false" outlineLevel="0" collapsed="false">
      <c r="A375" s="0" t="s">
        <v>31</v>
      </c>
      <c r="B375" s="0" t="s">
        <v>693</v>
      </c>
      <c r="C375" s="10" t="n">
        <f aca="false">VLOOKUP(A375,'patient_data_survival(Nov17)'!$B$2:$J$71,9,0)</f>
        <v>1</v>
      </c>
      <c r="D375" s="10" t="e">
        <f aca="false"/>
        <v>#N/A</v>
      </c>
      <c r="E375" s="0"/>
      <c r="F375" s="0"/>
      <c r="G375" s="0"/>
      <c r="H375" s="0"/>
      <c r="I375" s="0"/>
      <c r="J375" s="0"/>
      <c r="K375" s="0"/>
      <c r="L375" s="0"/>
      <c r="M375" s="10" t="s">
        <v>653</v>
      </c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2.8" hidden="false" customHeight="false" outlineLevel="0" collapsed="false">
      <c r="A376" s="0" t="s">
        <v>31</v>
      </c>
      <c r="B376" s="0" t="s">
        <v>694</v>
      </c>
      <c r="C376" s="10" t="n">
        <f aca="false">VLOOKUP(A376,'patient_data_survival(Nov17)'!$B$2:$J$71,9,0)</f>
        <v>1</v>
      </c>
      <c r="D376" s="10" t="e">
        <f aca="false"/>
        <v>#N/A</v>
      </c>
      <c r="E376" s="0"/>
      <c r="F376" s="0"/>
      <c r="G376" s="0"/>
      <c r="H376" s="0"/>
      <c r="I376" s="0"/>
      <c r="J376" s="0"/>
      <c r="K376" s="0"/>
      <c r="L376" s="0"/>
      <c r="M376" s="10" t="s">
        <v>653</v>
      </c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2.8" hidden="false" customHeight="false" outlineLevel="0" collapsed="false">
      <c r="A377" s="0" t="s">
        <v>31</v>
      </c>
      <c r="B377" s="0" t="s">
        <v>695</v>
      </c>
      <c r="C377" s="10" t="n">
        <f aca="false">VLOOKUP(A377,'patient_data_survival(Nov17)'!$B$2:$J$71,9,0)</f>
        <v>1</v>
      </c>
      <c r="D377" s="10" t="e">
        <f aca="false"/>
        <v>#N/A</v>
      </c>
      <c r="E377" s="0"/>
      <c r="F377" s="0"/>
      <c r="G377" s="0"/>
      <c r="H377" s="0"/>
      <c r="I377" s="0"/>
      <c r="J377" s="0"/>
      <c r="K377" s="0"/>
      <c r="L377" s="0"/>
      <c r="M377" s="10" t="s">
        <v>653</v>
      </c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2.8" hidden="false" customHeight="false" outlineLevel="0" collapsed="false">
      <c r="A378" s="0" t="s">
        <v>31</v>
      </c>
      <c r="B378" s="0" t="s">
        <v>696</v>
      </c>
      <c r="C378" s="10" t="n">
        <f aca="false">VLOOKUP(A378,'patient_data_survival(Nov17)'!$B$2:$J$71,9,0)</f>
        <v>1</v>
      </c>
      <c r="D378" s="10" t="e">
        <f aca="false"/>
        <v>#N/A</v>
      </c>
      <c r="E378" s="0"/>
      <c r="F378" s="0"/>
      <c r="G378" s="0"/>
      <c r="H378" s="0"/>
      <c r="I378" s="0"/>
      <c r="J378" s="0"/>
      <c r="K378" s="0"/>
      <c r="L378" s="0"/>
      <c r="M378" s="10" t="s">
        <v>653</v>
      </c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2.8" hidden="false" customHeight="false" outlineLevel="0" collapsed="false">
      <c r="A379" s="0" t="s">
        <v>31</v>
      </c>
      <c r="B379" s="0" t="s">
        <v>697</v>
      </c>
      <c r="C379" s="10" t="n">
        <f aca="false">VLOOKUP(A379,'patient_data_survival(Nov17)'!$B$2:$J$71,9,0)</f>
        <v>1</v>
      </c>
      <c r="D379" s="10" t="e">
        <f aca="false"/>
        <v>#N/A</v>
      </c>
      <c r="E379" s="0"/>
      <c r="F379" s="0"/>
      <c r="G379" s="0"/>
      <c r="H379" s="0"/>
      <c r="I379" s="0"/>
      <c r="J379" s="0"/>
      <c r="K379" s="0"/>
      <c r="L379" s="0"/>
      <c r="M379" s="10" t="s">
        <v>653</v>
      </c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2.8" hidden="false" customHeight="false" outlineLevel="0" collapsed="false">
      <c r="A380" s="0" t="s">
        <v>31</v>
      </c>
      <c r="B380" s="0" t="s">
        <v>698</v>
      </c>
      <c r="C380" s="10" t="n">
        <f aca="false">VLOOKUP(A380,'patient_data_survival(Nov17)'!$B$2:$J$71,9,0)</f>
        <v>1</v>
      </c>
      <c r="D380" s="10" t="e">
        <f aca="false"/>
        <v>#N/A</v>
      </c>
      <c r="E380" s="0"/>
      <c r="F380" s="0"/>
      <c r="G380" s="0"/>
      <c r="H380" s="0"/>
      <c r="I380" s="0"/>
      <c r="J380" s="0"/>
      <c r="K380" s="0"/>
      <c r="L380" s="0"/>
      <c r="M380" s="10" t="s">
        <v>653</v>
      </c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2.8" hidden="false" customHeight="false" outlineLevel="0" collapsed="false">
      <c r="A381" s="0" t="s">
        <v>31</v>
      </c>
      <c r="B381" s="0" t="s">
        <v>699</v>
      </c>
      <c r="C381" s="10" t="n">
        <f aca="false">VLOOKUP(A381,'patient_data_survival(Nov17)'!$B$2:$J$71,9,0)</f>
        <v>1</v>
      </c>
      <c r="D381" s="10" t="e">
        <f aca="false"/>
        <v>#N/A</v>
      </c>
      <c r="E381" s="0"/>
      <c r="F381" s="0"/>
      <c r="G381" s="0"/>
      <c r="H381" s="0"/>
      <c r="I381" s="0"/>
      <c r="J381" s="0"/>
      <c r="K381" s="0"/>
      <c r="L381" s="0"/>
      <c r="M381" s="10" t="s">
        <v>653</v>
      </c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2.8" hidden="false" customHeight="false" outlineLevel="0" collapsed="false">
      <c r="A382" s="0" t="s">
        <v>56</v>
      </c>
      <c r="B382" s="0" t="s">
        <v>700</v>
      </c>
      <c r="C382" s="10" t="n">
        <f aca="false">VLOOKUP(A382,'patient_data_survival(Nov17)'!$B$2:$J$71,9,0)</f>
        <v>0</v>
      </c>
      <c r="D382" s="10" t="n">
        <v>0</v>
      </c>
      <c r="E382" s="0"/>
      <c r="F382" s="0"/>
      <c r="G382" s="0"/>
      <c r="H382" s="0"/>
      <c r="I382" s="0"/>
      <c r="J382" s="0"/>
      <c r="K382" s="0"/>
      <c r="L382" s="0"/>
      <c r="M382" s="10" t="s">
        <v>653</v>
      </c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2.8" hidden="false" customHeight="false" outlineLevel="0" collapsed="false">
      <c r="A383" s="0" t="s">
        <v>56</v>
      </c>
      <c r="B383" s="0" t="s">
        <v>701</v>
      </c>
      <c r="C383" s="10" t="n">
        <f aca="false">VLOOKUP(A383,'patient_data_survival(Nov17)'!$B$2:$J$71,9,0)</f>
        <v>0</v>
      </c>
      <c r="D383" s="10" t="n">
        <v>0</v>
      </c>
      <c r="E383" s="0"/>
      <c r="F383" s="0"/>
      <c r="G383" s="0"/>
      <c r="H383" s="0"/>
      <c r="I383" s="0"/>
      <c r="J383" s="0"/>
      <c r="K383" s="0"/>
      <c r="L383" s="0"/>
      <c r="M383" s="10" t="s">
        <v>653</v>
      </c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2.8" hidden="false" customHeight="false" outlineLevel="0" collapsed="false">
      <c r="A384" s="0" t="s">
        <v>56</v>
      </c>
      <c r="B384" s="0" t="s">
        <v>702</v>
      </c>
      <c r="C384" s="10" t="n">
        <f aca="false">VLOOKUP(A384,'patient_data_survival(Nov17)'!$B$2:$J$71,9,0)</f>
        <v>0</v>
      </c>
      <c r="D384" s="10" t="n">
        <v>0</v>
      </c>
      <c r="E384" s="0"/>
      <c r="F384" s="0"/>
      <c r="G384" s="0"/>
      <c r="H384" s="0"/>
      <c r="I384" s="0"/>
      <c r="J384" s="0"/>
      <c r="K384" s="0"/>
      <c r="L384" s="0"/>
      <c r="M384" s="10" t="s">
        <v>653</v>
      </c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2.8" hidden="false" customHeight="false" outlineLevel="0" collapsed="false">
      <c r="A385" s="0" t="s">
        <v>56</v>
      </c>
      <c r="B385" s="0" t="s">
        <v>703</v>
      </c>
      <c r="C385" s="10" t="n">
        <f aca="false">VLOOKUP(A385,'patient_data_survival(Nov17)'!$B$2:$J$71,9,0)</f>
        <v>0</v>
      </c>
      <c r="D385" s="10" t="n">
        <v>0</v>
      </c>
      <c r="E385" s="0"/>
      <c r="F385" s="0"/>
      <c r="G385" s="0"/>
      <c r="H385" s="0"/>
      <c r="I385" s="0"/>
      <c r="J385" s="0"/>
      <c r="K385" s="0"/>
      <c r="L385" s="0"/>
      <c r="M385" s="10" t="s">
        <v>653</v>
      </c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2.8" hidden="false" customHeight="false" outlineLevel="0" collapsed="false">
      <c r="A386" s="0" t="s">
        <v>56</v>
      </c>
      <c r="B386" s="0" t="s">
        <v>704</v>
      </c>
      <c r="C386" s="10" t="n">
        <f aca="false">VLOOKUP(A386,'patient_data_survival(Nov17)'!$B$2:$J$71,9,0)</f>
        <v>0</v>
      </c>
      <c r="D386" s="10" t="n">
        <v>0</v>
      </c>
      <c r="E386" s="0"/>
      <c r="F386" s="0"/>
      <c r="G386" s="0"/>
      <c r="H386" s="0"/>
      <c r="I386" s="0"/>
      <c r="J386" s="0"/>
      <c r="K386" s="0"/>
      <c r="L386" s="0"/>
      <c r="M386" s="10" t="s">
        <v>653</v>
      </c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2.8" hidden="false" customHeight="false" outlineLevel="0" collapsed="false">
      <c r="A387" s="0" t="s">
        <v>56</v>
      </c>
      <c r="B387" s="0" t="s">
        <v>705</v>
      </c>
      <c r="C387" s="10" t="n">
        <f aca="false">VLOOKUP(A387,'patient_data_survival(Nov17)'!$B$2:$J$71,9,0)</f>
        <v>0</v>
      </c>
      <c r="D387" s="10" t="n">
        <v>0</v>
      </c>
      <c r="E387" s="0"/>
      <c r="F387" s="0"/>
      <c r="G387" s="0"/>
      <c r="H387" s="0"/>
      <c r="I387" s="0"/>
      <c r="J387" s="0"/>
      <c r="K387" s="0"/>
      <c r="L387" s="0"/>
      <c r="M387" s="10" t="s">
        <v>653</v>
      </c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2.8" hidden="false" customHeight="false" outlineLevel="0" collapsed="false">
      <c r="A388" s="0" t="s">
        <v>56</v>
      </c>
      <c r="B388" s="0" t="s">
        <v>706</v>
      </c>
      <c r="C388" s="10" t="n">
        <f aca="false">VLOOKUP(A388,'patient_data_survival(Nov17)'!$B$2:$J$71,9,0)</f>
        <v>0</v>
      </c>
      <c r="D388" s="10" t="n">
        <v>0</v>
      </c>
      <c r="E388" s="0"/>
      <c r="F388" s="0"/>
      <c r="G388" s="0"/>
      <c r="H388" s="0"/>
      <c r="I388" s="0"/>
      <c r="J388" s="0"/>
      <c r="K388" s="0"/>
      <c r="L388" s="0"/>
      <c r="M388" s="10" t="s">
        <v>653</v>
      </c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2.8" hidden="false" customHeight="false" outlineLevel="0" collapsed="false">
      <c r="A389" s="0" t="s">
        <v>56</v>
      </c>
      <c r="B389" s="0" t="s">
        <v>707</v>
      </c>
      <c r="C389" s="10" t="n">
        <f aca="false">VLOOKUP(A389,'patient_data_survival(Nov17)'!$B$2:$J$71,9,0)</f>
        <v>0</v>
      </c>
      <c r="D389" s="10" t="n">
        <v>0</v>
      </c>
      <c r="E389" s="0"/>
      <c r="F389" s="0"/>
      <c r="G389" s="0"/>
      <c r="H389" s="0"/>
      <c r="I389" s="0"/>
      <c r="J389" s="0"/>
      <c r="K389" s="0"/>
      <c r="L389" s="0"/>
      <c r="M389" s="10" t="s">
        <v>653</v>
      </c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2.8" hidden="false" customHeight="false" outlineLevel="0" collapsed="false">
      <c r="A390" s="0" t="s">
        <v>56</v>
      </c>
      <c r="B390" s="0" t="s">
        <v>708</v>
      </c>
      <c r="C390" s="10" t="n">
        <f aca="false">VLOOKUP(A390,'patient_data_survival(Nov17)'!$B$2:$J$71,9,0)</f>
        <v>0</v>
      </c>
      <c r="D390" s="10" t="n">
        <v>0</v>
      </c>
      <c r="E390" s="0"/>
      <c r="F390" s="0"/>
      <c r="G390" s="0"/>
      <c r="H390" s="0"/>
      <c r="I390" s="0"/>
      <c r="J390" s="0"/>
      <c r="K390" s="0"/>
      <c r="L390" s="0"/>
      <c r="M390" s="10" t="s">
        <v>653</v>
      </c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2.8" hidden="false" customHeight="false" outlineLevel="0" collapsed="false">
      <c r="A391" s="0" t="s">
        <v>56</v>
      </c>
      <c r="B391" s="0" t="s">
        <v>709</v>
      </c>
      <c r="C391" s="10" t="n">
        <f aca="false">VLOOKUP(A391,'patient_data_survival(Nov17)'!$B$2:$J$71,9,0)</f>
        <v>0</v>
      </c>
      <c r="D391" s="10" t="n">
        <v>0</v>
      </c>
      <c r="E391" s="0"/>
      <c r="F391" s="0"/>
      <c r="G391" s="0"/>
      <c r="H391" s="0"/>
      <c r="I391" s="0"/>
      <c r="J391" s="0"/>
      <c r="K391" s="0"/>
      <c r="L391" s="0"/>
      <c r="M391" s="10" t="s">
        <v>653</v>
      </c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2.8" hidden="false" customHeight="false" outlineLevel="0" collapsed="false">
      <c r="A392" s="0" t="s">
        <v>56</v>
      </c>
      <c r="B392" s="0" t="s">
        <v>710</v>
      </c>
      <c r="C392" s="10" t="n">
        <f aca="false">VLOOKUP(A392,'patient_data_survival(Nov17)'!$B$2:$J$71,9,0)</f>
        <v>0</v>
      </c>
      <c r="D392" s="10" t="n">
        <v>0</v>
      </c>
      <c r="E392" s="0"/>
      <c r="F392" s="0"/>
      <c r="G392" s="0"/>
      <c r="H392" s="0"/>
      <c r="I392" s="0"/>
      <c r="J392" s="0"/>
      <c r="K392" s="0"/>
      <c r="L392" s="0"/>
      <c r="M392" s="10" t="s">
        <v>653</v>
      </c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2.8" hidden="false" customHeight="false" outlineLevel="0" collapsed="false">
      <c r="A393" s="0" t="s">
        <v>56</v>
      </c>
      <c r="B393" s="0" t="s">
        <v>711</v>
      </c>
      <c r="C393" s="10" t="n">
        <f aca="false">VLOOKUP(A393,'patient_data_survival(Nov17)'!$B$2:$J$71,9,0)</f>
        <v>0</v>
      </c>
      <c r="D393" s="10" t="n">
        <v>0</v>
      </c>
      <c r="E393" s="0"/>
      <c r="F393" s="0"/>
      <c r="G393" s="0"/>
      <c r="H393" s="0"/>
      <c r="I393" s="0"/>
      <c r="J393" s="0"/>
      <c r="K393" s="0"/>
      <c r="L393" s="0"/>
      <c r="M393" s="10" t="s">
        <v>653</v>
      </c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2.8" hidden="false" customHeight="false" outlineLevel="0" collapsed="false">
      <c r="A394" s="0" t="s">
        <v>56</v>
      </c>
      <c r="B394" s="0" t="s">
        <v>712</v>
      </c>
      <c r="C394" s="10" t="n">
        <f aca="false">VLOOKUP(A394,'patient_data_survival(Nov17)'!$B$2:$J$71,9,0)</f>
        <v>0</v>
      </c>
      <c r="D394" s="10" t="n">
        <v>0</v>
      </c>
      <c r="E394" s="0"/>
      <c r="F394" s="0"/>
      <c r="G394" s="0"/>
      <c r="H394" s="0"/>
      <c r="I394" s="0"/>
      <c r="J394" s="0"/>
      <c r="K394" s="0"/>
      <c r="L394" s="0"/>
      <c r="M394" s="10" t="s">
        <v>653</v>
      </c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2.8" hidden="false" customHeight="false" outlineLevel="0" collapsed="false">
      <c r="A395" s="0" t="s">
        <v>56</v>
      </c>
      <c r="B395" s="0" t="s">
        <v>713</v>
      </c>
      <c r="C395" s="10" t="n">
        <f aca="false">VLOOKUP(A395,'patient_data_survival(Nov17)'!$B$2:$J$71,9,0)</f>
        <v>0</v>
      </c>
      <c r="D395" s="10" t="n">
        <v>0</v>
      </c>
      <c r="E395" s="0"/>
      <c r="F395" s="0"/>
      <c r="G395" s="0"/>
      <c r="H395" s="0"/>
      <c r="I395" s="0"/>
      <c r="J395" s="0"/>
      <c r="K395" s="0"/>
      <c r="L395" s="0"/>
      <c r="M395" s="10" t="s">
        <v>653</v>
      </c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2.8" hidden="false" customHeight="false" outlineLevel="0" collapsed="false">
      <c r="A396" s="0" t="s">
        <v>56</v>
      </c>
      <c r="B396" s="0" t="s">
        <v>714</v>
      </c>
      <c r="C396" s="10" t="n">
        <f aca="false">VLOOKUP(A396,'patient_data_survival(Nov17)'!$B$2:$J$71,9,0)</f>
        <v>0</v>
      </c>
      <c r="D396" s="10" t="n">
        <v>0</v>
      </c>
      <c r="E396" s="0"/>
      <c r="F396" s="0"/>
      <c r="G396" s="0"/>
      <c r="H396" s="0"/>
      <c r="I396" s="0"/>
      <c r="J396" s="0"/>
      <c r="K396" s="0"/>
      <c r="L396" s="0"/>
      <c r="M396" s="10" t="s">
        <v>653</v>
      </c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2.8" hidden="false" customHeight="false" outlineLevel="0" collapsed="false">
      <c r="A397" s="0" t="s">
        <v>56</v>
      </c>
      <c r="B397" s="0" t="s">
        <v>715</v>
      </c>
      <c r="C397" s="10" t="n">
        <f aca="false">VLOOKUP(A397,'patient_data_survival(Nov17)'!$B$2:$J$71,9,0)</f>
        <v>0</v>
      </c>
      <c r="D397" s="10" t="n">
        <v>0</v>
      </c>
      <c r="E397" s="0"/>
      <c r="F397" s="0"/>
      <c r="G397" s="0"/>
      <c r="H397" s="0"/>
      <c r="I397" s="0"/>
      <c r="J397" s="0"/>
      <c r="K397" s="0"/>
      <c r="L397" s="0"/>
      <c r="M397" s="10" t="s">
        <v>653</v>
      </c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2.8" hidden="false" customHeight="false" outlineLevel="0" collapsed="false">
      <c r="A398" s="0" t="s">
        <v>56</v>
      </c>
      <c r="B398" s="0" t="s">
        <v>716</v>
      </c>
      <c r="C398" s="10" t="n">
        <f aca="false">VLOOKUP(A398,'patient_data_survival(Nov17)'!$B$2:$J$71,9,0)</f>
        <v>0</v>
      </c>
      <c r="D398" s="10" t="n">
        <v>0</v>
      </c>
      <c r="E398" s="0"/>
      <c r="F398" s="0"/>
      <c r="G398" s="0"/>
      <c r="H398" s="0"/>
      <c r="I398" s="0"/>
      <c r="J398" s="0"/>
      <c r="K398" s="0"/>
      <c r="L398" s="0"/>
      <c r="M398" s="10" t="s">
        <v>653</v>
      </c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2.8" hidden="false" customHeight="false" outlineLevel="0" collapsed="false">
      <c r="A399" s="0" t="s">
        <v>56</v>
      </c>
      <c r="B399" s="0" t="s">
        <v>717</v>
      </c>
      <c r="C399" s="10" t="n">
        <f aca="false">VLOOKUP(A399,'patient_data_survival(Nov17)'!$B$2:$J$71,9,0)</f>
        <v>0</v>
      </c>
      <c r="D399" s="10" t="n">
        <v>0</v>
      </c>
      <c r="E399" s="0"/>
      <c r="F399" s="0"/>
      <c r="G399" s="0"/>
      <c r="H399" s="0"/>
      <c r="I399" s="0"/>
      <c r="J399" s="0"/>
      <c r="K399" s="0"/>
      <c r="L399" s="0"/>
      <c r="M399" s="10" t="s">
        <v>653</v>
      </c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2.8" hidden="false" customHeight="false" outlineLevel="0" collapsed="false">
      <c r="A400" s="0" t="s">
        <v>56</v>
      </c>
      <c r="B400" s="0" t="s">
        <v>718</v>
      </c>
      <c r="C400" s="10" t="n">
        <f aca="false">VLOOKUP(A400,'patient_data_survival(Nov17)'!$B$2:$J$71,9,0)</f>
        <v>0</v>
      </c>
      <c r="D400" s="10" t="n">
        <v>0</v>
      </c>
      <c r="E400" s="0"/>
      <c r="F400" s="0"/>
      <c r="G400" s="0"/>
      <c r="H400" s="0"/>
      <c r="I400" s="0"/>
      <c r="J400" s="0"/>
      <c r="K400" s="0"/>
      <c r="L400" s="0"/>
      <c r="M400" s="10" t="s">
        <v>653</v>
      </c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2.8" hidden="false" customHeight="false" outlineLevel="0" collapsed="false">
      <c r="A401" s="0" t="s">
        <v>56</v>
      </c>
      <c r="B401" s="0" t="s">
        <v>719</v>
      </c>
      <c r="C401" s="10" t="n">
        <f aca="false">VLOOKUP(A401,'patient_data_survival(Nov17)'!$B$2:$J$71,9,0)</f>
        <v>0</v>
      </c>
      <c r="D401" s="10" t="n">
        <v>0</v>
      </c>
      <c r="E401" s="0"/>
      <c r="F401" s="0"/>
      <c r="G401" s="0"/>
      <c r="H401" s="0"/>
      <c r="I401" s="0"/>
      <c r="J401" s="0"/>
      <c r="K401" s="0"/>
      <c r="L401" s="0"/>
      <c r="M401" s="10" t="s">
        <v>653</v>
      </c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2.8" hidden="false" customHeight="false" outlineLevel="0" collapsed="false">
      <c r="A402" s="0" t="s">
        <v>56</v>
      </c>
      <c r="B402" s="0" t="s">
        <v>720</v>
      </c>
      <c r="C402" s="10" t="n">
        <f aca="false">VLOOKUP(A402,'patient_data_survival(Nov17)'!$B$2:$J$71,9,0)</f>
        <v>0</v>
      </c>
      <c r="D402" s="10" t="n">
        <v>0</v>
      </c>
      <c r="E402" s="0"/>
      <c r="F402" s="0"/>
      <c r="G402" s="0"/>
      <c r="H402" s="0"/>
      <c r="I402" s="0"/>
      <c r="J402" s="0"/>
      <c r="K402" s="0"/>
      <c r="L402" s="0"/>
      <c r="M402" s="10" t="s">
        <v>653</v>
      </c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2.8" hidden="false" customHeight="false" outlineLevel="0" collapsed="false">
      <c r="A403" s="0" t="s">
        <v>56</v>
      </c>
      <c r="B403" s="0" t="s">
        <v>721</v>
      </c>
      <c r="C403" s="10" t="n">
        <f aca="false">VLOOKUP(A403,'patient_data_survival(Nov17)'!$B$2:$J$71,9,0)</f>
        <v>0</v>
      </c>
      <c r="D403" s="10" t="n">
        <v>0</v>
      </c>
      <c r="E403" s="0"/>
      <c r="F403" s="0"/>
      <c r="G403" s="0"/>
      <c r="H403" s="0"/>
      <c r="I403" s="0"/>
      <c r="J403" s="0"/>
      <c r="K403" s="0"/>
      <c r="L403" s="0"/>
      <c r="M403" s="10" t="s">
        <v>653</v>
      </c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2.8" hidden="false" customHeight="false" outlineLevel="0" collapsed="false">
      <c r="A404" s="0" t="s">
        <v>56</v>
      </c>
      <c r="B404" s="0" t="s">
        <v>722</v>
      </c>
      <c r="C404" s="10" t="n">
        <f aca="false">VLOOKUP(A404,'patient_data_survival(Nov17)'!$B$2:$J$71,9,0)</f>
        <v>0</v>
      </c>
      <c r="D404" s="10" t="n">
        <v>0</v>
      </c>
      <c r="E404" s="0"/>
      <c r="F404" s="0"/>
      <c r="G404" s="0"/>
      <c r="H404" s="0"/>
      <c r="I404" s="0"/>
      <c r="J404" s="0"/>
      <c r="K404" s="0"/>
      <c r="L404" s="0"/>
      <c r="M404" s="10" t="s">
        <v>653</v>
      </c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2.8" hidden="false" customHeight="false" outlineLevel="0" collapsed="false">
      <c r="A405" s="0" t="s">
        <v>56</v>
      </c>
      <c r="B405" s="0" t="s">
        <v>723</v>
      </c>
      <c r="C405" s="10" t="n">
        <f aca="false">VLOOKUP(A405,'patient_data_survival(Nov17)'!$B$2:$J$71,9,0)</f>
        <v>0</v>
      </c>
      <c r="D405" s="10" t="n">
        <v>0</v>
      </c>
      <c r="E405" s="0"/>
      <c r="F405" s="0"/>
      <c r="G405" s="0"/>
      <c r="H405" s="0"/>
      <c r="I405" s="0"/>
      <c r="J405" s="0"/>
      <c r="K405" s="0"/>
      <c r="L405" s="0"/>
      <c r="M405" s="10" t="s">
        <v>653</v>
      </c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2.8" hidden="false" customHeight="false" outlineLevel="0" collapsed="false">
      <c r="A406" s="0" t="s">
        <v>56</v>
      </c>
      <c r="B406" s="0" t="s">
        <v>724</v>
      </c>
      <c r="C406" s="10" t="n">
        <f aca="false">VLOOKUP(A406,'patient_data_survival(Nov17)'!$B$2:$J$71,9,0)</f>
        <v>0</v>
      </c>
      <c r="D406" s="10" t="n">
        <v>0</v>
      </c>
      <c r="E406" s="0"/>
      <c r="F406" s="0"/>
      <c r="G406" s="0"/>
      <c r="H406" s="0"/>
      <c r="I406" s="0"/>
      <c r="J406" s="0"/>
      <c r="K406" s="0"/>
      <c r="L406" s="0"/>
      <c r="M406" s="10" t="s">
        <v>653</v>
      </c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2.8" hidden="false" customHeight="false" outlineLevel="0" collapsed="false">
      <c r="A407" s="0" t="s">
        <v>56</v>
      </c>
      <c r="B407" s="0" t="s">
        <v>725</v>
      </c>
      <c r="C407" s="10" t="n">
        <f aca="false">VLOOKUP(A407,'patient_data_survival(Nov17)'!$B$2:$J$71,9,0)</f>
        <v>0</v>
      </c>
      <c r="D407" s="10" t="n">
        <v>0</v>
      </c>
      <c r="E407" s="0"/>
      <c r="F407" s="0"/>
      <c r="G407" s="0"/>
      <c r="H407" s="0"/>
      <c r="I407" s="0"/>
      <c r="J407" s="0"/>
      <c r="K407" s="0"/>
      <c r="L407" s="0"/>
      <c r="M407" s="10" t="s">
        <v>653</v>
      </c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2.8" hidden="false" customHeight="false" outlineLevel="0" collapsed="false">
      <c r="A408" s="0" t="s">
        <v>56</v>
      </c>
      <c r="B408" s="0" t="s">
        <v>726</v>
      </c>
      <c r="C408" s="10" t="n">
        <f aca="false">VLOOKUP(A408,'patient_data_survival(Nov17)'!$B$2:$J$71,9,0)</f>
        <v>0</v>
      </c>
      <c r="D408" s="10" t="n">
        <v>0</v>
      </c>
      <c r="E408" s="0"/>
      <c r="F408" s="0"/>
      <c r="G408" s="0"/>
      <c r="H408" s="0"/>
      <c r="I408" s="0"/>
      <c r="J408" s="0"/>
      <c r="K408" s="0"/>
      <c r="L408" s="0"/>
      <c r="M408" s="10" t="s">
        <v>653</v>
      </c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2.8" hidden="false" customHeight="false" outlineLevel="0" collapsed="false">
      <c r="A409" s="0" t="s">
        <v>56</v>
      </c>
      <c r="B409" s="0" t="s">
        <v>727</v>
      </c>
      <c r="C409" s="10" t="n">
        <f aca="false">VLOOKUP(A409,'patient_data_survival(Nov17)'!$B$2:$J$71,9,0)</f>
        <v>0</v>
      </c>
      <c r="D409" s="10" t="n">
        <v>0</v>
      </c>
      <c r="E409" s="0"/>
      <c r="F409" s="0"/>
      <c r="G409" s="0"/>
      <c r="H409" s="0"/>
      <c r="I409" s="0"/>
      <c r="J409" s="0"/>
      <c r="K409" s="0"/>
      <c r="L409" s="0"/>
      <c r="M409" s="10" t="s">
        <v>653</v>
      </c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2.8" hidden="false" customHeight="false" outlineLevel="0" collapsed="false">
      <c r="A410" s="0" t="s">
        <v>56</v>
      </c>
      <c r="B410" s="0" t="s">
        <v>728</v>
      </c>
      <c r="C410" s="10" t="n">
        <f aca="false">VLOOKUP(A410,'patient_data_survival(Nov17)'!$B$2:$J$71,9,0)</f>
        <v>0</v>
      </c>
      <c r="D410" s="10" t="n">
        <v>0</v>
      </c>
      <c r="E410" s="0"/>
      <c r="F410" s="0"/>
      <c r="G410" s="0"/>
      <c r="H410" s="0"/>
      <c r="I410" s="0"/>
      <c r="J410" s="0"/>
      <c r="K410" s="0"/>
      <c r="L410" s="0"/>
      <c r="M410" s="10" t="s">
        <v>653</v>
      </c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2.8" hidden="false" customHeight="false" outlineLevel="0" collapsed="false">
      <c r="A411" s="0" t="s">
        <v>66</v>
      </c>
      <c r="B411" s="0" t="s">
        <v>729</v>
      </c>
      <c r="C411" s="10" t="n">
        <f aca="false">VLOOKUP(A411,'patient_data_survival(Nov17)'!$B$2:$J$71,9,0)</f>
        <v>0</v>
      </c>
      <c r="D411" s="10" t="n">
        <v>0</v>
      </c>
      <c r="E411" s="0"/>
      <c r="F411" s="0"/>
      <c r="G411" s="0"/>
      <c r="H411" s="0"/>
      <c r="I411" s="0"/>
      <c r="J411" s="0"/>
      <c r="K411" s="0"/>
      <c r="L411" s="0"/>
      <c r="M411" s="10" t="s">
        <v>653</v>
      </c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2.8" hidden="false" customHeight="false" outlineLevel="0" collapsed="false">
      <c r="A412" s="0" t="s">
        <v>66</v>
      </c>
      <c r="B412" s="0" t="s">
        <v>730</v>
      </c>
      <c r="C412" s="10" t="n">
        <f aca="false">VLOOKUP(A412,'patient_data_survival(Nov17)'!$B$2:$J$71,9,0)</f>
        <v>0</v>
      </c>
      <c r="D412" s="10" t="n">
        <v>0</v>
      </c>
      <c r="E412" s="0"/>
      <c r="F412" s="0"/>
      <c r="G412" s="0"/>
      <c r="H412" s="0"/>
      <c r="I412" s="0"/>
      <c r="J412" s="0"/>
      <c r="K412" s="0"/>
      <c r="L412" s="0"/>
      <c r="M412" s="10" t="s">
        <v>653</v>
      </c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2.8" hidden="false" customHeight="false" outlineLevel="0" collapsed="false">
      <c r="A413" s="0" t="s">
        <v>66</v>
      </c>
      <c r="B413" s="0" t="s">
        <v>731</v>
      </c>
      <c r="C413" s="10" t="n">
        <f aca="false">VLOOKUP(A413,'patient_data_survival(Nov17)'!$B$2:$J$71,9,0)</f>
        <v>0</v>
      </c>
      <c r="D413" s="10" t="n">
        <v>0</v>
      </c>
      <c r="E413" s="0"/>
      <c r="F413" s="0"/>
      <c r="G413" s="0"/>
      <c r="H413" s="0"/>
      <c r="I413" s="0"/>
      <c r="J413" s="0"/>
      <c r="K413" s="0"/>
      <c r="L413" s="0"/>
      <c r="M413" s="10" t="s">
        <v>653</v>
      </c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2.8" hidden="false" customHeight="false" outlineLevel="0" collapsed="false">
      <c r="A414" s="0" t="s">
        <v>66</v>
      </c>
      <c r="B414" s="0" t="s">
        <v>732</v>
      </c>
      <c r="C414" s="10" t="n">
        <f aca="false">VLOOKUP(A414,'patient_data_survival(Nov17)'!$B$2:$J$71,9,0)</f>
        <v>0</v>
      </c>
      <c r="D414" s="10" t="n">
        <v>0</v>
      </c>
      <c r="E414" s="0"/>
      <c r="F414" s="0"/>
      <c r="G414" s="0"/>
      <c r="H414" s="0"/>
      <c r="I414" s="0"/>
      <c r="J414" s="0"/>
      <c r="K414" s="0"/>
      <c r="L414" s="0"/>
      <c r="M414" s="10" t="s">
        <v>653</v>
      </c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2.8" hidden="false" customHeight="false" outlineLevel="0" collapsed="false">
      <c r="A415" s="0" t="s">
        <v>70</v>
      </c>
      <c r="B415" s="0" t="s">
        <v>733</v>
      </c>
      <c r="C415" s="10" t="n">
        <f aca="false">VLOOKUP(A415,'patient_data_survival(Nov17)'!$B$2:$J$71,9,0)</f>
        <v>0</v>
      </c>
      <c r="D415" s="10" t="n">
        <v>0</v>
      </c>
      <c r="E415" s="0"/>
      <c r="F415" s="0"/>
      <c r="G415" s="0"/>
      <c r="H415" s="0"/>
      <c r="I415" s="0"/>
      <c r="J415" s="0"/>
      <c r="K415" s="0"/>
      <c r="L415" s="0"/>
      <c r="M415" s="10" t="s">
        <v>653</v>
      </c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2.8" hidden="false" customHeight="false" outlineLevel="0" collapsed="false">
      <c r="A416" s="0" t="s">
        <v>70</v>
      </c>
      <c r="B416" s="0" t="s">
        <v>734</v>
      </c>
      <c r="C416" s="10" t="n">
        <f aca="false">VLOOKUP(A416,'patient_data_survival(Nov17)'!$B$2:$J$71,9,0)</f>
        <v>0</v>
      </c>
      <c r="D416" s="10" t="n">
        <v>0</v>
      </c>
      <c r="E416" s="0"/>
      <c r="F416" s="0"/>
      <c r="G416" s="0"/>
      <c r="H416" s="0"/>
      <c r="I416" s="0"/>
      <c r="J416" s="0"/>
      <c r="K416" s="0"/>
      <c r="L416" s="0"/>
      <c r="M416" s="10" t="s">
        <v>653</v>
      </c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2.8" hidden="false" customHeight="false" outlineLevel="0" collapsed="false">
      <c r="A417" s="0" t="s">
        <v>103</v>
      </c>
      <c r="B417" s="0" t="s">
        <v>735</v>
      </c>
      <c r="C417" s="10" t="n">
        <f aca="false">VLOOKUP(A417,'patient_data_survival(Nov17)'!$B$2:$J$71,9,0)</f>
        <v>0</v>
      </c>
      <c r="D417" s="10" t="n">
        <v>0</v>
      </c>
      <c r="E417" s="0"/>
      <c r="F417" s="0"/>
      <c r="G417" s="0"/>
      <c r="H417" s="0"/>
      <c r="I417" s="0"/>
      <c r="J417" s="0"/>
      <c r="K417" s="0"/>
      <c r="L417" s="0"/>
      <c r="M417" s="10" t="s">
        <v>653</v>
      </c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2.8" hidden="false" customHeight="false" outlineLevel="0" collapsed="false">
      <c r="A418" s="0" t="s">
        <v>103</v>
      </c>
      <c r="B418" s="0" t="s">
        <v>736</v>
      </c>
      <c r="C418" s="10" t="n">
        <f aca="false">VLOOKUP(A418,'patient_data_survival(Nov17)'!$B$2:$J$71,9,0)</f>
        <v>0</v>
      </c>
      <c r="D418" s="10" t="n">
        <v>0</v>
      </c>
      <c r="E418" s="0"/>
      <c r="F418" s="0"/>
      <c r="G418" s="0"/>
      <c r="H418" s="0"/>
      <c r="I418" s="0"/>
      <c r="J418" s="0"/>
      <c r="K418" s="0"/>
      <c r="L418" s="0"/>
      <c r="M418" s="10" t="s">
        <v>653</v>
      </c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2.8" hidden="false" customHeight="false" outlineLevel="0" collapsed="false">
      <c r="A419" s="0" t="s">
        <v>103</v>
      </c>
      <c r="B419" s="0" t="s">
        <v>737</v>
      </c>
      <c r="C419" s="10" t="n">
        <f aca="false">VLOOKUP(A419,'patient_data_survival(Nov17)'!$B$2:$J$71,9,0)</f>
        <v>0</v>
      </c>
      <c r="D419" s="10" t="n">
        <v>0</v>
      </c>
      <c r="E419" s="0"/>
      <c r="F419" s="0"/>
      <c r="G419" s="0"/>
      <c r="H419" s="0"/>
      <c r="I419" s="0"/>
      <c r="J419" s="0"/>
      <c r="K419" s="0"/>
      <c r="L419" s="0"/>
      <c r="M419" s="10" t="s">
        <v>653</v>
      </c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2.8" hidden="false" customHeight="false" outlineLevel="0" collapsed="false">
      <c r="A420" s="0" t="s">
        <v>103</v>
      </c>
      <c r="B420" s="0" t="s">
        <v>738</v>
      </c>
      <c r="C420" s="10" t="n">
        <f aca="false">VLOOKUP(A420,'patient_data_survival(Nov17)'!$B$2:$J$71,9,0)</f>
        <v>0</v>
      </c>
      <c r="D420" s="10" t="n">
        <v>0</v>
      </c>
      <c r="E420" s="0"/>
      <c r="F420" s="0"/>
      <c r="G420" s="0"/>
      <c r="H420" s="0"/>
      <c r="I420" s="0"/>
      <c r="J420" s="0"/>
      <c r="K420" s="0"/>
      <c r="L420" s="0"/>
      <c r="M420" s="10" t="s">
        <v>653</v>
      </c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2.8" hidden="false" customHeight="false" outlineLevel="0" collapsed="false">
      <c r="A421" s="0" t="s">
        <v>103</v>
      </c>
      <c r="B421" s="0" t="s">
        <v>739</v>
      </c>
      <c r="C421" s="10" t="n">
        <f aca="false">VLOOKUP(A421,'patient_data_survival(Nov17)'!$B$2:$J$71,9,0)</f>
        <v>0</v>
      </c>
      <c r="D421" s="10" t="n">
        <v>0</v>
      </c>
      <c r="E421" s="0"/>
      <c r="F421" s="0"/>
      <c r="G421" s="0"/>
      <c r="H421" s="0"/>
      <c r="I421" s="0"/>
      <c r="J421" s="0"/>
      <c r="K421" s="0"/>
      <c r="L421" s="0"/>
      <c r="M421" s="10" t="s">
        <v>653</v>
      </c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2.8" hidden="false" customHeight="false" outlineLevel="0" collapsed="false">
      <c r="A422" s="0" t="s">
        <v>103</v>
      </c>
      <c r="B422" s="0" t="s">
        <v>740</v>
      </c>
      <c r="C422" s="10" t="n">
        <f aca="false">VLOOKUP(A422,'patient_data_survival(Nov17)'!$B$2:$J$71,9,0)</f>
        <v>0</v>
      </c>
      <c r="D422" s="10" t="n">
        <v>0</v>
      </c>
      <c r="E422" s="0"/>
      <c r="F422" s="0"/>
      <c r="G422" s="0"/>
      <c r="H422" s="0"/>
      <c r="I422" s="0"/>
      <c r="J422" s="0"/>
      <c r="K422" s="0"/>
      <c r="L422" s="0"/>
      <c r="M422" s="10" t="s">
        <v>653</v>
      </c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2.8" hidden="false" customHeight="false" outlineLevel="0" collapsed="false">
      <c r="A423" s="0" t="s">
        <v>103</v>
      </c>
      <c r="B423" s="0" t="s">
        <v>741</v>
      </c>
      <c r="C423" s="10" t="n">
        <f aca="false">VLOOKUP(A423,'patient_data_survival(Nov17)'!$B$2:$J$71,9,0)</f>
        <v>0</v>
      </c>
      <c r="D423" s="10" t="n">
        <v>0</v>
      </c>
      <c r="E423" s="0"/>
      <c r="F423" s="0"/>
      <c r="G423" s="0"/>
      <c r="H423" s="0"/>
      <c r="I423" s="0"/>
      <c r="J423" s="0"/>
      <c r="K423" s="0"/>
      <c r="L423" s="0"/>
      <c r="M423" s="10" t="s">
        <v>653</v>
      </c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2.8" hidden="false" customHeight="false" outlineLevel="0" collapsed="false">
      <c r="A424" s="0" t="s">
        <v>103</v>
      </c>
      <c r="B424" s="0" t="s">
        <v>742</v>
      </c>
      <c r="C424" s="10" t="n">
        <f aca="false">VLOOKUP(A424,'patient_data_survival(Nov17)'!$B$2:$J$71,9,0)</f>
        <v>0</v>
      </c>
      <c r="D424" s="10" t="n">
        <v>0</v>
      </c>
      <c r="E424" s="0"/>
      <c r="F424" s="0"/>
      <c r="G424" s="0"/>
      <c r="H424" s="0"/>
      <c r="I424" s="0"/>
      <c r="J424" s="0"/>
      <c r="K424" s="0"/>
      <c r="L424" s="0"/>
      <c r="M424" s="10" t="s">
        <v>653</v>
      </c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2.8" hidden="false" customHeight="false" outlineLevel="0" collapsed="false">
      <c r="A425" s="0" t="s">
        <v>103</v>
      </c>
      <c r="B425" s="0" t="s">
        <v>743</v>
      </c>
      <c r="C425" s="10" t="n">
        <f aca="false">VLOOKUP(A425,'patient_data_survival(Nov17)'!$B$2:$J$71,9,0)</f>
        <v>0</v>
      </c>
      <c r="D425" s="10" t="n">
        <v>0</v>
      </c>
      <c r="E425" s="0"/>
      <c r="F425" s="0"/>
      <c r="G425" s="0"/>
      <c r="H425" s="0"/>
      <c r="I425" s="0"/>
      <c r="J425" s="0"/>
      <c r="K425" s="0"/>
      <c r="L425" s="0"/>
      <c r="M425" s="10" t="s">
        <v>653</v>
      </c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2.8" hidden="false" customHeight="false" outlineLevel="0" collapsed="false">
      <c r="A426" s="0" t="s">
        <v>103</v>
      </c>
      <c r="B426" s="0" t="s">
        <v>744</v>
      </c>
      <c r="C426" s="10" t="n">
        <f aca="false">VLOOKUP(A426,'patient_data_survival(Nov17)'!$B$2:$J$71,9,0)</f>
        <v>0</v>
      </c>
      <c r="D426" s="10" t="n">
        <v>0</v>
      </c>
      <c r="E426" s="0"/>
      <c r="F426" s="0"/>
      <c r="G426" s="0"/>
      <c r="H426" s="0"/>
      <c r="I426" s="0"/>
      <c r="J426" s="0"/>
      <c r="K426" s="0"/>
      <c r="L426" s="0"/>
      <c r="M426" s="10" t="s">
        <v>653</v>
      </c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2.8" hidden="false" customHeight="false" outlineLevel="0" collapsed="false">
      <c r="A427" s="0" t="s">
        <v>129</v>
      </c>
      <c r="B427" s="0" t="s">
        <v>745</v>
      </c>
      <c r="C427" s="10" t="n">
        <f aca="false">VLOOKUP(A427,'patient_data_survival(Nov17)'!$B$2:$J$71,9,0)</f>
        <v>0</v>
      </c>
      <c r="D427" s="10" t="e">
        <f aca="false"/>
        <v>#N/A</v>
      </c>
      <c r="E427" s="0"/>
      <c r="F427" s="0"/>
      <c r="G427" s="0"/>
      <c r="H427" s="0"/>
      <c r="I427" s="0"/>
      <c r="J427" s="0"/>
      <c r="K427" s="0"/>
      <c r="L427" s="0"/>
      <c r="M427" s="10" t="s">
        <v>653</v>
      </c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2.8" hidden="false" customHeight="false" outlineLevel="0" collapsed="false">
      <c r="A428" s="0" t="s">
        <v>129</v>
      </c>
      <c r="B428" s="0" t="s">
        <v>746</v>
      </c>
      <c r="C428" s="10" t="n">
        <f aca="false">VLOOKUP(A428,'patient_data_survival(Nov17)'!$B$2:$J$71,9,0)</f>
        <v>0</v>
      </c>
      <c r="D428" s="10" t="e">
        <f aca="false"/>
        <v>#N/A</v>
      </c>
      <c r="E428" s="0"/>
      <c r="F428" s="0"/>
      <c r="G428" s="0"/>
      <c r="H428" s="0"/>
      <c r="I428" s="0"/>
      <c r="J428" s="0"/>
      <c r="K428" s="0"/>
      <c r="L428" s="0"/>
      <c r="M428" s="10" t="s">
        <v>653</v>
      </c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2.8" hidden="false" customHeight="false" outlineLevel="0" collapsed="false">
      <c r="A429" s="0" t="s">
        <v>129</v>
      </c>
      <c r="B429" s="0" t="s">
        <v>747</v>
      </c>
      <c r="C429" s="10" t="n">
        <f aca="false">VLOOKUP(A429,'patient_data_survival(Nov17)'!$B$2:$J$71,9,0)</f>
        <v>0</v>
      </c>
      <c r="D429" s="10" t="e">
        <f aca="false"/>
        <v>#N/A</v>
      </c>
      <c r="E429" s="0"/>
      <c r="F429" s="0"/>
      <c r="G429" s="0"/>
      <c r="H429" s="0"/>
      <c r="I429" s="0"/>
      <c r="J429" s="0"/>
      <c r="K429" s="0"/>
      <c r="L429" s="0"/>
      <c r="M429" s="10" t="s">
        <v>653</v>
      </c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2.8" hidden="false" customHeight="false" outlineLevel="0" collapsed="false">
      <c r="A430" s="0" t="s">
        <v>129</v>
      </c>
      <c r="B430" s="0" t="s">
        <v>748</v>
      </c>
      <c r="C430" s="10" t="n">
        <f aca="false">VLOOKUP(A430,'patient_data_survival(Nov17)'!$B$2:$J$71,9,0)</f>
        <v>0</v>
      </c>
      <c r="D430" s="10" t="e">
        <f aca="false"/>
        <v>#N/A</v>
      </c>
      <c r="E430" s="0"/>
      <c r="F430" s="0"/>
      <c r="G430" s="0"/>
      <c r="H430" s="0"/>
      <c r="I430" s="0"/>
      <c r="J430" s="0"/>
      <c r="K430" s="0"/>
      <c r="L430" s="0"/>
      <c r="M430" s="10" t="s">
        <v>653</v>
      </c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2.8" hidden="false" customHeight="false" outlineLevel="0" collapsed="false">
      <c r="A431" s="0" t="s">
        <v>129</v>
      </c>
      <c r="B431" s="0" t="s">
        <v>749</v>
      </c>
      <c r="C431" s="10" t="n">
        <f aca="false">VLOOKUP(A431,'patient_data_survival(Nov17)'!$B$2:$J$71,9,0)</f>
        <v>0</v>
      </c>
      <c r="D431" s="10" t="e">
        <f aca="false"/>
        <v>#N/A</v>
      </c>
      <c r="E431" s="0"/>
      <c r="F431" s="0"/>
      <c r="G431" s="0"/>
      <c r="H431" s="0"/>
      <c r="I431" s="0"/>
      <c r="J431" s="0"/>
      <c r="K431" s="0"/>
      <c r="L431" s="0"/>
      <c r="M431" s="10" t="s">
        <v>653</v>
      </c>
      <c r="N431" s="0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2.8" hidden="false" customHeight="false" outlineLevel="0" collapsed="false">
      <c r="A432" s="0" t="s">
        <v>129</v>
      </c>
      <c r="B432" s="0" t="s">
        <v>750</v>
      </c>
      <c r="C432" s="10" t="n">
        <f aca="false">VLOOKUP(A432,'patient_data_survival(Nov17)'!$B$2:$J$71,9,0)</f>
        <v>0</v>
      </c>
      <c r="D432" s="10" t="e">
        <f aca="false"/>
        <v>#N/A</v>
      </c>
      <c r="E432" s="0"/>
      <c r="F432" s="0"/>
      <c r="G432" s="0"/>
      <c r="H432" s="0"/>
      <c r="I432" s="0"/>
      <c r="J432" s="0"/>
      <c r="K432" s="0"/>
      <c r="L432" s="0"/>
      <c r="M432" s="10" t="s">
        <v>653</v>
      </c>
      <c r="N432" s="0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2.8" hidden="false" customHeight="false" outlineLevel="0" collapsed="false">
      <c r="A433" s="0" t="s">
        <v>129</v>
      </c>
      <c r="B433" s="0" t="s">
        <v>751</v>
      </c>
      <c r="C433" s="10" t="n">
        <f aca="false">VLOOKUP(A433,'patient_data_survival(Nov17)'!$B$2:$J$71,9,0)</f>
        <v>0</v>
      </c>
      <c r="D433" s="10" t="e">
        <f aca="false"/>
        <v>#N/A</v>
      </c>
      <c r="E433" s="0"/>
      <c r="F433" s="0"/>
      <c r="G433" s="0"/>
      <c r="H433" s="0"/>
      <c r="I433" s="0"/>
      <c r="J433" s="0"/>
      <c r="K433" s="0"/>
      <c r="L433" s="0"/>
      <c r="M433" s="10" t="s">
        <v>653</v>
      </c>
      <c r="N433" s="0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2.8" hidden="false" customHeight="false" outlineLevel="0" collapsed="false">
      <c r="A434" s="0" t="s">
        <v>129</v>
      </c>
      <c r="B434" s="0" t="s">
        <v>752</v>
      </c>
      <c r="C434" s="10" t="n">
        <f aca="false">VLOOKUP(A434,'patient_data_survival(Nov17)'!$B$2:$J$71,9,0)</f>
        <v>0</v>
      </c>
      <c r="D434" s="10" t="e">
        <f aca="false"/>
        <v>#N/A</v>
      </c>
      <c r="E434" s="0"/>
      <c r="F434" s="0"/>
      <c r="G434" s="0"/>
      <c r="H434" s="0"/>
      <c r="I434" s="0"/>
      <c r="J434" s="0"/>
      <c r="K434" s="0"/>
      <c r="L434" s="0"/>
      <c r="M434" s="10" t="s">
        <v>653</v>
      </c>
      <c r="N434" s="0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2.8" hidden="false" customHeight="false" outlineLevel="0" collapsed="false">
      <c r="A435" s="0" t="s">
        <v>129</v>
      </c>
      <c r="B435" s="0" t="s">
        <v>753</v>
      </c>
      <c r="C435" s="10" t="n">
        <f aca="false">VLOOKUP(A435,'patient_data_survival(Nov17)'!$B$2:$J$71,9,0)</f>
        <v>0</v>
      </c>
      <c r="D435" s="10" t="e">
        <f aca="false"/>
        <v>#N/A</v>
      </c>
      <c r="E435" s="0"/>
      <c r="F435" s="0"/>
      <c r="G435" s="0"/>
      <c r="H435" s="0"/>
      <c r="I435" s="0"/>
      <c r="J435" s="0"/>
      <c r="K435" s="0"/>
      <c r="L435" s="0"/>
      <c r="M435" s="10" t="s">
        <v>653</v>
      </c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2.8" hidden="false" customHeight="false" outlineLevel="0" collapsed="false">
      <c r="A436" s="0" t="s">
        <v>129</v>
      </c>
      <c r="B436" s="0" t="s">
        <v>754</v>
      </c>
      <c r="C436" s="10" t="n">
        <f aca="false">VLOOKUP(A436,'patient_data_survival(Nov17)'!$B$2:$J$71,9,0)</f>
        <v>0</v>
      </c>
      <c r="D436" s="10" t="e">
        <f aca="false"/>
        <v>#N/A</v>
      </c>
      <c r="E436" s="0"/>
      <c r="F436" s="0"/>
      <c r="G436" s="0"/>
      <c r="H436" s="0"/>
      <c r="I436" s="0"/>
      <c r="J436" s="0"/>
      <c r="K436" s="0"/>
      <c r="L436" s="0"/>
      <c r="M436" s="10" t="s">
        <v>653</v>
      </c>
      <c r="N436" s="0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2.8" hidden="false" customHeight="false" outlineLevel="0" collapsed="false">
      <c r="A437" s="0" t="s">
        <v>129</v>
      </c>
      <c r="B437" s="0" t="s">
        <v>755</v>
      </c>
      <c r="C437" s="10" t="n">
        <f aca="false">VLOOKUP(A437,'patient_data_survival(Nov17)'!$B$2:$J$71,9,0)</f>
        <v>0</v>
      </c>
      <c r="D437" s="10" t="e">
        <f aca="false"/>
        <v>#N/A</v>
      </c>
      <c r="E437" s="0"/>
      <c r="F437" s="0"/>
      <c r="G437" s="0"/>
      <c r="H437" s="0"/>
      <c r="I437" s="0"/>
      <c r="J437" s="0"/>
      <c r="K437" s="0"/>
      <c r="L437" s="0"/>
      <c r="M437" s="10" t="s">
        <v>653</v>
      </c>
      <c r="N437" s="0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2.8" hidden="false" customHeight="false" outlineLevel="0" collapsed="false">
      <c r="A438" s="0" t="s">
        <v>129</v>
      </c>
      <c r="B438" s="0" t="s">
        <v>756</v>
      </c>
      <c r="C438" s="10" t="n">
        <f aca="false">VLOOKUP(A438,'patient_data_survival(Nov17)'!$B$2:$J$71,9,0)</f>
        <v>0</v>
      </c>
      <c r="D438" s="10" t="e">
        <f aca="false"/>
        <v>#N/A</v>
      </c>
      <c r="E438" s="0"/>
      <c r="F438" s="0"/>
      <c r="G438" s="0"/>
      <c r="H438" s="0"/>
      <c r="I438" s="0"/>
      <c r="J438" s="0"/>
      <c r="K438" s="0"/>
      <c r="L438" s="0"/>
      <c r="M438" s="10" t="s">
        <v>653</v>
      </c>
      <c r="N438" s="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2.8" hidden="false" customHeight="false" outlineLevel="0" collapsed="false">
      <c r="A439" s="0" t="s">
        <v>129</v>
      </c>
      <c r="B439" s="0" t="s">
        <v>757</v>
      </c>
      <c r="C439" s="10" t="n">
        <f aca="false">VLOOKUP(A439,'patient_data_survival(Nov17)'!$B$2:$J$71,9,0)</f>
        <v>0</v>
      </c>
      <c r="D439" s="10" t="e">
        <f aca="false"/>
        <v>#N/A</v>
      </c>
      <c r="E439" s="0"/>
      <c r="F439" s="0"/>
      <c r="G439" s="0"/>
      <c r="H439" s="0"/>
      <c r="I439" s="0"/>
      <c r="J439" s="0"/>
      <c r="K439" s="0"/>
      <c r="L439" s="0"/>
      <c r="M439" s="10" t="s">
        <v>653</v>
      </c>
      <c r="N439" s="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2.8" hidden="false" customHeight="false" outlineLevel="0" collapsed="false">
      <c r="A440" s="0" t="s">
        <v>129</v>
      </c>
      <c r="B440" s="0" t="s">
        <v>758</v>
      </c>
      <c r="C440" s="10" t="n">
        <f aca="false">VLOOKUP(A440,'patient_data_survival(Nov17)'!$B$2:$J$71,9,0)</f>
        <v>0</v>
      </c>
      <c r="D440" s="10" t="e">
        <f aca="false"/>
        <v>#N/A</v>
      </c>
      <c r="E440" s="0"/>
      <c r="F440" s="0"/>
      <c r="G440" s="0"/>
      <c r="H440" s="0"/>
      <c r="I440" s="0"/>
      <c r="J440" s="0"/>
      <c r="K440" s="0"/>
      <c r="L440" s="0"/>
      <c r="M440" s="10" t="s">
        <v>653</v>
      </c>
      <c r="N440" s="0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2.8" hidden="false" customHeight="false" outlineLevel="0" collapsed="false">
      <c r="A441" s="0" t="s">
        <v>129</v>
      </c>
      <c r="B441" s="0" t="s">
        <v>759</v>
      </c>
      <c r="C441" s="10" t="n">
        <f aca="false">VLOOKUP(A441,'patient_data_survival(Nov17)'!$B$2:$J$71,9,0)</f>
        <v>0</v>
      </c>
      <c r="D441" s="10" t="e">
        <f aca="false"/>
        <v>#N/A</v>
      </c>
      <c r="E441" s="0"/>
      <c r="F441" s="0"/>
      <c r="G441" s="0"/>
      <c r="H441" s="0"/>
      <c r="I441" s="0"/>
      <c r="J441" s="0"/>
      <c r="K441" s="0"/>
      <c r="L441" s="0"/>
      <c r="M441" s="10" t="s">
        <v>653</v>
      </c>
      <c r="N441" s="0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2.8" hidden="false" customHeight="false" outlineLevel="0" collapsed="false">
      <c r="A442" s="0" t="s">
        <v>129</v>
      </c>
      <c r="B442" s="0" t="s">
        <v>760</v>
      </c>
      <c r="C442" s="10" t="n">
        <f aca="false">VLOOKUP(A442,'patient_data_survival(Nov17)'!$B$2:$J$71,9,0)</f>
        <v>0</v>
      </c>
      <c r="D442" s="10" t="e">
        <f aca="false"/>
        <v>#N/A</v>
      </c>
      <c r="E442" s="0"/>
      <c r="F442" s="0"/>
      <c r="G442" s="0"/>
      <c r="H442" s="0"/>
      <c r="I442" s="0"/>
      <c r="J442" s="0"/>
      <c r="K442" s="0"/>
      <c r="L442" s="0"/>
      <c r="M442" s="10" t="s">
        <v>653</v>
      </c>
      <c r="N442" s="0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2.8" hidden="false" customHeight="false" outlineLevel="0" collapsed="false">
      <c r="A443" s="0" t="s">
        <v>129</v>
      </c>
      <c r="B443" s="0" t="s">
        <v>761</v>
      </c>
      <c r="C443" s="10" t="n">
        <f aca="false">VLOOKUP(A443,'patient_data_survival(Nov17)'!$B$2:$J$71,9,0)</f>
        <v>0</v>
      </c>
      <c r="D443" s="10" t="e">
        <f aca="false"/>
        <v>#N/A</v>
      </c>
      <c r="E443" s="0"/>
      <c r="F443" s="0"/>
      <c r="G443" s="0"/>
      <c r="H443" s="0"/>
      <c r="I443" s="0"/>
      <c r="J443" s="0"/>
      <c r="K443" s="0"/>
      <c r="L443" s="0"/>
      <c r="M443" s="10" t="s">
        <v>653</v>
      </c>
      <c r="N443" s="0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2.8" hidden="false" customHeight="false" outlineLevel="0" collapsed="false">
      <c r="A444" s="0" t="s">
        <v>129</v>
      </c>
      <c r="B444" s="0" t="s">
        <v>762</v>
      </c>
      <c r="C444" s="10" t="n">
        <f aca="false">VLOOKUP(A444,'patient_data_survival(Nov17)'!$B$2:$J$71,9,0)</f>
        <v>0</v>
      </c>
      <c r="D444" s="10" t="e">
        <f aca="false"/>
        <v>#N/A</v>
      </c>
      <c r="E444" s="0"/>
      <c r="F444" s="0"/>
      <c r="G444" s="0"/>
      <c r="H444" s="0"/>
      <c r="I444" s="0"/>
      <c r="J444" s="0"/>
      <c r="K444" s="0"/>
      <c r="L444" s="0"/>
      <c r="M444" s="10" t="s">
        <v>653</v>
      </c>
      <c r="N444" s="0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2.8" hidden="false" customHeight="false" outlineLevel="0" collapsed="false">
      <c r="A445" s="0" t="s">
        <v>129</v>
      </c>
      <c r="B445" s="0" t="s">
        <v>763</v>
      </c>
      <c r="C445" s="10" t="n">
        <f aca="false">VLOOKUP(A445,'patient_data_survival(Nov17)'!$B$2:$J$71,9,0)</f>
        <v>0</v>
      </c>
      <c r="D445" s="10" t="e">
        <f aca="false"/>
        <v>#N/A</v>
      </c>
      <c r="E445" s="0"/>
      <c r="F445" s="0"/>
      <c r="G445" s="0"/>
      <c r="H445" s="0"/>
      <c r="I445" s="0"/>
      <c r="J445" s="0"/>
      <c r="K445" s="0"/>
      <c r="L445" s="0"/>
      <c r="M445" s="10" t="s">
        <v>653</v>
      </c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2.8" hidden="false" customHeight="false" outlineLevel="0" collapsed="false">
      <c r="A446" s="0" t="s">
        <v>129</v>
      </c>
      <c r="B446" s="0" t="s">
        <v>764</v>
      </c>
      <c r="C446" s="10" t="n">
        <f aca="false">VLOOKUP(A446,'patient_data_survival(Nov17)'!$B$2:$J$71,9,0)</f>
        <v>0</v>
      </c>
      <c r="D446" s="10" t="e">
        <f aca="false"/>
        <v>#N/A</v>
      </c>
      <c r="E446" s="0"/>
      <c r="F446" s="0"/>
      <c r="G446" s="0"/>
      <c r="H446" s="0"/>
      <c r="I446" s="0"/>
      <c r="J446" s="0"/>
      <c r="K446" s="0"/>
      <c r="L446" s="0"/>
      <c r="M446" s="10" t="s">
        <v>653</v>
      </c>
      <c r="N446" s="0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2.8" hidden="false" customHeight="false" outlineLevel="0" collapsed="false">
      <c r="A447" s="0" t="s">
        <v>129</v>
      </c>
      <c r="B447" s="0" t="s">
        <v>765</v>
      </c>
      <c r="C447" s="10" t="n">
        <f aca="false">VLOOKUP(A447,'patient_data_survival(Nov17)'!$B$2:$J$71,9,0)</f>
        <v>0</v>
      </c>
      <c r="D447" s="10" t="e">
        <f aca="false"/>
        <v>#N/A</v>
      </c>
      <c r="E447" s="0"/>
      <c r="F447" s="0"/>
      <c r="G447" s="0"/>
      <c r="H447" s="0"/>
      <c r="I447" s="0"/>
      <c r="J447" s="0"/>
      <c r="K447" s="0"/>
      <c r="L447" s="0"/>
      <c r="M447" s="10" t="s">
        <v>653</v>
      </c>
      <c r="N447" s="0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2.8" hidden="false" customHeight="false" outlineLevel="0" collapsed="false">
      <c r="A448" s="0" t="s">
        <v>129</v>
      </c>
      <c r="B448" s="0" t="s">
        <v>766</v>
      </c>
      <c r="C448" s="10" t="n">
        <f aca="false">VLOOKUP(A448,'patient_data_survival(Nov17)'!$B$2:$J$71,9,0)</f>
        <v>0</v>
      </c>
      <c r="D448" s="10" t="e">
        <f aca="false"/>
        <v>#N/A</v>
      </c>
      <c r="E448" s="0"/>
      <c r="F448" s="0"/>
      <c r="G448" s="0"/>
      <c r="H448" s="0"/>
      <c r="I448" s="0"/>
      <c r="J448" s="0"/>
      <c r="K448" s="0"/>
      <c r="L448" s="0"/>
      <c r="M448" s="10" t="s">
        <v>653</v>
      </c>
      <c r="N448" s="0"/>
      <c r="O448" s="0"/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2.8" hidden="false" customHeight="false" outlineLevel="0" collapsed="false">
      <c r="A449" s="0" t="s">
        <v>129</v>
      </c>
      <c r="B449" s="0" t="s">
        <v>767</v>
      </c>
      <c r="C449" s="10" t="n">
        <f aca="false">VLOOKUP(A449,'patient_data_survival(Nov17)'!$B$2:$J$71,9,0)</f>
        <v>0</v>
      </c>
      <c r="D449" s="10" t="e">
        <f aca="false"/>
        <v>#N/A</v>
      </c>
      <c r="E449" s="0"/>
      <c r="F449" s="0"/>
      <c r="G449" s="0"/>
      <c r="H449" s="0"/>
      <c r="I449" s="0"/>
      <c r="J449" s="0"/>
      <c r="K449" s="0"/>
      <c r="L449" s="0"/>
      <c r="M449" s="10" t="s">
        <v>653</v>
      </c>
      <c r="N449" s="0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2.8" hidden="false" customHeight="false" outlineLevel="0" collapsed="false">
      <c r="A450" s="0" t="s">
        <v>129</v>
      </c>
      <c r="B450" s="0" t="s">
        <v>768</v>
      </c>
      <c r="C450" s="10" t="n">
        <f aca="false">VLOOKUP(A450,'patient_data_survival(Nov17)'!$B$2:$J$71,9,0)</f>
        <v>0</v>
      </c>
      <c r="D450" s="10" t="e">
        <f aca="false"/>
        <v>#N/A</v>
      </c>
      <c r="E450" s="0"/>
      <c r="F450" s="0"/>
      <c r="G450" s="0"/>
      <c r="H450" s="0"/>
      <c r="I450" s="0"/>
      <c r="J450" s="0"/>
      <c r="K450" s="0"/>
      <c r="L450" s="0"/>
      <c r="M450" s="10" t="s">
        <v>653</v>
      </c>
      <c r="N450" s="0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2.8" hidden="false" customHeight="false" outlineLevel="0" collapsed="false">
      <c r="A451" s="0" t="s">
        <v>129</v>
      </c>
      <c r="B451" s="0" t="s">
        <v>769</v>
      </c>
      <c r="C451" s="10" t="n">
        <f aca="false">VLOOKUP(A451,'patient_data_survival(Nov17)'!$B$2:$J$71,9,0)</f>
        <v>0</v>
      </c>
      <c r="D451" s="10" t="e">
        <f aca="false"/>
        <v>#N/A</v>
      </c>
      <c r="E451" s="0"/>
      <c r="F451" s="0"/>
      <c r="G451" s="0"/>
      <c r="H451" s="0"/>
      <c r="I451" s="0"/>
      <c r="J451" s="0"/>
      <c r="K451" s="0"/>
      <c r="L451" s="0"/>
      <c r="M451" s="10" t="s">
        <v>653</v>
      </c>
      <c r="N451" s="0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2.8" hidden="false" customHeight="false" outlineLevel="0" collapsed="false">
      <c r="A452" s="0" t="s">
        <v>129</v>
      </c>
      <c r="B452" s="0" t="s">
        <v>770</v>
      </c>
      <c r="C452" s="10" t="n">
        <f aca="false">VLOOKUP(A452,'patient_data_survival(Nov17)'!$B$2:$J$71,9,0)</f>
        <v>0</v>
      </c>
      <c r="D452" s="10" t="e">
        <f aca="false"/>
        <v>#N/A</v>
      </c>
      <c r="E452" s="0"/>
      <c r="F452" s="0"/>
      <c r="G452" s="0"/>
      <c r="H452" s="0"/>
      <c r="I452" s="0"/>
      <c r="J452" s="0"/>
      <c r="K452" s="0"/>
      <c r="L452" s="0"/>
      <c r="M452" s="10" t="s">
        <v>653</v>
      </c>
      <c r="N452" s="0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2.8" hidden="false" customHeight="false" outlineLevel="0" collapsed="false">
      <c r="A453" s="0" t="s">
        <v>129</v>
      </c>
      <c r="B453" s="0" t="s">
        <v>771</v>
      </c>
      <c r="C453" s="10" t="n">
        <f aca="false">VLOOKUP(A453,'patient_data_survival(Nov17)'!$B$2:$J$71,9,0)</f>
        <v>0</v>
      </c>
      <c r="D453" s="10" t="e">
        <f aca="false"/>
        <v>#N/A</v>
      </c>
      <c r="E453" s="0"/>
      <c r="F453" s="0"/>
      <c r="G453" s="0"/>
      <c r="H453" s="0"/>
      <c r="I453" s="0"/>
      <c r="J453" s="0"/>
      <c r="K453" s="0"/>
      <c r="L453" s="0"/>
      <c r="M453" s="10" t="s">
        <v>653</v>
      </c>
      <c r="N453" s="0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2.8" hidden="false" customHeight="false" outlineLevel="0" collapsed="false">
      <c r="A454" s="0" t="s">
        <v>129</v>
      </c>
      <c r="B454" s="0" t="s">
        <v>772</v>
      </c>
      <c r="C454" s="10" t="n">
        <f aca="false">VLOOKUP(A454,'patient_data_survival(Nov17)'!$B$2:$J$71,9,0)</f>
        <v>0</v>
      </c>
      <c r="D454" s="10" t="e">
        <f aca="false"/>
        <v>#N/A</v>
      </c>
      <c r="E454" s="0"/>
      <c r="F454" s="0"/>
      <c r="G454" s="0"/>
      <c r="H454" s="0"/>
      <c r="I454" s="0"/>
      <c r="J454" s="0"/>
      <c r="K454" s="0"/>
      <c r="L454" s="0"/>
      <c r="M454" s="10" t="s">
        <v>653</v>
      </c>
      <c r="N454" s="0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2.8" hidden="false" customHeight="false" outlineLevel="0" collapsed="false">
      <c r="A455" s="0" t="s">
        <v>133</v>
      </c>
      <c r="B455" s="0" t="s">
        <v>773</v>
      </c>
      <c r="C455" s="10" t="n">
        <f aca="false">VLOOKUP(A455,'patient_data_survival(Nov17)'!$B$2:$J$71,9,0)</f>
        <v>0</v>
      </c>
      <c r="D455" s="10" t="n">
        <v>0</v>
      </c>
      <c r="E455" s="0"/>
      <c r="F455" s="0"/>
      <c r="G455" s="0"/>
      <c r="H455" s="0"/>
      <c r="I455" s="0"/>
      <c r="J455" s="0"/>
      <c r="K455" s="0"/>
      <c r="L455" s="0"/>
      <c r="M455" s="10" t="s">
        <v>653</v>
      </c>
      <c r="N455" s="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2.8" hidden="false" customHeight="false" outlineLevel="0" collapsed="false">
      <c r="A456" s="0" t="s">
        <v>133</v>
      </c>
      <c r="B456" s="0" t="s">
        <v>774</v>
      </c>
      <c r="C456" s="10" t="n">
        <f aca="false">VLOOKUP(A456,'patient_data_survival(Nov17)'!$B$2:$J$71,9,0)</f>
        <v>0</v>
      </c>
      <c r="D456" s="10" t="n">
        <v>0</v>
      </c>
      <c r="E456" s="0"/>
      <c r="F456" s="0"/>
      <c r="G456" s="0"/>
      <c r="H456" s="0"/>
      <c r="I456" s="0"/>
      <c r="J456" s="0"/>
      <c r="K456" s="0"/>
      <c r="L456" s="0"/>
      <c r="M456" s="10" t="s">
        <v>653</v>
      </c>
      <c r="N456" s="0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2.8" hidden="false" customHeight="false" outlineLevel="0" collapsed="false">
      <c r="A457" s="0" t="s">
        <v>20</v>
      </c>
      <c r="B457" s="0" t="s">
        <v>775</v>
      </c>
      <c r="C457" s="10" t="n">
        <f aca="false">VLOOKUP(A457,'patient_data_survival(Nov17)'!$B$2:$J$71,9,0)</f>
        <v>0</v>
      </c>
      <c r="D457" s="10" t="e">
        <f aca="false"/>
        <v>#N/A</v>
      </c>
      <c r="E457" s="0"/>
      <c r="F457" s="0"/>
      <c r="G457" s="0"/>
      <c r="H457" s="0"/>
      <c r="I457" s="0"/>
      <c r="J457" s="0"/>
      <c r="K457" s="0"/>
      <c r="L457" s="0"/>
      <c r="M457" s="10" t="s">
        <v>653</v>
      </c>
      <c r="N457" s="0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2.8" hidden="false" customHeight="false" outlineLevel="0" collapsed="false">
      <c r="A458" s="0" t="s">
        <v>20</v>
      </c>
      <c r="B458" s="0" t="s">
        <v>776</v>
      </c>
      <c r="C458" s="10" t="n">
        <f aca="false">VLOOKUP(A458,'patient_data_survival(Nov17)'!$B$2:$J$71,9,0)</f>
        <v>0</v>
      </c>
      <c r="D458" s="10" t="e">
        <f aca="false"/>
        <v>#N/A</v>
      </c>
      <c r="E458" s="0"/>
      <c r="F458" s="0"/>
      <c r="G458" s="0"/>
      <c r="H458" s="0"/>
      <c r="I458" s="0"/>
      <c r="J458" s="0"/>
      <c r="K458" s="0"/>
      <c r="L458" s="0"/>
      <c r="M458" s="10" t="s">
        <v>653</v>
      </c>
      <c r="N458" s="0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2.8" hidden="false" customHeight="false" outlineLevel="0" collapsed="false">
      <c r="A459" s="0" t="s">
        <v>20</v>
      </c>
      <c r="B459" s="0" t="s">
        <v>777</v>
      </c>
      <c r="C459" s="10" t="n">
        <f aca="false">VLOOKUP(A459,'patient_data_survival(Nov17)'!$B$2:$J$71,9,0)</f>
        <v>0</v>
      </c>
      <c r="D459" s="10" t="e">
        <f aca="false"/>
        <v>#N/A</v>
      </c>
      <c r="E459" s="0"/>
      <c r="F459" s="0"/>
      <c r="G459" s="0"/>
      <c r="H459" s="0"/>
      <c r="I459" s="0"/>
      <c r="J459" s="0"/>
      <c r="K459" s="0"/>
      <c r="L459" s="0"/>
      <c r="M459" s="10" t="s">
        <v>653</v>
      </c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2.8" hidden="false" customHeight="false" outlineLevel="0" collapsed="false">
      <c r="A460" s="0" t="s">
        <v>20</v>
      </c>
      <c r="B460" s="0" t="s">
        <v>778</v>
      </c>
      <c r="C460" s="10" t="n">
        <f aca="false">VLOOKUP(A460,'patient_data_survival(Nov17)'!$B$2:$J$71,9,0)</f>
        <v>0</v>
      </c>
      <c r="D460" s="10" t="e">
        <f aca="false"/>
        <v>#N/A</v>
      </c>
      <c r="E460" s="0"/>
      <c r="F460" s="0"/>
      <c r="G460" s="0"/>
      <c r="H460" s="0"/>
      <c r="I460" s="0"/>
      <c r="J460" s="0"/>
      <c r="K460" s="0"/>
      <c r="L460" s="0"/>
      <c r="M460" s="10" t="s">
        <v>653</v>
      </c>
      <c r="N460" s="0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2.8" hidden="false" customHeight="false" outlineLevel="0" collapsed="false">
      <c r="A461" s="0" t="s">
        <v>20</v>
      </c>
      <c r="B461" s="0" t="s">
        <v>779</v>
      </c>
      <c r="C461" s="10" t="n">
        <f aca="false">VLOOKUP(A461,'patient_data_survival(Nov17)'!$B$2:$J$71,9,0)</f>
        <v>0</v>
      </c>
      <c r="D461" s="10" t="e">
        <f aca="false"/>
        <v>#N/A</v>
      </c>
      <c r="E461" s="0"/>
      <c r="F461" s="0"/>
      <c r="G461" s="0"/>
      <c r="H461" s="0"/>
      <c r="I461" s="0"/>
      <c r="J461" s="0"/>
      <c r="K461" s="0"/>
      <c r="L461" s="0"/>
      <c r="M461" s="10" t="s">
        <v>653</v>
      </c>
      <c r="N461" s="0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2.8" hidden="false" customHeight="false" outlineLevel="0" collapsed="false">
      <c r="A462" s="0" t="s">
        <v>20</v>
      </c>
      <c r="B462" s="0" t="s">
        <v>780</v>
      </c>
      <c r="C462" s="10" t="n">
        <f aca="false">VLOOKUP(A462,'patient_data_survival(Nov17)'!$B$2:$J$71,9,0)</f>
        <v>0</v>
      </c>
      <c r="D462" s="10" t="e">
        <f aca="false"/>
        <v>#N/A</v>
      </c>
      <c r="E462" s="0"/>
      <c r="F462" s="0"/>
      <c r="G462" s="0"/>
      <c r="H462" s="0"/>
      <c r="I462" s="0"/>
      <c r="J462" s="0"/>
      <c r="K462" s="0"/>
      <c r="L462" s="0"/>
      <c r="M462" s="10" t="s">
        <v>653</v>
      </c>
      <c r="N462" s="0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2.8" hidden="false" customHeight="false" outlineLevel="0" collapsed="false">
      <c r="A463" s="0" t="s">
        <v>20</v>
      </c>
      <c r="B463" s="0" t="s">
        <v>781</v>
      </c>
      <c r="C463" s="10" t="n">
        <f aca="false">VLOOKUP(A463,'patient_data_survival(Nov17)'!$B$2:$J$71,9,0)</f>
        <v>0</v>
      </c>
      <c r="D463" s="10" t="e">
        <f aca="false"/>
        <v>#N/A</v>
      </c>
      <c r="E463" s="0"/>
      <c r="F463" s="0"/>
      <c r="G463" s="0"/>
      <c r="H463" s="0"/>
      <c r="I463" s="0"/>
      <c r="J463" s="0"/>
      <c r="K463" s="0"/>
      <c r="L463" s="0"/>
      <c r="M463" s="10" t="s">
        <v>653</v>
      </c>
      <c r="N463" s="0"/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2.8" hidden="false" customHeight="false" outlineLevel="0" collapsed="false">
      <c r="A464" s="0" t="s">
        <v>20</v>
      </c>
      <c r="B464" s="0" t="s">
        <v>782</v>
      </c>
      <c r="C464" s="10" t="n">
        <f aca="false">VLOOKUP(A464,'patient_data_survival(Nov17)'!$B$2:$J$71,9,0)</f>
        <v>0</v>
      </c>
      <c r="D464" s="10" t="e">
        <f aca="false"/>
        <v>#N/A</v>
      </c>
      <c r="E464" s="0"/>
      <c r="F464" s="0"/>
      <c r="G464" s="0"/>
      <c r="H464" s="0"/>
      <c r="I464" s="0"/>
      <c r="J464" s="0"/>
      <c r="K464" s="0"/>
      <c r="L464" s="0"/>
      <c r="M464" s="10" t="s">
        <v>653</v>
      </c>
      <c r="N464" s="0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2.8" hidden="false" customHeight="false" outlineLevel="0" collapsed="false">
      <c r="A465" s="0" t="s">
        <v>20</v>
      </c>
      <c r="B465" s="0" t="s">
        <v>783</v>
      </c>
      <c r="C465" s="10" t="n">
        <f aca="false">VLOOKUP(A465,'patient_data_survival(Nov17)'!$B$2:$J$71,9,0)</f>
        <v>0</v>
      </c>
      <c r="D465" s="10" t="e">
        <f aca="false"/>
        <v>#N/A</v>
      </c>
      <c r="E465" s="0"/>
      <c r="F465" s="0"/>
      <c r="G465" s="0"/>
      <c r="H465" s="0"/>
      <c r="I465" s="0"/>
      <c r="J465" s="0"/>
      <c r="K465" s="0"/>
      <c r="L465" s="0"/>
      <c r="M465" s="10" t="s">
        <v>653</v>
      </c>
      <c r="N465" s="0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2.8" hidden="false" customHeight="false" outlineLevel="0" collapsed="false">
      <c r="A466" s="0" t="s">
        <v>20</v>
      </c>
      <c r="B466" s="0" t="s">
        <v>784</v>
      </c>
      <c r="C466" s="10" t="n">
        <f aca="false">VLOOKUP(A466,'patient_data_survival(Nov17)'!$B$2:$J$71,9,0)</f>
        <v>0</v>
      </c>
      <c r="D466" s="10" t="e">
        <f aca="false"/>
        <v>#N/A</v>
      </c>
      <c r="E466" s="0"/>
      <c r="F466" s="0"/>
      <c r="G466" s="0"/>
      <c r="H466" s="0"/>
      <c r="I466" s="0"/>
      <c r="J466" s="0"/>
      <c r="K466" s="0"/>
      <c r="L466" s="0"/>
      <c r="M466" s="10" t="s">
        <v>653</v>
      </c>
      <c r="N466" s="0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2.8" hidden="false" customHeight="false" outlineLevel="0" collapsed="false">
      <c r="A467" s="0" t="s">
        <v>20</v>
      </c>
      <c r="B467" s="0" t="s">
        <v>785</v>
      </c>
      <c r="C467" s="10" t="n">
        <f aca="false">VLOOKUP(A467,'patient_data_survival(Nov17)'!$B$2:$J$71,9,0)</f>
        <v>0</v>
      </c>
      <c r="D467" s="10" t="e">
        <f aca="false"/>
        <v>#N/A</v>
      </c>
      <c r="E467" s="0"/>
      <c r="F467" s="0"/>
      <c r="G467" s="0"/>
      <c r="H467" s="0"/>
      <c r="I467" s="0"/>
      <c r="J467" s="0"/>
      <c r="K467" s="0"/>
      <c r="L467" s="0"/>
      <c r="M467" s="10" t="s">
        <v>653</v>
      </c>
      <c r="N467" s="0"/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2.8" hidden="false" customHeight="false" outlineLevel="0" collapsed="false">
      <c r="A468" s="0" t="s">
        <v>20</v>
      </c>
      <c r="B468" s="0" t="s">
        <v>786</v>
      </c>
      <c r="C468" s="10" t="n">
        <f aca="false">VLOOKUP(A468,'patient_data_survival(Nov17)'!$B$2:$J$71,9,0)</f>
        <v>0</v>
      </c>
      <c r="D468" s="10" t="e">
        <f aca="false"/>
        <v>#N/A</v>
      </c>
      <c r="E468" s="0"/>
      <c r="F468" s="0"/>
      <c r="G468" s="0"/>
      <c r="H468" s="0"/>
      <c r="I468" s="0"/>
      <c r="J468" s="0"/>
      <c r="K468" s="0"/>
      <c r="L468" s="0"/>
      <c r="M468" s="10" t="s">
        <v>653</v>
      </c>
      <c r="N468" s="0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2.8" hidden="false" customHeight="false" outlineLevel="0" collapsed="false">
      <c r="A469" s="0" t="s">
        <v>20</v>
      </c>
      <c r="B469" s="0" t="s">
        <v>787</v>
      </c>
      <c r="C469" s="10" t="n">
        <f aca="false">VLOOKUP(A469,'patient_data_survival(Nov17)'!$B$2:$J$71,9,0)</f>
        <v>0</v>
      </c>
      <c r="D469" s="10" t="e">
        <f aca="false"/>
        <v>#N/A</v>
      </c>
      <c r="E469" s="0"/>
      <c r="F469" s="0"/>
      <c r="G469" s="0"/>
      <c r="H469" s="0"/>
      <c r="I469" s="0"/>
      <c r="J469" s="0"/>
      <c r="K469" s="0"/>
      <c r="L469" s="0"/>
      <c r="M469" s="10" t="s">
        <v>653</v>
      </c>
      <c r="N469" s="0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2.8" hidden="false" customHeight="false" outlineLevel="0" collapsed="false">
      <c r="A470" s="0" t="s">
        <v>20</v>
      </c>
      <c r="B470" s="0" t="s">
        <v>788</v>
      </c>
      <c r="C470" s="10" t="n">
        <f aca="false">VLOOKUP(A470,'patient_data_survival(Nov17)'!$B$2:$J$71,9,0)</f>
        <v>0</v>
      </c>
      <c r="D470" s="10" t="e">
        <f aca="false"/>
        <v>#N/A</v>
      </c>
      <c r="E470" s="0"/>
      <c r="F470" s="0"/>
      <c r="G470" s="0"/>
      <c r="H470" s="0"/>
      <c r="I470" s="0"/>
      <c r="J470" s="0"/>
      <c r="K470" s="0"/>
      <c r="L470" s="0"/>
      <c r="M470" s="10" t="s">
        <v>653</v>
      </c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2.8" hidden="false" customHeight="false" outlineLevel="0" collapsed="false">
      <c r="A471" s="0" t="s">
        <v>20</v>
      </c>
      <c r="B471" s="0" t="s">
        <v>789</v>
      </c>
      <c r="C471" s="10" t="n">
        <f aca="false">VLOOKUP(A471,'patient_data_survival(Nov17)'!$B$2:$J$71,9,0)</f>
        <v>0</v>
      </c>
      <c r="D471" s="10" t="e">
        <f aca="false"/>
        <v>#N/A</v>
      </c>
      <c r="E471" s="0"/>
      <c r="F471" s="0"/>
      <c r="G471" s="0"/>
      <c r="H471" s="0"/>
      <c r="I471" s="0"/>
      <c r="J471" s="0"/>
      <c r="K471" s="0"/>
      <c r="L471" s="0"/>
      <c r="M471" s="10" t="s">
        <v>653</v>
      </c>
      <c r="N471" s="0"/>
      <c r="O471" s="0"/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2.8" hidden="false" customHeight="false" outlineLevel="0" collapsed="false">
      <c r="A472" s="0" t="s">
        <v>20</v>
      </c>
      <c r="B472" s="0" t="s">
        <v>790</v>
      </c>
      <c r="C472" s="10" t="n">
        <f aca="false">VLOOKUP(A472,'patient_data_survival(Nov17)'!$B$2:$J$71,9,0)</f>
        <v>0</v>
      </c>
      <c r="D472" s="10" t="e">
        <f aca="false"/>
        <v>#N/A</v>
      </c>
      <c r="E472" s="0"/>
      <c r="F472" s="0"/>
      <c r="G472" s="0"/>
      <c r="H472" s="0"/>
      <c r="I472" s="0"/>
      <c r="J472" s="0"/>
      <c r="K472" s="0"/>
      <c r="L472" s="0"/>
      <c r="M472" s="10" t="s">
        <v>653</v>
      </c>
      <c r="N472" s="0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2.8" hidden="false" customHeight="false" outlineLevel="0" collapsed="false">
      <c r="A473" s="0" t="s">
        <v>20</v>
      </c>
      <c r="B473" s="0" t="s">
        <v>791</v>
      </c>
      <c r="C473" s="10" t="n">
        <f aca="false">VLOOKUP(A473,'patient_data_survival(Nov17)'!$B$2:$J$71,9,0)</f>
        <v>0</v>
      </c>
      <c r="D473" s="10" t="e">
        <f aca="false"/>
        <v>#N/A</v>
      </c>
      <c r="E473" s="0"/>
      <c r="F473" s="0"/>
      <c r="G473" s="0"/>
      <c r="H473" s="0"/>
      <c r="I473" s="0"/>
      <c r="J473" s="0"/>
      <c r="K473" s="0"/>
      <c r="L473" s="0"/>
      <c r="M473" s="10" t="s">
        <v>653</v>
      </c>
      <c r="N473" s="0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2.8" hidden="false" customHeight="false" outlineLevel="0" collapsed="false">
      <c r="A474" s="0" t="s">
        <v>20</v>
      </c>
      <c r="B474" s="0" t="s">
        <v>792</v>
      </c>
      <c r="C474" s="10" t="n">
        <f aca="false">VLOOKUP(A474,'patient_data_survival(Nov17)'!$B$2:$J$71,9,0)</f>
        <v>0</v>
      </c>
      <c r="D474" s="10" t="e">
        <f aca="false"/>
        <v>#N/A</v>
      </c>
      <c r="E474" s="0"/>
      <c r="F474" s="0"/>
      <c r="G474" s="0"/>
      <c r="H474" s="0"/>
      <c r="I474" s="0"/>
      <c r="J474" s="0"/>
      <c r="K474" s="0"/>
      <c r="L474" s="0"/>
      <c r="M474" s="10" t="s">
        <v>653</v>
      </c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2.8" hidden="false" customHeight="false" outlineLevel="0" collapsed="false">
      <c r="A475" s="0" t="s">
        <v>20</v>
      </c>
      <c r="B475" s="0" t="s">
        <v>793</v>
      </c>
      <c r="C475" s="10" t="n">
        <f aca="false">VLOOKUP(A475,'patient_data_survival(Nov17)'!$B$2:$J$71,9,0)</f>
        <v>0</v>
      </c>
      <c r="D475" s="10" t="e">
        <f aca="false"/>
        <v>#N/A</v>
      </c>
      <c r="E475" s="0"/>
      <c r="F475" s="0"/>
      <c r="G475" s="0"/>
      <c r="H475" s="0"/>
      <c r="I475" s="0"/>
      <c r="J475" s="0"/>
      <c r="K475" s="0"/>
      <c r="L475" s="0"/>
      <c r="M475" s="10" t="s">
        <v>653</v>
      </c>
      <c r="N475" s="0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2.8" hidden="false" customHeight="false" outlineLevel="0" collapsed="false">
      <c r="A476" s="0" t="s">
        <v>20</v>
      </c>
      <c r="B476" s="0" t="s">
        <v>794</v>
      </c>
      <c r="C476" s="10" t="n">
        <f aca="false">VLOOKUP(A476,'patient_data_survival(Nov17)'!$B$2:$J$71,9,0)</f>
        <v>0</v>
      </c>
      <c r="D476" s="10" t="e">
        <f aca="false"/>
        <v>#N/A</v>
      </c>
      <c r="E476" s="0"/>
      <c r="F476" s="0"/>
      <c r="G476" s="0"/>
      <c r="H476" s="0"/>
      <c r="I476" s="0"/>
      <c r="J476" s="0"/>
      <c r="K476" s="0"/>
      <c r="L476" s="0"/>
      <c r="M476" s="10" t="s">
        <v>653</v>
      </c>
      <c r="N476" s="0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s="38" customFormat="true" ht="12.8" hidden="false" customHeight="false" outlineLevel="0" collapsed="false">
      <c r="A477" s="0" t="s">
        <v>20</v>
      </c>
      <c r="B477" s="0" t="s">
        <v>795</v>
      </c>
      <c r="C477" s="10" t="n">
        <f aca="false">VLOOKUP(A477,'patient_data_survival(Nov17)'!$B$2:$J$71,9,0)</f>
        <v>0</v>
      </c>
      <c r="D477" s="10" t="e">
        <f aca="false"/>
        <v>#N/A</v>
      </c>
      <c r="E477" s="10"/>
      <c r="F477" s="10"/>
      <c r="G477" s="10"/>
      <c r="H477" s="10"/>
      <c r="I477" s="10"/>
      <c r="J477" s="10"/>
      <c r="K477" s="10"/>
      <c r="L477" s="10"/>
      <c r="M477" s="10" t="s">
        <v>653</v>
      </c>
      <c r="N477" s="10"/>
      <c r="O477" s="10"/>
      <c r="P477" s="10"/>
      <c r="Q477" s="10"/>
      <c r="R477" s="10"/>
      <c r="S477" s="10"/>
      <c r="T477" s="10"/>
    </row>
    <row r="478" customFormat="false" ht="12.8" hidden="false" customHeight="false" outlineLevel="0" collapsed="false">
      <c r="A478" s="0" t="s">
        <v>20</v>
      </c>
      <c r="B478" s="0" t="s">
        <v>796</v>
      </c>
      <c r="C478" s="10" t="n">
        <f aca="false">VLOOKUP(A478,'patient_data_survival(Nov17)'!$B$2:$J$71,9,0)</f>
        <v>0</v>
      </c>
      <c r="D478" s="10" t="e">
        <f aca="false"/>
        <v>#N/A</v>
      </c>
      <c r="E478" s="0"/>
      <c r="F478" s="0"/>
      <c r="G478" s="0"/>
      <c r="H478" s="0"/>
      <c r="I478" s="0"/>
      <c r="J478" s="0"/>
      <c r="K478" s="0"/>
      <c r="L478" s="0"/>
      <c r="M478" s="10" t="s">
        <v>653</v>
      </c>
      <c r="N478" s="0"/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2.8" hidden="false" customHeight="false" outlineLevel="0" collapsed="false">
      <c r="A479" s="0" t="s">
        <v>20</v>
      </c>
      <c r="B479" s="0" t="s">
        <v>797</v>
      </c>
      <c r="C479" s="10" t="n">
        <f aca="false">VLOOKUP(A479,'patient_data_survival(Nov17)'!$B$2:$J$71,9,0)</f>
        <v>0</v>
      </c>
      <c r="D479" s="10" t="e">
        <f aca="false"/>
        <v>#N/A</v>
      </c>
      <c r="E479" s="0"/>
      <c r="F479" s="0"/>
      <c r="G479" s="0"/>
      <c r="H479" s="0"/>
      <c r="I479" s="0"/>
      <c r="J479" s="0"/>
      <c r="K479" s="0"/>
      <c r="L479" s="0"/>
      <c r="M479" s="10" t="s">
        <v>653</v>
      </c>
      <c r="N479" s="0"/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2.8" hidden="false" customHeight="false" outlineLevel="0" collapsed="false">
      <c r="A480" s="0" t="s">
        <v>20</v>
      </c>
      <c r="B480" s="0" t="s">
        <v>798</v>
      </c>
      <c r="C480" s="10" t="n">
        <f aca="false">VLOOKUP(A480,'patient_data_survival(Nov17)'!$B$2:$J$71,9,0)</f>
        <v>0</v>
      </c>
      <c r="D480" s="10" t="e">
        <f aca="false"/>
        <v>#N/A</v>
      </c>
      <c r="E480" s="0"/>
      <c r="F480" s="0"/>
      <c r="G480" s="0"/>
      <c r="H480" s="0"/>
      <c r="I480" s="0"/>
      <c r="J480" s="0"/>
      <c r="K480" s="0"/>
      <c r="L480" s="0"/>
      <c r="M480" s="10" t="s">
        <v>653</v>
      </c>
      <c r="N480" s="0"/>
      <c r="O480" s="0"/>
      <c r="P480" s="0"/>
      <c r="Q480" s="0"/>
      <c r="R480" s="0"/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2.8" hidden="false" customHeight="false" outlineLevel="0" collapsed="false">
      <c r="A481" s="0" t="s">
        <v>20</v>
      </c>
      <c r="B481" s="0" t="s">
        <v>799</v>
      </c>
      <c r="C481" s="10" t="n">
        <f aca="false">VLOOKUP(A481,'patient_data_survival(Nov17)'!$B$2:$J$71,9,0)</f>
        <v>0</v>
      </c>
      <c r="D481" s="10" t="e">
        <f aca="false"/>
        <v>#N/A</v>
      </c>
      <c r="E481" s="0"/>
      <c r="F481" s="0"/>
      <c r="G481" s="0"/>
      <c r="H481" s="0"/>
      <c r="I481" s="0"/>
      <c r="J481" s="0"/>
      <c r="K481" s="0"/>
      <c r="L481" s="0"/>
      <c r="M481" s="10" t="s">
        <v>653</v>
      </c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2.8" hidden="false" customHeight="false" outlineLevel="0" collapsed="false">
      <c r="A482" s="0" t="s">
        <v>20</v>
      </c>
      <c r="B482" s="0" t="s">
        <v>800</v>
      </c>
      <c r="C482" s="10" t="n">
        <f aca="false">VLOOKUP(A482,'patient_data_survival(Nov17)'!$B$2:$J$71,9,0)</f>
        <v>0</v>
      </c>
      <c r="D482" s="10" t="e">
        <f aca="false"/>
        <v>#N/A</v>
      </c>
      <c r="E482" s="0"/>
      <c r="F482" s="0"/>
      <c r="G482" s="0"/>
      <c r="H482" s="0"/>
      <c r="I482" s="0"/>
      <c r="J482" s="0"/>
      <c r="K482" s="0"/>
      <c r="L482" s="0"/>
      <c r="M482" s="10" t="s">
        <v>653</v>
      </c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2.8" hidden="false" customHeight="false" outlineLevel="0" collapsed="false">
      <c r="A483" s="0" t="s">
        <v>20</v>
      </c>
      <c r="B483" s="0" t="s">
        <v>801</v>
      </c>
      <c r="C483" s="10" t="n">
        <f aca="false">VLOOKUP(A483,'patient_data_survival(Nov17)'!$B$2:$J$71,9,0)</f>
        <v>0</v>
      </c>
      <c r="D483" s="10" t="e">
        <f aca="false"/>
        <v>#N/A</v>
      </c>
      <c r="E483" s="0"/>
      <c r="F483" s="0"/>
      <c r="G483" s="0"/>
      <c r="H483" s="0"/>
      <c r="I483" s="0"/>
      <c r="J483" s="0"/>
      <c r="K483" s="0"/>
      <c r="L483" s="0"/>
      <c r="M483" s="10" t="s">
        <v>653</v>
      </c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2.8" hidden="false" customHeight="false" outlineLevel="0" collapsed="false">
      <c r="A484" s="0" t="s">
        <v>20</v>
      </c>
      <c r="B484" s="0" t="s">
        <v>802</v>
      </c>
      <c r="C484" s="10" t="n">
        <f aca="false">VLOOKUP(A484,'patient_data_survival(Nov17)'!$B$2:$J$71,9,0)</f>
        <v>0</v>
      </c>
      <c r="D484" s="10" t="e">
        <f aca="false"/>
        <v>#N/A</v>
      </c>
      <c r="E484" s="0"/>
      <c r="F484" s="0"/>
      <c r="G484" s="0"/>
      <c r="H484" s="0"/>
      <c r="I484" s="0"/>
      <c r="J484" s="0"/>
      <c r="K484" s="0"/>
      <c r="L484" s="0"/>
      <c r="M484" s="10" t="s">
        <v>653</v>
      </c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2.8" hidden="false" customHeight="false" outlineLevel="0" collapsed="false">
      <c r="A485" s="0" t="s">
        <v>26</v>
      </c>
      <c r="B485" s="0" t="s">
        <v>803</v>
      </c>
      <c r="C485" s="10" t="n">
        <f aca="false">VLOOKUP(A485,'patient_data_survival(Nov17)'!$B$2:$J$71,9,0)</f>
        <v>0</v>
      </c>
      <c r="D485" s="10" t="n">
        <v>0</v>
      </c>
      <c r="E485" s="0"/>
      <c r="F485" s="0"/>
      <c r="G485" s="0"/>
      <c r="H485" s="0"/>
      <c r="I485" s="0"/>
      <c r="J485" s="0"/>
      <c r="K485" s="0"/>
      <c r="L485" s="0"/>
      <c r="M485" s="10" t="s">
        <v>653</v>
      </c>
      <c r="N485" s="0"/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2.8" hidden="false" customHeight="false" outlineLevel="0" collapsed="false">
      <c r="A486" s="0" t="s">
        <v>26</v>
      </c>
      <c r="B486" s="0" t="s">
        <v>804</v>
      </c>
      <c r="C486" s="10" t="n">
        <f aca="false">VLOOKUP(A486,'patient_data_survival(Nov17)'!$B$2:$J$71,9,0)</f>
        <v>0</v>
      </c>
      <c r="D486" s="10" t="n">
        <v>0</v>
      </c>
      <c r="E486" s="0"/>
      <c r="F486" s="0"/>
      <c r="G486" s="0"/>
      <c r="H486" s="0"/>
      <c r="I486" s="0"/>
      <c r="J486" s="0"/>
      <c r="K486" s="0"/>
      <c r="L486" s="0"/>
      <c r="M486" s="10" t="s">
        <v>653</v>
      </c>
      <c r="N486" s="0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2.8" hidden="false" customHeight="false" outlineLevel="0" collapsed="false">
      <c r="A487" s="0" t="s">
        <v>26</v>
      </c>
      <c r="B487" s="0" t="s">
        <v>805</v>
      </c>
      <c r="C487" s="10" t="n">
        <f aca="false">VLOOKUP(A487,'patient_data_survival(Nov17)'!$B$2:$J$71,9,0)</f>
        <v>0</v>
      </c>
      <c r="D487" s="10" t="n">
        <v>0</v>
      </c>
      <c r="E487" s="0"/>
      <c r="F487" s="0"/>
      <c r="G487" s="0"/>
      <c r="H487" s="0"/>
      <c r="I487" s="0"/>
      <c r="J487" s="0"/>
      <c r="K487" s="0"/>
      <c r="L487" s="0"/>
      <c r="M487" s="10" t="s">
        <v>653</v>
      </c>
      <c r="N487" s="0"/>
      <c r="O487" s="0"/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2.8" hidden="false" customHeight="false" outlineLevel="0" collapsed="false">
      <c r="A488" s="0" t="s">
        <v>26</v>
      </c>
      <c r="B488" s="0" t="s">
        <v>806</v>
      </c>
      <c r="C488" s="10" t="n">
        <f aca="false">VLOOKUP(A488,'patient_data_survival(Nov17)'!$B$2:$J$71,9,0)</f>
        <v>0</v>
      </c>
      <c r="D488" s="10" t="n">
        <v>0</v>
      </c>
      <c r="E488" s="0"/>
      <c r="F488" s="0"/>
      <c r="G488" s="0"/>
      <c r="H488" s="0"/>
      <c r="I488" s="0"/>
      <c r="J488" s="0"/>
      <c r="K488" s="0"/>
      <c r="L488" s="0"/>
      <c r="M488" s="10" t="s">
        <v>653</v>
      </c>
      <c r="N488" s="0"/>
      <c r="O488" s="0"/>
      <c r="P488" s="0"/>
      <c r="Q488" s="0"/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2.8" hidden="false" customHeight="false" outlineLevel="0" collapsed="false">
      <c r="A489" s="0" t="s">
        <v>26</v>
      </c>
      <c r="B489" s="0" t="s">
        <v>807</v>
      </c>
      <c r="C489" s="10" t="n">
        <f aca="false">VLOOKUP(A489,'patient_data_survival(Nov17)'!$B$2:$J$71,9,0)</f>
        <v>0</v>
      </c>
      <c r="D489" s="10" t="n">
        <v>0</v>
      </c>
      <c r="E489" s="0"/>
      <c r="F489" s="0"/>
      <c r="G489" s="0"/>
      <c r="H489" s="0"/>
      <c r="I489" s="0"/>
      <c r="J489" s="0"/>
      <c r="K489" s="0"/>
      <c r="L489" s="0"/>
      <c r="M489" s="10" t="s">
        <v>653</v>
      </c>
      <c r="N489" s="0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2.8" hidden="false" customHeight="false" outlineLevel="0" collapsed="false">
      <c r="A490" s="0" t="s">
        <v>26</v>
      </c>
      <c r="B490" s="0" t="s">
        <v>808</v>
      </c>
      <c r="C490" s="10" t="n">
        <f aca="false">VLOOKUP(A490,'patient_data_survival(Nov17)'!$B$2:$J$71,9,0)</f>
        <v>0</v>
      </c>
      <c r="D490" s="10" t="n">
        <v>0</v>
      </c>
      <c r="E490" s="0"/>
      <c r="F490" s="0"/>
      <c r="G490" s="0"/>
      <c r="H490" s="0"/>
      <c r="I490" s="0"/>
      <c r="J490" s="0"/>
      <c r="K490" s="0"/>
      <c r="L490" s="0"/>
      <c r="M490" s="10" t="s">
        <v>653</v>
      </c>
      <c r="N490" s="0"/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2.8" hidden="false" customHeight="false" outlineLevel="0" collapsed="false">
      <c r="A491" s="0" t="s">
        <v>26</v>
      </c>
      <c r="B491" s="0" t="s">
        <v>809</v>
      </c>
      <c r="C491" s="10" t="n">
        <f aca="false">VLOOKUP(A491,'patient_data_survival(Nov17)'!$B$2:$J$71,9,0)</f>
        <v>0</v>
      </c>
      <c r="D491" s="10" t="n">
        <v>0</v>
      </c>
      <c r="E491" s="0"/>
      <c r="F491" s="0"/>
      <c r="G491" s="0"/>
      <c r="H491" s="0"/>
      <c r="I491" s="0"/>
      <c r="J491" s="0"/>
      <c r="K491" s="0"/>
      <c r="L491" s="0"/>
      <c r="M491" s="10" t="s">
        <v>653</v>
      </c>
      <c r="N491" s="0"/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2.8" hidden="false" customHeight="false" outlineLevel="0" collapsed="false">
      <c r="A492" s="0" t="s">
        <v>26</v>
      </c>
      <c r="B492" s="0" t="s">
        <v>810</v>
      </c>
      <c r="C492" s="10" t="n">
        <f aca="false">VLOOKUP(A492,'patient_data_survival(Nov17)'!$B$2:$J$71,9,0)</f>
        <v>0</v>
      </c>
      <c r="D492" s="10" t="n">
        <v>0</v>
      </c>
      <c r="E492" s="0"/>
      <c r="F492" s="0"/>
      <c r="G492" s="0"/>
      <c r="H492" s="0"/>
      <c r="I492" s="0"/>
      <c r="J492" s="0"/>
      <c r="K492" s="0"/>
      <c r="L492" s="0"/>
      <c r="M492" s="10" t="s">
        <v>653</v>
      </c>
      <c r="N492" s="0"/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2.8" hidden="false" customHeight="false" outlineLevel="0" collapsed="false">
      <c r="A493" s="0" t="s">
        <v>26</v>
      </c>
      <c r="B493" s="0" t="s">
        <v>811</v>
      </c>
      <c r="C493" s="10" t="n">
        <f aca="false">VLOOKUP(A493,'patient_data_survival(Nov17)'!$B$2:$J$71,9,0)</f>
        <v>0</v>
      </c>
      <c r="D493" s="10" t="n">
        <v>0</v>
      </c>
      <c r="E493" s="0"/>
      <c r="F493" s="0"/>
      <c r="G493" s="0"/>
      <c r="H493" s="0"/>
      <c r="I493" s="0"/>
      <c r="J493" s="0"/>
      <c r="K493" s="0"/>
      <c r="L493" s="0"/>
      <c r="M493" s="10" t="s">
        <v>653</v>
      </c>
      <c r="N493" s="0"/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12.8" hidden="false" customHeight="false" outlineLevel="0" collapsed="false">
      <c r="A494" s="0" t="s">
        <v>26</v>
      </c>
      <c r="B494" s="0" t="s">
        <v>812</v>
      </c>
      <c r="C494" s="10" t="n">
        <f aca="false">VLOOKUP(A494,'patient_data_survival(Nov17)'!$B$2:$J$71,9,0)</f>
        <v>0</v>
      </c>
      <c r="D494" s="10" t="n">
        <v>0</v>
      </c>
      <c r="E494" s="0"/>
      <c r="F494" s="0"/>
      <c r="G494" s="0"/>
      <c r="H494" s="0"/>
      <c r="I494" s="0"/>
      <c r="J494" s="0"/>
      <c r="K494" s="0"/>
      <c r="L494" s="0"/>
      <c r="M494" s="10" t="s">
        <v>653</v>
      </c>
      <c r="N494" s="0"/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s="39" customFormat="true" ht="12.8" hidden="false" customHeight="false" outlineLevel="0" collapsed="false">
      <c r="A495" s="0" t="s">
        <v>26</v>
      </c>
      <c r="B495" s="0" t="s">
        <v>813</v>
      </c>
      <c r="C495" s="10" t="n">
        <f aca="false">VLOOKUP(A495,'patient_data_survival(Nov17)'!$B$2:$J$71,9,0)</f>
        <v>0</v>
      </c>
      <c r="D495" s="10" t="n">
        <v>0</v>
      </c>
      <c r="E495" s="10"/>
      <c r="F495" s="10"/>
      <c r="G495" s="10"/>
      <c r="H495" s="10"/>
      <c r="I495" s="10"/>
      <c r="J495" s="10"/>
      <c r="K495" s="10"/>
      <c r="L495" s="10"/>
      <c r="M495" s="10" t="s">
        <v>653</v>
      </c>
      <c r="N495" s="10"/>
      <c r="O495" s="10"/>
      <c r="P495" s="10"/>
      <c r="Q495" s="10"/>
      <c r="R495" s="10"/>
      <c r="S495" s="10"/>
      <c r="T495" s="10"/>
    </row>
    <row r="496" customFormat="false" ht="12.8" hidden="false" customHeight="false" outlineLevel="0" collapsed="false">
      <c r="A496" s="0" t="s">
        <v>26</v>
      </c>
      <c r="B496" s="0" t="s">
        <v>814</v>
      </c>
      <c r="C496" s="10" t="n">
        <f aca="false">VLOOKUP(A496,'patient_data_survival(Nov17)'!$B$2:$J$71,9,0)</f>
        <v>0</v>
      </c>
      <c r="D496" s="10" t="n">
        <v>0</v>
      </c>
      <c r="E496" s="0"/>
      <c r="F496" s="0"/>
      <c r="G496" s="0"/>
      <c r="H496" s="0"/>
      <c r="I496" s="0"/>
      <c r="J496" s="0"/>
      <c r="K496" s="0"/>
      <c r="L496" s="0"/>
      <c r="M496" s="10" t="s">
        <v>653</v>
      </c>
      <c r="N496" s="0"/>
      <c r="O496" s="0"/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2.8" hidden="false" customHeight="false" outlineLevel="0" collapsed="false">
      <c r="A497" s="0" t="s">
        <v>26</v>
      </c>
      <c r="B497" s="0" t="s">
        <v>815</v>
      </c>
      <c r="C497" s="10" t="n">
        <f aca="false">VLOOKUP(A497,'patient_data_survival(Nov17)'!$B$2:$J$71,9,0)</f>
        <v>0</v>
      </c>
      <c r="D497" s="10" t="n">
        <v>0</v>
      </c>
      <c r="E497" s="0"/>
      <c r="F497" s="0"/>
      <c r="G497" s="0"/>
      <c r="H497" s="0"/>
      <c r="I497" s="0"/>
      <c r="J497" s="0"/>
      <c r="K497" s="0"/>
      <c r="L497" s="0"/>
      <c r="M497" s="10" t="s">
        <v>653</v>
      </c>
      <c r="N497" s="0"/>
      <c r="O497" s="0"/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2.8" hidden="false" customHeight="false" outlineLevel="0" collapsed="false">
      <c r="A498" s="0" t="s">
        <v>26</v>
      </c>
      <c r="B498" s="0" t="s">
        <v>816</v>
      </c>
      <c r="C498" s="10" t="n">
        <f aca="false">VLOOKUP(A498,'patient_data_survival(Nov17)'!$B$2:$J$71,9,0)</f>
        <v>0</v>
      </c>
      <c r="D498" s="10" t="n">
        <v>0</v>
      </c>
      <c r="E498" s="0"/>
      <c r="F498" s="0"/>
      <c r="G498" s="0"/>
      <c r="H498" s="0"/>
      <c r="I498" s="0"/>
      <c r="J498" s="0"/>
      <c r="K498" s="0"/>
      <c r="L498" s="0"/>
      <c r="M498" s="10" t="s">
        <v>653</v>
      </c>
      <c r="N498" s="0"/>
      <c r="O498" s="0"/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2.8" hidden="false" customHeight="false" outlineLevel="0" collapsed="false">
      <c r="A499" s="10" t="s">
        <v>160</v>
      </c>
      <c r="B499" s="10" t="s">
        <v>817</v>
      </c>
      <c r="C499" s="10" t="n">
        <v>1</v>
      </c>
      <c r="D499" s="10" t="n">
        <v>1</v>
      </c>
      <c r="E499" s="10" t="n">
        <v>1</v>
      </c>
      <c r="F499" s="0"/>
      <c r="G499" s="10" t="n">
        <v>1</v>
      </c>
      <c r="H499" s="0"/>
      <c r="I499" s="0"/>
      <c r="J499" s="0"/>
      <c r="K499" s="0"/>
      <c r="L499" s="0"/>
      <c r="M499" s="0"/>
      <c r="N499" s="0"/>
      <c r="O499" s="0"/>
      <c r="P499" s="0"/>
      <c r="Q499" s="0"/>
      <c r="R499" s="0"/>
      <c r="S499" s="0" t="n">
        <v>1</v>
      </c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2.8" hidden="false" customHeight="false" outlineLevel="0" collapsed="false">
      <c r="A500" s="10" t="s">
        <v>160</v>
      </c>
      <c r="B500" s="10" t="s">
        <v>818</v>
      </c>
      <c r="C500" s="10" t="n">
        <v>1</v>
      </c>
      <c r="D500" s="10" t="n">
        <v>1</v>
      </c>
      <c r="E500" s="10" t="n">
        <v>0</v>
      </c>
      <c r="F500" s="0"/>
      <c r="G500" s="10" t="n">
        <v>1</v>
      </c>
      <c r="H500" s="10" t="n">
        <v>1</v>
      </c>
      <c r="I500" s="0"/>
      <c r="J500" s="10" t="n">
        <v>1</v>
      </c>
      <c r="K500" s="0"/>
      <c r="L500" s="0"/>
      <c r="M500" s="0"/>
      <c r="N500" s="0"/>
      <c r="O500" s="0"/>
      <c r="P500" s="0"/>
      <c r="Q500" s="0"/>
      <c r="R500" s="0"/>
      <c r="S500" s="0" t="n">
        <v>1</v>
      </c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2.8" hidden="false" customHeight="false" outlineLevel="0" collapsed="false">
      <c r="A501" s="10" t="s">
        <v>160</v>
      </c>
      <c r="B501" s="10" t="s">
        <v>819</v>
      </c>
      <c r="C501" s="10" t="n">
        <v>1</v>
      </c>
      <c r="D501" s="10" t="n">
        <v>1</v>
      </c>
      <c r="E501" s="10" t="n">
        <v>0</v>
      </c>
      <c r="F501" s="0"/>
      <c r="G501" s="10" t="n">
        <v>1</v>
      </c>
      <c r="H501" s="0"/>
      <c r="I501" s="0"/>
      <c r="J501" s="10" t="n">
        <v>1</v>
      </c>
      <c r="K501" s="0"/>
      <c r="L501" s="0"/>
      <c r="M501" s="0"/>
      <c r="N501" s="0"/>
      <c r="O501" s="0"/>
      <c r="P501" s="0"/>
      <c r="Q501" s="0"/>
      <c r="R501" s="0"/>
      <c r="S501" s="0" t="n">
        <v>1</v>
      </c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12.8" hidden="false" customHeight="false" outlineLevel="0" collapsed="false">
      <c r="A502" s="10" t="s">
        <v>160</v>
      </c>
      <c r="B502" s="10" t="s">
        <v>820</v>
      </c>
      <c r="C502" s="10" t="n">
        <v>1</v>
      </c>
      <c r="D502" s="10" t="n">
        <v>1</v>
      </c>
      <c r="E502" s="10" t="n">
        <v>1</v>
      </c>
      <c r="F502" s="0"/>
      <c r="G502" s="10" t="n">
        <v>1</v>
      </c>
      <c r="H502" s="0"/>
      <c r="I502" s="0"/>
      <c r="J502" s="0"/>
      <c r="K502" s="0"/>
      <c r="L502" s="0"/>
      <c r="M502" s="0"/>
      <c r="N502" s="0"/>
      <c r="O502" s="0"/>
      <c r="P502" s="0"/>
      <c r="Q502" s="0"/>
      <c r="R502" s="0"/>
      <c r="S502" s="0" t="n">
        <v>1</v>
      </c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customFormat="false" ht="12.8" hidden="false" customHeight="false" outlineLevel="0" collapsed="false">
      <c r="A503" s="10" t="s">
        <v>160</v>
      </c>
      <c r="B503" s="10" t="s">
        <v>821</v>
      </c>
      <c r="C503" s="10" t="n">
        <v>1</v>
      </c>
      <c r="D503" s="10" t="n">
        <v>1</v>
      </c>
      <c r="E503" s="10" t="n">
        <v>0</v>
      </c>
      <c r="F503" s="0"/>
      <c r="G503" s="10" t="n">
        <v>1</v>
      </c>
      <c r="H503" s="10" t="n">
        <v>1</v>
      </c>
      <c r="I503" s="0"/>
      <c r="J503" s="10" t="n">
        <v>1</v>
      </c>
      <c r="K503" s="0"/>
      <c r="L503" s="0"/>
      <c r="M503" s="0"/>
      <c r="N503" s="0"/>
      <c r="O503" s="0"/>
      <c r="P503" s="0"/>
      <c r="Q503" s="0"/>
      <c r="R503" s="0"/>
      <c r="S503" s="0" t="n">
        <v>1</v>
      </c>
      <c r="T503" s="0"/>
      <c r="U503" s="0"/>
      <c r="V503" s="0"/>
      <c r="W503" s="0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customFormat="false" ht="12.8" hidden="false" customHeight="false" outlineLevel="0" collapsed="false">
      <c r="A504" s="10" t="s">
        <v>160</v>
      </c>
      <c r="B504" s="10" t="s">
        <v>822</v>
      </c>
      <c r="C504" s="10" t="n">
        <v>1</v>
      </c>
      <c r="D504" s="10" t="n">
        <v>1</v>
      </c>
      <c r="E504" s="10" t="n">
        <v>0</v>
      </c>
      <c r="F504" s="0"/>
      <c r="G504" s="10" t="n">
        <v>1</v>
      </c>
      <c r="H504" s="0"/>
      <c r="I504" s="0"/>
      <c r="J504" s="10" t="n">
        <v>1</v>
      </c>
      <c r="K504" s="0"/>
      <c r="L504" s="10" t="n">
        <v>1</v>
      </c>
      <c r="M504" s="10" t="s">
        <v>823</v>
      </c>
      <c r="N504" s="0"/>
      <c r="O504" s="0"/>
      <c r="P504" s="0"/>
      <c r="Q504" s="0"/>
      <c r="R504" s="0"/>
      <c r="S504" s="0" t="n">
        <v>1</v>
      </c>
      <c r="T504" s="0"/>
      <c r="U504" s="0"/>
      <c r="V504" s="0"/>
      <c r="W504" s="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12.8" hidden="false" customHeight="false" outlineLevel="0" collapsed="false">
      <c r="A505" s="10" t="s">
        <v>160</v>
      </c>
      <c r="B505" s="10" t="s">
        <v>824</v>
      </c>
      <c r="C505" s="10" t="n">
        <v>1</v>
      </c>
      <c r="D505" s="10" t="n">
        <v>1</v>
      </c>
      <c r="E505" s="10" t="n">
        <v>0</v>
      </c>
      <c r="F505" s="0"/>
      <c r="G505" s="10" t="n">
        <v>1</v>
      </c>
      <c r="H505" s="0"/>
      <c r="I505" s="0"/>
      <c r="J505" s="0"/>
      <c r="K505" s="0"/>
      <c r="L505" s="10" t="n">
        <v>1</v>
      </c>
      <c r="M505" s="10" t="s">
        <v>825</v>
      </c>
      <c r="N505" s="0"/>
      <c r="O505" s="0"/>
      <c r="P505" s="0"/>
      <c r="Q505" s="0"/>
      <c r="R505" s="0"/>
      <c r="S505" s="0" t="n">
        <v>1</v>
      </c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2.8" hidden="false" customHeight="false" outlineLevel="0" collapsed="false">
      <c r="A506" s="10" t="s">
        <v>23</v>
      </c>
      <c r="B506" s="10" t="s">
        <v>826</v>
      </c>
      <c r="C506" s="10" t="n">
        <v>1</v>
      </c>
      <c r="D506" s="10" t="n">
        <v>1</v>
      </c>
      <c r="E506" s="10" t="n">
        <v>1</v>
      </c>
      <c r="F506" s="0"/>
      <c r="G506" s="10" t="n">
        <v>1</v>
      </c>
      <c r="H506" s="0"/>
      <c r="I506" s="0"/>
      <c r="J506" s="0"/>
      <c r="K506" s="0"/>
      <c r="L506" s="0"/>
      <c r="M506" s="0"/>
      <c r="N506" s="0"/>
      <c r="O506" s="0"/>
      <c r="P506" s="0"/>
      <c r="Q506" s="0"/>
      <c r="R506" s="0"/>
      <c r="S506" s="0" t="n">
        <v>1</v>
      </c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2.8" hidden="false" customHeight="false" outlineLevel="0" collapsed="false">
      <c r="A507" s="10" t="s">
        <v>23</v>
      </c>
      <c r="B507" s="10" t="s">
        <v>827</v>
      </c>
      <c r="C507" s="10" t="n">
        <v>1</v>
      </c>
      <c r="D507" s="10" t="n">
        <v>1</v>
      </c>
      <c r="E507" s="10" t="n">
        <v>1</v>
      </c>
      <c r="F507" s="0"/>
      <c r="G507" s="10" t="n">
        <v>1</v>
      </c>
      <c r="H507" s="0"/>
      <c r="I507" s="0"/>
      <c r="J507" s="0"/>
      <c r="K507" s="0"/>
      <c r="L507" s="0"/>
      <c r="M507" s="0"/>
      <c r="N507" s="0"/>
      <c r="O507" s="0"/>
      <c r="P507" s="0"/>
      <c r="Q507" s="0"/>
      <c r="R507" s="0"/>
      <c r="S507" s="0" t="n">
        <v>1</v>
      </c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2.8" hidden="false" customHeight="false" outlineLevel="0" collapsed="false">
      <c r="A508" s="10" t="s">
        <v>23</v>
      </c>
      <c r="B508" s="10" t="s">
        <v>828</v>
      </c>
      <c r="C508" s="10" t="n">
        <v>1</v>
      </c>
      <c r="D508" s="10" t="n">
        <v>1</v>
      </c>
      <c r="E508" s="10" t="n">
        <v>1</v>
      </c>
      <c r="F508" s="0"/>
      <c r="G508" s="10" t="n">
        <v>1</v>
      </c>
      <c r="H508" s="0"/>
      <c r="I508" s="0"/>
      <c r="J508" s="0"/>
      <c r="K508" s="0"/>
      <c r="L508" s="0"/>
      <c r="M508" s="0"/>
      <c r="N508" s="0"/>
      <c r="O508" s="0"/>
      <c r="P508" s="0"/>
      <c r="Q508" s="0"/>
      <c r="R508" s="0"/>
      <c r="S508" s="0" t="n">
        <v>1</v>
      </c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2.8" hidden="false" customHeight="false" outlineLevel="0" collapsed="false">
      <c r="A509" s="10" t="s">
        <v>23</v>
      </c>
      <c r="B509" s="10" t="s">
        <v>829</v>
      </c>
      <c r="C509" s="10" t="n">
        <v>1</v>
      </c>
      <c r="D509" s="10" t="n">
        <v>1</v>
      </c>
      <c r="E509" s="10" t="n">
        <v>0</v>
      </c>
      <c r="F509" s="0"/>
      <c r="G509" s="10" t="n">
        <v>1</v>
      </c>
      <c r="H509" s="0"/>
      <c r="I509" s="0"/>
      <c r="J509" s="0"/>
      <c r="K509" s="0"/>
      <c r="L509" s="0"/>
      <c r="M509" s="10" t="s">
        <v>830</v>
      </c>
      <c r="N509" s="0"/>
      <c r="O509" s="0"/>
      <c r="P509" s="0"/>
      <c r="Q509" s="0"/>
      <c r="R509" s="0"/>
      <c r="S509" s="0" t="n">
        <v>1</v>
      </c>
      <c r="T509" s="0"/>
      <c r="U509" s="0"/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12.8" hidden="false" customHeight="false" outlineLevel="0" collapsed="false">
      <c r="A510" s="10" t="s">
        <v>23</v>
      </c>
      <c r="B510" s="10" t="s">
        <v>831</v>
      </c>
      <c r="C510" s="10" t="n">
        <v>1</v>
      </c>
      <c r="D510" s="10" t="n">
        <v>1</v>
      </c>
      <c r="E510" s="10" t="n">
        <v>1</v>
      </c>
      <c r="F510" s="0"/>
      <c r="G510" s="10" t="n">
        <v>1</v>
      </c>
      <c r="H510" s="0"/>
      <c r="I510" s="0"/>
      <c r="J510" s="0"/>
      <c r="K510" s="0"/>
      <c r="L510" s="0"/>
      <c r="M510" s="0"/>
      <c r="N510" s="0"/>
      <c r="O510" s="0"/>
      <c r="P510" s="0"/>
      <c r="Q510" s="0"/>
      <c r="R510" s="0"/>
      <c r="S510" s="0" t="n">
        <v>1</v>
      </c>
      <c r="T510" s="0"/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12.8" hidden="false" customHeight="false" outlineLevel="0" collapsed="false">
      <c r="A511" s="10" t="s">
        <v>162</v>
      </c>
      <c r="B511" s="10" t="s">
        <v>832</v>
      </c>
      <c r="C511" s="10" t="n">
        <v>1</v>
      </c>
      <c r="D511" s="10" t="n">
        <v>1</v>
      </c>
      <c r="E511" s="0"/>
      <c r="F511" s="0"/>
      <c r="G511" s="10" t="n">
        <v>0</v>
      </c>
      <c r="H511" s="0"/>
      <c r="I511" s="10" t="n">
        <v>1</v>
      </c>
      <c r="J511" s="0"/>
      <c r="K511" s="0"/>
      <c r="L511" s="0"/>
      <c r="M511" s="10" t="s">
        <v>833</v>
      </c>
      <c r="N511" s="40" t="s">
        <v>296</v>
      </c>
      <c r="O511" s="0"/>
      <c r="P511" s="0"/>
      <c r="Q511" s="0"/>
      <c r="R511" s="0"/>
      <c r="S511" s="0" t="n">
        <v>0</v>
      </c>
      <c r="T511" s="0"/>
      <c r="U511" s="0"/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2.8" hidden="false" customHeight="false" outlineLevel="0" collapsed="false">
      <c r="A512" s="10" t="s">
        <v>162</v>
      </c>
      <c r="B512" s="10" t="s">
        <v>834</v>
      </c>
      <c r="C512" s="10" t="n">
        <v>1</v>
      </c>
      <c r="D512" s="10" t="n">
        <v>1</v>
      </c>
      <c r="E512" s="0"/>
      <c r="F512" s="0"/>
      <c r="G512" s="10" t="n">
        <v>0</v>
      </c>
      <c r="H512" s="0"/>
      <c r="I512" s="10" t="n">
        <v>1</v>
      </c>
      <c r="J512" s="0"/>
      <c r="K512" s="0"/>
      <c r="L512" s="0"/>
      <c r="M512" s="10" t="s">
        <v>833</v>
      </c>
      <c r="N512" s="40" t="s">
        <v>296</v>
      </c>
      <c r="O512" s="0"/>
      <c r="P512" s="0"/>
      <c r="Q512" s="0"/>
      <c r="R512" s="0"/>
      <c r="S512" s="0" t="n">
        <v>0</v>
      </c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12.8" hidden="false" customHeight="false" outlineLevel="0" collapsed="false">
      <c r="A513" s="10" t="s">
        <v>162</v>
      </c>
      <c r="B513" s="10" t="s">
        <v>835</v>
      </c>
      <c r="C513" s="10" t="n">
        <v>1</v>
      </c>
      <c r="D513" s="10" t="n">
        <v>1</v>
      </c>
      <c r="E513" s="0" t="n">
        <v>0</v>
      </c>
      <c r="F513" s="0"/>
      <c r="G513" s="0" t="n">
        <v>0</v>
      </c>
      <c r="H513" s="0"/>
      <c r="I513" s="0" t="n">
        <v>1</v>
      </c>
      <c r="J513" s="0"/>
      <c r="K513" s="0"/>
      <c r="L513" s="0"/>
      <c r="M513" s="10" t="s">
        <v>833</v>
      </c>
      <c r="N513" s="0"/>
      <c r="O513" s="0"/>
      <c r="P513" s="0"/>
      <c r="Q513" s="0"/>
      <c r="R513" s="0"/>
      <c r="S513" s="0" t="n">
        <v>0</v>
      </c>
      <c r="T513" s="0"/>
      <c r="U513" s="0"/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12.8" hidden="false" customHeight="false" outlineLevel="0" collapsed="false">
      <c r="A514" s="10" t="s">
        <v>162</v>
      </c>
      <c r="B514" s="10" t="s">
        <v>836</v>
      </c>
      <c r="C514" s="10" t="n">
        <v>1</v>
      </c>
      <c r="D514" s="10" t="n">
        <v>1</v>
      </c>
      <c r="E514" s="10" t="n">
        <v>0</v>
      </c>
      <c r="F514" s="0"/>
      <c r="G514" s="0"/>
      <c r="H514" s="0"/>
      <c r="I514" s="0"/>
      <c r="J514" s="0"/>
      <c r="K514" s="0"/>
      <c r="L514" s="0"/>
      <c r="M514" s="0"/>
      <c r="N514" s="0"/>
      <c r="O514" s="0"/>
      <c r="P514" s="0"/>
      <c r="Q514" s="0"/>
      <c r="R514" s="0"/>
      <c r="S514" s="0"/>
      <c r="T514" s="0"/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12.8" hidden="false" customHeight="false" outlineLevel="0" collapsed="false">
      <c r="A515" s="10" t="s">
        <v>162</v>
      </c>
      <c r="B515" s="10" t="s">
        <v>837</v>
      </c>
      <c r="C515" s="10" t="n">
        <v>1</v>
      </c>
      <c r="D515" s="10" t="n">
        <v>1</v>
      </c>
      <c r="E515" s="10" t="n">
        <v>0</v>
      </c>
      <c r="F515" s="0"/>
      <c r="G515" s="0"/>
      <c r="H515" s="0"/>
      <c r="I515" s="0"/>
      <c r="J515" s="0"/>
      <c r="K515" s="0"/>
      <c r="L515" s="0"/>
      <c r="M515" s="0"/>
      <c r="N515" s="0"/>
      <c r="O515" s="0"/>
      <c r="P515" s="0"/>
      <c r="Q515" s="0"/>
      <c r="R515" s="0"/>
      <c r="S515" s="0"/>
      <c r="T515" s="0"/>
      <c r="U515" s="0"/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12.8" hidden="false" customHeight="false" outlineLevel="0" collapsed="false">
      <c r="A516" s="10" t="s">
        <v>162</v>
      </c>
      <c r="B516" s="10" t="s">
        <v>838</v>
      </c>
      <c r="C516" s="10" t="n">
        <v>1</v>
      </c>
      <c r="D516" s="10" t="n">
        <v>1</v>
      </c>
      <c r="E516" s="10" t="n">
        <v>0</v>
      </c>
      <c r="F516" s="0"/>
      <c r="G516" s="0"/>
      <c r="H516" s="0"/>
      <c r="I516" s="10" t="n">
        <v>1</v>
      </c>
      <c r="J516" s="0"/>
      <c r="K516" s="0"/>
      <c r="L516" s="10" t="n">
        <v>1</v>
      </c>
      <c r="M516" s="10" t="s">
        <v>447</v>
      </c>
      <c r="N516" s="0"/>
      <c r="O516" s="0"/>
      <c r="P516" s="0"/>
      <c r="Q516" s="0"/>
      <c r="R516" s="0"/>
      <c r="S516" s="10" t="n">
        <v>0</v>
      </c>
      <c r="T516" s="0"/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customFormat="false" ht="12.8" hidden="false" customHeight="false" outlineLevel="0" collapsed="false">
      <c r="A517" s="10" t="s">
        <v>162</v>
      </c>
      <c r="B517" s="10" t="s">
        <v>839</v>
      </c>
      <c r="C517" s="10" t="n">
        <v>1</v>
      </c>
      <c r="D517" s="10" t="n">
        <v>1</v>
      </c>
      <c r="E517" s="10" t="n">
        <v>0</v>
      </c>
      <c r="F517" s="0"/>
      <c r="G517" s="0"/>
      <c r="H517" s="0"/>
      <c r="I517" s="10" t="n">
        <v>1</v>
      </c>
      <c r="J517" s="0"/>
      <c r="K517" s="0"/>
      <c r="L517" s="10" t="n">
        <v>1</v>
      </c>
      <c r="M517" s="10" t="s">
        <v>447</v>
      </c>
      <c r="N517" s="0"/>
      <c r="O517" s="0"/>
      <c r="P517" s="0"/>
      <c r="Q517" s="0"/>
      <c r="R517" s="0"/>
      <c r="S517" s="10" t="n">
        <v>0</v>
      </c>
      <c r="T517" s="0"/>
      <c r="U517" s="0"/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customFormat="false" ht="12.8" hidden="false" customHeight="false" outlineLevel="0" collapsed="false">
      <c r="A518" s="10" t="s">
        <v>162</v>
      </c>
      <c r="B518" s="10" t="s">
        <v>840</v>
      </c>
      <c r="C518" s="10" t="n">
        <v>1</v>
      </c>
      <c r="D518" s="10" t="n">
        <v>1</v>
      </c>
      <c r="E518" s="10" t="n">
        <v>0</v>
      </c>
      <c r="F518" s="0"/>
      <c r="G518" s="0"/>
      <c r="H518" s="0"/>
      <c r="I518" s="10" t="n">
        <v>1</v>
      </c>
      <c r="J518" s="0"/>
      <c r="K518" s="0"/>
      <c r="L518" s="10" t="n">
        <v>1</v>
      </c>
      <c r="M518" s="10" t="s">
        <v>447</v>
      </c>
      <c r="N518" s="0"/>
      <c r="O518" s="0"/>
      <c r="P518" s="0"/>
      <c r="Q518" s="0"/>
      <c r="R518" s="0"/>
      <c r="S518" s="10" t="n">
        <v>0</v>
      </c>
      <c r="T518" s="0"/>
      <c r="U518" s="0"/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12.8" hidden="false" customHeight="false" outlineLevel="0" collapsed="false">
      <c r="A519" s="10" t="s">
        <v>162</v>
      </c>
      <c r="B519" s="10" t="s">
        <v>841</v>
      </c>
      <c r="C519" s="10" t="n">
        <v>1</v>
      </c>
      <c r="D519" s="10" t="n">
        <v>1</v>
      </c>
      <c r="E519" s="10" t="n">
        <v>0</v>
      </c>
      <c r="F519" s="0"/>
      <c r="G519" s="0"/>
      <c r="H519" s="0"/>
      <c r="I519" s="10" t="n">
        <v>1</v>
      </c>
      <c r="J519" s="0"/>
      <c r="K519" s="0"/>
      <c r="L519" s="10" t="n">
        <v>1</v>
      </c>
      <c r="M519" s="10" t="s">
        <v>447</v>
      </c>
      <c r="N519" s="0"/>
      <c r="O519" s="0"/>
      <c r="P519" s="0"/>
      <c r="Q519" s="0"/>
      <c r="R519" s="0"/>
      <c r="S519" s="10" t="n">
        <v>0</v>
      </c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12.8" hidden="false" customHeight="false" outlineLevel="0" collapsed="false">
      <c r="A520" s="10" t="s">
        <v>162</v>
      </c>
      <c r="B520" s="10" t="s">
        <v>842</v>
      </c>
      <c r="C520" s="10" t="n">
        <v>1</v>
      </c>
      <c r="D520" s="10" t="n">
        <v>1</v>
      </c>
      <c r="E520" s="10" t="n">
        <v>0</v>
      </c>
      <c r="F520" s="0"/>
      <c r="G520" s="0"/>
      <c r="H520" s="0"/>
      <c r="I520" s="10" t="n">
        <v>1</v>
      </c>
      <c r="J520" s="0"/>
      <c r="K520" s="0"/>
      <c r="L520" s="10" t="n">
        <v>1</v>
      </c>
      <c r="M520" s="10" t="s">
        <v>447</v>
      </c>
      <c r="N520" s="0"/>
      <c r="O520" s="0"/>
      <c r="P520" s="0"/>
      <c r="Q520" s="0"/>
      <c r="R520" s="0"/>
      <c r="S520" s="10" t="n">
        <v>0</v>
      </c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12.8" hidden="false" customHeight="false" outlineLevel="0" collapsed="false">
      <c r="A521" s="10" t="s">
        <v>162</v>
      </c>
      <c r="B521" s="10" t="s">
        <v>843</v>
      </c>
      <c r="C521" s="10" t="n">
        <v>1</v>
      </c>
      <c r="D521" s="10" t="n">
        <v>1</v>
      </c>
      <c r="E521" s="10" t="n">
        <v>0</v>
      </c>
      <c r="F521" s="0"/>
      <c r="G521" s="0"/>
      <c r="H521" s="0"/>
      <c r="I521" s="10" t="n">
        <v>1</v>
      </c>
      <c r="J521" s="0"/>
      <c r="K521" s="0"/>
      <c r="L521" s="10" t="n">
        <v>1</v>
      </c>
      <c r="M521" s="10" t="s">
        <v>447</v>
      </c>
      <c r="N521" s="0"/>
      <c r="O521" s="0"/>
      <c r="P521" s="0"/>
      <c r="Q521" s="0"/>
      <c r="R521" s="0"/>
      <c r="S521" s="10" t="n">
        <v>0</v>
      </c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12.8" hidden="false" customHeight="false" outlineLevel="0" collapsed="false">
      <c r="A522" s="10" t="s">
        <v>162</v>
      </c>
      <c r="B522" s="10" t="s">
        <v>844</v>
      </c>
      <c r="C522" s="10" t="n">
        <v>1</v>
      </c>
      <c r="D522" s="10" t="n">
        <v>1</v>
      </c>
      <c r="E522" s="10" t="n">
        <v>0</v>
      </c>
      <c r="F522" s="0"/>
      <c r="G522" s="0"/>
      <c r="H522" s="0"/>
      <c r="I522" s="10" t="n">
        <v>1</v>
      </c>
      <c r="J522" s="0"/>
      <c r="K522" s="0"/>
      <c r="L522" s="10" t="n">
        <v>1</v>
      </c>
      <c r="M522" s="10" t="s">
        <v>447</v>
      </c>
      <c r="N522" s="0"/>
      <c r="O522" s="0"/>
      <c r="P522" s="0"/>
      <c r="Q522" s="0"/>
      <c r="R522" s="0"/>
      <c r="S522" s="10" t="n">
        <v>0</v>
      </c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customFormat="false" ht="12.8" hidden="false" customHeight="false" outlineLevel="0" collapsed="false">
      <c r="A523" s="10" t="s">
        <v>164</v>
      </c>
      <c r="B523" s="10" t="s">
        <v>845</v>
      </c>
      <c r="C523" s="10" t="n">
        <v>1</v>
      </c>
      <c r="D523" s="10" t="n">
        <v>1</v>
      </c>
      <c r="E523" s="10" t="n">
        <v>1</v>
      </c>
      <c r="F523" s="0"/>
      <c r="G523" s="10" t="n">
        <v>1</v>
      </c>
      <c r="H523" s="0"/>
      <c r="I523" s="0"/>
      <c r="J523" s="0"/>
      <c r="K523" s="0"/>
      <c r="L523" s="0"/>
      <c r="M523" s="0"/>
      <c r="N523" s="0"/>
      <c r="O523" s="0"/>
      <c r="P523" s="0"/>
      <c r="Q523" s="0"/>
      <c r="R523" s="0"/>
      <c r="S523" s="0" t="n">
        <v>1</v>
      </c>
      <c r="T523" s="0"/>
      <c r="U523" s="0"/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12.8" hidden="false" customHeight="false" outlineLevel="0" collapsed="false">
      <c r="A524" s="10" t="s">
        <v>164</v>
      </c>
      <c r="B524" s="10" t="s">
        <v>846</v>
      </c>
      <c r="C524" s="10" t="n">
        <v>1</v>
      </c>
      <c r="D524" s="10" t="n">
        <v>1</v>
      </c>
      <c r="E524" s="10" t="n">
        <v>1</v>
      </c>
      <c r="F524" s="0"/>
      <c r="G524" s="10" t="n">
        <v>1</v>
      </c>
      <c r="H524" s="0"/>
      <c r="I524" s="0"/>
      <c r="J524" s="0"/>
      <c r="K524" s="0"/>
      <c r="L524" s="0"/>
      <c r="M524" s="0"/>
      <c r="N524" s="0"/>
      <c r="O524" s="0"/>
      <c r="P524" s="0"/>
      <c r="Q524" s="0"/>
      <c r="R524" s="0"/>
      <c r="S524" s="0" t="n">
        <v>1</v>
      </c>
      <c r="T524" s="0"/>
      <c r="U524" s="0"/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12.8" hidden="false" customHeight="false" outlineLevel="0" collapsed="false">
      <c r="A525" s="10" t="s">
        <v>164</v>
      </c>
      <c r="B525" s="10" t="s">
        <v>847</v>
      </c>
      <c r="C525" s="10" t="n">
        <v>1</v>
      </c>
      <c r="D525" s="10" t="n">
        <v>1</v>
      </c>
      <c r="E525" s="10" t="n">
        <v>1</v>
      </c>
      <c r="F525" s="0"/>
      <c r="G525" s="10" t="n">
        <v>1</v>
      </c>
      <c r="H525" s="0"/>
      <c r="I525" s="0"/>
      <c r="J525" s="0"/>
      <c r="K525" s="0"/>
      <c r="L525" s="0"/>
      <c r="M525" s="0"/>
      <c r="N525" s="0"/>
      <c r="O525" s="0"/>
      <c r="P525" s="0"/>
      <c r="Q525" s="0"/>
      <c r="R525" s="0"/>
      <c r="S525" s="0" t="n">
        <v>1</v>
      </c>
      <c r="T525" s="0"/>
      <c r="U525" s="0"/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12.8" hidden="false" customHeight="false" outlineLevel="0" collapsed="false">
      <c r="A526" s="10" t="s">
        <v>164</v>
      </c>
      <c r="B526" s="10" t="s">
        <v>848</v>
      </c>
      <c r="C526" s="10" t="n">
        <v>1</v>
      </c>
      <c r="D526" s="10" t="n">
        <v>1</v>
      </c>
      <c r="E526" s="10" t="n">
        <v>1</v>
      </c>
      <c r="F526" s="0"/>
      <c r="G526" s="10" t="n">
        <v>1</v>
      </c>
      <c r="H526" s="0"/>
      <c r="I526" s="0"/>
      <c r="J526" s="0"/>
      <c r="K526" s="0"/>
      <c r="L526" s="0"/>
      <c r="M526" s="0"/>
      <c r="N526" s="0"/>
      <c r="O526" s="0"/>
      <c r="P526" s="0"/>
      <c r="Q526" s="0"/>
      <c r="R526" s="0"/>
      <c r="S526" s="0" t="n">
        <v>1</v>
      </c>
      <c r="T526" s="0"/>
      <c r="U526" s="0"/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12.8" hidden="false" customHeight="false" outlineLevel="0" collapsed="false">
      <c r="A527" s="10" t="s">
        <v>164</v>
      </c>
      <c r="B527" s="10" t="s">
        <v>849</v>
      </c>
      <c r="C527" s="10" t="n">
        <v>1</v>
      </c>
      <c r="D527" s="10" t="n">
        <v>1</v>
      </c>
      <c r="E527" s="10" t="n">
        <v>1</v>
      </c>
      <c r="F527" s="0"/>
      <c r="G527" s="10" t="n">
        <v>1</v>
      </c>
      <c r="H527" s="0"/>
      <c r="I527" s="0"/>
      <c r="J527" s="0"/>
      <c r="K527" s="0"/>
      <c r="L527" s="0"/>
      <c r="M527" s="0"/>
      <c r="N527" s="0"/>
      <c r="O527" s="0"/>
      <c r="P527" s="0"/>
      <c r="Q527" s="0"/>
      <c r="R527" s="0"/>
      <c r="S527" s="0" t="n">
        <v>1</v>
      </c>
      <c r="T527" s="0"/>
      <c r="U527" s="0"/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customFormat="false" ht="12.8" hidden="false" customHeight="false" outlineLevel="0" collapsed="false">
      <c r="A528" s="10" t="s">
        <v>164</v>
      </c>
      <c r="B528" s="10" t="s">
        <v>850</v>
      </c>
      <c r="C528" s="10" t="n">
        <v>1</v>
      </c>
      <c r="D528" s="10" t="n">
        <v>1</v>
      </c>
      <c r="E528" s="10" t="n">
        <v>1</v>
      </c>
      <c r="F528" s="0"/>
      <c r="G528" s="10" t="n">
        <v>1</v>
      </c>
      <c r="H528" s="0"/>
      <c r="I528" s="0"/>
      <c r="J528" s="0"/>
      <c r="K528" s="0"/>
      <c r="L528" s="0"/>
      <c r="M528" s="0"/>
      <c r="N528" s="0"/>
      <c r="O528" s="0"/>
      <c r="P528" s="0"/>
      <c r="Q528" s="0"/>
      <c r="R528" s="0"/>
      <c r="S528" s="0" t="n">
        <v>1</v>
      </c>
      <c r="T528" s="0"/>
      <c r="U528" s="0"/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customFormat="false" ht="12.8" hidden="false" customHeight="false" outlineLevel="0" collapsed="false">
      <c r="A529" s="10" t="s">
        <v>164</v>
      </c>
      <c r="B529" s="10" t="s">
        <v>851</v>
      </c>
      <c r="C529" s="10" t="n">
        <v>1</v>
      </c>
      <c r="D529" s="10" t="n">
        <v>1</v>
      </c>
      <c r="E529" s="10" t="n">
        <v>0</v>
      </c>
      <c r="F529" s="0"/>
      <c r="G529" s="10" t="n">
        <v>1</v>
      </c>
      <c r="H529" s="10" t="n">
        <v>1</v>
      </c>
      <c r="I529" s="0"/>
      <c r="J529" s="0"/>
      <c r="K529" s="0"/>
      <c r="L529" s="0"/>
      <c r="M529" s="0"/>
      <c r="N529" s="0"/>
      <c r="O529" s="0"/>
      <c r="P529" s="0"/>
      <c r="Q529" s="0"/>
      <c r="R529" s="0"/>
      <c r="S529" s="0" t="n">
        <v>1</v>
      </c>
      <c r="T529" s="0"/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12.8" hidden="false" customHeight="false" outlineLevel="0" collapsed="false">
      <c r="A530" s="10" t="s">
        <v>164</v>
      </c>
      <c r="B530" s="10" t="s">
        <v>852</v>
      </c>
      <c r="C530" s="10" t="n">
        <v>1</v>
      </c>
      <c r="D530" s="10" t="n">
        <v>1</v>
      </c>
      <c r="E530" s="10" t="n">
        <v>1</v>
      </c>
      <c r="F530" s="0"/>
      <c r="G530" s="10" t="n">
        <v>1</v>
      </c>
      <c r="H530" s="0"/>
      <c r="I530" s="0"/>
      <c r="J530" s="0"/>
      <c r="K530" s="0"/>
      <c r="L530" s="0"/>
      <c r="M530" s="0"/>
      <c r="N530" s="0"/>
      <c r="O530" s="0"/>
      <c r="P530" s="0"/>
      <c r="Q530" s="0"/>
      <c r="R530" s="0"/>
      <c r="S530" s="0" t="n">
        <v>1</v>
      </c>
      <c r="T530" s="0"/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12.8" hidden="false" customHeight="false" outlineLevel="0" collapsed="false">
      <c r="A531" s="10" t="s">
        <v>164</v>
      </c>
      <c r="B531" s="10" t="s">
        <v>853</v>
      </c>
      <c r="C531" s="10" t="n">
        <v>1</v>
      </c>
      <c r="D531" s="10" t="n">
        <v>1</v>
      </c>
      <c r="E531" s="10" t="n">
        <v>1</v>
      </c>
      <c r="F531" s="0"/>
      <c r="G531" s="10" t="n">
        <v>1</v>
      </c>
      <c r="H531" s="0"/>
      <c r="I531" s="0"/>
      <c r="J531" s="0"/>
      <c r="K531" s="0"/>
      <c r="L531" s="0"/>
      <c r="M531" s="0"/>
      <c r="N531" s="0"/>
      <c r="O531" s="0"/>
      <c r="P531" s="0"/>
      <c r="Q531" s="0"/>
      <c r="R531" s="0"/>
      <c r="S531" s="0" t="n">
        <v>1</v>
      </c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12.8" hidden="false" customHeight="false" outlineLevel="0" collapsed="false">
      <c r="A532" s="10" t="s">
        <v>164</v>
      </c>
      <c r="B532" s="10" t="s">
        <v>854</v>
      </c>
      <c r="C532" s="10" t="n">
        <v>1</v>
      </c>
      <c r="D532" s="10" t="n">
        <v>1</v>
      </c>
      <c r="E532" s="10" t="n">
        <v>1</v>
      </c>
      <c r="F532" s="0"/>
      <c r="G532" s="10" t="n">
        <v>1</v>
      </c>
      <c r="H532" s="0"/>
      <c r="I532" s="0"/>
      <c r="J532" s="0"/>
      <c r="K532" s="0"/>
      <c r="L532" s="0"/>
      <c r="M532" s="0"/>
      <c r="N532" s="0"/>
      <c r="O532" s="0"/>
      <c r="P532" s="0"/>
      <c r="Q532" s="0"/>
      <c r="R532" s="0"/>
      <c r="S532" s="0" t="n">
        <v>1</v>
      </c>
      <c r="T532" s="0"/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12.8" hidden="false" customHeight="false" outlineLevel="0" collapsed="false">
      <c r="A533" s="10" t="s">
        <v>166</v>
      </c>
      <c r="B533" s="10" t="s">
        <v>855</v>
      </c>
      <c r="C533" s="10" t="n">
        <v>1</v>
      </c>
      <c r="D533" s="10" t="n">
        <v>1</v>
      </c>
      <c r="E533" s="10" t="n">
        <v>0</v>
      </c>
      <c r="F533" s="0"/>
      <c r="G533" s="10" t="n">
        <v>0</v>
      </c>
      <c r="H533" s="0"/>
      <c r="I533" s="0"/>
      <c r="J533" s="0"/>
      <c r="K533" s="0"/>
      <c r="L533" s="0"/>
      <c r="M533" s="10" t="s">
        <v>833</v>
      </c>
      <c r="N533" s="0"/>
      <c r="O533" s="0"/>
      <c r="P533" s="0"/>
      <c r="Q533" s="0"/>
      <c r="R533" s="0"/>
      <c r="S533" s="0" t="n">
        <v>0</v>
      </c>
      <c r="T533" s="0"/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customFormat="false" ht="12.8" hidden="false" customHeight="false" outlineLevel="0" collapsed="false">
      <c r="A534" s="10" t="s">
        <v>166</v>
      </c>
      <c r="B534" s="10" t="s">
        <v>856</v>
      </c>
      <c r="C534" s="10" t="n">
        <v>1</v>
      </c>
      <c r="D534" s="10" t="n">
        <v>1</v>
      </c>
      <c r="E534" s="10" t="n">
        <v>0</v>
      </c>
      <c r="F534" s="0"/>
      <c r="G534" s="10" t="n">
        <v>0</v>
      </c>
      <c r="H534" s="0"/>
      <c r="I534" s="10" t="n">
        <v>1</v>
      </c>
      <c r="J534" s="0"/>
      <c r="K534" s="0"/>
      <c r="L534" s="0"/>
      <c r="M534" s="10" t="s">
        <v>833</v>
      </c>
      <c r="N534" s="0"/>
      <c r="O534" s="0"/>
      <c r="P534" s="0"/>
      <c r="Q534" s="0"/>
      <c r="R534" s="0"/>
      <c r="S534" s="0" t="n">
        <v>0</v>
      </c>
      <c r="T534" s="0"/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customFormat="false" ht="12.8" hidden="false" customHeight="false" outlineLevel="0" collapsed="false">
      <c r="A535" s="10" t="s">
        <v>166</v>
      </c>
      <c r="B535" s="10" t="s">
        <v>857</v>
      </c>
      <c r="C535" s="10" t="n">
        <v>1</v>
      </c>
      <c r="D535" s="10" t="n">
        <v>1</v>
      </c>
      <c r="E535" s="10" t="n">
        <v>0</v>
      </c>
      <c r="F535" s="0"/>
      <c r="G535" s="10" t="n">
        <v>0</v>
      </c>
      <c r="H535" s="0"/>
      <c r="I535" s="0"/>
      <c r="J535" s="0"/>
      <c r="K535" s="0"/>
      <c r="L535" s="0"/>
      <c r="M535" s="10" t="s">
        <v>833</v>
      </c>
      <c r="N535" s="0"/>
      <c r="O535" s="0"/>
      <c r="P535" s="0"/>
      <c r="Q535" s="0"/>
      <c r="R535" s="0"/>
      <c r="S535" s="0" t="n">
        <v>0</v>
      </c>
      <c r="T535" s="0"/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12.8" hidden="false" customHeight="false" outlineLevel="0" collapsed="false">
      <c r="A536" s="10" t="s">
        <v>166</v>
      </c>
      <c r="B536" s="10" t="s">
        <v>858</v>
      </c>
      <c r="C536" s="10" t="n">
        <v>1</v>
      </c>
      <c r="D536" s="10" t="n">
        <v>1</v>
      </c>
      <c r="E536" s="10" t="n">
        <v>0</v>
      </c>
      <c r="F536" s="0"/>
      <c r="G536" s="10" t="n">
        <v>0</v>
      </c>
      <c r="H536" s="0"/>
      <c r="I536" s="10" t="n">
        <v>1</v>
      </c>
      <c r="J536" s="0"/>
      <c r="K536" s="0"/>
      <c r="L536" s="0"/>
      <c r="M536" s="10" t="s">
        <v>833</v>
      </c>
      <c r="N536" s="0"/>
      <c r="O536" s="0"/>
      <c r="P536" s="0"/>
      <c r="Q536" s="0"/>
      <c r="R536" s="0"/>
      <c r="S536" s="0" t="n">
        <v>0</v>
      </c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12.8" hidden="false" customHeight="false" outlineLevel="0" collapsed="false">
      <c r="A537" s="10" t="s">
        <v>166</v>
      </c>
      <c r="B537" s="10" t="s">
        <v>859</v>
      </c>
      <c r="C537" s="10" t="n">
        <v>1</v>
      </c>
      <c r="D537" s="10" t="n">
        <v>1</v>
      </c>
      <c r="E537" s="10" t="n">
        <v>0</v>
      </c>
      <c r="F537" s="0"/>
      <c r="G537" s="10" t="n">
        <v>0</v>
      </c>
      <c r="H537" s="0"/>
      <c r="I537" s="0"/>
      <c r="J537" s="0"/>
      <c r="K537" s="0"/>
      <c r="L537" s="0"/>
      <c r="M537" s="10" t="s">
        <v>833</v>
      </c>
      <c r="N537" s="0"/>
      <c r="O537" s="0"/>
      <c r="P537" s="0"/>
      <c r="Q537" s="0"/>
      <c r="R537" s="0"/>
      <c r="S537" s="0" t="n">
        <v>0</v>
      </c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12.8" hidden="false" customHeight="false" outlineLevel="0" collapsed="false">
      <c r="A538" s="10" t="s">
        <v>166</v>
      </c>
      <c r="B538" s="10" t="s">
        <v>860</v>
      </c>
      <c r="C538" s="10" t="n">
        <v>1</v>
      </c>
      <c r="D538" s="10" t="n">
        <v>1</v>
      </c>
      <c r="E538" s="10" t="n">
        <v>0</v>
      </c>
      <c r="F538" s="0"/>
      <c r="G538" s="10" t="n">
        <v>0</v>
      </c>
      <c r="H538" s="0"/>
      <c r="I538" s="10" t="n">
        <v>1</v>
      </c>
      <c r="J538" s="0"/>
      <c r="K538" s="0"/>
      <c r="L538" s="0"/>
      <c r="M538" s="10" t="s">
        <v>833</v>
      </c>
      <c r="N538" s="0"/>
      <c r="O538" s="0"/>
      <c r="P538" s="0"/>
      <c r="Q538" s="0"/>
      <c r="R538" s="0"/>
      <c r="S538" s="0" t="n">
        <v>0</v>
      </c>
      <c r="T538" s="0"/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12.8" hidden="false" customHeight="false" outlineLevel="0" collapsed="false">
      <c r="A539" s="10" t="s">
        <v>166</v>
      </c>
      <c r="B539" s="10" t="s">
        <v>861</v>
      </c>
      <c r="C539" s="10" t="n">
        <v>1</v>
      </c>
      <c r="D539" s="10" t="n">
        <v>1</v>
      </c>
      <c r="E539" s="10" t="n">
        <v>0</v>
      </c>
      <c r="F539" s="0"/>
      <c r="G539" s="0"/>
      <c r="H539" s="0"/>
      <c r="I539" s="0"/>
      <c r="J539" s="0"/>
      <c r="K539" s="0"/>
      <c r="L539" s="0"/>
      <c r="M539" s="0"/>
      <c r="N539" s="0"/>
      <c r="O539" s="0"/>
      <c r="P539" s="0"/>
      <c r="Q539" s="0"/>
      <c r="R539" s="0"/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customFormat="false" ht="12.8" hidden="false" customHeight="false" outlineLevel="0" collapsed="false">
      <c r="A540" s="10" t="s">
        <v>166</v>
      </c>
      <c r="B540" s="10" t="s">
        <v>862</v>
      </c>
      <c r="C540" s="10" t="n">
        <v>1</v>
      </c>
      <c r="D540" s="10" t="n">
        <v>1</v>
      </c>
      <c r="E540" s="10" t="n">
        <v>0</v>
      </c>
      <c r="F540" s="0"/>
      <c r="G540" s="0"/>
      <c r="H540" s="0"/>
      <c r="I540" s="0"/>
      <c r="J540" s="0"/>
      <c r="K540" s="0"/>
      <c r="L540" s="0"/>
      <c r="M540" s="0"/>
      <c r="N540" s="0"/>
      <c r="O540" s="0"/>
      <c r="P540" s="0"/>
      <c r="Q540" s="0"/>
      <c r="R540" s="0"/>
      <c r="S540" s="0"/>
      <c r="T540" s="0"/>
      <c r="U540" s="0"/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customFormat="false" ht="12.8" hidden="false" customHeight="false" outlineLevel="0" collapsed="false">
      <c r="A541" s="10" t="s">
        <v>166</v>
      </c>
      <c r="B541" s="10" t="s">
        <v>863</v>
      </c>
      <c r="C541" s="10" t="n">
        <v>1</v>
      </c>
      <c r="D541" s="10" t="n">
        <v>1</v>
      </c>
      <c r="E541" s="10" t="n">
        <v>0</v>
      </c>
      <c r="F541" s="0"/>
      <c r="G541" s="0"/>
      <c r="H541" s="0"/>
      <c r="I541" s="0"/>
      <c r="J541" s="0"/>
      <c r="K541" s="0"/>
      <c r="L541" s="0"/>
      <c r="M541" s="0"/>
      <c r="N541" s="0"/>
      <c r="O541" s="0"/>
      <c r="P541" s="0"/>
      <c r="Q541" s="0"/>
      <c r="R541" s="0"/>
      <c r="S541" s="0"/>
      <c r="T541" s="0"/>
      <c r="U541" s="0"/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customFormat="false" ht="12.8" hidden="false" customHeight="false" outlineLevel="0" collapsed="false">
      <c r="A542" s="10" t="s">
        <v>166</v>
      </c>
      <c r="B542" s="10" t="s">
        <v>864</v>
      </c>
      <c r="C542" s="10" t="n">
        <v>1</v>
      </c>
      <c r="D542" s="10" t="n">
        <v>1</v>
      </c>
      <c r="E542" s="10" t="n">
        <v>0</v>
      </c>
      <c r="F542" s="0"/>
      <c r="G542" s="0"/>
      <c r="H542" s="0"/>
      <c r="I542" s="0"/>
      <c r="J542" s="0"/>
      <c r="K542" s="0"/>
      <c r="L542" s="0"/>
      <c r="M542" s="0"/>
      <c r="N542" s="0"/>
      <c r="O542" s="0"/>
      <c r="P542" s="0"/>
      <c r="Q542" s="0"/>
      <c r="R542" s="0"/>
      <c r="S542" s="0"/>
      <c r="T542" s="0"/>
      <c r="U542" s="0"/>
      <c r="V542" s="0"/>
      <c r="W542" s="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customFormat="false" ht="13.6" hidden="false" customHeight="true" outlineLevel="0" collapsed="false">
      <c r="A543" s="10" t="s">
        <v>166</v>
      </c>
      <c r="B543" s="10" t="s">
        <v>865</v>
      </c>
      <c r="C543" s="10" t="n">
        <v>1</v>
      </c>
      <c r="D543" s="10" t="n">
        <v>1</v>
      </c>
      <c r="E543" s="10" t="n">
        <v>0</v>
      </c>
      <c r="F543" s="10" t="n">
        <v>0</v>
      </c>
      <c r="G543" s="10" t="n">
        <v>0</v>
      </c>
      <c r="H543" s="10" t="n">
        <v>1</v>
      </c>
      <c r="I543" s="10" t="n">
        <v>1</v>
      </c>
      <c r="J543" s="0"/>
      <c r="K543" s="0"/>
      <c r="L543" s="0" t="n">
        <v>1</v>
      </c>
      <c r="M543" s="0"/>
      <c r="N543" s="0"/>
      <c r="O543" s="0"/>
      <c r="P543" s="0"/>
      <c r="Q543" s="0"/>
      <c r="R543" s="0"/>
      <c r="S543" s="0" t="n">
        <v>0</v>
      </c>
      <c r="T543" s="0"/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customFormat="false" ht="12.8" hidden="false" customHeight="false" outlineLevel="0" collapsed="false">
      <c r="A544" s="10" t="s">
        <v>166</v>
      </c>
      <c r="B544" s="10" t="s">
        <v>866</v>
      </c>
      <c r="C544" s="10" t="n">
        <v>1</v>
      </c>
      <c r="D544" s="10" t="n">
        <v>1</v>
      </c>
      <c r="E544" s="10" t="n">
        <v>0</v>
      </c>
      <c r="F544" s="10" t="n">
        <v>0</v>
      </c>
      <c r="G544" s="10" t="n">
        <v>0</v>
      </c>
      <c r="H544" s="10" t="n">
        <v>1</v>
      </c>
      <c r="I544" s="0"/>
      <c r="J544" s="0"/>
      <c r="K544" s="0"/>
      <c r="L544" s="0"/>
      <c r="M544" s="10" t="s">
        <v>392</v>
      </c>
      <c r="N544" s="0"/>
      <c r="O544" s="0"/>
      <c r="P544" s="0"/>
      <c r="Q544" s="0"/>
      <c r="R544" s="0"/>
      <c r="S544" s="0" t="n">
        <v>0</v>
      </c>
      <c r="T544" s="0"/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  <c r="LZ544" s="0"/>
      <c r="MA544" s="0"/>
      <c r="MB544" s="0"/>
      <c r="MC544" s="0"/>
      <c r="MD544" s="0"/>
      <c r="ME544" s="0"/>
      <c r="MF544" s="0"/>
      <c r="MG544" s="0"/>
      <c r="MH544" s="0"/>
      <c r="MI544" s="0"/>
      <c r="MJ544" s="0"/>
      <c r="MK544" s="0"/>
      <c r="ML544" s="0"/>
      <c r="MM544" s="0"/>
      <c r="MN544" s="0"/>
      <c r="MO544" s="0"/>
      <c r="MP544" s="0"/>
      <c r="MQ544" s="0"/>
      <c r="MR544" s="0"/>
      <c r="MS544" s="0"/>
      <c r="MT544" s="0"/>
      <c r="MU544" s="0"/>
      <c r="MV544" s="0"/>
      <c r="MW544" s="0"/>
      <c r="MX544" s="0"/>
      <c r="MY544" s="0"/>
      <c r="MZ544" s="0"/>
      <c r="NA544" s="0"/>
      <c r="NB544" s="0"/>
      <c r="NC544" s="0"/>
      <c r="ND544" s="0"/>
      <c r="NE544" s="0"/>
      <c r="NF544" s="0"/>
      <c r="NG544" s="0"/>
      <c r="NH544" s="0"/>
      <c r="NI544" s="0"/>
      <c r="NJ544" s="0"/>
      <c r="NK544" s="0"/>
      <c r="NL544" s="0"/>
      <c r="NM544" s="0"/>
      <c r="NN544" s="0"/>
      <c r="NO544" s="0"/>
      <c r="NP544" s="0"/>
      <c r="NQ544" s="0"/>
      <c r="NR544" s="0"/>
      <c r="NS544" s="0"/>
      <c r="NT544" s="0"/>
      <c r="NU544" s="0"/>
      <c r="NV544" s="0"/>
      <c r="NW544" s="0"/>
      <c r="NX544" s="0"/>
      <c r="NY544" s="0"/>
      <c r="NZ544" s="0"/>
      <c r="OA544" s="0"/>
      <c r="OB544" s="0"/>
      <c r="OC544" s="0"/>
      <c r="OD544" s="0"/>
      <c r="OE544" s="0"/>
      <c r="OF544" s="0"/>
      <c r="OG544" s="0"/>
      <c r="OH544" s="0"/>
      <c r="OI544" s="0"/>
      <c r="OJ544" s="0"/>
      <c r="OK544" s="0"/>
      <c r="OL544" s="0"/>
      <c r="OM544" s="0"/>
      <c r="ON544" s="0"/>
      <c r="OO544" s="0"/>
      <c r="OP544" s="0"/>
      <c r="OQ544" s="0"/>
      <c r="OR544" s="0"/>
      <c r="OS544" s="0"/>
      <c r="OT544" s="0"/>
      <c r="OU544" s="0"/>
      <c r="OV544" s="0"/>
      <c r="OW544" s="0"/>
      <c r="OX544" s="0"/>
      <c r="OY544" s="0"/>
      <c r="OZ544" s="0"/>
      <c r="PA544" s="0"/>
      <c r="PB544" s="0"/>
      <c r="PC544" s="0"/>
      <c r="PD544" s="0"/>
      <c r="PE544" s="0"/>
      <c r="PF544" s="0"/>
      <c r="PG544" s="0"/>
      <c r="PH544" s="0"/>
      <c r="PI544" s="0"/>
      <c r="PJ544" s="0"/>
      <c r="PK544" s="0"/>
      <c r="PL544" s="0"/>
      <c r="PM544" s="0"/>
      <c r="PN544" s="0"/>
      <c r="PO544" s="0"/>
      <c r="PP544" s="0"/>
      <c r="PQ544" s="0"/>
      <c r="PR544" s="0"/>
      <c r="PS544" s="0"/>
      <c r="PT544" s="0"/>
      <c r="PU544" s="0"/>
      <c r="PV544" s="0"/>
      <c r="PW544" s="0"/>
      <c r="PX544" s="0"/>
      <c r="PY544" s="0"/>
      <c r="PZ544" s="0"/>
      <c r="QA544" s="0"/>
      <c r="QB544" s="0"/>
      <c r="QC544" s="0"/>
      <c r="QD544" s="0"/>
      <c r="QE544" s="0"/>
      <c r="QF544" s="0"/>
      <c r="QG544" s="0"/>
      <c r="QH544" s="0"/>
      <c r="QI544" s="0"/>
      <c r="QJ544" s="0"/>
      <c r="QK544" s="0"/>
      <c r="QL544" s="0"/>
      <c r="QM544" s="0"/>
      <c r="QN544" s="0"/>
      <c r="QO544" s="0"/>
      <c r="QP544" s="0"/>
      <c r="QQ544" s="0"/>
      <c r="QR544" s="0"/>
      <c r="QS544" s="0"/>
      <c r="QT544" s="0"/>
      <c r="QU544" s="0"/>
      <c r="QV544" s="0"/>
      <c r="QW544" s="0"/>
      <c r="QX544" s="0"/>
      <c r="QY544" s="0"/>
      <c r="QZ544" s="0"/>
      <c r="RA544" s="0"/>
      <c r="RB544" s="0"/>
      <c r="RC544" s="0"/>
      <c r="RD544" s="0"/>
      <c r="RE544" s="0"/>
      <c r="RF544" s="0"/>
      <c r="RG544" s="0"/>
      <c r="RH544" s="0"/>
      <c r="RI544" s="0"/>
      <c r="RJ544" s="0"/>
      <c r="RK544" s="0"/>
      <c r="RL544" s="0"/>
      <c r="RM544" s="0"/>
      <c r="RN544" s="0"/>
      <c r="RO544" s="0"/>
      <c r="RP544" s="0"/>
      <c r="RQ544" s="0"/>
      <c r="RR544" s="0"/>
      <c r="RS544" s="0"/>
      <c r="RT544" s="0"/>
      <c r="RU544" s="0"/>
      <c r="RV544" s="0"/>
      <c r="RW544" s="0"/>
      <c r="RX544" s="0"/>
      <c r="RY544" s="0"/>
      <c r="RZ544" s="0"/>
      <c r="SA544" s="0"/>
      <c r="SB544" s="0"/>
      <c r="SC544" s="0"/>
      <c r="SD544" s="0"/>
      <c r="SE544" s="0"/>
      <c r="SF544" s="0"/>
      <c r="SG544" s="0"/>
      <c r="SH544" s="0"/>
      <c r="SI544" s="0"/>
      <c r="SJ544" s="0"/>
      <c r="SK544" s="0"/>
      <c r="SL544" s="0"/>
      <c r="SM544" s="0"/>
      <c r="SN544" s="0"/>
      <c r="SO544" s="0"/>
      <c r="SP544" s="0"/>
      <c r="SQ544" s="0"/>
      <c r="SR544" s="0"/>
      <c r="SS544" s="0"/>
      <c r="ST544" s="0"/>
      <c r="SU544" s="0"/>
      <c r="SV544" s="0"/>
      <c r="SW544" s="0"/>
      <c r="SX544" s="0"/>
      <c r="SY544" s="0"/>
      <c r="SZ544" s="0"/>
      <c r="TA544" s="0"/>
      <c r="TB544" s="0"/>
      <c r="TC544" s="0"/>
      <c r="TD544" s="0"/>
      <c r="TE544" s="0"/>
      <c r="TF544" s="0"/>
      <c r="TG544" s="0"/>
      <c r="TH544" s="0"/>
      <c r="TI544" s="0"/>
      <c r="TJ544" s="0"/>
      <c r="TK544" s="0"/>
      <c r="TL544" s="0"/>
      <c r="TM544" s="0"/>
      <c r="TN544" s="0"/>
      <c r="TO544" s="0"/>
      <c r="TP544" s="0"/>
      <c r="TQ544" s="0"/>
      <c r="TR544" s="0"/>
      <c r="TS544" s="0"/>
      <c r="TT544" s="0"/>
      <c r="TU544" s="0"/>
      <c r="TV544" s="0"/>
      <c r="TW544" s="0"/>
      <c r="TX544" s="0"/>
      <c r="TY544" s="0"/>
      <c r="TZ544" s="0"/>
      <c r="UA544" s="0"/>
      <c r="UB544" s="0"/>
      <c r="UC544" s="0"/>
      <c r="UD544" s="0"/>
      <c r="UE544" s="0"/>
      <c r="UF544" s="0"/>
      <c r="UG544" s="0"/>
      <c r="UH544" s="0"/>
      <c r="UI544" s="0"/>
      <c r="UJ544" s="0"/>
      <c r="UK544" s="0"/>
      <c r="UL544" s="0"/>
      <c r="UM544" s="0"/>
      <c r="UN544" s="0"/>
      <c r="UO544" s="0"/>
      <c r="UP544" s="0"/>
      <c r="UQ544" s="0"/>
      <c r="UR544" s="0"/>
      <c r="US544" s="0"/>
      <c r="UT544" s="0"/>
      <c r="UU544" s="0"/>
      <c r="UV544" s="0"/>
      <c r="UW544" s="0"/>
      <c r="UX544" s="0"/>
      <c r="UY544" s="0"/>
      <c r="UZ544" s="0"/>
      <c r="VA544" s="0"/>
      <c r="VB544" s="0"/>
      <c r="VC544" s="0"/>
      <c r="VD544" s="0"/>
      <c r="VE544" s="0"/>
      <c r="VF544" s="0"/>
      <c r="VG544" s="0"/>
      <c r="VH544" s="0"/>
      <c r="VI544" s="0"/>
      <c r="VJ544" s="0"/>
      <c r="VK544" s="0"/>
      <c r="VL544" s="0"/>
      <c r="VM544" s="0"/>
      <c r="VN544" s="0"/>
      <c r="VO544" s="0"/>
      <c r="VP544" s="0"/>
      <c r="VQ544" s="0"/>
      <c r="VR544" s="0"/>
      <c r="VS544" s="0"/>
      <c r="VT544" s="0"/>
      <c r="VU544" s="0"/>
      <c r="VV544" s="0"/>
      <c r="VW544" s="0"/>
      <c r="VX544" s="0"/>
      <c r="VY544" s="0"/>
      <c r="VZ544" s="0"/>
      <c r="WA544" s="0"/>
      <c r="WB544" s="0"/>
      <c r="WC544" s="0"/>
      <c r="WD544" s="0"/>
      <c r="WE544" s="0"/>
      <c r="WF544" s="0"/>
      <c r="WG544" s="0"/>
      <c r="WH544" s="0"/>
      <c r="WI544" s="0"/>
      <c r="WJ544" s="0"/>
      <c r="WK544" s="0"/>
      <c r="WL544" s="0"/>
      <c r="WM544" s="0"/>
      <c r="WN544" s="0"/>
      <c r="WO544" s="0"/>
      <c r="WP544" s="0"/>
      <c r="WQ544" s="0"/>
      <c r="WR544" s="0"/>
      <c r="WS544" s="0"/>
      <c r="WT544" s="0"/>
      <c r="WU544" s="0"/>
      <c r="WV544" s="0"/>
      <c r="WW544" s="0"/>
      <c r="WX544" s="0"/>
      <c r="WY544" s="0"/>
      <c r="WZ544" s="0"/>
      <c r="XA544" s="0"/>
      <c r="XB544" s="0"/>
      <c r="XC544" s="0"/>
      <c r="XD544" s="0"/>
      <c r="XE544" s="0"/>
      <c r="XF544" s="0"/>
      <c r="XG544" s="0"/>
      <c r="XH544" s="0"/>
      <c r="XI544" s="0"/>
      <c r="XJ544" s="0"/>
      <c r="XK544" s="0"/>
      <c r="XL544" s="0"/>
      <c r="XM544" s="0"/>
      <c r="XN544" s="0"/>
      <c r="XO544" s="0"/>
      <c r="XP544" s="0"/>
      <c r="XQ544" s="0"/>
      <c r="XR544" s="0"/>
      <c r="XS544" s="0"/>
      <c r="XT544" s="0"/>
      <c r="XU544" s="0"/>
      <c r="XV544" s="0"/>
      <c r="XW544" s="0"/>
      <c r="XX544" s="0"/>
      <c r="XY544" s="0"/>
      <c r="XZ544" s="0"/>
      <c r="YA544" s="0"/>
      <c r="YB544" s="0"/>
      <c r="YC544" s="0"/>
      <c r="YD544" s="0"/>
      <c r="YE544" s="0"/>
      <c r="YF544" s="0"/>
      <c r="YG544" s="0"/>
      <c r="YH544" s="0"/>
      <c r="YI544" s="0"/>
      <c r="YJ544" s="0"/>
      <c r="YK544" s="0"/>
      <c r="YL544" s="0"/>
      <c r="YM544" s="0"/>
      <c r="YN544" s="0"/>
      <c r="YO544" s="0"/>
      <c r="YP544" s="0"/>
      <c r="YQ544" s="0"/>
      <c r="YR544" s="0"/>
      <c r="YS544" s="0"/>
      <c r="YT544" s="0"/>
      <c r="YU544" s="0"/>
      <c r="YV544" s="0"/>
      <c r="YW544" s="0"/>
      <c r="YX544" s="0"/>
      <c r="YY544" s="0"/>
      <c r="YZ544" s="0"/>
      <c r="ZA544" s="0"/>
      <c r="ZB544" s="0"/>
      <c r="ZC544" s="0"/>
      <c r="ZD544" s="0"/>
      <c r="ZE544" s="0"/>
      <c r="ZF544" s="0"/>
      <c r="ZG544" s="0"/>
      <c r="ZH544" s="0"/>
      <c r="ZI544" s="0"/>
      <c r="ZJ544" s="0"/>
      <c r="ZK544" s="0"/>
      <c r="ZL544" s="0"/>
      <c r="ZM544" s="0"/>
      <c r="ZN544" s="0"/>
      <c r="ZO544" s="0"/>
      <c r="ZP544" s="0"/>
      <c r="ZQ544" s="0"/>
      <c r="ZR544" s="0"/>
      <c r="ZS544" s="0"/>
      <c r="ZT544" s="0"/>
      <c r="ZU544" s="0"/>
      <c r="ZV544" s="0"/>
      <c r="ZW544" s="0"/>
      <c r="ZX544" s="0"/>
      <c r="ZY544" s="0"/>
      <c r="ZZ544" s="0"/>
      <c r="AAA544" s="0"/>
      <c r="AAB544" s="0"/>
      <c r="AAC544" s="0"/>
      <c r="AAD544" s="0"/>
      <c r="AAE544" s="0"/>
      <c r="AAF544" s="0"/>
      <c r="AAG544" s="0"/>
      <c r="AAH544" s="0"/>
      <c r="AAI544" s="0"/>
      <c r="AAJ544" s="0"/>
      <c r="AAK544" s="0"/>
      <c r="AAL544" s="0"/>
      <c r="AAM544" s="0"/>
      <c r="AAN544" s="0"/>
      <c r="AAO544" s="0"/>
      <c r="AAP544" s="0"/>
      <c r="AAQ544" s="0"/>
      <c r="AAR544" s="0"/>
      <c r="AAS544" s="0"/>
      <c r="AAT544" s="0"/>
      <c r="AAU544" s="0"/>
      <c r="AAV544" s="0"/>
      <c r="AAW544" s="0"/>
      <c r="AAX544" s="0"/>
      <c r="AAY544" s="0"/>
      <c r="AAZ544" s="0"/>
      <c r="ABA544" s="0"/>
      <c r="ABB544" s="0"/>
      <c r="ABC544" s="0"/>
      <c r="ABD544" s="0"/>
      <c r="ABE544" s="0"/>
      <c r="ABF544" s="0"/>
      <c r="ABG544" s="0"/>
      <c r="ABH544" s="0"/>
      <c r="ABI544" s="0"/>
      <c r="ABJ544" s="0"/>
      <c r="ABK544" s="0"/>
      <c r="ABL544" s="0"/>
      <c r="ABM544" s="0"/>
      <c r="ABN544" s="0"/>
      <c r="ABO544" s="0"/>
      <c r="ABP544" s="0"/>
      <c r="ABQ544" s="0"/>
      <c r="ABR544" s="0"/>
      <c r="ABS544" s="0"/>
      <c r="ABT544" s="0"/>
      <c r="ABU544" s="0"/>
      <c r="ABV544" s="0"/>
      <c r="ABW544" s="0"/>
      <c r="ABX544" s="0"/>
      <c r="ABY544" s="0"/>
      <c r="ABZ544" s="0"/>
      <c r="ACA544" s="0"/>
      <c r="ACB544" s="0"/>
      <c r="ACC544" s="0"/>
      <c r="ACD544" s="0"/>
      <c r="ACE544" s="0"/>
      <c r="ACF544" s="0"/>
      <c r="ACG544" s="0"/>
      <c r="ACH544" s="0"/>
      <c r="ACI544" s="0"/>
      <c r="ACJ544" s="0"/>
      <c r="ACK544" s="0"/>
      <c r="ACL544" s="0"/>
      <c r="ACM544" s="0"/>
      <c r="ACN544" s="0"/>
      <c r="ACO544" s="0"/>
      <c r="ACP544" s="0"/>
      <c r="ACQ544" s="0"/>
      <c r="ACR544" s="0"/>
      <c r="ACS544" s="0"/>
      <c r="ACT544" s="0"/>
      <c r="ACU544" s="0"/>
      <c r="ACV544" s="0"/>
      <c r="ACW544" s="0"/>
      <c r="ACX544" s="0"/>
      <c r="ACY544" s="0"/>
      <c r="ACZ544" s="0"/>
      <c r="ADA544" s="0"/>
      <c r="ADB544" s="0"/>
      <c r="ADC544" s="0"/>
      <c r="ADD544" s="0"/>
      <c r="ADE544" s="0"/>
      <c r="ADF544" s="0"/>
      <c r="ADG544" s="0"/>
      <c r="ADH544" s="0"/>
      <c r="ADI544" s="0"/>
      <c r="ADJ544" s="0"/>
      <c r="ADK544" s="0"/>
      <c r="ADL544" s="0"/>
      <c r="ADM544" s="0"/>
      <c r="ADN544" s="0"/>
      <c r="ADO544" s="0"/>
      <c r="ADP544" s="0"/>
      <c r="ADQ544" s="0"/>
      <c r="ADR544" s="0"/>
      <c r="ADS544" s="0"/>
      <c r="ADT544" s="0"/>
      <c r="ADU544" s="0"/>
      <c r="ADV544" s="0"/>
      <c r="ADW544" s="0"/>
      <c r="ADX544" s="0"/>
      <c r="ADY544" s="0"/>
      <c r="ADZ544" s="0"/>
      <c r="AEA544" s="0"/>
      <c r="AEB544" s="0"/>
      <c r="AEC544" s="0"/>
      <c r="AED544" s="0"/>
      <c r="AEE544" s="0"/>
      <c r="AEF544" s="0"/>
      <c r="AEG544" s="0"/>
      <c r="AEH544" s="0"/>
      <c r="AEI544" s="0"/>
      <c r="AEJ544" s="0"/>
      <c r="AEK544" s="0"/>
      <c r="AEL544" s="0"/>
      <c r="AEM544" s="0"/>
      <c r="AEN544" s="0"/>
      <c r="AEO544" s="0"/>
      <c r="AEP544" s="0"/>
      <c r="AEQ544" s="0"/>
      <c r="AER544" s="0"/>
      <c r="AES544" s="0"/>
      <c r="AET544" s="0"/>
      <c r="AEU544" s="0"/>
      <c r="AEV544" s="0"/>
      <c r="AEW544" s="0"/>
      <c r="AEX544" s="0"/>
      <c r="AEY544" s="0"/>
      <c r="AEZ544" s="0"/>
      <c r="AFA544" s="0"/>
      <c r="AFB544" s="0"/>
      <c r="AFC544" s="0"/>
      <c r="AFD544" s="0"/>
      <c r="AFE544" s="0"/>
      <c r="AFF544" s="0"/>
      <c r="AFG544" s="0"/>
      <c r="AFH544" s="0"/>
      <c r="AFI544" s="0"/>
      <c r="AFJ544" s="0"/>
      <c r="AFK544" s="0"/>
      <c r="AFL544" s="0"/>
      <c r="AFM544" s="0"/>
      <c r="AFN544" s="0"/>
      <c r="AFO544" s="0"/>
      <c r="AFP544" s="0"/>
      <c r="AFQ544" s="0"/>
      <c r="AFR544" s="0"/>
      <c r="AFS544" s="0"/>
      <c r="AFT544" s="0"/>
      <c r="AFU544" s="0"/>
      <c r="AFV544" s="0"/>
      <c r="AFW544" s="0"/>
      <c r="AFX544" s="0"/>
      <c r="AFY544" s="0"/>
      <c r="AFZ544" s="0"/>
      <c r="AGA544" s="0"/>
      <c r="AGB544" s="0"/>
      <c r="AGC544" s="0"/>
      <c r="AGD544" s="0"/>
      <c r="AGE544" s="0"/>
      <c r="AGF544" s="0"/>
      <c r="AGG544" s="0"/>
      <c r="AGH544" s="0"/>
      <c r="AGI544" s="0"/>
      <c r="AGJ544" s="0"/>
      <c r="AGK544" s="0"/>
      <c r="AGL544" s="0"/>
      <c r="AGM544" s="0"/>
      <c r="AGN544" s="0"/>
      <c r="AGO544" s="0"/>
      <c r="AGP544" s="0"/>
      <c r="AGQ544" s="0"/>
      <c r="AGR544" s="0"/>
      <c r="AGS544" s="0"/>
      <c r="AGT544" s="0"/>
      <c r="AGU544" s="0"/>
      <c r="AGV544" s="0"/>
      <c r="AGW544" s="0"/>
      <c r="AGX544" s="0"/>
      <c r="AGY544" s="0"/>
      <c r="AGZ544" s="0"/>
      <c r="AHA544" s="0"/>
      <c r="AHB544" s="0"/>
      <c r="AHC544" s="0"/>
      <c r="AHD544" s="0"/>
      <c r="AHE544" s="0"/>
      <c r="AHF544" s="0"/>
      <c r="AHG544" s="0"/>
      <c r="AHH544" s="0"/>
      <c r="AHI544" s="0"/>
      <c r="AHJ544" s="0"/>
      <c r="AHK544" s="0"/>
      <c r="AHL544" s="0"/>
      <c r="AHM544" s="0"/>
      <c r="AHN544" s="0"/>
      <c r="AHO544" s="0"/>
      <c r="AHP544" s="0"/>
      <c r="AHQ544" s="0"/>
      <c r="AHR544" s="0"/>
      <c r="AHS544" s="0"/>
      <c r="AHT544" s="0"/>
      <c r="AHU544" s="0"/>
      <c r="AHV544" s="0"/>
      <c r="AHW544" s="0"/>
      <c r="AHX544" s="0"/>
      <c r="AHY544" s="0"/>
      <c r="AHZ544" s="0"/>
      <c r="AIA544" s="0"/>
      <c r="AIB544" s="0"/>
      <c r="AIC544" s="0"/>
      <c r="AID544" s="0"/>
      <c r="AIE544" s="0"/>
      <c r="AIF544" s="0"/>
      <c r="AIG544" s="0"/>
      <c r="AIH544" s="0"/>
      <c r="AII544" s="0"/>
      <c r="AIJ544" s="0"/>
      <c r="AIK544" s="0"/>
      <c r="AIL544" s="0"/>
      <c r="AIM544" s="0"/>
      <c r="AIN544" s="0"/>
      <c r="AIO544" s="0"/>
      <c r="AIP544" s="0"/>
      <c r="AIQ544" s="0"/>
      <c r="AIR544" s="0"/>
      <c r="AIS544" s="0"/>
      <c r="AIT544" s="0"/>
      <c r="AIU544" s="0"/>
      <c r="AIV544" s="0"/>
      <c r="AIW544" s="0"/>
      <c r="AIX544" s="0"/>
      <c r="AIY544" s="0"/>
      <c r="AIZ544" s="0"/>
      <c r="AJA544" s="0"/>
      <c r="AJB544" s="0"/>
      <c r="AJC544" s="0"/>
      <c r="AJD544" s="0"/>
      <c r="AJE544" s="0"/>
      <c r="AJF544" s="0"/>
      <c r="AJG544" s="0"/>
      <c r="AJH544" s="0"/>
      <c r="AJI544" s="0"/>
      <c r="AJJ544" s="0"/>
      <c r="AJK544" s="0"/>
      <c r="AJL544" s="0"/>
      <c r="AJM544" s="0"/>
      <c r="AJN544" s="0"/>
      <c r="AJO544" s="0"/>
      <c r="AJP544" s="0"/>
      <c r="AJQ544" s="0"/>
      <c r="AJR544" s="0"/>
      <c r="AJS544" s="0"/>
      <c r="AJT544" s="0"/>
      <c r="AJU544" s="0"/>
      <c r="AJV544" s="0"/>
      <c r="AJW544" s="0"/>
      <c r="AJX544" s="0"/>
      <c r="AJY544" s="0"/>
      <c r="AJZ544" s="0"/>
      <c r="AKA544" s="0"/>
      <c r="AKB544" s="0"/>
      <c r="AKC544" s="0"/>
      <c r="AKD544" s="0"/>
      <c r="AKE544" s="0"/>
      <c r="AKF544" s="0"/>
      <c r="AKG544" s="0"/>
      <c r="AKH544" s="0"/>
      <c r="AKI544" s="0"/>
      <c r="AKJ544" s="0"/>
      <c r="AKK544" s="0"/>
      <c r="AKL544" s="0"/>
      <c r="AKM544" s="0"/>
      <c r="AKN544" s="0"/>
      <c r="AKO544" s="0"/>
      <c r="AKP544" s="0"/>
      <c r="AKQ544" s="0"/>
      <c r="AKR544" s="0"/>
      <c r="AKS544" s="0"/>
      <c r="AKT544" s="0"/>
      <c r="AKU544" s="0"/>
      <c r="AKV544" s="0"/>
      <c r="AKW544" s="0"/>
      <c r="AKX544" s="0"/>
      <c r="AKY544" s="0"/>
      <c r="AKZ544" s="0"/>
      <c r="ALA544" s="0"/>
      <c r="ALB544" s="0"/>
      <c r="ALC544" s="0"/>
      <c r="ALD544" s="0"/>
      <c r="ALE544" s="0"/>
      <c r="ALF544" s="0"/>
      <c r="ALG544" s="0"/>
      <c r="ALH544" s="0"/>
      <c r="ALI544" s="0"/>
      <c r="ALJ544" s="0"/>
      <c r="ALK544" s="0"/>
      <c r="ALL544" s="0"/>
      <c r="ALM544" s="0"/>
      <c r="ALN544" s="0"/>
      <c r="ALO544" s="0"/>
      <c r="ALP544" s="0"/>
      <c r="ALQ544" s="0"/>
      <c r="ALR544" s="0"/>
      <c r="ALS544" s="0"/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customFormat="false" ht="12.8" hidden="false" customHeight="false" outlineLevel="0" collapsed="false">
      <c r="A545" s="10" t="s">
        <v>166</v>
      </c>
      <c r="B545" s="10" t="s">
        <v>867</v>
      </c>
      <c r="C545" s="10" t="n">
        <v>1</v>
      </c>
      <c r="D545" s="10" t="n">
        <v>1</v>
      </c>
      <c r="E545" s="10" t="n">
        <v>0</v>
      </c>
      <c r="F545" s="10" t="n">
        <v>0</v>
      </c>
      <c r="G545" s="10" t="n">
        <v>0</v>
      </c>
      <c r="H545" s="10" t="n">
        <v>1</v>
      </c>
      <c r="I545" s="10" t="n">
        <v>1</v>
      </c>
      <c r="J545" s="0"/>
      <c r="K545" s="0"/>
      <c r="L545" s="0" t="n">
        <v>1</v>
      </c>
      <c r="M545" s="0"/>
      <c r="N545" s="0"/>
      <c r="O545" s="0"/>
      <c r="P545" s="0"/>
      <c r="Q545" s="0"/>
      <c r="R545" s="0"/>
      <c r="S545" s="0" t="n">
        <v>0</v>
      </c>
      <c r="T545" s="0"/>
      <c r="U545" s="0"/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s="39" customFormat="true" ht="12.8" hidden="false" customHeight="false" outlineLevel="0" collapsed="false">
      <c r="A546" s="10" t="s">
        <v>166</v>
      </c>
      <c r="B546" s="10" t="s">
        <v>868</v>
      </c>
      <c r="C546" s="10" t="n">
        <v>1</v>
      </c>
      <c r="D546" s="10" t="n">
        <v>1</v>
      </c>
      <c r="E546" s="10" t="n">
        <v>0</v>
      </c>
      <c r="F546" s="10" t="n">
        <v>1</v>
      </c>
      <c r="G546" s="10" t="n">
        <v>0</v>
      </c>
      <c r="H546" s="10" t="n">
        <v>1</v>
      </c>
      <c r="I546" s="0"/>
      <c r="J546" s="0"/>
      <c r="K546" s="0"/>
      <c r="L546" s="0"/>
      <c r="M546" s="0"/>
      <c r="N546" s="0"/>
      <c r="O546" s="0"/>
      <c r="P546" s="0"/>
      <c r="Q546" s="0"/>
      <c r="R546" s="0"/>
      <c r="S546" s="0" t="n">
        <v>0</v>
      </c>
      <c r="T546" s="0"/>
    </row>
    <row r="547" customFormat="false" ht="12.8" hidden="false" customHeight="false" outlineLevel="0" collapsed="false">
      <c r="A547" s="10" t="s">
        <v>166</v>
      </c>
      <c r="B547" s="10" t="s">
        <v>869</v>
      </c>
      <c r="C547" s="10" t="n">
        <v>1</v>
      </c>
      <c r="D547" s="10" t="n">
        <v>1</v>
      </c>
      <c r="E547" s="10" t="n">
        <v>0</v>
      </c>
      <c r="F547" s="10" t="n">
        <v>0</v>
      </c>
      <c r="G547" s="10" t="n">
        <v>0</v>
      </c>
      <c r="H547" s="10" t="n">
        <v>1</v>
      </c>
      <c r="I547" s="0"/>
      <c r="J547" s="0"/>
      <c r="K547" s="0"/>
      <c r="L547" s="0"/>
      <c r="M547" s="10" t="s">
        <v>392</v>
      </c>
      <c r="N547" s="0"/>
      <c r="O547" s="0"/>
      <c r="P547" s="0"/>
      <c r="Q547" s="0"/>
      <c r="R547" s="0"/>
      <c r="S547" s="0" t="n">
        <v>0</v>
      </c>
      <c r="T547" s="0"/>
      <c r="U547" s="0"/>
      <c r="V547" s="0"/>
      <c r="W547" s="0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s="0"/>
      <c r="MQ547" s="0"/>
      <c r="MR547" s="0"/>
      <c r="MS547" s="0"/>
      <c r="MT547" s="0"/>
      <c r="MU547" s="0"/>
      <c r="MV547" s="0"/>
      <c r="MW547" s="0"/>
      <c r="MX547" s="0"/>
      <c r="MY547" s="0"/>
      <c r="MZ547" s="0"/>
      <c r="NA547" s="0"/>
      <c r="NB547" s="0"/>
      <c r="NC547" s="0"/>
      <c r="ND547" s="0"/>
      <c r="NE547" s="0"/>
      <c r="NF547" s="0"/>
      <c r="NG547" s="0"/>
      <c r="NH547" s="0"/>
      <c r="NI547" s="0"/>
      <c r="NJ547" s="0"/>
      <c r="NK547" s="0"/>
      <c r="NL547" s="0"/>
      <c r="NM547" s="0"/>
      <c r="NN547" s="0"/>
      <c r="NO547" s="0"/>
      <c r="NP547" s="0"/>
      <c r="NQ547" s="0"/>
      <c r="NR547" s="0"/>
      <c r="NS547" s="0"/>
      <c r="NT547" s="0"/>
      <c r="NU547" s="0"/>
      <c r="NV547" s="0"/>
      <c r="NW547" s="0"/>
      <c r="NX547" s="0"/>
      <c r="NY547" s="0"/>
      <c r="NZ547" s="0"/>
      <c r="OA547" s="0"/>
      <c r="OB547" s="0"/>
      <c r="OC547" s="0"/>
      <c r="OD547" s="0"/>
      <c r="OE547" s="0"/>
      <c r="OF547" s="0"/>
      <c r="OG547" s="0"/>
      <c r="OH547" s="0"/>
      <c r="OI547" s="0"/>
      <c r="OJ547" s="0"/>
      <c r="OK547" s="0"/>
      <c r="OL547" s="0"/>
      <c r="OM547" s="0"/>
      <c r="ON547" s="0"/>
      <c r="OO547" s="0"/>
      <c r="OP547" s="0"/>
      <c r="OQ547" s="0"/>
      <c r="OR547" s="0"/>
      <c r="OS547" s="0"/>
      <c r="OT547" s="0"/>
      <c r="OU547" s="0"/>
      <c r="OV547" s="0"/>
      <c r="OW547" s="0"/>
      <c r="OX547" s="0"/>
      <c r="OY547" s="0"/>
      <c r="OZ547" s="0"/>
      <c r="PA547" s="0"/>
      <c r="PB547" s="0"/>
      <c r="PC547" s="0"/>
      <c r="PD547" s="0"/>
      <c r="PE547" s="0"/>
      <c r="PF547" s="0"/>
      <c r="PG547" s="0"/>
      <c r="PH547" s="0"/>
      <c r="PI547" s="0"/>
      <c r="PJ547" s="0"/>
      <c r="PK547" s="0"/>
      <c r="PL547" s="0"/>
      <c r="PM547" s="0"/>
      <c r="PN547" s="0"/>
      <c r="PO547" s="0"/>
      <c r="PP547" s="0"/>
      <c r="PQ547" s="0"/>
      <c r="PR547" s="0"/>
      <c r="PS547" s="0"/>
      <c r="PT547" s="0"/>
      <c r="PU547" s="0"/>
      <c r="PV547" s="0"/>
      <c r="PW547" s="0"/>
      <c r="PX547" s="0"/>
      <c r="PY547" s="0"/>
      <c r="PZ547" s="0"/>
      <c r="QA547" s="0"/>
      <c r="QB547" s="0"/>
      <c r="QC547" s="0"/>
      <c r="QD547" s="0"/>
      <c r="QE547" s="0"/>
      <c r="QF547" s="0"/>
      <c r="QG547" s="0"/>
      <c r="QH547" s="0"/>
      <c r="QI547" s="0"/>
      <c r="QJ547" s="0"/>
      <c r="QK547" s="0"/>
      <c r="QL547" s="0"/>
      <c r="QM547" s="0"/>
      <c r="QN547" s="0"/>
      <c r="QO547" s="0"/>
      <c r="QP547" s="0"/>
      <c r="QQ547" s="0"/>
      <c r="QR547" s="0"/>
      <c r="QS547" s="0"/>
      <c r="QT547" s="0"/>
      <c r="QU547" s="0"/>
      <c r="QV547" s="0"/>
      <c r="QW547" s="0"/>
      <c r="QX547" s="0"/>
      <c r="QY547" s="0"/>
      <c r="QZ547" s="0"/>
      <c r="RA547" s="0"/>
      <c r="RB547" s="0"/>
      <c r="RC547" s="0"/>
      <c r="RD547" s="0"/>
      <c r="RE547" s="0"/>
      <c r="RF547" s="0"/>
      <c r="RG547" s="0"/>
      <c r="RH547" s="0"/>
      <c r="RI547" s="0"/>
      <c r="RJ547" s="0"/>
      <c r="RK547" s="0"/>
      <c r="RL547" s="0"/>
      <c r="RM547" s="0"/>
      <c r="RN547" s="0"/>
      <c r="RO547" s="0"/>
      <c r="RP547" s="0"/>
      <c r="RQ547" s="0"/>
      <c r="RR547" s="0"/>
      <c r="RS547" s="0"/>
      <c r="RT547" s="0"/>
      <c r="RU547" s="0"/>
      <c r="RV547" s="0"/>
      <c r="RW547" s="0"/>
      <c r="RX547" s="0"/>
      <c r="RY547" s="0"/>
      <c r="RZ547" s="0"/>
      <c r="SA547" s="0"/>
      <c r="SB547" s="0"/>
      <c r="SC547" s="0"/>
      <c r="SD547" s="0"/>
      <c r="SE547" s="0"/>
      <c r="SF547" s="0"/>
      <c r="SG547" s="0"/>
      <c r="SH547" s="0"/>
      <c r="SI547" s="0"/>
      <c r="SJ547" s="0"/>
      <c r="SK547" s="0"/>
      <c r="SL547" s="0"/>
      <c r="SM547" s="0"/>
      <c r="SN547" s="0"/>
      <c r="SO547" s="0"/>
      <c r="SP547" s="0"/>
      <c r="SQ547" s="0"/>
      <c r="SR547" s="0"/>
      <c r="SS547" s="0"/>
      <c r="ST547" s="0"/>
      <c r="SU547" s="0"/>
      <c r="SV547" s="0"/>
      <c r="SW547" s="0"/>
      <c r="SX547" s="0"/>
      <c r="SY547" s="0"/>
      <c r="SZ547" s="0"/>
      <c r="TA547" s="0"/>
      <c r="TB547" s="0"/>
      <c r="TC547" s="0"/>
      <c r="TD547" s="0"/>
      <c r="TE547" s="0"/>
      <c r="TF547" s="0"/>
      <c r="TG547" s="0"/>
      <c r="TH547" s="0"/>
      <c r="TI547" s="0"/>
      <c r="TJ547" s="0"/>
      <c r="TK547" s="0"/>
      <c r="TL547" s="0"/>
      <c r="TM547" s="0"/>
      <c r="TN547" s="0"/>
      <c r="TO547" s="0"/>
      <c r="TP547" s="0"/>
      <c r="TQ547" s="0"/>
      <c r="TR547" s="0"/>
      <c r="TS547" s="0"/>
      <c r="TT547" s="0"/>
      <c r="TU547" s="0"/>
      <c r="TV547" s="0"/>
      <c r="TW547" s="0"/>
      <c r="TX547" s="0"/>
      <c r="TY547" s="0"/>
      <c r="TZ547" s="0"/>
      <c r="UA547" s="0"/>
      <c r="UB547" s="0"/>
      <c r="UC547" s="0"/>
      <c r="UD547" s="0"/>
      <c r="UE547" s="0"/>
      <c r="UF547" s="0"/>
      <c r="UG547" s="0"/>
      <c r="UH547" s="0"/>
      <c r="UI547" s="0"/>
      <c r="UJ547" s="0"/>
      <c r="UK547" s="0"/>
      <c r="UL547" s="0"/>
      <c r="UM547" s="0"/>
      <c r="UN547" s="0"/>
      <c r="UO547" s="0"/>
      <c r="UP547" s="0"/>
      <c r="UQ547" s="0"/>
      <c r="UR547" s="0"/>
      <c r="US547" s="0"/>
      <c r="UT547" s="0"/>
      <c r="UU547" s="0"/>
      <c r="UV547" s="0"/>
      <c r="UW547" s="0"/>
      <c r="UX547" s="0"/>
      <c r="UY547" s="0"/>
      <c r="UZ547" s="0"/>
      <c r="VA547" s="0"/>
      <c r="VB547" s="0"/>
      <c r="VC547" s="0"/>
      <c r="VD547" s="0"/>
      <c r="VE547" s="0"/>
      <c r="VF547" s="0"/>
      <c r="VG547" s="0"/>
      <c r="VH547" s="0"/>
      <c r="VI547" s="0"/>
      <c r="VJ547" s="0"/>
      <c r="VK547" s="0"/>
      <c r="VL547" s="0"/>
      <c r="VM547" s="0"/>
      <c r="VN547" s="0"/>
      <c r="VO547" s="0"/>
      <c r="VP547" s="0"/>
      <c r="VQ547" s="0"/>
      <c r="VR547" s="0"/>
      <c r="VS547" s="0"/>
      <c r="VT547" s="0"/>
      <c r="VU547" s="0"/>
      <c r="VV547" s="0"/>
      <c r="VW547" s="0"/>
      <c r="VX547" s="0"/>
      <c r="VY547" s="0"/>
      <c r="VZ547" s="0"/>
      <c r="WA547" s="0"/>
      <c r="WB547" s="0"/>
      <c r="WC547" s="0"/>
      <c r="WD547" s="0"/>
      <c r="WE547" s="0"/>
      <c r="WF547" s="0"/>
      <c r="WG547" s="0"/>
      <c r="WH547" s="0"/>
      <c r="WI547" s="0"/>
      <c r="WJ547" s="0"/>
      <c r="WK547" s="0"/>
      <c r="WL547" s="0"/>
      <c r="WM547" s="0"/>
      <c r="WN547" s="0"/>
      <c r="WO547" s="0"/>
      <c r="WP547" s="0"/>
      <c r="WQ547" s="0"/>
      <c r="WR547" s="0"/>
      <c r="WS547" s="0"/>
      <c r="WT547" s="0"/>
      <c r="WU547" s="0"/>
      <c r="WV547" s="0"/>
      <c r="WW547" s="0"/>
      <c r="WX547" s="0"/>
      <c r="WY547" s="0"/>
      <c r="WZ547" s="0"/>
      <c r="XA547" s="0"/>
      <c r="XB547" s="0"/>
      <c r="XC547" s="0"/>
      <c r="XD547" s="0"/>
      <c r="XE547" s="0"/>
      <c r="XF547" s="0"/>
      <c r="XG547" s="0"/>
      <c r="XH547" s="0"/>
      <c r="XI547" s="0"/>
      <c r="XJ547" s="0"/>
      <c r="XK547" s="0"/>
      <c r="XL547" s="0"/>
      <c r="XM547" s="0"/>
      <c r="XN547" s="0"/>
      <c r="XO547" s="0"/>
      <c r="XP547" s="0"/>
      <c r="XQ547" s="0"/>
      <c r="XR547" s="0"/>
      <c r="XS547" s="0"/>
      <c r="XT547" s="0"/>
      <c r="XU547" s="0"/>
      <c r="XV547" s="0"/>
      <c r="XW547" s="0"/>
      <c r="XX547" s="0"/>
      <c r="XY547" s="0"/>
      <c r="XZ547" s="0"/>
      <c r="YA547" s="0"/>
      <c r="YB547" s="0"/>
      <c r="YC547" s="0"/>
      <c r="YD547" s="0"/>
      <c r="YE547" s="0"/>
      <c r="YF547" s="0"/>
      <c r="YG547" s="0"/>
      <c r="YH547" s="0"/>
      <c r="YI547" s="0"/>
      <c r="YJ547" s="0"/>
      <c r="YK547" s="0"/>
      <c r="YL547" s="0"/>
      <c r="YM547" s="0"/>
      <c r="YN547" s="0"/>
      <c r="YO547" s="0"/>
      <c r="YP547" s="0"/>
      <c r="YQ547" s="0"/>
      <c r="YR547" s="0"/>
      <c r="YS547" s="0"/>
      <c r="YT547" s="0"/>
      <c r="YU547" s="0"/>
      <c r="YV547" s="0"/>
      <c r="YW547" s="0"/>
      <c r="YX547" s="0"/>
      <c r="YY547" s="0"/>
      <c r="YZ547" s="0"/>
      <c r="ZA547" s="0"/>
      <c r="ZB547" s="0"/>
      <c r="ZC547" s="0"/>
      <c r="ZD547" s="0"/>
      <c r="ZE547" s="0"/>
      <c r="ZF547" s="0"/>
      <c r="ZG547" s="0"/>
      <c r="ZH547" s="0"/>
      <c r="ZI547" s="0"/>
      <c r="ZJ547" s="0"/>
      <c r="ZK547" s="0"/>
      <c r="ZL547" s="0"/>
      <c r="ZM547" s="0"/>
      <c r="ZN547" s="0"/>
      <c r="ZO547" s="0"/>
      <c r="ZP547" s="0"/>
      <c r="ZQ547" s="0"/>
      <c r="ZR547" s="0"/>
      <c r="ZS547" s="0"/>
      <c r="ZT547" s="0"/>
      <c r="ZU547" s="0"/>
      <c r="ZV547" s="0"/>
      <c r="ZW547" s="0"/>
      <c r="ZX547" s="0"/>
      <c r="ZY547" s="0"/>
      <c r="ZZ547" s="0"/>
      <c r="AAA547" s="0"/>
      <c r="AAB547" s="0"/>
      <c r="AAC547" s="0"/>
      <c r="AAD547" s="0"/>
      <c r="AAE547" s="0"/>
      <c r="AAF547" s="0"/>
      <c r="AAG547" s="0"/>
      <c r="AAH547" s="0"/>
      <c r="AAI547" s="0"/>
      <c r="AAJ547" s="0"/>
      <c r="AAK547" s="0"/>
      <c r="AAL547" s="0"/>
      <c r="AAM547" s="0"/>
      <c r="AAN547" s="0"/>
      <c r="AAO547" s="0"/>
      <c r="AAP547" s="0"/>
      <c r="AAQ547" s="0"/>
      <c r="AAR547" s="0"/>
      <c r="AAS547" s="0"/>
      <c r="AAT547" s="0"/>
      <c r="AAU547" s="0"/>
      <c r="AAV547" s="0"/>
      <c r="AAW547" s="0"/>
      <c r="AAX547" s="0"/>
      <c r="AAY547" s="0"/>
      <c r="AAZ547" s="0"/>
      <c r="ABA547" s="0"/>
      <c r="ABB547" s="0"/>
      <c r="ABC547" s="0"/>
      <c r="ABD547" s="0"/>
      <c r="ABE547" s="0"/>
      <c r="ABF547" s="0"/>
      <c r="ABG547" s="0"/>
      <c r="ABH547" s="0"/>
      <c r="ABI547" s="0"/>
      <c r="ABJ547" s="0"/>
      <c r="ABK547" s="0"/>
      <c r="ABL547" s="0"/>
      <c r="ABM547" s="0"/>
      <c r="ABN547" s="0"/>
      <c r="ABO547" s="0"/>
      <c r="ABP547" s="0"/>
      <c r="ABQ547" s="0"/>
      <c r="ABR547" s="0"/>
      <c r="ABS547" s="0"/>
      <c r="ABT547" s="0"/>
      <c r="ABU547" s="0"/>
      <c r="ABV547" s="0"/>
      <c r="ABW547" s="0"/>
      <c r="ABX547" s="0"/>
      <c r="ABY547" s="0"/>
      <c r="ABZ547" s="0"/>
      <c r="ACA547" s="0"/>
      <c r="ACB547" s="0"/>
      <c r="ACC547" s="0"/>
      <c r="ACD547" s="0"/>
      <c r="ACE547" s="0"/>
      <c r="ACF547" s="0"/>
      <c r="ACG547" s="0"/>
      <c r="ACH547" s="0"/>
      <c r="ACI547" s="0"/>
      <c r="ACJ547" s="0"/>
      <c r="ACK547" s="0"/>
      <c r="ACL547" s="0"/>
      <c r="ACM547" s="0"/>
      <c r="ACN547" s="0"/>
      <c r="ACO547" s="0"/>
      <c r="ACP547" s="0"/>
      <c r="ACQ547" s="0"/>
      <c r="ACR547" s="0"/>
      <c r="ACS547" s="0"/>
      <c r="ACT547" s="0"/>
      <c r="ACU547" s="0"/>
      <c r="ACV547" s="0"/>
      <c r="ACW547" s="0"/>
      <c r="ACX547" s="0"/>
      <c r="ACY547" s="0"/>
      <c r="ACZ547" s="0"/>
      <c r="ADA547" s="0"/>
      <c r="ADB547" s="0"/>
      <c r="ADC547" s="0"/>
      <c r="ADD547" s="0"/>
      <c r="ADE547" s="0"/>
      <c r="ADF547" s="0"/>
      <c r="ADG547" s="0"/>
      <c r="ADH547" s="0"/>
      <c r="ADI547" s="0"/>
      <c r="ADJ547" s="0"/>
      <c r="ADK547" s="0"/>
      <c r="ADL547" s="0"/>
      <c r="ADM547" s="0"/>
      <c r="ADN547" s="0"/>
      <c r="ADO547" s="0"/>
      <c r="ADP547" s="0"/>
      <c r="ADQ547" s="0"/>
      <c r="ADR547" s="0"/>
      <c r="ADS547" s="0"/>
      <c r="ADT547" s="0"/>
      <c r="ADU547" s="0"/>
      <c r="ADV547" s="0"/>
      <c r="ADW547" s="0"/>
      <c r="ADX547" s="0"/>
      <c r="ADY547" s="0"/>
      <c r="ADZ547" s="0"/>
      <c r="AEA547" s="0"/>
      <c r="AEB547" s="0"/>
      <c r="AEC547" s="0"/>
      <c r="AED547" s="0"/>
      <c r="AEE547" s="0"/>
      <c r="AEF547" s="0"/>
      <c r="AEG547" s="0"/>
      <c r="AEH547" s="0"/>
      <c r="AEI547" s="0"/>
      <c r="AEJ547" s="0"/>
      <c r="AEK547" s="0"/>
      <c r="AEL547" s="0"/>
      <c r="AEM547" s="0"/>
      <c r="AEN547" s="0"/>
      <c r="AEO547" s="0"/>
      <c r="AEP547" s="0"/>
      <c r="AEQ547" s="0"/>
      <c r="AER547" s="0"/>
      <c r="AES547" s="0"/>
      <c r="AET547" s="0"/>
      <c r="AEU547" s="0"/>
      <c r="AEV547" s="0"/>
      <c r="AEW547" s="0"/>
      <c r="AEX547" s="0"/>
      <c r="AEY547" s="0"/>
      <c r="AEZ547" s="0"/>
      <c r="AFA547" s="0"/>
      <c r="AFB547" s="0"/>
      <c r="AFC547" s="0"/>
      <c r="AFD547" s="0"/>
      <c r="AFE547" s="0"/>
      <c r="AFF547" s="0"/>
      <c r="AFG547" s="0"/>
      <c r="AFH547" s="0"/>
      <c r="AFI547" s="0"/>
      <c r="AFJ547" s="0"/>
      <c r="AFK547" s="0"/>
      <c r="AFL547" s="0"/>
      <c r="AFM547" s="0"/>
      <c r="AFN547" s="0"/>
      <c r="AFO547" s="0"/>
      <c r="AFP547" s="0"/>
      <c r="AFQ547" s="0"/>
      <c r="AFR547" s="0"/>
      <c r="AFS547" s="0"/>
      <c r="AFT547" s="0"/>
      <c r="AFU547" s="0"/>
      <c r="AFV547" s="0"/>
      <c r="AFW547" s="0"/>
      <c r="AFX547" s="0"/>
      <c r="AFY547" s="0"/>
      <c r="AFZ547" s="0"/>
      <c r="AGA547" s="0"/>
      <c r="AGB547" s="0"/>
      <c r="AGC547" s="0"/>
      <c r="AGD547" s="0"/>
      <c r="AGE547" s="0"/>
      <c r="AGF547" s="0"/>
      <c r="AGG547" s="0"/>
      <c r="AGH547" s="0"/>
      <c r="AGI547" s="0"/>
      <c r="AGJ547" s="0"/>
      <c r="AGK547" s="0"/>
      <c r="AGL547" s="0"/>
      <c r="AGM547" s="0"/>
      <c r="AGN547" s="0"/>
      <c r="AGO547" s="0"/>
      <c r="AGP547" s="0"/>
      <c r="AGQ547" s="0"/>
      <c r="AGR547" s="0"/>
      <c r="AGS547" s="0"/>
      <c r="AGT547" s="0"/>
      <c r="AGU547" s="0"/>
      <c r="AGV547" s="0"/>
      <c r="AGW547" s="0"/>
      <c r="AGX547" s="0"/>
      <c r="AGY547" s="0"/>
      <c r="AGZ547" s="0"/>
      <c r="AHA547" s="0"/>
      <c r="AHB547" s="0"/>
      <c r="AHC547" s="0"/>
      <c r="AHD547" s="0"/>
      <c r="AHE547" s="0"/>
      <c r="AHF547" s="0"/>
      <c r="AHG547" s="0"/>
      <c r="AHH547" s="0"/>
      <c r="AHI547" s="0"/>
      <c r="AHJ547" s="0"/>
      <c r="AHK547" s="0"/>
      <c r="AHL547" s="0"/>
      <c r="AHM547" s="0"/>
      <c r="AHN547" s="0"/>
      <c r="AHO547" s="0"/>
      <c r="AHP547" s="0"/>
      <c r="AHQ547" s="0"/>
      <c r="AHR547" s="0"/>
      <c r="AHS547" s="0"/>
      <c r="AHT547" s="0"/>
      <c r="AHU547" s="0"/>
      <c r="AHV547" s="0"/>
      <c r="AHW547" s="0"/>
      <c r="AHX547" s="0"/>
      <c r="AHY547" s="0"/>
      <c r="AHZ547" s="0"/>
      <c r="AIA547" s="0"/>
      <c r="AIB547" s="0"/>
      <c r="AIC547" s="0"/>
      <c r="AID547" s="0"/>
      <c r="AIE547" s="0"/>
      <c r="AIF547" s="0"/>
      <c r="AIG547" s="0"/>
      <c r="AIH547" s="0"/>
      <c r="AII547" s="0"/>
      <c r="AIJ547" s="0"/>
      <c r="AIK547" s="0"/>
      <c r="AIL547" s="0"/>
      <c r="AIM547" s="0"/>
      <c r="AIN547" s="0"/>
      <c r="AIO547" s="0"/>
      <c r="AIP547" s="0"/>
      <c r="AIQ547" s="0"/>
      <c r="AIR547" s="0"/>
      <c r="AIS547" s="0"/>
      <c r="AIT547" s="0"/>
      <c r="AIU547" s="0"/>
      <c r="AIV547" s="0"/>
      <c r="AIW547" s="0"/>
      <c r="AIX547" s="0"/>
      <c r="AIY547" s="0"/>
      <c r="AIZ547" s="0"/>
      <c r="AJA547" s="0"/>
      <c r="AJB547" s="0"/>
      <c r="AJC547" s="0"/>
      <c r="AJD547" s="0"/>
      <c r="AJE547" s="0"/>
      <c r="AJF547" s="0"/>
      <c r="AJG547" s="0"/>
      <c r="AJH547" s="0"/>
      <c r="AJI547" s="0"/>
      <c r="AJJ547" s="0"/>
      <c r="AJK547" s="0"/>
      <c r="AJL547" s="0"/>
      <c r="AJM547" s="0"/>
      <c r="AJN547" s="0"/>
      <c r="AJO547" s="0"/>
      <c r="AJP547" s="0"/>
      <c r="AJQ547" s="0"/>
      <c r="AJR547" s="0"/>
      <c r="AJS547" s="0"/>
      <c r="AJT547" s="0"/>
      <c r="AJU547" s="0"/>
      <c r="AJV547" s="0"/>
      <c r="AJW547" s="0"/>
      <c r="AJX547" s="0"/>
      <c r="AJY547" s="0"/>
      <c r="AJZ547" s="0"/>
      <c r="AKA547" s="0"/>
      <c r="AKB547" s="0"/>
      <c r="AKC547" s="0"/>
      <c r="AKD547" s="0"/>
      <c r="AKE547" s="0"/>
      <c r="AKF547" s="0"/>
      <c r="AKG547" s="0"/>
      <c r="AKH547" s="0"/>
      <c r="AKI547" s="0"/>
      <c r="AKJ547" s="0"/>
      <c r="AKK547" s="0"/>
      <c r="AKL547" s="0"/>
      <c r="AKM547" s="0"/>
      <c r="AKN547" s="0"/>
      <c r="AKO547" s="0"/>
      <c r="AKP547" s="0"/>
      <c r="AKQ547" s="0"/>
      <c r="AKR547" s="0"/>
      <c r="AKS547" s="0"/>
      <c r="AKT547" s="0"/>
      <c r="AKU547" s="0"/>
      <c r="AKV547" s="0"/>
      <c r="AKW547" s="0"/>
      <c r="AKX547" s="0"/>
      <c r="AKY547" s="0"/>
      <c r="AKZ547" s="0"/>
      <c r="ALA547" s="0"/>
      <c r="ALB547" s="0"/>
      <c r="ALC547" s="0"/>
      <c r="ALD547" s="0"/>
      <c r="ALE547" s="0"/>
      <c r="ALF547" s="0"/>
      <c r="ALG547" s="0"/>
      <c r="ALH547" s="0"/>
      <c r="ALI547" s="0"/>
      <c r="ALJ547" s="0"/>
      <c r="ALK547" s="0"/>
      <c r="ALL547" s="0"/>
      <c r="ALM547" s="0"/>
      <c r="ALN547" s="0"/>
      <c r="ALO547" s="0"/>
      <c r="ALP547" s="0"/>
      <c r="ALQ547" s="0"/>
      <c r="ALR547" s="0"/>
      <c r="ALS547" s="0"/>
      <c r="ALT547" s="0"/>
      <c r="ALU547" s="0"/>
      <c r="ALV547" s="0"/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customFormat="false" ht="12.8" hidden="false" customHeight="false" outlineLevel="0" collapsed="false">
      <c r="A548" s="10" t="s">
        <v>166</v>
      </c>
      <c r="B548" s="10" t="s">
        <v>870</v>
      </c>
      <c r="C548" s="10" t="n">
        <v>1</v>
      </c>
      <c r="D548" s="10" t="n">
        <v>1</v>
      </c>
      <c r="E548" s="10" t="n">
        <v>0</v>
      </c>
      <c r="F548" s="10" t="n">
        <v>1</v>
      </c>
      <c r="G548" s="10" t="n">
        <v>0</v>
      </c>
      <c r="H548" s="0"/>
      <c r="I548" s="10" t="n">
        <v>1</v>
      </c>
      <c r="J548" s="0"/>
      <c r="K548" s="0"/>
      <c r="L548" s="0"/>
      <c r="M548" s="10" t="s">
        <v>871</v>
      </c>
      <c r="N548" s="0"/>
      <c r="O548" s="0"/>
      <c r="P548" s="0"/>
      <c r="Q548" s="0"/>
      <c r="R548" s="0"/>
      <c r="S548" s="0" t="n">
        <v>0</v>
      </c>
      <c r="T548" s="0"/>
      <c r="U548" s="0"/>
      <c r="V548" s="0"/>
      <c r="W548" s="0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0"/>
      <c r="LS548" s="0"/>
      <c r="LT548" s="0"/>
      <c r="LU548" s="0"/>
      <c r="LV548" s="0"/>
      <c r="LW548" s="0"/>
      <c r="LX548" s="0"/>
      <c r="LY548" s="0"/>
      <c r="LZ548" s="0"/>
      <c r="MA548" s="0"/>
      <c r="MB548" s="0"/>
      <c r="MC548" s="0"/>
      <c r="MD548" s="0"/>
      <c r="ME548" s="0"/>
      <c r="MF548" s="0"/>
      <c r="MG548" s="0"/>
      <c r="MH548" s="0"/>
      <c r="MI548" s="0"/>
      <c r="MJ548" s="0"/>
      <c r="MK548" s="0"/>
      <c r="ML548" s="0"/>
      <c r="MM548" s="0"/>
      <c r="MN548" s="0"/>
      <c r="MO548" s="0"/>
      <c r="MP548" s="0"/>
      <c r="MQ548" s="0"/>
      <c r="MR548" s="0"/>
      <c r="MS548" s="0"/>
      <c r="MT548" s="0"/>
      <c r="MU548" s="0"/>
      <c r="MV548" s="0"/>
      <c r="MW548" s="0"/>
      <c r="MX548" s="0"/>
      <c r="MY548" s="0"/>
      <c r="MZ548" s="0"/>
      <c r="NA548" s="0"/>
      <c r="NB548" s="0"/>
      <c r="NC548" s="0"/>
      <c r="ND548" s="0"/>
      <c r="NE548" s="0"/>
      <c r="NF548" s="0"/>
      <c r="NG548" s="0"/>
      <c r="NH548" s="0"/>
      <c r="NI548" s="0"/>
      <c r="NJ548" s="0"/>
      <c r="NK548" s="0"/>
      <c r="NL548" s="0"/>
      <c r="NM548" s="0"/>
      <c r="NN548" s="0"/>
      <c r="NO548" s="0"/>
      <c r="NP548" s="0"/>
      <c r="NQ548" s="0"/>
      <c r="NR548" s="0"/>
      <c r="NS548" s="0"/>
      <c r="NT548" s="0"/>
      <c r="NU548" s="0"/>
      <c r="NV548" s="0"/>
      <c r="NW548" s="0"/>
      <c r="NX548" s="0"/>
      <c r="NY548" s="0"/>
      <c r="NZ548" s="0"/>
      <c r="OA548" s="0"/>
      <c r="OB548" s="0"/>
      <c r="OC548" s="0"/>
      <c r="OD548" s="0"/>
      <c r="OE548" s="0"/>
      <c r="OF548" s="0"/>
      <c r="OG548" s="0"/>
      <c r="OH548" s="0"/>
      <c r="OI548" s="0"/>
      <c r="OJ548" s="0"/>
      <c r="OK548" s="0"/>
      <c r="OL548" s="0"/>
      <c r="OM548" s="0"/>
      <c r="ON548" s="0"/>
      <c r="OO548" s="0"/>
      <c r="OP548" s="0"/>
      <c r="OQ548" s="0"/>
      <c r="OR548" s="0"/>
      <c r="OS548" s="0"/>
      <c r="OT548" s="0"/>
      <c r="OU548" s="0"/>
      <c r="OV548" s="0"/>
      <c r="OW548" s="0"/>
      <c r="OX548" s="0"/>
      <c r="OY548" s="0"/>
      <c r="OZ548" s="0"/>
      <c r="PA548" s="0"/>
      <c r="PB548" s="0"/>
      <c r="PC548" s="0"/>
      <c r="PD548" s="0"/>
      <c r="PE548" s="0"/>
      <c r="PF548" s="0"/>
      <c r="PG548" s="0"/>
      <c r="PH548" s="0"/>
      <c r="PI548" s="0"/>
      <c r="PJ548" s="0"/>
      <c r="PK548" s="0"/>
      <c r="PL548" s="0"/>
      <c r="PM548" s="0"/>
      <c r="PN548" s="0"/>
      <c r="PO548" s="0"/>
      <c r="PP548" s="0"/>
      <c r="PQ548" s="0"/>
      <c r="PR548" s="0"/>
      <c r="PS548" s="0"/>
      <c r="PT548" s="0"/>
      <c r="PU548" s="0"/>
      <c r="PV548" s="0"/>
      <c r="PW548" s="0"/>
      <c r="PX548" s="0"/>
      <c r="PY548" s="0"/>
      <c r="PZ548" s="0"/>
      <c r="QA548" s="0"/>
      <c r="QB548" s="0"/>
      <c r="QC548" s="0"/>
      <c r="QD548" s="0"/>
      <c r="QE548" s="0"/>
      <c r="QF548" s="0"/>
      <c r="QG548" s="0"/>
      <c r="QH548" s="0"/>
      <c r="QI548" s="0"/>
      <c r="QJ548" s="0"/>
      <c r="QK548" s="0"/>
      <c r="QL548" s="0"/>
      <c r="QM548" s="0"/>
      <c r="QN548" s="0"/>
      <c r="QO548" s="0"/>
      <c r="QP548" s="0"/>
      <c r="QQ548" s="0"/>
      <c r="QR548" s="0"/>
      <c r="QS548" s="0"/>
      <c r="QT548" s="0"/>
      <c r="QU548" s="0"/>
      <c r="QV548" s="0"/>
      <c r="QW548" s="0"/>
      <c r="QX548" s="0"/>
      <c r="QY548" s="0"/>
      <c r="QZ548" s="0"/>
      <c r="RA548" s="0"/>
      <c r="RB548" s="0"/>
      <c r="RC548" s="0"/>
      <c r="RD548" s="0"/>
      <c r="RE548" s="0"/>
      <c r="RF548" s="0"/>
      <c r="RG548" s="0"/>
      <c r="RH548" s="0"/>
      <c r="RI548" s="0"/>
      <c r="RJ548" s="0"/>
      <c r="RK548" s="0"/>
      <c r="RL548" s="0"/>
      <c r="RM548" s="0"/>
      <c r="RN548" s="0"/>
      <c r="RO548" s="0"/>
      <c r="RP548" s="0"/>
      <c r="RQ548" s="0"/>
      <c r="RR548" s="0"/>
      <c r="RS548" s="0"/>
      <c r="RT548" s="0"/>
      <c r="RU548" s="0"/>
      <c r="RV548" s="0"/>
      <c r="RW548" s="0"/>
      <c r="RX548" s="0"/>
      <c r="RY548" s="0"/>
      <c r="RZ548" s="0"/>
      <c r="SA548" s="0"/>
      <c r="SB548" s="0"/>
      <c r="SC548" s="0"/>
      <c r="SD548" s="0"/>
      <c r="SE548" s="0"/>
      <c r="SF548" s="0"/>
      <c r="SG548" s="0"/>
      <c r="SH548" s="0"/>
      <c r="SI548" s="0"/>
      <c r="SJ548" s="0"/>
      <c r="SK548" s="0"/>
      <c r="SL548" s="0"/>
      <c r="SM548" s="0"/>
      <c r="SN548" s="0"/>
      <c r="SO548" s="0"/>
      <c r="SP548" s="0"/>
      <c r="SQ548" s="0"/>
      <c r="SR548" s="0"/>
      <c r="SS548" s="0"/>
      <c r="ST548" s="0"/>
      <c r="SU548" s="0"/>
      <c r="SV548" s="0"/>
      <c r="SW548" s="0"/>
      <c r="SX548" s="0"/>
      <c r="SY548" s="0"/>
      <c r="SZ548" s="0"/>
      <c r="TA548" s="0"/>
      <c r="TB548" s="0"/>
      <c r="TC548" s="0"/>
      <c r="TD548" s="0"/>
      <c r="TE548" s="0"/>
      <c r="TF548" s="0"/>
      <c r="TG548" s="0"/>
      <c r="TH548" s="0"/>
      <c r="TI548" s="0"/>
      <c r="TJ548" s="0"/>
      <c r="TK548" s="0"/>
      <c r="TL548" s="0"/>
      <c r="TM548" s="0"/>
      <c r="TN548" s="0"/>
      <c r="TO548" s="0"/>
      <c r="TP548" s="0"/>
      <c r="TQ548" s="0"/>
      <c r="TR548" s="0"/>
      <c r="TS548" s="0"/>
      <c r="TT548" s="0"/>
      <c r="TU548" s="0"/>
      <c r="TV548" s="0"/>
      <c r="TW548" s="0"/>
      <c r="TX548" s="0"/>
      <c r="TY548" s="0"/>
      <c r="TZ548" s="0"/>
      <c r="UA548" s="0"/>
      <c r="UB548" s="0"/>
      <c r="UC548" s="0"/>
      <c r="UD548" s="0"/>
      <c r="UE548" s="0"/>
      <c r="UF548" s="0"/>
      <c r="UG548" s="0"/>
      <c r="UH548" s="0"/>
      <c r="UI548" s="0"/>
      <c r="UJ548" s="0"/>
      <c r="UK548" s="0"/>
      <c r="UL548" s="0"/>
      <c r="UM548" s="0"/>
      <c r="UN548" s="0"/>
      <c r="UO548" s="0"/>
      <c r="UP548" s="0"/>
      <c r="UQ548" s="0"/>
      <c r="UR548" s="0"/>
      <c r="US548" s="0"/>
      <c r="UT548" s="0"/>
      <c r="UU548" s="0"/>
      <c r="UV548" s="0"/>
      <c r="UW548" s="0"/>
      <c r="UX548" s="0"/>
      <c r="UY548" s="0"/>
      <c r="UZ548" s="0"/>
      <c r="VA548" s="0"/>
      <c r="VB548" s="0"/>
      <c r="VC548" s="0"/>
      <c r="VD548" s="0"/>
      <c r="VE548" s="0"/>
      <c r="VF548" s="0"/>
      <c r="VG548" s="0"/>
      <c r="VH548" s="0"/>
      <c r="VI548" s="0"/>
      <c r="VJ548" s="0"/>
      <c r="VK548" s="0"/>
      <c r="VL548" s="0"/>
      <c r="VM548" s="0"/>
      <c r="VN548" s="0"/>
      <c r="VO548" s="0"/>
      <c r="VP548" s="0"/>
      <c r="VQ548" s="0"/>
      <c r="VR548" s="0"/>
      <c r="VS548" s="0"/>
      <c r="VT548" s="0"/>
      <c r="VU548" s="0"/>
      <c r="VV548" s="0"/>
      <c r="VW548" s="0"/>
      <c r="VX548" s="0"/>
      <c r="VY548" s="0"/>
      <c r="VZ548" s="0"/>
      <c r="WA548" s="0"/>
      <c r="WB548" s="0"/>
      <c r="WC548" s="0"/>
      <c r="WD548" s="0"/>
      <c r="WE548" s="0"/>
      <c r="WF548" s="0"/>
      <c r="WG548" s="0"/>
      <c r="WH548" s="0"/>
      <c r="WI548" s="0"/>
      <c r="WJ548" s="0"/>
      <c r="WK548" s="0"/>
      <c r="WL548" s="0"/>
      <c r="WM548" s="0"/>
      <c r="WN548" s="0"/>
      <c r="WO548" s="0"/>
      <c r="WP548" s="0"/>
      <c r="WQ548" s="0"/>
      <c r="WR548" s="0"/>
      <c r="WS548" s="0"/>
      <c r="WT548" s="0"/>
      <c r="WU548" s="0"/>
      <c r="WV548" s="0"/>
      <c r="WW548" s="0"/>
      <c r="WX548" s="0"/>
      <c r="WY548" s="0"/>
      <c r="WZ548" s="0"/>
      <c r="XA548" s="0"/>
      <c r="XB548" s="0"/>
      <c r="XC548" s="0"/>
      <c r="XD548" s="0"/>
      <c r="XE548" s="0"/>
      <c r="XF548" s="0"/>
      <c r="XG548" s="0"/>
      <c r="XH548" s="0"/>
      <c r="XI548" s="0"/>
      <c r="XJ548" s="0"/>
      <c r="XK548" s="0"/>
      <c r="XL548" s="0"/>
      <c r="XM548" s="0"/>
      <c r="XN548" s="0"/>
      <c r="XO548" s="0"/>
      <c r="XP548" s="0"/>
      <c r="XQ548" s="0"/>
      <c r="XR548" s="0"/>
      <c r="XS548" s="0"/>
      <c r="XT548" s="0"/>
      <c r="XU548" s="0"/>
      <c r="XV548" s="0"/>
      <c r="XW548" s="0"/>
      <c r="XX548" s="0"/>
      <c r="XY548" s="0"/>
      <c r="XZ548" s="0"/>
      <c r="YA548" s="0"/>
      <c r="YB548" s="0"/>
      <c r="YC548" s="0"/>
      <c r="YD548" s="0"/>
      <c r="YE548" s="0"/>
      <c r="YF548" s="0"/>
      <c r="YG548" s="0"/>
      <c r="YH548" s="0"/>
      <c r="YI548" s="0"/>
      <c r="YJ548" s="0"/>
      <c r="YK548" s="0"/>
      <c r="YL548" s="0"/>
      <c r="YM548" s="0"/>
      <c r="YN548" s="0"/>
      <c r="YO548" s="0"/>
      <c r="YP548" s="0"/>
      <c r="YQ548" s="0"/>
      <c r="YR548" s="0"/>
      <c r="YS548" s="0"/>
      <c r="YT548" s="0"/>
      <c r="YU548" s="0"/>
      <c r="YV548" s="0"/>
      <c r="YW548" s="0"/>
      <c r="YX548" s="0"/>
      <c r="YY548" s="0"/>
      <c r="YZ548" s="0"/>
      <c r="ZA548" s="0"/>
      <c r="ZB548" s="0"/>
      <c r="ZC548" s="0"/>
      <c r="ZD548" s="0"/>
      <c r="ZE548" s="0"/>
      <c r="ZF548" s="0"/>
      <c r="ZG548" s="0"/>
      <c r="ZH548" s="0"/>
      <c r="ZI548" s="0"/>
      <c r="ZJ548" s="0"/>
      <c r="ZK548" s="0"/>
      <c r="ZL548" s="0"/>
      <c r="ZM548" s="0"/>
      <c r="ZN548" s="0"/>
      <c r="ZO548" s="0"/>
      <c r="ZP548" s="0"/>
      <c r="ZQ548" s="0"/>
      <c r="ZR548" s="0"/>
      <c r="ZS548" s="0"/>
      <c r="ZT548" s="0"/>
      <c r="ZU548" s="0"/>
      <c r="ZV548" s="0"/>
      <c r="ZW548" s="0"/>
      <c r="ZX548" s="0"/>
      <c r="ZY548" s="0"/>
      <c r="ZZ548" s="0"/>
      <c r="AAA548" s="0"/>
      <c r="AAB548" s="0"/>
      <c r="AAC548" s="0"/>
      <c r="AAD548" s="0"/>
      <c r="AAE548" s="0"/>
      <c r="AAF548" s="0"/>
      <c r="AAG548" s="0"/>
      <c r="AAH548" s="0"/>
      <c r="AAI548" s="0"/>
      <c r="AAJ548" s="0"/>
      <c r="AAK548" s="0"/>
      <c r="AAL548" s="0"/>
      <c r="AAM548" s="0"/>
      <c r="AAN548" s="0"/>
      <c r="AAO548" s="0"/>
      <c r="AAP548" s="0"/>
      <c r="AAQ548" s="0"/>
      <c r="AAR548" s="0"/>
      <c r="AAS548" s="0"/>
      <c r="AAT548" s="0"/>
      <c r="AAU548" s="0"/>
      <c r="AAV548" s="0"/>
      <c r="AAW548" s="0"/>
      <c r="AAX548" s="0"/>
      <c r="AAY548" s="0"/>
      <c r="AAZ548" s="0"/>
      <c r="ABA548" s="0"/>
      <c r="ABB548" s="0"/>
      <c r="ABC548" s="0"/>
      <c r="ABD548" s="0"/>
      <c r="ABE548" s="0"/>
      <c r="ABF548" s="0"/>
      <c r="ABG548" s="0"/>
      <c r="ABH548" s="0"/>
      <c r="ABI548" s="0"/>
      <c r="ABJ548" s="0"/>
      <c r="ABK548" s="0"/>
      <c r="ABL548" s="0"/>
      <c r="ABM548" s="0"/>
      <c r="ABN548" s="0"/>
      <c r="ABO548" s="0"/>
      <c r="ABP548" s="0"/>
      <c r="ABQ548" s="0"/>
      <c r="ABR548" s="0"/>
      <c r="ABS548" s="0"/>
      <c r="ABT548" s="0"/>
      <c r="ABU548" s="0"/>
      <c r="ABV548" s="0"/>
      <c r="ABW548" s="0"/>
      <c r="ABX548" s="0"/>
      <c r="ABY548" s="0"/>
      <c r="ABZ548" s="0"/>
      <c r="ACA548" s="0"/>
      <c r="ACB548" s="0"/>
      <c r="ACC548" s="0"/>
      <c r="ACD548" s="0"/>
      <c r="ACE548" s="0"/>
      <c r="ACF548" s="0"/>
      <c r="ACG548" s="0"/>
      <c r="ACH548" s="0"/>
      <c r="ACI548" s="0"/>
      <c r="ACJ548" s="0"/>
      <c r="ACK548" s="0"/>
      <c r="ACL548" s="0"/>
      <c r="ACM548" s="0"/>
      <c r="ACN548" s="0"/>
      <c r="ACO548" s="0"/>
      <c r="ACP548" s="0"/>
      <c r="ACQ548" s="0"/>
      <c r="ACR548" s="0"/>
      <c r="ACS548" s="0"/>
      <c r="ACT548" s="0"/>
      <c r="ACU548" s="0"/>
      <c r="ACV548" s="0"/>
      <c r="ACW548" s="0"/>
      <c r="ACX548" s="0"/>
      <c r="ACY548" s="0"/>
      <c r="ACZ548" s="0"/>
      <c r="ADA548" s="0"/>
      <c r="ADB548" s="0"/>
      <c r="ADC548" s="0"/>
      <c r="ADD548" s="0"/>
      <c r="ADE548" s="0"/>
      <c r="ADF548" s="0"/>
      <c r="ADG548" s="0"/>
      <c r="ADH548" s="0"/>
      <c r="ADI548" s="0"/>
      <c r="ADJ548" s="0"/>
      <c r="ADK548" s="0"/>
      <c r="ADL548" s="0"/>
      <c r="ADM548" s="0"/>
      <c r="ADN548" s="0"/>
      <c r="ADO548" s="0"/>
      <c r="ADP548" s="0"/>
      <c r="ADQ548" s="0"/>
      <c r="ADR548" s="0"/>
      <c r="ADS548" s="0"/>
      <c r="ADT548" s="0"/>
      <c r="ADU548" s="0"/>
      <c r="ADV548" s="0"/>
      <c r="ADW548" s="0"/>
      <c r="ADX548" s="0"/>
      <c r="ADY548" s="0"/>
      <c r="ADZ548" s="0"/>
      <c r="AEA548" s="0"/>
      <c r="AEB548" s="0"/>
      <c r="AEC548" s="0"/>
      <c r="AED548" s="0"/>
      <c r="AEE548" s="0"/>
      <c r="AEF548" s="0"/>
      <c r="AEG548" s="0"/>
      <c r="AEH548" s="0"/>
      <c r="AEI548" s="0"/>
      <c r="AEJ548" s="0"/>
      <c r="AEK548" s="0"/>
      <c r="AEL548" s="0"/>
      <c r="AEM548" s="0"/>
      <c r="AEN548" s="0"/>
      <c r="AEO548" s="0"/>
      <c r="AEP548" s="0"/>
      <c r="AEQ548" s="0"/>
      <c r="AER548" s="0"/>
      <c r="AES548" s="0"/>
      <c r="AET548" s="0"/>
      <c r="AEU548" s="0"/>
      <c r="AEV548" s="0"/>
      <c r="AEW548" s="0"/>
      <c r="AEX548" s="0"/>
      <c r="AEY548" s="0"/>
      <c r="AEZ548" s="0"/>
      <c r="AFA548" s="0"/>
      <c r="AFB548" s="0"/>
      <c r="AFC548" s="0"/>
      <c r="AFD548" s="0"/>
      <c r="AFE548" s="0"/>
      <c r="AFF548" s="0"/>
      <c r="AFG548" s="0"/>
      <c r="AFH548" s="0"/>
      <c r="AFI548" s="0"/>
      <c r="AFJ548" s="0"/>
      <c r="AFK548" s="0"/>
      <c r="AFL548" s="0"/>
      <c r="AFM548" s="0"/>
      <c r="AFN548" s="0"/>
      <c r="AFO548" s="0"/>
      <c r="AFP548" s="0"/>
      <c r="AFQ548" s="0"/>
      <c r="AFR548" s="0"/>
      <c r="AFS548" s="0"/>
      <c r="AFT548" s="0"/>
      <c r="AFU548" s="0"/>
      <c r="AFV548" s="0"/>
      <c r="AFW548" s="0"/>
      <c r="AFX548" s="0"/>
      <c r="AFY548" s="0"/>
      <c r="AFZ548" s="0"/>
      <c r="AGA548" s="0"/>
      <c r="AGB548" s="0"/>
      <c r="AGC548" s="0"/>
      <c r="AGD548" s="0"/>
      <c r="AGE548" s="0"/>
      <c r="AGF548" s="0"/>
      <c r="AGG548" s="0"/>
      <c r="AGH548" s="0"/>
      <c r="AGI548" s="0"/>
      <c r="AGJ548" s="0"/>
      <c r="AGK548" s="0"/>
      <c r="AGL548" s="0"/>
      <c r="AGM548" s="0"/>
      <c r="AGN548" s="0"/>
      <c r="AGO548" s="0"/>
      <c r="AGP548" s="0"/>
      <c r="AGQ548" s="0"/>
      <c r="AGR548" s="0"/>
      <c r="AGS548" s="0"/>
      <c r="AGT548" s="0"/>
      <c r="AGU548" s="0"/>
      <c r="AGV548" s="0"/>
      <c r="AGW548" s="0"/>
      <c r="AGX548" s="0"/>
      <c r="AGY548" s="0"/>
      <c r="AGZ548" s="0"/>
      <c r="AHA548" s="0"/>
      <c r="AHB548" s="0"/>
      <c r="AHC548" s="0"/>
      <c r="AHD548" s="0"/>
      <c r="AHE548" s="0"/>
      <c r="AHF548" s="0"/>
      <c r="AHG548" s="0"/>
      <c r="AHH548" s="0"/>
      <c r="AHI548" s="0"/>
      <c r="AHJ548" s="0"/>
      <c r="AHK548" s="0"/>
      <c r="AHL548" s="0"/>
      <c r="AHM548" s="0"/>
      <c r="AHN548" s="0"/>
      <c r="AHO548" s="0"/>
      <c r="AHP548" s="0"/>
      <c r="AHQ548" s="0"/>
      <c r="AHR548" s="0"/>
      <c r="AHS548" s="0"/>
      <c r="AHT548" s="0"/>
      <c r="AHU548" s="0"/>
      <c r="AHV548" s="0"/>
      <c r="AHW548" s="0"/>
      <c r="AHX548" s="0"/>
      <c r="AHY548" s="0"/>
      <c r="AHZ548" s="0"/>
      <c r="AIA548" s="0"/>
      <c r="AIB548" s="0"/>
      <c r="AIC548" s="0"/>
      <c r="AID548" s="0"/>
      <c r="AIE548" s="0"/>
      <c r="AIF548" s="0"/>
      <c r="AIG548" s="0"/>
      <c r="AIH548" s="0"/>
      <c r="AII548" s="0"/>
      <c r="AIJ548" s="0"/>
      <c r="AIK548" s="0"/>
      <c r="AIL548" s="0"/>
      <c r="AIM548" s="0"/>
      <c r="AIN548" s="0"/>
      <c r="AIO548" s="0"/>
      <c r="AIP548" s="0"/>
      <c r="AIQ548" s="0"/>
      <c r="AIR548" s="0"/>
      <c r="AIS548" s="0"/>
      <c r="AIT548" s="0"/>
      <c r="AIU548" s="0"/>
      <c r="AIV548" s="0"/>
      <c r="AIW548" s="0"/>
      <c r="AIX548" s="0"/>
      <c r="AIY548" s="0"/>
      <c r="AIZ548" s="0"/>
      <c r="AJA548" s="0"/>
      <c r="AJB548" s="0"/>
      <c r="AJC548" s="0"/>
      <c r="AJD548" s="0"/>
      <c r="AJE548" s="0"/>
      <c r="AJF548" s="0"/>
      <c r="AJG548" s="0"/>
      <c r="AJH548" s="0"/>
      <c r="AJI548" s="0"/>
      <c r="AJJ548" s="0"/>
      <c r="AJK548" s="0"/>
      <c r="AJL548" s="0"/>
      <c r="AJM548" s="0"/>
      <c r="AJN548" s="0"/>
      <c r="AJO548" s="0"/>
      <c r="AJP548" s="0"/>
      <c r="AJQ548" s="0"/>
      <c r="AJR548" s="0"/>
      <c r="AJS548" s="0"/>
      <c r="AJT548" s="0"/>
      <c r="AJU548" s="0"/>
      <c r="AJV548" s="0"/>
      <c r="AJW548" s="0"/>
      <c r="AJX548" s="0"/>
      <c r="AJY548" s="0"/>
      <c r="AJZ548" s="0"/>
      <c r="AKA548" s="0"/>
      <c r="AKB548" s="0"/>
      <c r="AKC548" s="0"/>
      <c r="AKD548" s="0"/>
      <c r="AKE548" s="0"/>
      <c r="AKF548" s="0"/>
      <c r="AKG548" s="0"/>
      <c r="AKH548" s="0"/>
      <c r="AKI548" s="0"/>
      <c r="AKJ548" s="0"/>
      <c r="AKK548" s="0"/>
      <c r="AKL548" s="0"/>
      <c r="AKM548" s="0"/>
      <c r="AKN548" s="0"/>
      <c r="AKO548" s="0"/>
      <c r="AKP548" s="0"/>
      <c r="AKQ548" s="0"/>
      <c r="AKR548" s="0"/>
      <c r="AKS548" s="0"/>
      <c r="AKT548" s="0"/>
      <c r="AKU548" s="0"/>
      <c r="AKV548" s="0"/>
      <c r="AKW548" s="0"/>
      <c r="AKX548" s="0"/>
      <c r="AKY548" s="0"/>
      <c r="AKZ548" s="0"/>
      <c r="ALA548" s="0"/>
      <c r="ALB548" s="0"/>
      <c r="ALC548" s="0"/>
      <c r="ALD548" s="0"/>
      <c r="ALE548" s="0"/>
      <c r="ALF548" s="0"/>
      <c r="ALG548" s="0"/>
      <c r="ALH548" s="0"/>
      <c r="ALI548" s="0"/>
      <c r="ALJ548" s="0"/>
      <c r="ALK548" s="0"/>
      <c r="ALL548" s="0"/>
      <c r="ALM548" s="0"/>
      <c r="ALN548" s="0"/>
      <c r="ALO548" s="0"/>
      <c r="ALP548" s="0"/>
      <c r="ALQ548" s="0"/>
      <c r="ALR548" s="0"/>
      <c r="ALS548" s="0"/>
      <c r="ALT548" s="0"/>
      <c r="ALU548" s="0"/>
      <c r="ALV548" s="0"/>
      <c r="ALW548" s="0"/>
      <c r="ALX548" s="0"/>
      <c r="ALY548" s="0"/>
      <c r="ALZ548" s="0"/>
      <c r="AMA548" s="0"/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customFormat="false" ht="12.8" hidden="false" customHeight="false" outlineLevel="0" collapsed="false">
      <c r="A549" s="10" t="s">
        <v>166</v>
      </c>
      <c r="B549" s="10" t="s">
        <v>872</v>
      </c>
      <c r="C549" s="10" t="n">
        <v>1</v>
      </c>
      <c r="D549" s="10" t="n">
        <v>1</v>
      </c>
      <c r="E549" s="10" t="n">
        <v>0</v>
      </c>
      <c r="F549" s="10" t="n">
        <v>0</v>
      </c>
      <c r="G549" s="10" t="n">
        <v>0</v>
      </c>
      <c r="H549" s="0"/>
      <c r="I549" s="10" t="n">
        <v>1</v>
      </c>
      <c r="J549" s="0"/>
      <c r="K549" s="0"/>
      <c r="L549" s="0"/>
      <c r="M549" s="10" t="s">
        <v>871</v>
      </c>
      <c r="N549" s="0"/>
      <c r="O549" s="0"/>
      <c r="P549" s="0"/>
      <c r="Q549" s="0"/>
      <c r="R549" s="0"/>
      <c r="S549" s="0" t="n">
        <v>0</v>
      </c>
      <c r="T549" s="0"/>
      <c r="U549" s="0"/>
      <c r="V549" s="0"/>
      <c r="W549" s="0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s="0"/>
      <c r="LQ549" s="0"/>
      <c r="LR549" s="0"/>
      <c r="LS549" s="0"/>
      <c r="LT549" s="0"/>
      <c r="LU549" s="0"/>
      <c r="LV549" s="0"/>
      <c r="LW549" s="0"/>
      <c r="LX549" s="0"/>
      <c r="LY549" s="0"/>
      <c r="LZ549" s="0"/>
      <c r="MA549" s="0"/>
      <c r="MB549" s="0"/>
      <c r="MC549" s="0"/>
      <c r="MD549" s="0"/>
      <c r="ME549" s="0"/>
      <c r="MF549" s="0"/>
      <c r="MG549" s="0"/>
      <c r="MH549" s="0"/>
      <c r="MI549" s="0"/>
      <c r="MJ549" s="0"/>
      <c r="MK549" s="0"/>
      <c r="ML549" s="0"/>
      <c r="MM549" s="0"/>
      <c r="MN549" s="0"/>
      <c r="MO549" s="0"/>
      <c r="MP549" s="0"/>
      <c r="MQ549" s="0"/>
      <c r="MR549" s="0"/>
      <c r="MS549" s="0"/>
      <c r="MT549" s="0"/>
      <c r="MU549" s="0"/>
      <c r="MV549" s="0"/>
      <c r="MW549" s="0"/>
      <c r="MX549" s="0"/>
      <c r="MY549" s="0"/>
      <c r="MZ549" s="0"/>
      <c r="NA549" s="0"/>
      <c r="NB549" s="0"/>
      <c r="NC549" s="0"/>
      <c r="ND549" s="0"/>
      <c r="NE549" s="0"/>
      <c r="NF549" s="0"/>
      <c r="NG549" s="0"/>
      <c r="NH549" s="0"/>
      <c r="NI549" s="0"/>
      <c r="NJ549" s="0"/>
      <c r="NK549" s="0"/>
      <c r="NL549" s="0"/>
      <c r="NM549" s="0"/>
      <c r="NN549" s="0"/>
      <c r="NO549" s="0"/>
      <c r="NP549" s="0"/>
      <c r="NQ549" s="0"/>
      <c r="NR549" s="0"/>
      <c r="NS549" s="0"/>
      <c r="NT549" s="0"/>
      <c r="NU549" s="0"/>
      <c r="NV549" s="0"/>
      <c r="NW549" s="0"/>
      <c r="NX549" s="0"/>
      <c r="NY549" s="0"/>
      <c r="NZ549" s="0"/>
      <c r="OA549" s="0"/>
      <c r="OB549" s="0"/>
      <c r="OC549" s="0"/>
      <c r="OD549" s="0"/>
      <c r="OE549" s="0"/>
      <c r="OF549" s="0"/>
      <c r="OG549" s="0"/>
      <c r="OH549" s="0"/>
      <c r="OI549" s="0"/>
      <c r="OJ549" s="0"/>
      <c r="OK549" s="0"/>
      <c r="OL549" s="0"/>
      <c r="OM549" s="0"/>
      <c r="ON549" s="0"/>
      <c r="OO549" s="0"/>
      <c r="OP549" s="0"/>
      <c r="OQ549" s="0"/>
      <c r="OR549" s="0"/>
      <c r="OS549" s="0"/>
      <c r="OT549" s="0"/>
      <c r="OU549" s="0"/>
      <c r="OV549" s="0"/>
      <c r="OW549" s="0"/>
      <c r="OX549" s="0"/>
      <c r="OY549" s="0"/>
      <c r="OZ549" s="0"/>
      <c r="PA549" s="0"/>
      <c r="PB549" s="0"/>
      <c r="PC549" s="0"/>
      <c r="PD549" s="0"/>
      <c r="PE549" s="0"/>
      <c r="PF549" s="0"/>
      <c r="PG549" s="0"/>
      <c r="PH549" s="0"/>
      <c r="PI549" s="0"/>
      <c r="PJ549" s="0"/>
      <c r="PK549" s="0"/>
      <c r="PL549" s="0"/>
      <c r="PM549" s="0"/>
      <c r="PN549" s="0"/>
      <c r="PO549" s="0"/>
      <c r="PP549" s="0"/>
      <c r="PQ549" s="0"/>
      <c r="PR549" s="0"/>
      <c r="PS549" s="0"/>
      <c r="PT549" s="0"/>
      <c r="PU549" s="0"/>
      <c r="PV549" s="0"/>
      <c r="PW549" s="0"/>
      <c r="PX549" s="0"/>
      <c r="PY549" s="0"/>
      <c r="PZ549" s="0"/>
      <c r="QA549" s="0"/>
      <c r="QB549" s="0"/>
      <c r="QC549" s="0"/>
      <c r="QD549" s="0"/>
      <c r="QE549" s="0"/>
      <c r="QF549" s="0"/>
      <c r="QG549" s="0"/>
      <c r="QH549" s="0"/>
      <c r="QI549" s="0"/>
      <c r="QJ549" s="0"/>
      <c r="QK549" s="0"/>
      <c r="QL549" s="0"/>
      <c r="QM549" s="0"/>
      <c r="QN549" s="0"/>
      <c r="QO549" s="0"/>
      <c r="QP549" s="0"/>
      <c r="QQ549" s="0"/>
      <c r="QR549" s="0"/>
      <c r="QS549" s="0"/>
      <c r="QT549" s="0"/>
      <c r="QU549" s="0"/>
      <c r="QV549" s="0"/>
      <c r="QW549" s="0"/>
      <c r="QX549" s="0"/>
      <c r="QY549" s="0"/>
      <c r="QZ549" s="0"/>
      <c r="RA549" s="0"/>
      <c r="RB549" s="0"/>
      <c r="RC549" s="0"/>
      <c r="RD549" s="0"/>
      <c r="RE549" s="0"/>
      <c r="RF549" s="0"/>
      <c r="RG549" s="0"/>
      <c r="RH549" s="0"/>
      <c r="RI549" s="0"/>
      <c r="RJ549" s="0"/>
      <c r="RK549" s="0"/>
      <c r="RL549" s="0"/>
      <c r="RM549" s="0"/>
      <c r="RN549" s="0"/>
      <c r="RO549" s="0"/>
      <c r="RP549" s="0"/>
      <c r="RQ549" s="0"/>
      <c r="RR549" s="0"/>
      <c r="RS549" s="0"/>
      <c r="RT549" s="0"/>
      <c r="RU549" s="0"/>
      <c r="RV549" s="0"/>
      <c r="RW549" s="0"/>
      <c r="RX549" s="0"/>
      <c r="RY549" s="0"/>
      <c r="RZ549" s="0"/>
      <c r="SA549" s="0"/>
      <c r="SB549" s="0"/>
      <c r="SC549" s="0"/>
      <c r="SD549" s="0"/>
      <c r="SE549" s="0"/>
      <c r="SF549" s="0"/>
      <c r="SG549" s="0"/>
      <c r="SH549" s="0"/>
      <c r="SI549" s="0"/>
      <c r="SJ549" s="0"/>
      <c r="SK549" s="0"/>
      <c r="SL549" s="0"/>
      <c r="SM549" s="0"/>
      <c r="SN549" s="0"/>
      <c r="SO549" s="0"/>
      <c r="SP549" s="0"/>
      <c r="SQ549" s="0"/>
      <c r="SR549" s="0"/>
      <c r="SS549" s="0"/>
      <c r="ST549" s="0"/>
      <c r="SU549" s="0"/>
      <c r="SV549" s="0"/>
      <c r="SW549" s="0"/>
      <c r="SX549" s="0"/>
      <c r="SY549" s="0"/>
      <c r="SZ549" s="0"/>
      <c r="TA549" s="0"/>
      <c r="TB549" s="0"/>
      <c r="TC549" s="0"/>
      <c r="TD549" s="0"/>
      <c r="TE549" s="0"/>
      <c r="TF549" s="0"/>
      <c r="TG549" s="0"/>
      <c r="TH549" s="0"/>
      <c r="TI549" s="0"/>
      <c r="TJ549" s="0"/>
      <c r="TK549" s="0"/>
      <c r="TL549" s="0"/>
      <c r="TM549" s="0"/>
      <c r="TN549" s="0"/>
      <c r="TO549" s="0"/>
      <c r="TP549" s="0"/>
      <c r="TQ549" s="0"/>
      <c r="TR549" s="0"/>
      <c r="TS549" s="0"/>
      <c r="TT549" s="0"/>
      <c r="TU549" s="0"/>
      <c r="TV549" s="0"/>
      <c r="TW549" s="0"/>
      <c r="TX549" s="0"/>
      <c r="TY549" s="0"/>
      <c r="TZ549" s="0"/>
      <c r="UA549" s="0"/>
      <c r="UB549" s="0"/>
      <c r="UC549" s="0"/>
      <c r="UD549" s="0"/>
      <c r="UE549" s="0"/>
      <c r="UF549" s="0"/>
      <c r="UG549" s="0"/>
      <c r="UH549" s="0"/>
      <c r="UI549" s="0"/>
      <c r="UJ549" s="0"/>
      <c r="UK549" s="0"/>
      <c r="UL549" s="0"/>
      <c r="UM549" s="0"/>
      <c r="UN549" s="0"/>
      <c r="UO549" s="0"/>
      <c r="UP549" s="0"/>
      <c r="UQ549" s="0"/>
      <c r="UR549" s="0"/>
      <c r="US549" s="0"/>
      <c r="UT549" s="0"/>
      <c r="UU549" s="0"/>
      <c r="UV549" s="0"/>
      <c r="UW549" s="0"/>
      <c r="UX549" s="0"/>
      <c r="UY549" s="0"/>
      <c r="UZ549" s="0"/>
      <c r="VA549" s="0"/>
      <c r="VB549" s="0"/>
      <c r="VC549" s="0"/>
      <c r="VD549" s="0"/>
      <c r="VE549" s="0"/>
      <c r="VF549" s="0"/>
      <c r="VG549" s="0"/>
      <c r="VH549" s="0"/>
      <c r="VI549" s="0"/>
      <c r="VJ549" s="0"/>
      <c r="VK549" s="0"/>
      <c r="VL549" s="0"/>
      <c r="VM549" s="0"/>
      <c r="VN549" s="0"/>
      <c r="VO549" s="0"/>
      <c r="VP549" s="0"/>
      <c r="VQ549" s="0"/>
      <c r="VR549" s="0"/>
      <c r="VS549" s="0"/>
      <c r="VT549" s="0"/>
      <c r="VU549" s="0"/>
      <c r="VV549" s="0"/>
      <c r="VW549" s="0"/>
      <c r="VX549" s="0"/>
      <c r="VY549" s="0"/>
      <c r="VZ549" s="0"/>
      <c r="WA549" s="0"/>
      <c r="WB549" s="0"/>
      <c r="WC549" s="0"/>
      <c r="WD549" s="0"/>
      <c r="WE549" s="0"/>
      <c r="WF549" s="0"/>
      <c r="WG549" s="0"/>
      <c r="WH549" s="0"/>
      <c r="WI549" s="0"/>
      <c r="WJ549" s="0"/>
      <c r="WK549" s="0"/>
      <c r="WL549" s="0"/>
      <c r="WM549" s="0"/>
      <c r="WN549" s="0"/>
      <c r="WO549" s="0"/>
      <c r="WP549" s="0"/>
      <c r="WQ549" s="0"/>
      <c r="WR549" s="0"/>
      <c r="WS549" s="0"/>
      <c r="WT549" s="0"/>
      <c r="WU549" s="0"/>
      <c r="WV549" s="0"/>
      <c r="WW549" s="0"/>
      <c r="WX549" s="0"/>
      <c r="WY549" s="0"/>
      <c r="WZ549" s="0"/>
      <c r="XA549" s="0"/>
      <c r="XB549" s="0"/>
      <c r="XC549" s="0"/>
      <c r="XD549" s="0"/>
      <c r="XE549" s="0"/>
      <c r="XF549" s="0"/>
      <c r="XG549" s="0"/>
      <c r="XH549" s="0"/>
      <c r="XI549" s="0"/>
      <c r="XJ549" s="0"/>
      <c r="XK549" s="0"/>
      <c r="XL549" s="0"/>
      <c r="XM549" s="0"/>
      <c r="XN549" s="0"/>
      <c r="XO549" s="0"/>
      <c r="XP549" s="0"/>
      <c r="XQ549" s="0"/>
      <c r="XR549" s="0"/>
      <c r="XS549" s="0"/>
      <c r="XT549" s="0"/>
      <c r="XU549" s="0"/>
      <c r="XV549" s="0"/>
      <c r="XW549" s="0"/>
      <c r="XX549" s="0"/>
      <c r="XY549" s="0"/>
      <c r="XZ549" s="0"/>
      <c r="YA549" s="0"/>
      <c r="YB549" s="0"/>
      <c r="YC549" s="0"/>
      <c r="YD549" s="0"/>
      <c r="YE549" s="0"/>
      <c r="YF549" s="0"/>
      <c r="YG549" s="0"/>
      <c r="YH549" s="0"/>
      <c r="YI549" s="0"/>
      <c r="YJ549" s="0"/>
      <c r="YK549" s="0"/>
      <c r="YL549" s="0"/>
      <c r="YM549" s="0"/>
      <c r="YN549" s="0"/>
      <c r="YO549" s="0"/>
      <c r="YP549" s="0"/>
      <c r="YQ549" s="0"/>
      <c r="YR549" s="0"/>
      <c r="YS549" s="0"/>
      <c r="YT549" s="0"/>
      <c r="YU549" s="0"/>
      <c r="YV549" s="0"/>
      <c r="YW549" s="0"/>
      <c r="YX549" s="0"/>
      <c r="YY549" s="0"/>
      <c r="YZ549" s="0"/>
      <c r="ZA549" s="0"/>
      <c r="ZB549" s="0"/>
      <c r="ZC549" s="0"/>
      <c r="ZD549" s="0"/>
      <c r="ZE549" s="0"/>
      <c r="ZF549" s="0"/>
      <c r="ZG549" s="0"/>
      <c r="ZH549" s="0"/>
      <c r="ZI549" s="0"/>
      <c r="ZJ549" s="0"/>
      <c r="ZK549" s="0"/>
      <c r="ZL549" s="0"/>
      <c r="ZM549" s="0"/>
      <c r="ZN549" s="0"/>
      <c r="ZO549" s="0"/>
      <c r="ZP549" s="0"/>
      <c r="ZQ549" s="0"/>
      <c r="ZR549" s="0"/>
      <c r="ZS549" s="0"/>
      <c r="ZT549" s="0"/>
      <c r="ZU549" s="0"/>
      <c r="ZV549" s="0"/>
      <c r="ZW549" s="0"/>
      <c r="ZX549" s="0"/>
      <c r="ZY549" s="0"/>
      <c r="ZZ549" s="0"/>
      <c r="AAA549" s="0"/>
      <c r="AAB549" s="0"/>
      <c r="AAC549" s="0"/>
      <c r="AAD549" s="0"/>
      <c r="AAE549" s="0"/>
      <c r="AAF549" s="0"/>
      <c r="AAG549" s="0"/>
      <c r="AAH549" s="0"/>
      <c r="AAI549" s="0"/>
      <c r="AAJ549" s="0"/>
      <c r="AAK549" s="0"/>
      <c r="AAL549" s="0"/>
      <c r="AAM549" s="0"/>
      <c r="AAN549" s="0"/>
      <c r="AAO549" s="0"/>
      <c r="AAP549" s="0"/>
      <c r="AAQ549" s="0"/>
      <c r="AAR549" s="0"/>
      <c r="AAS549" s="0"/>
      <c r="AAT549" s="0"/>
      <c r="AAU549" s="0"/>
      <c r="AAV549" s="0"/>
      <c r="AAW549" s="0"/>
      <c r="AAX549" s="0"/>
      <c r="AAY549" s="0"/>
      <c r="AAZ549" s="0"/>
      <c r="ABA549" s="0"/>
      <c r="ABB549" s="0"/>
      <c r="ABC549" s="0"/>
      <c r="ABD549" s="0"/>
      <c r="ABE549" s="0"/>
      <c r="ABF549" s="0"/>
      <c r="ABG549" s="0"/>
      <c r="ABH549" s="0"/>
      <c r="ABI549" s="0"/>
      <c r="ABJ549" s="0"/>
      <c r="ABK549" s="0"/>
      <c r="ABL549" s="0"/>
      <c r="ABM549" s="0"/>
      <c r="ABN549" s="0"/>
      <c r="ABO549" s="0"/>
      <c r="ABP549" s="0"/>
      <c r="ABQ549" s="0"/>
      <c r="ABR549" s="0"/>
      <c r="ABS549" s="0"/>
      <c r="ABT549" s="0"/>
      <c r="ABU549" s="0"/>
      <c r="ABV549" s="0"/>
      <c r="ABW549" s="0"/>
      <c r="ABX549" s="0"/>
      <c r="ABY549" s="0"/>
      <c r="ABZ549" s="0"/>
      <c r="ACA549" s="0"/>
      <c r="ACB549" s="0"/>
      <c r="ACC549" s="0"/>
      <c r="ACD549" s="0"/>
      <c r="ACE549" s="0"/>
      <c r="ACF549" s="0"/>
      <c r="ACG549" s="0"/>
      <c r="ACH549" s="0"/>
      <c r="ACI549" s="0"/>
      <c r="ACJ549" s="0"/>
      <c r="ACK549" s="0"/>
      <c r="ACL549" s="0"/>
      <c r="ACM549" s="0"/>
      <c r="ACN549" s="0"/>
      <c r="ACO549" s="0"/>
      <c r="ACP549" s="0"/>
      <c r="ACQ549" s="0"/>
      <c r="ACR549" s="0"/>
      <c r="ACS549" s="0"/>
      <c r="ACT549" s="0"/>
      <c r="ACU549" s="0"/>
      <c r="ACV549" s="0"/>
      <c r="ACW549" s="0"/>
      <c r="ACX549" s="0"/>
      <c r="ACY549" s="0"/>
      <c r="ACZ549" s="0"/>
      <c r="ADA549" s="0"/>
      <c r="ADB549" s="0"/>
      <c r="ADC549" s="0"/>
      <c r="ADD549" s="0"/>
      <c r="ADE549" s="0"/>
      <c r="ADF549" s="0"/>
      <c r="ADG549" s="0"/>
      <c r="ADH549" s="0"/>
      <c r="ADI549" s="0"/>
      <c r="ADJ549" s="0"/>
      <c r="ADK549" s="0"/>
      <c r="ADL549" s="0"/>
      <c r="ADM549" s="0"/>
      <c r="ADN549" s="0"/>
      <c r="ADO549" s="0"/>
      <c r="ADP549" s="0"/>
      <c r="ADQ549" s="0"/>
      <c r="ADR549" s="0"/>
      <c r="ADS549" s="0"/>
      <c r="ADT549" s="0"/>
      <c r="ADU549" s="0"/>
      <c r="ADV549" s="0"/>
      <c r="ADW549" s="0"/>
      <c r="ADX549" s="0"/>
      <c r="ADY549" s="0"/>
      <c r="ADZ549" s="0"/>
      <c r="AEA549" s="0"/>
      <c r="AEB549" s="0"/>
      <c r="AEC549" s="0"/>
      <c r="AED549" s="0"/>
      <c r="AEE549" s="0"/>
      <c r="AEF549" s="0"/>
      <c r="AEG549" s="0"/>
      <c r="AEH549" s="0"/>
      <c r="AEI549" s="0"/>
      <c r="AEJ549" s="0"/>
      <c r="AEK549" s="0"/>
      <c r="AEL549" s="0"/>
      <c r="AEM549" s="0"/>
      <c r="AEN549" s="0"/>
      <c r="AEO549" s="0"/>
      <c r="AEP549" s="0"/>
      <c r="AEQ549" s="0"/>
      <c r="AER549" s="0"/>
      <c r="AES549" s="0"/>
      <c r="AET549" s="0"/>
      <c r="AEU549" s="0"/>
      <c r="AEV549" s="0"/>
      <c r="AEW549" s="0"/>
      <c r="AEX549" s="0"/>
      <c r="AEY549" s="0"/>
      <c r="AEZ549" s="0"/>
      <c r="AFA549" s="0"/>
      <c r="AFB549" s="0"/>
      <c r="AFC549" s="0"/>
      <c r="AFD549" s="0"/>
      <c r="AFE549" s="0"/>
      <c r="AFF549" s="0"/>
      <c r="AFG549" s="0"/>
      <c r="AFH549" s="0"/>
      <c r="AFI549" s="0"/>
      <c r="AFJ549" s="0"/>
      <c r="AFK549" s="0"/>
      <c r="AFL549" s="0"/>
      <c r="AFM549" s="0"/>
      <c r="AFN549" s="0"/>
      <c r="AFO549" s="0"/>
      <c r="AFP549" s="0"/>
      <c r="AFQ549" s="0"/>
      <c r="AFR549" s="0"/>
      <c r="AFS549" s="0"/>
      <c r="AFT549" s="0"/>
      <c r="AFU549" s="0"/>
      <c r="AFV549" s="0"/>
      <c r="AFW549" s="0"/>
      <c r="AFX549" s="0"/>
      <c r="AFY549" s="0"/>
      <c r="AFZ549" s="0"/>
      <c r="AGA549" s="0"/>
      <c r="AGB549" s="0"/>
      <c r="AGC549" s="0"/>
      <c r="AGD549" s="0"/>
      <c r="AGE549" s="0"/>
      <c r="AGF549" s="0"/>
      <c r="AGG549" s="0"/>
      <c r="AGH549" s="0"/>
      <c r="AGI549" s="0"/>
      <c r="AGJ549" s="0"/>
      <c r="AGK549" s="0"/>
      <c r="AGL549" s="0"/>
      <c r="AGM549" s="0"/>
      <c r="AGN549" s="0"/>
      <c r="AGO549" s="0"/>
      <c r="AGP549" s="0"/>
      <c r="AGQ549" s="0"/>
      <c r="AGR549" s="0"/>
      <c r="AGS549" s="0"/>
      <c r="AGT549" s="0"/>
      <c r="AGU549" s="0"/>
      <c r="AGV549" s="0"/>
      <c r="AGW549" s="0"/>
      <c r="AGX549" s="0"/>
      <c r="AGY549" s="0"/>
      <c r="AGZ549" s="0"/>
      <c r="AHA549" s="0"/>
      <c r="AHB549" s="0"/>
      <c r="AHC549" s="0"/>
      <c r="AHD549" s="0"/>
      <c r="AHE549" s="0"/>
      <c r="AHF549" s="0"/>
      <c r="AHG549" s="0"/>
      <c r="AHH549" s="0"/>
      <c r="AHI549" s="0"/>
      <c r="AHJ549" s="0"/>
      <c r="AHK549" s="0"/>
      <c r="AHL549" s="0"/>
      <c r="AHM549" s="0"/>
      <c r="AHN549" s="0"/>
      <c r="AHO549" s="0"/>
      <c r="AHP549" s="0"/>
      <c r="AHQ549" s="0"/>
      <c r="AHR549" s="0"/>
      <c r="AHS549" s="0"/>
      <c r="AHT549" s="0"/>
      <c r="AHU549" s="0"/>
      <c r="AHV549" s="0"/>
      <c r="AHW549" s="0"/>
      <c r="AHX549" s="0"/>
      <c r="AHY549" s="0"/>
      <c r="AHZ549" s="0"/>
      <c r="AIA549" s="0"/>
      <c r="AIB549" s="0"/>
      <c r="AIC549" s="0"/>
      <c r="AID549" s="0"/>
      <c r="AIE549" s="0"/>
      <c r="AIF549" s="0"/>
      <c r="AIG549" s="0"/>
      <c r="AIH549" s="0"/>
      <c r="AII549" s="0"/>
      <c r="AIJ549" s="0"/>
      <c r="AIK549" s="0"/>
      <c r="AIL549" s="0"/>
      <c r="AIM549" s="0"/>
      <c r="AIN549" s="0"/>
      <c r="AIO549" s="0"/>
      <c r="AIP549" s="0"/>
      <c r="AIQ549" s="0"/>
      <c r="AIR549" s="0"/>
      <c r="AIS549" s="0"/>
      <c r="AIT549" s="0"/>
      <c r="AIU549" s="0"/>
      <c r="AIV549" s="0"/>
      <c r="AIW549" s="0"/>
      <c r="AIX549" s="0"/>
      <c r="AIY549" s="0"/>
      <c r="AIZ549" s="0"/>
      <c r="AJA549" s="0"/>
      <c r="AJB549" s="0"/>
      <c r="AJC549" s="0"/>
      <c r="AJD549" s="0"/>
      <c r="AJE549" s="0"/>
      <c r="AJF549" s="0"/>
      <c r="AJG549" s="0"/>
      <c r="AJH549" s="0"/>
      <c r="AJI549" s="0"/>
      <c r="AJJ549" s="0"/>
      <c r="AJK549" s="0"/>
      <c r="AJL549" s="0"/>
      <c r="AJM549" s="0"/>
      <c r="AJN549" s="0"/>
      <c r="AJO549" s="0"/>
      <c r="AJP549" s="0"/>
      <c r="AJQ549" s="0"/>
      <c r="AJR549" s="0"/>
      <c r="AJS549" s="0"/>
      <c r="AJT549" s="0"/>
      <c r="AJU549" s="0"/>
      <c r="AJV549" s="0"/>
      <c r="AJW549" s="0"/>
      <c r="AJX549" s="0"/>
      <c r="AJY549" s="0"/>
      <c r="AJZ549" s="0"/>
      <c r="AKA549" s="0"/>
      <c r="AKB549" s="0"/>
      <c r="AKC549" s="0"/>
      <c r="AKD549" s="0"/>
      <c r="AKE549" s="0"/>
      <c r="AKF549" s="0"/>
      <c r="AKG549" s="0"/>
      <c r="AKH549" s="0"/>
      <c r="AKI549" s="0"/>
      <c r="AKJ549" s="0"/>
      <c r="AKK549" s="0"/>
      <c r="AKL549" s="0"/>
      <c r="AKM549" s="0"/>
      <c r="AKN549" s="0"/>
      <c r="AKO549" s="0"/>
      <c r="AKP549" s="0"/>
      <c r="AKQ549" s="0"/>
      <c r="AKR549" s="0"/>
      <c r="AKS549" s="0"/>
      <c r="AKT549" s="0"/>
      <c r="AKU549" s="0"/>
      <c r="AKV549" s="0"/>
      <c r="AKW549" s="0"/>
      <c r="AKX549" s="0"/>
      <c r="AKY549" s="0"/>
      <c r="AKZ549" s="0"/>
      <c r="ALA549" s="0"/>
      <c r="ALB549" s="0"/>
      <c r="ALC549" s="0"/>
      <c r="ALD549" s="0"/>
      <c r="ALE549" s="0"/>
      <c r="ALF549" s="0"/>
      <c r="ALG549" s="0"/>
      <c r="ALH549" s="0"/>
      <c r="ALI549" s="0"/>
      <c r="ALJ549" s="0"/>
      <c r="ALK549" s="0"/>
      <c r="ALL549" s="0"/>
      <c r="ALM549" s="0"/>
      <c r="ALN549" s="0"/>
      <c r="ALO549" s="0"/>
      <c r="ALP549" s="0"/>
      <c r="ALQ549" s="0"/>
      <c r="ALR549" s="0"/>
      <c r="ALS549" s="0"/>
      <c r="ALT549" s="0"/>
      <c r="ALU549" s="0"/>
      <c r="ALV549" s="0"/>
      <c r="ALW549" s="0"/>
      <c r="ALX549" s="0"/>
      <c r="ALY549" s="0"/>
      <c r="ALZ549" s="0"/>
      <c r="AMA549" s="0"/>
      <c r="AMB549" s="0"/>
      <c r="AMC549" s="0"/>
      <c r="AMD549" s="0"/>
      <c r="AME549" s="0"/>
      <c r="AMF549" s="0"/>
      <c r="AMG549" s="0"/>
      <c r="AMH549" s="0"/>
      <c r="AMI549" s="0"/>
      <c r="AMJ549" s="0"/>
    </row>
    <row r="550" customFormat="false" ht="12.8" hidden="false" customHeight="false" outlineLevel="0" collapsed="false">
      <c r="A550" s="10" t="s">
        <v>170</v>
      </c>
      <c r="B550" s="10" t="s">
        <v>873</v>
      </c>
      <c r="C550" s="10" t="n">
        <v>1</v>
      </c>
      <c r="D550" s="10" t="n">
        <v>1</v>
      </c>
      <c r="E550" s="10" t="n">
        <v>1</v>
      </c>
      <c r="F550" s="0"/>
      <c r="G550" s="10" t="n">
        <v>1</v>
      </c>
      <c r="H550" s="0"/>
      <c r="I550" s="0"/>
      <c r="J550" s="0"/>
      <c r="K550" s="0"/>
      <c r="L550" s="0"/>
      <c r="M550" s="0"/>
      <c r="N550" s="0"/>
      <c r="O550" s="0"/>
      <c r="P550" s="0"/>
      <c r="Q550" s="0"/>
      <c r="R550" s="0"/>
      <c r="S550" s="0" t="n">
        <v>1</v>
      </c>
      <c r="T550" s="0"/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s="0"/>
      <c r="MQ550" s="0"/>
      <c r="MR550" s="0"/>
      <c r="MS550" s="0"/>
      <c r="MT550" s="0"/>
      <c r="MU550" s="0"/>
      <c r="MV550" s="0"/>
      <c r="MW550" s="0"/>
      <c r="MX550" s="0"/>
      <c r="MY550" s="0"/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s="0"/>
      <c r="NQ550" s="0"/>
      <c r="NR550" s="0"/>
      <c r="NS550" s="0"/>
      <c r="NT550" s="0"/>
      <c r="NU550" s="0"/>
      <c r="NV550" s="0"/>
      <c r="NW550" s="0"/>
      <c r="NX550" s="0"/>
      <c r="NY550" s="0"/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s="0"/>
      <c r="OQ550" s="0"/>
      <c r="OR550" s="0"/>
      <c r="OS550" s="0"/>
      <c r="OT550" s="0"/>
      <c r="OU550" s="0"/>
      <c r="OV550" s="0"/>
      <c r="OW550" s="0"/>
      <c r="OX550" s="0"/>
      <c r="OY550" s="0"/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s="0"/>
      <c r="PQ550" s="0"/>
      <c r="PR550" s="0"/>
      <c r="PS550" s="0"/>
      <c r="PT550" s="0"/>
      <c r="PU550" s="0"/>
      <c r="PV550" s="0"/>
      <c r="PW550" s="0"/>
      <c r="PX550" s="0"/>
      <c r="PY550" s="0"/>
      <c r="PZ550" s="0"/>
      <c r="QA550" s="0"/>
      <c r="QB550" s="0"/>
      <c r="QC550" s="0"/>
      <c r="QD550" s="0"/>
      <c r="QE550" s="0"/>
      <c r="QF550" s="0"/>
      <c r="QG550" s="0"/>
      <c r="QH550" s="0"/>
      <c r="QI550" s="0"/>
      <c r="QJ550" s="0"/>
      <c r="QK550" s="0"/>
      <c r="QL550" s="0"/>
      <c r="QM550" s="0"/>
      <c r="QN550" s="0"/>
      <c r="QO550" s="0"/>
      <c r="QP550" s="0"/>
      <c r="QQ550" s="0"/>
      <c r="QR550" s="0"/>
      <c r="QS550" s="0"/>
      <c r="QT550" s="0"/>
      <c r="QU550" s="0"/>
      <c r="QV550" s="0"/>
      <c r="QW550" s="0"/>
      <c r="QX550" s="0"/>
      <c r="QY550" s="0"/>
      <c r="QZ550" s="0"/>
      <c r="RA550" s="0"/>
      <c r="RB550" s="0"/>
      <c r="RC550" s="0"/>
      <c r="RD550" s="0"/>
      <c r="RE550" s="0"/>
      <c r="RF550" s="0"/>
      <c r="RG550" s="0"/>
      <c r="RH550" s="0"/>
      <c r="RI550" s="0"/>
      <c r="RJ550" s="0"/>
      <c r="RK550" s="0"/>
      <c r="RL550" s="0"/>
      <c r="RM550" s="0"/>
      <c r="RN550" s="0"/>
      <c r="RO550" s="0"/>
      <c r="RP550" s="0"/>
      <c r="RQ550" s="0"/>
      <c r="RR550" s="0"/>
      <c r="RS550" s="0"/>
      <c r="RT550" s="0"/>
      <c r="RU550" s="0"/>
      <c r="RV550" s="0"/>
      <c r="RW550" s="0"/>
      <c r="RX550" s="0"/>
      <c r="RY550" s="0"/>
      <c r="RZ550" s="0"/>
      <c r="SA550" s="0"/>
      <c r="SB550" s="0"/>
      <c r="SC550" s="0"/>
      <c r="SD550" s="0"/>
      <c r="SE550" s="0"/>
      <c r="SF550" s="0"/>
      <c r="SG550" s="0"/>
      <c r="SH550" s="0"/>
      <c r="SI550" s="0"/>
      <c r="SJ550" s="0"/>
      <c r="SK550" s="0"/>
      <c r="SL550" s="0"/>
      <c r="SM550" s="0"/>
      <c r="SN550" s="0"/>
      <c r="SO550" s="0"/>
      <c r="SP550" s="0"/>
      <c r="SQ550" s="0"/>
      <c r="SR550" s="0"/>
      <c r="SS550" s="0"/>
      <c r="ST550" s="0"/>
      <c r="SU550" s="0"/>
      <c r="SV550" s="0"/>
      <c r="SW550" s="0"/>
      <c r="SX550" s="0"/>
      <c r="SY550" s="0"/>
      <c r="SZ550" s="0"/>
      <c r="TA550" s="0"/>
      <c r="TB550" s="0"/>
      <c r="TC550" s="0"/>
      <c r="TD550" s="0"/>
      <c r="TE550" s="0"/>
      <c r="TF550" s="0"/>
      <c r="TG550" s="0"/>
      <c r="TH550" s="0"/>
      <c r="TI550" s="0"/>
      <c r="TJ550" s="0"/>
      <c r="TK550" s="0"/>
      <c r="TL550" s="0"/>
      <c r="TM550" s="0"/>
      <c r="TN550" s="0"/>
      <c r="TO550" s="0"/>
      <c r="TP550" s="0"/>
      <c r="TQ550" s="0"/>
      <c r="TR550" s="0"/>
      <c r="TS550" s="0"/>
      <c r="TT550" s="0"/>
      <c r="TU550" s="0"/>
      <c r="TV550" s="0"/>
      <c r="TW550" s="0"/>
      <c r="TX550" s="0"/>
      <c r="TY550" s="0"/>
      <c r="TZ550" s="0"/>
      <c r="UA550" s="0"/>
      <c r="UB550" s="0"/>
      <c r="UC550" s="0"/>
      <c r="UD550" s="0"/>
      <c r="UE550" s="0"/>
      <c r="UF550" s="0"/>
      <c r="UG550" s="0"/>
      <c r="UH550" s="0"/>
      <c r="UI550" s="0"/>
      <c r="UJ550" s="0"/>
      <c r="UK550" s="0"/>
      <c r="UL550" s="0"/>
      <c r="UM550" s="0"/>
      <c r="UN550" s="0"/>
      <c r="UO550" s="0"/>
      <c r="UP550" s="0"/>
      <c r="UQ550" s="0"/>
      <c r="UR550" s="0"/>
      <c r="US550" s="0"/>
      <c r="UT550" s="0"/>
      <c r="UU550" s="0"/>
      <c r="UV550" s="0"/>
      <c r="UW550" s="0"/>
      <c r="UX550" s="0"/>
      <c r="UY550" s="0"/>
      <c r="UZ550" s="0"/>
      <c r="VA550" s="0"/>
      <c r="VB550" s="0"/>
      <c r="VC550" s="0"/>
      <c r="VD550" s="0"/>
      <c r="VE550" s="0"/>
      <c r="VF550" s="0"/>
      <c r="VG550" s="0"/>
      <c r="VH550" s="0"/>
      <c r="VI550" s="0"/>
      <c r="VJ550" s="0"/>
      <c r="VK550" s="0"/>
      <c r="VL550" s="0"/>
      <c r="VM550" s="0"/>
      <c r="VN550" s="0"/>
      <c r="VO550" s="0"/>
      <c r="VP550" s="0"/>
      <c r="VQ550" s="0"/>
      <c r="VR550" s="0"/>
      <c r="VS550" s="0"/>
      <c r="VT550" s="0"/>
      <c r="VU550" s="0"/>
      <c r="VV550" s="0"/>
      <c r="VW550" s="0"/>
      <c r="VX550" s="0"/>
      <c r="VY550" s="0"/>
      <c r="VZ550" s="0"/>
      <c r="WA550" s="0"/>
      <c r="WB550" s="0"/>
      <c r="WC550" s="0"/>
      <c r="WD550" s="0"/>
      <c r="WE550" s="0"/>
      <c r="WF550" s="0"/>
      <c r="WG550" s="0"/>
      <c r="WH550" s="0"/>
      <c r="WI550" s="0"/>
      <c r="WJ550" s="0"/>
      <c r="WK550" s="0"/>
      <c r="WL550" s="0"/>
      <c r="WM550" s="0"/>
      <c r="WN550" s="0"/>
      <c r="WO550" s="0"/>
      <c r="WP550" s="0"/>
      <c r="WQ550" s="0"/>
      <c r="WR550" s="0"/>
      <c r="WS550" s="0"/>
      <c r="WT550" s="0"/>
      <c r="WU550" s="0"/>
      <c r="WV550" s="0"/>
      <c r="WW550" s="0"/>
      <c r="WX550" s="0"/>
      <c r="WY550" s="0"/>
      <c r="WZ550" s="0"/>
      <c r="XA550" s="0"/>
      <c r="XB550" s="0"/>
      <c r="XC550" s="0"/>
      <c r="XD550" s="0"/>
      <c r="XE550" s="0"/>
      <c r="XF550" s="0"/>
      <c r="XG550" s="0"/>
      <c r="XH550" s="0"/>
      <c r="XI550" s="0"/>
      <c r="XJ550" s="0"/>
      <c r="XK550" s="0"/>
      <c r="XL550" s="0"/>
      <c r="XM550" s="0"/>
      <c r="XN550" s="0"/>
      <c r="XO550" s="0"/>
      <c r="XP550" s="0"/>
      <c r="XQ550" s="0"/>
      <c r="XR550" s="0"/>
      <c r="XS550" s="0"/>
      <c r="XT550" s="0"/>
      <c r="XU550" s="0"/>
      <c r="XV550" s="0"/>
      <c r="XW550" s="0"/>
      <c r="XX550" s="0"/>
      <c r="XY550" s="0"/>
      <c r="XZ550" s="0"/>
      <c r="YA550" s="0"/>
      <c r="YB550" s="0"/>
      <c r="YC550" s="0"/>
      <c r="YD550" s="0"/>
      <c r="YE550" s="0"/>
      <c r="YF550" s="0"/>
      <c r="YG550" s="0"/>
      <c r="YH550" s="0"/>
      <c r="YI550" s="0"/>
      <c r="YJ550" s="0"/>
      <c r="YK550" s="0"/>
      <c r="YL550" s="0"/>
      <c r="YM550" s="0"/>
      <c r="YN550" s="0"/>
      <c r="YO550" s="0"/>
      <c r="YP550" s="0"/>
      <c r="YQ550" s="0"/>
      <c r="YR550" s="0"/>
      <c r="YS550" s="0"/>
      <c r="YT550" s="0"/>
      <c r="YU550" s="0"/>
      <c r="YV550" s="0"/>
      <c r="YW550" s="0"/>
      <c r="YX550" s="0"/>
      <c r="YY550" s="0"/>
      <c r="YZ550" s="0"/>
      <c r="ZA550" s="0"/>
      <c r="ZB550" s="0"/>
      <c r="ZC550" s="0"/>
      <c r="ZD550" s="0"/>
      <c r="ZE550" s="0"/>
      <c r="ZF550" s="0"/>
      <c r="ZG550" s="0"/>
      <c r="ZH550" s="0"/>
      <c r="ZI550" s="0"/>
      <c r="ZJ550" s="0"/>
      <c r="ZK550" s="0"/>
      <c r="ZL550" s="0"/>
      <c r="ZM550" s="0"/>
      <c r="ZN550" s="0"/>
      <c r="ZO550" s="0"/>
      <c r="ZP550" s="0"/>
      <c r="ZQ550" s="0"/>
      <c r="ZR550" s="0"/>
      <c r="ZS550" s="0"/>
      <c r="ZT550" s="0"/>
      <c r="ZU550" s="0"/>
      <c r="ZV550" s="0"/>
      <c r="ZW550" s="0"/>
      <c r="ZX550" s="0"/>
      <c r="ZY550" s="0"/>
      <c r="ZZ550" s="0"/>
      <c r="AAA550" s="0"/>
      <c r="AAB550" s="0"/>
      <c r="AAC550" s="0"/>
      <c r="AAD550" s="0"/>
      <c r="AAE550" s="0"/>
      <c r="AAF550" s="0"/>
      <c r="AAG550" s="0"/>
      <c r="AAH550" s="0"/>
      <c r="AAI550" s="0"/>
      <c r="AAJ550" s="0"/>
      <c r="AAK550" s="0"/>
      <c r="AAL550" s="0"/>
      <c r="AAM550" s="0"/>
      <c r="AAN550" s="0"/>
      <c r="AAO550" s="0"/>
      <c r="AAP550" s="0"/>
      <c r="AAQ550" s="0"/>
      <c r="AAR550" s="0"/>
      <c r="AAS550" s="0"/>
      <c r="AAT550" s="0"/>
      <c r="AAU550" s="0"/>
      <c r="AAV550" s="0"/>
      <c r="AAW550" s="0"/>
      <c r="AAX550" s="0"/>
      <c r="AAY550" s="0"/>
      <c r="AAZ550" s="0"/>
      <c r="ABA550" s="0"/>
      <c r="ABB550" s="0"/>
      <c r="ABC550" s="0"/>
      <c r="ABD550" s="0"/>
      <c r="ABE550" s="0"/>
      <c r="ABF550" s="0"/>
      <c r="ABG550" s="0"/>
      <c r="ABH550" s="0"/>
      <c r="ABI550" s="0"/>
      <c r="ABJ550" s="0"/>
      <c r="ABK550" s="0"/>
      <c r="ABL550" s="0"/>
      <c r="ABM550" s="0"/>
      <c r="ABN550" s="0"/>
      <c r="ABO550" s="0"/>
      <c r="ABP550" s="0"/>
      <c r="ABQ550" s="0"/>
      <c r="ABR550" s="0"/>
      <c r="ABS550" s="0"/>
      <c r="ABT550" s="0"/>
      <c r="ABU550" s="0"/>
      <c r="ABV550" s="0"/>
      <c r="ABW550" s="0"/>
      <c r="ABX550" s="0"/>
      <c r="ABY550" s="0"/>
      <c r="ABZ550" s="0"/>
      <c r="ACA550" s="0"/>
      <c r="ACB550" s="0"/>
      <c r="ACC550" s="0"/>
      <c r="ACD550" s="0"/>
      <c r="ACE550" s="0"/>
      <c r="ACF550" s="0"/>
      <c r="ACG550" s="0"/>
      <c r="ACH550" s="0"/>
      <c r="ACI550" s="0"/>
      <c r="ACJ550" s="0"/>
      <c r="ACK550" s="0"/>
      <c r="ACL550" s="0"/>
      <c r="ACM550" s="0"/>
      <c r="ACN550" s="0"/>
      <c r="ACO550" s="0"/>
      <c r="ACP550" s="0"/>
      <c r="ACQ550" s="0"/>
      <c r="ACR550" s="0"/>
      <c r="ACS550" s="0"/>
      <c r="ACT550" s="0"/>
      <c r="ACU550" s="0"/>
      <c r="ACV550" s="0"/>
      <c r="ACW550" s="0"/>
      <c r="ACX550" s="0"/>
      <c r="ACY550" s="0"/>
      <c r="ACZ550" s="0"/>
      <c r="ADA550" s="0"/>
      <c r="ADB550" s="0"/>
      <c r="ADC550" s="0"/>
      <c r="ADD550" s="0"/>
      <c r="ADE550" s="0"/>
      <c r="ADF550" s="0"/>
      <c r="ADG550" s="0"/>
      <c r="ADH550" s="0"/>
      <c r="ADI550" s="0"/>
      <c r="ADJ550" s="0"/>
      <c r="ADK550" s="0"/>
      <c r="ADL550" s="0"/>
      <c r="ADM550" s="0"/>
      <c r="ADN550" s="0"/>
      <c r="ADO550" s="0"/>
      <c r="ADP550" s="0"/>
      <c r="ADQ550" s="0"/>
      <c r="ADR550" s="0"/>
      <c r="ADS550" s="0"/>
      <c r="ADT550" s="0"/>
      <c r="ADU550" s="0"/>
      <c r="ADV550" s="0"/>
      <c r="ADW550" s="0"/>
      <c r="ADX550" s="0"/>
      <c r="ADY550" s="0"/>
      <c r="ADZ550" s="0"/>
      <c r="AEA550" s="0"/>
      <c r="AEB550" s="0"/>
      <c r="AEC550" s="0"/>
      <c r="AED550" s="0"/>
      <c r="AEE550" s="0"/>
      <c r="AEF550" s="0"/>
      <c r="AEG550" s="0"/>
      <c r="AEH550" s="0"/>
      <c r="AEI550" s="0"/>
      <c r="AEJ550" s="0"/>
      <c r="AEK550" s="0"/>
      <c r="AEL550" s="0"/>
      <c r="AEM550" s="0"/>
      <c r="AEN550" s="0"/>
      <c r="AEO550" s="0"/>
      <c r="AEP550" s="0"/>
      <c r="AEQ550" s="0"/>
      <c r="AER550" s="0"/>
      <c r="AES550" s="0"/>
      <c r="AET550" s="0"/>
      <c r="AEU550" s="0"/>
      <c r="AEV550" s="0"/>
      <c r="AEW550" s="0"/>
      <c r="AEX550" s="0"/>
      <c r="AEY550" s="0"/>
      <c r="AEZ550" s="0"/>
      <c r="AFA550" s="0"/>
      <c r="AFB550" s="0"/>
      <c r="AFC550" s="0"/>
      <c r="AFD550" s="0"/>
      <c r="AFE550" s="0"/>
      <c r="AFF550" s="0"/>
      <c r="AFG550" s="0"/>
      <c r="AFH550" s="0"/>
      <c r="AFI550" s="0"/>
      <c r="AFJ550" s="0"/>
      <c r="AFK550" s="0"/>
      <c r="AFL550" s="0"/>
      <c r="AFM550" s="0"/>
      <c r="AFN550" s="0"/>
      <c r="AFO550" s="0"/>
      <c r="AFP550" s="0"/>
      <c r="AFQ550" s="0"/>
      <c r="AFR550" s="0"/>
      <c r="AFS550" s="0"/>
      <c r="AFT550" s="0"/>
      <c r="AFU550" s="0"/>
      <c r="AFV550" s="0"/>
      <c r="AFW550" s="0"/>
      <c r="AFX550" s="0"/>
      <c r="AFY550" s="0"/>
      <c r="AFZ550" s="0"/>
      <c r="AGA550" s="0"/>
      <c r="AGB550" s="0"/>
      <c r="AGC550" s="0"/>
      <c r="AGD550" s="0"/>
      <c r="AGE550" s="0"/>
      <c r="AGF550" s="0"/>
      <c r="AGG550" s="0"/>
      <c r="AGH550" s="0"/>
      <c r="AGI550" s="0"/>
      <c r="AGJ550" s="0"/>
      <c r="AGK550" s="0"/>
      <c r="AGL550" s="0"/>
      <c r="AGM550" s="0"/>
      <c r="AGN550" s="0"/>
      <c r="AGO550" s="0"/>
      <c r="AGP550" s="0"/>
      <c r="AGQ550" s="0"/>
      <c r="AGR550" s="0"/>
      <c r="AGS550" s="0"/>
      <c r="AGT550" s="0"/>
      <c r="AGU550" s="0"/>
      <c r="AGV550" s="0"/>
      <c r="AGW550" s="0"/>
      <c r="AGX550" s="0"/>
      <c r="AGY550" s="0"/>
      <c r="AGZ550" s="0"/>
      <c r="AHA550" s="0"/>
      <c r="AHB550" s="0"/>
      <c r="AHC550" s="0"/>
      <c r="AHD550" s="0"/>
      <c r="AHE550" s="0"/>
      <c r="AHF550" s="0"/>
      <c r="AHG550" s="0"/>
      <c r="AHH550" s="0"/>
      <c r="AHI550" s="0"/>
      <c r="AHJ550" s="0"/>
      <c r="AHK550" s="0"/>
      <c r="AHL550" s="0"/>
      <c r="AHM550" s="0"/>
      <c r="AHN550" s="0"/>
      <c r="AHO550" s="0"/>
      <c r="AHP550" s="0"/>
      <c r="AHQ550" s="0"/>
      <c r="AHR550" s="0"/>
      <c r="AHS550" s="0"/>
      <c r="AHT550" s="0"/>
      <c r="AHU550" s="0"/>
      <c r="AHV550" s="0"/>
      <c r="AHW550" s="0"/>
      <c r="AHX550" s="0"/>
      <c r="AHY550" s="0"/>
      <c r="AHZ550" s="0"/>
      <c r="AIA550" s="0"/>
      <c r="AIB550" s="0"/>
      <c r="AIC550" s="0"/>
      <c r="AID550" s="0"/>
      <c r="AIE550" s="0"/>
      <c r="AIF550" s="0"/>
      <c r="AIG550" s="0"/>
      <c r="AIH550" s="0"/>
      <c r="AII550" s="0"/>
      <c r="AIJ550" s="0"/>
      <c r="AIK550" s="0"/>
      <c r="AIL550" s="0"/>
      <c r="AIM550" s="0"/>
      <c r="AIN550" s="0"/>
      <c r="AIO550" s="0"/>
      <c r="AIP550" s="0"/>
      <c r="AIQ550" s="0"/>
      <c r="AIR550" s="0"/>
      <c r="AIS550" s="0"/>
      <c r="AIT550" s="0"/>
      <c r="AIU550" s="0"/>
      <c r="AIV550" s="0"/>
      <c r="AIW550" s="0"/>
      <c r="AIX550" s="0"/>
      <c r="AIY550" s="0"/>
      <c r="AIZ550" s="0"/>
      <c r="AJA550" s="0"/>
      <c r="AJB550" s="0"/>
      <c r="AJC550" s="0"/>
      <c r="AJD550" s="0"/>
      <c r="AJE550" s="0"/>
      <c r="AJF550" s="0"/>
      <c r="AJG550" s="0"/>
      <c r="AJH550" s="0"/>
      <c r="AJI550" s="0"/>
      <c r="AJJ550" s="0"/>
      <c r="AJK550" s="0"/>
      <c r="AJL550" s="0"/>
      <c r="AJM550" s="0"/>
      <c r="AJN550" s="0"/>
      <c r="AJO550" s="0"/>
      <c r="AJP550" s="0"/>
      <c r="AJQ550" s="0"/>
      <c r="AJR550" s="0"/>
      <c r="AJS550" s="0"/>
      <c r="AJT550" s="0"/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customFormat="false" ht="12.8" hidden="false" customHeight="false" outlineLevel="0" collapsed="false">
      <c r="A551" s="10" t="s">
        <v>170</v>
      </c>
      <c r="B551" s="10" t="s">
        <v>874</v>
      </c>
      <c r="C551" s="10" t="n">
        <v>1</v>
      </c>
      <c r="D551" s="10" t="n">
        <v>1</v>
      </c>
      <c r="E551" s="10" t="n">
        <v>1</v>
      </c>
      <c r="F551" s="0"/>
      <c r="G551" s="10" t="n">
        <v>1</v>
      </c>
      <c r="H551" s="0"/>
      <c r="I551" s="0"/>
      <c r="J551" s="0"/>
      <c r="K551" s="0"/>
      <c r="L551" s="0"/>
      <c r="M551" s="0"/>
      <c r="N551" s="0"/>
      <c r="O551" s="0"/>
      <c r="P551" s="0"/>
      <c r="Q551" s="0"/>
      <c r="R551" s="0"/>
      <c r="S551" s="0" t="n">
        <v>1</v>
      </c>
      <c r="T551" s="0"/>
      <c r="U551" s="0"/>
      <c r="V551" s="0"/>
      <c r="W551" s="0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  <c r="LZ551" s="0"/>
      <c r="MA551" s="0"/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0"/>
      <c r="MT551" s="0"/>
      <c r="MU551" s="0"/>
      <c r="MV551" s="0"/>
      <c r="MW551" s="0"/>
      <c r="MX551" s="0"/>
      <c r="MY551" s="0"/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s="0"/>
      <c r="NQ551" s="0"/>
      <c r="NR551" s="0"/>
      <c r="NS551" s="0"/>
      <c r="NT551" s="0"/>
      <c r="NU551" s="0"/>
      <c r="NV551" s="0"/>
      <c r="NW551" s="0"/>
      <c r="NX551" s="0"/>
      <c r="NY551" s="0"/>
      <c r="NZ551" s="0"/>
      <c r="OA551" s="0"/>
      <c r="OB551" s="0"/>
      <c r="OC551" s="0"/>
      <c r="OD551" s="0"/>
      <c r="OE551" s="0"/>
      <c r="OF551" s="0"/>
      <c r="OG551" s="0"/>
      <c r="OH551" s="0"/>
      <c r="OI551" s="0"/>
      <c r="OJ551" s="0"/>
      <c r="OK551" s="0"/>
      <c r="OL551" s="0"/>
      <c r="OM551" s="0"/>
      <c r="ON551" s="0"/>
      <c r="OO551" s="0"/>
      <c r="OP551" s="0"/>
      <c r="OQ551" s="0"/>
      <c r="OR551" s="0"/>
      <c r="OS551" s="0"/>
      <c r="OT551" s="0"/>
      <c r="OU551" s="0"/>
      <c r="OV551" s="0"/>
      <c r="OW551" s="0"/>
      <c r="OX551" s="0"/>
      <c r="OY551" s="0"/>
      <c r="OZ551" s="0"/>
      <c r="PA551" s="0"/>
      <c r="PB551" s="0"/>
      <c r="PC551" s="0"/>
      <c r="PD551" s="0"/>
      <c r="PE551" s="0"/>
      <c r="PF551" s="0"/>
      <c r="PG551" s="0"/>
      <c r="PH551" s="0"/>
      <c r="PI551" s="0"/>
      <c r="PJ551" s="0"/>
      <c r="PK551" s="0"/>
      <c r="PL551" s="0"/>
      <c r="PM551" s="0"/>
      <c r="PN551" s="0"/>
      <c r="PO551" s="0"/>
      <c r="PP551" s="0"/>
      <c r="PQ551" s="0"/>
      <c r="PR551" s="0"/>
      <c r="PS551" s="0"/>
      <c r="PT551" s="0"/>
      <c r="PU551" s="0"/>
      <c r="PV551" s="0"/>
      <c r="PW551" s="0"/>
      <c r="PX551" s="0"/>
      <c r="PY551" s="0"/>
      <c r="PZ551" s="0"/>
      <c r="QA551" s="0"/>
      <c r="QB551" s="0"/>
      <c r="QC551" s="0"/>
      <c r="QD551" s="0"/>
      <c r="QE551" s="0"/>
      <c r="QF551" s="0"/>
      <c r="QG551" s="0"/>
      <c r="QH551" s="0"/>
      <c r="QI551" s="0"/>
      <c r="QJ551" s="0"/>
      <c r="QK551" s="0"/>
      <c r="QL551" s="0"/>
      <c r="QM551" s="0"/>
      <c r="QN551" s="0"/>
      <c r="QO551" s="0"/>
      <c r="QP551" s="0"/>
      <c r="QQ551" s="0"/>
      <c r="QR551" s="0"/>
      <c r="QS551" s="0"/>
      <c r="QT551" s="0"/>
      <c r="QU551" s="0"/>
      <c r="QV551" s="0"/>
      <c r="QW551" s="0"/>
      <c r="QX551" s="0"/>
      <c r="QY551" s="0"/>
      <c r="QZ551" s="0"/>
      <c r="RA551" s="0"/>
      <c r="RB551" s="0"/>
      <c r="RC551" s="0"/>
      <c r="RD551" s="0"/>
      <c r="RE551" s="0"/>
      <c r="RF551" s="0"/>
      <c r="RG551" s="0"/>
      <c r="RH551" s="0"/>
      <c r="RI551" s="0"/>
      <c r="RJ551" s="0"/>
      <c r="RK551" s="0"/>
      <c r="RL551" s="0"/>
      <c r="RM551" s="0"/>
      <c r="RN551" s="0"/>
      <c r="RO551" s="0"/>
      <c r="RP551" s="0"/>
      <c r="RQ551" s="0"/>
      <c r="RR551" s="0"/>
      <c r="RS551" s="0"/>
      <c r="RT551" s="0"/>
      <c r="RU551" s="0"/>
      <c r="RV551" s="0"/>
      <c r="RW551" s="0"/>
      <c r="RX551" s="0"/>
      <c r="RY551" s="0"/>
      <c r="RZ551" s="0"/>
      <c r="SA551" s="0"/>
      <c r="SB551" s="0"/>
      <c r="SC551" s="0"/>
      <c r="SD551" s="0"/>
      <c r="SE551" s="0"/>
      <c r="SF551" s="0"/>
      <c r="SG551" s="0"/>
      <c r="SH551" s="0"/>
      <c r="SI551" s="0"/>
      <c r="SJ551" s="0"/>
      <c r="SK551" s="0"/>
      <c r="SL551" s="0"/>
      <c r="SM551" s="0"/>
      <c r="SN551" s="0"/>
      <c r="SO551" s="0"/>
      <c r="SP551" s="0"/>
      <c r="SQ551" s="0"/>
      <c r="SR551" s="0"/>
      <c r="SS551" s="0"/>
      <c r="ST551" s="0"/>
      <c r="SU551" s="0"/>
      <c r="SV551" s="0"/>
      <c r="SW551" s="0"/>
      <c r="SX551" s="0"/>
      <c r="SY551" s="0"/>
      <c r="SZ551" s="0"/>
      <c r="TA551" s="0"/>
      <c r="TB551" s="0"/>
      <c r="TC551" s="0"/>
      <c r="TD551" s="0"/>
      <c r="TE551" s="0"/>
      <c r="TF551" s="0"/>
      <c r="TG551" s="0"/>
      <c r="TH551" s="0"/>
      <c r="TI551" s="0"/>
      <c r="TJ551" s="0"/>
      <c r="TK551" s="0"/>
      <c r="TL551" s="0"/>
      <c r="TM551" s="0"/>
      <c r="TN551" s="0"/>
      <c r="TO551" s="0"/>
      <c r="TP551" s="0"/>
      <c r="TQ551" s="0"/>
      <c r="TR551" s="0"/>
      <c r="TS551" s="0"/>
      <c r="TT551" s="0"/>
      <c r="TU551" s="0"/>
      <c r="TV551" s="0"/>
      <c r="TW551" s="0"/>
      <c r="TX551" s="0"/>
      <c r="TY551" s="0"/>
      <c r="TZ551" s="0"/>
      <c r="UA551" s="0"/>
      <c r="UB551" s="0"/>
      <c r="UC551" s="0"/>
      <c r="UD551" s="0"/>
      <c r="UE551" s="0"/>
      <c r="UF551" s="0"/>
      <c r="UG551" s="0"/>
      <c r="UH551" s="0"/>
      <c r="UI551" s="0"/>
      <c r="UJ551" s="0"/>
      <c r="UK551" s="0"/>
      <c r="UL551" s="0"/>
      <c r="UM551" s="0"/>
      <c r="UN551" s="0"/>
      <c r="UO551" s="0"/>
      <c r="UP551" s="0"/>
      <c r="UQ551" s="0"/>
      <c r="UR551" s="0"/>
      <c r="US551" s="0"/>
      <c r="UT551" s="0"/>
      <c r="UU551" s="0"/>
      <c r="UV551" s="0"/>
      <c r="UW551" s="0"/>
      <c r="UX551" s="0"/>
      <c r="UY551" s="0"/>
      <c r="UZ551" s="0"/>
      <c r="VA551" s="0"/>
      <c r="VB551" s="0"/>
      <c r="VC551" s="0"/>
      <c r="VD551" s="0"/>
      <c r="VE551" s="0"/>
      <c r="VF551" s="0"/>
      <c r="VG551" s="0"/>
      <c r="VH551" s="0"/>
      <c r="VI551" s="0"/>
      <c r="VJ551" s="0"/>
      <c r="VK551" s="0"/>
      <c r="VL551" s="0"/>
      <c r="VM551" s="0"/>
      <c r="VN551" s="0"/>
      <c r="VO551" s="0"/>
      <c r="VP551" s="0"/>
      <c r="VQ551" s="0"/>
      <c r="VR551" s="0"/>
      <c r="VS551" s="0"/>
      <c r="VT551" s="0"/>
      <c r="VU551" s="0"/>
      <c r="VV551" s="0"/>
      <c r="VW551" s="0"/>
      <c r="VX551" s="0"/>
      <c r="VY551" s="0"/>
      <c r="VZ551" s="0"/>
      <c r="WA551" s="0"/>
      <c r="WB551" s="0"/>
      <c r="WC551" s="0"/>
      <c r="WD551" s="0"/>
      <c r="WE551" s="0"/>
      <c r="WF551" s="0"/>
      <c r="WG551" s="0"/>
      <c r="WH551" s="0"/>
      <c r="WI551" s="0"/>
      <c r="WJ551" s="0"/>
      <c r="WK551" s="0"/>
      <c r="WL551" s="0"/>
      <c r="WM551" s="0"/>
      <c r="WN551" s="0"/>
      <c r="WO551" s="0"/>
      <c r="WP551" s="0"/>
      <c r="WQ551" s="0"/>
      <c r="WR551" s="0"/>
      <c r="WS551" s="0"/>
      <c r="WT551" s="0"/>
      <c r="WU551" s="0"/>
      <c r="WV551" s="0"/>
      <c r="WW551" s="0"/>
      <c r="WX551" s="0"/>
      <c r="WY551" s="0"/>
      <c r="WZ551" s="0"/>
      <c r="XA551" s="0"/>
      <c r="XB551" s="0"/>
      <c r="XC551" s="0"/>
      <c r="XD551" s="0"/>
      <c r="XE551" s="0"/>
      <c r="XF551" s="0"/>
      <c r="XG551" s="0"/>
      <c r="XH551" s="0"/>
      <c r="XI551" s="0"/>
      <c r="XJ551" s="0"/>
      <c r="XK551" s="0"/>
      <c r="XL551" s="0"/>
      <c r="XM551" s="0"/>
      <c r="XN551" s="0"/>
      <c r="XO551" s="0"/>
      <c r="XP551" s="0"/>
      <c r="XQ551" s="0"/>
      <c r="XR551" s="0"/>
      <c r="XS551" s="0"/>
      <c r="XT551" s="0"/>
      <c r="XU551" s="0"/>
      <c r="XV551" s="0"/>
      <c r="XW551" s="0"/>
      <c r="XX551" s="0"/>
      <c r="XY551" s="0"/>
      <c r="XZ551" s="0"/>
      <c r="YA551" s="0"/>
      <c r="YB551" s="0"/>
      <c r="YC551" s="0"/>
      <c r="YD551" s="0"/>
      <c r="YE551" s="0"/>
      <c r="YF551" s="0"/>
      <c r="YG551" s="0"/>
      <c r="YH551" s="0"/>
      <c r="YI551" s="0"/>
      <c r="YJ551" s="0"/>
      <c r="YK551" s="0"/>
      <c r="YL551" s="0"/>
      <c r="YM551" s="0"/>
      <c r="YN551" s="0"/>
      <c r="YO551" s="0"/>
      <c r="YP551" s="0"/>
      <c r="YQ551" s="0"/>
      <c r="YR551" s="0"/>
      <c r="YS551" s="0"/>
      <c r="YT551" s="0"/>
      <c r="YU551" s="0"/>
      <c r="YV551" s="0"/>
      <c r="YW551" s="0"/>
      <c r="YX551" s="0"/>
      <c r="YY551" s="0"/>
      <c r="YZ551" s="0"/>
      <c r="ZA551" s="0"/>
      <c r="ZB551" s="0"/>
      <c r="ZC551" s="0"/>
      <c r="ZD551" s="0"/>
      <c r="ZE551" s="0"/>
      <c r="ZF551" s="0"/>
      <c r="ZG551" s="0"/>
      <c r="ZH551" s="0"/>
      <c r="ZI551" s="0"/>
      <c r="ZJ551" s="0"/>
      <c r="ZK551" s="0"/>
      <c r="ZL551" s="0"/>
      <c r="ZM551" s="0"/>
      <c r="ZN551" s="0"/>
      <c r="ZO551" s="0"/>
      <c r="ZP551" s="0"/>
      <c r="ZQ551" s="0"/>
      <c r="ZR551" s="0"/>
      <c r="ZS551" s="0"/>
      <c r="ZT551" s="0"/>
      <c r="ZU551" s="0"/>
      <c r="ZV551" s="0"/>
      <c r="ZW551" s="0"/>
      <c r="ZX551" s="0"/>
      <c r="ZY551" s="0"/>
      <c r="ZZ551" s="0"/>
      <c r="AAA551" s="0"/>
      <c r="AAB551" s="0"/>
      <c r="AAC551" s="0"/>
      <c r="AAD551" s="0"/>
      <c r="AAE551" s="0"/>
      <c r="AAF551" s="0"/>
      <c r="AAG551" s="0"/>
      <c r="AAH551" s="0"/>
      <c r="AAI551" s="0"/>
      <c r="AAJ551" s="0"/>
      <c r="AAK551" s="0"/>
      <c r="AAL551" s="0"/>
      <c r="AAM551" s="0"/>
      <c r="AAN551" s="0"/>
      <c r="AAO551" s="0"/>
      <c r="AAP551" s="0"/>
      <c r="AAQ551" s="0"/>
      <c r="AAR551" s="0"/>
      <c r="AAS551" s="0"/>
      <c r="AAT551" s="0"/>
      <c r="AAU551" s="0"/>
      <c r="AAV551" s="0"/>
      <c r="AAW551" s="0"/>
      <c r="AAX551" s="0"/>
      <c r="AAY551" s="0"/>
      <c r="AAZ551" s="0"/>
      <c r="ABA551" s="0"/>
      <c r="ABB551" s="0"/>
      <c r="ABC551" s="0"/>
      <c r="ABD551" s="0"/>
      <c r="ABE551" s="0"/>
      <c r="ABF551" s="0"/>
      <c r="ABG551" s="0"/>
      <c r="ABH551" s="0"/>
      <c r="ABI551" s="0"/>
      <c r="ABJ551" s="0"/>
      <c r="ABK551" s="0"/>
      <c r="ABL551" s="0"/>
      <c r="ABM551" s="0"/>
      <c r="ABN551" s="0"/>
      <c r="ABO551" s="0"/>
      <c r="ABP551" s="0"/>
      <c r="ABQ551" s="0"/>
      <c r="ABR551" s="0"/>
      <c r="ABS551" s="0"/>
      <c r="ABT551" s="0"/>
      <c r="ABU551" s="0"/>
      <c r="ABV551" s="0"/>
      <c r="ABW551" s="0"/>
      <c r="ABX551" s="0"/>
      <c r="ABY551" s="0"/>
      <c r="ABZ551" s="0"/>
      <c r="ACA551" s="0"/>
      <c r="ACB551" s="0"/>
      <c r="ACC551" s="0"/>
      <c r="ACD551" s="0"/>
      <c r="ACE551" s="0"/>
      <c r="ACF551" s="0"/>
      <c r="ACG551" s="0"/>
      <c r="ACH551" s="0"/>
      <c r="ACI551" s="0"/>
      <c r="ACJ551" s="0"/>
      <c r="ACK551" s="0"/>
      <c r="ACL551" s="0"/>
      <c r="ACM551" s="0"/>
      <c r="ACN551" s="0"/>
      <c r="ACO551" s="0"/>
      <c r="ACP551" s="0"/>
      <c r="ACQ551" s="0"/>
      <c r="ACR551" s="0"/>
      <c r="ACS551" s="0"/>
      <c r="ACT551" s="0"/>
      <c r="ACU551" s="0"/>
      <c r="ACV551" s="0"/>
      <c r="ACW551" s="0"/>
      <c r="ACX551" s="0"/>
      <c r="ACY551" s="0"/>
      <c r="ACZ551" s="0"/>
      <c r="ADA551" s="0"/>
      <c r="ADB551" s="0"/>
      <c r="ADC551" s="0"/>
      <c r="ADD551" s="0"/>
      <c r="ADE551" s="0"/>
      <c r="ADF551" s="0"/>
      <c r="ADG551" s="0"/>
      <c r="ADH551" s="0"/>
      <c r="ADI551" s="0"/>
      <c r="ADJ551" s="0"/>
      <c r="ADK551" s="0"/>
      <c r="ADL551" s="0"/>
      <c r="ADM551" s="0"/>
      <c r="ADN551" s="0"/>
      <c r="ADO551" s="0"/>
      <c r="ADP551" s="0"/>
      <c r="ADQ551" s="0"/>
      <c r="ADR551" s="0"/>
      <c r="ADS551" s="0"/>
      <c r="ADT551" s="0"/>
      <c r="ADU551" s="0"/>
      <c r="ADV551" s="0"/>
      <c r="ADW551" s="0"/>
      <c r="ADX551" s="0"/>
      <c r="ADY551" s="0"/>
      <c r="ADZ551" s="0"/>
      <c r="AEA551" s="0"/>
      <c r="AEB551" s="0"/>
      <c r="AEC551" s="0"/>
      <c r="AED551" s="0"/>
      <c r="AEE551" s="0"/>
      <c r="AEF551" s="0"/>
      <c r="AEG551" s="0"/>
      <c r="AEH551" s="0"/>
      <c r="AEI551" s="0"/>
      <c r="AEJ551" s="0"/>
      <c r="AEK551" s="0"/>
      <c r="AEL551" s="0"/>
      <c r="AEM551" s="0"/>
      <c r="AEN551" s="0"/>
      <c r="AEO551" s="0"/>
      <c r="AEP551" s="0"/>
      <c r="AEQ551" s="0"/>
      <c r="AER551" s="0"/>
      <c r="AES551" s="0"/>
      <c r="AET551" s="0"/>
      <c r="AEU551" s="0"/>
      <c r="AEV551" s="0"/>
      <c r="AEW551" s="0"/>
      <c r="AEX551" s="0"/>
      <c r="AEY551" s="0"/>
      <c r="AEZ551" s="0"/>
      <c r="AFA551" s="0"/>
      <c r="AFB551" s="0"/>
      <c r="AFC551" s="0"/>
      <c r="AFD551" s="0"/>
      <c r="AFE551" s="0"/>
      <c r="AFF551" s="0"/>
      <c r="AFG551" s="0"/>
      <c r="AFH551" s="0"/>
      <c r="AFI551" s="0"/>
      <c r="AFJ551" s="0"/>
      <c r="AFK551" s="0"/>
      <c r="AFL551" s="0"/>
      <c r="AFM551" s="0"/>
      <c r="AFN551" s="0"/>
      <c r="AFO551" s="0"/>
      <c r="AFP551" s="0"/>
      <c r="AFQ551" s="0"/>
      <c r="AFR551" s="0"/>
      <c r="AFS551" s="0"/>
      <c r="AFT551" s="0"/>
      <c r="AFU551" s="0"/>
      <c r="AFV551" s="0"/>
      <c r="AFW551" s="0"/>
      <c r="AFX551" s="0"/>
      <c r="AFY551" s="0"/>
      <c r="AFZ551" s="0"/>
      <c r="AGA551" s="0"/>
      <c r="AGB551" s="0"/>
      <c r="AGC551" s="0"/>
      <c r="AGD551" s="0"/>
      <c r="AGE551" s="0"/>
      <c r="AGF551" s="0"/>
      <c r="AGG551" s="0"/>
      <c r="AGH551" s="0"/>
      <c r="AGI551" s="0"/>
      <c r="AGJ551" s="0"/>
      <c r="AGK551" s="0"/>
      <c r="AGL551" s="0"/>
      <c r="AGM551" s="0"/>
      <c r="AGN551" s="0"/>
      <c r="AGO551" s="0"/>
      <c r="AGP551" s="0"/>
      <c r="AGQ551" s="0"/>
      <c r="AGR551" s="0"/>
      <c r="AGS551" s="0"/>
      <c r="AGT551" s="0"/>
      <c r="AGU551" s="0"/>
      <c r="AGV551" s="0"/>
      <c r="AGW551" s="0"/>
      <c r="AGX551" s="0"/>
      <c r="AGY551" s="0"/>
      <c r="AGZ551" s="0"/>
      <c r="AHA551" s="0"/>
      <c r="AHB551" s="0"/>
      <c r="AHC551" s="0"/>
      <c r="AHD551" s="0"/>
      <c r="AHE551" s="0"/>
      <c r="AHF551" s="0"/>
      <c r="AHG551" s="0"/>
      <c r="AHH551" s="0"/>
      <c r="AHI551" s="0"/>
      <c r="AHJ551" s="0"/>
      <c r="AHK551" s="0"/>
      <c r="AHL551" s="0"/>
      <c r="AHM551" s="0"/>
      <c r="AHN551" s="0"/>
      <c r="AHO551" s="0"/>
      <c r="AHP551" s="0"/>
      <c r="AHQ551" s="0"/>
      <c r="AHR551" s="0"/>
      <c r="AHS551" s="0"/>
      <c r="AHT551" s="0"/>
      <c r="AHU551" s="0"/>
      <c r="AHV551" s="0"/>
      <c r="AHW551" s="0"/>
      <c r="AHX551" s="0"/>
      <c r="AHY551" s="0"/>
      <c r="AHZ551" s="0"/>
      <c r="AIA551" s="0"/>
      <c r="AIB551" s="0"/>
      <c r="AIC551" s="0"/>
      <c r="AID551" s="0"/>
      <c r="AIE551" s="0"/>
      <c r="AIF551" s="0"/>
      <c r="AIG551" s="0"/>
      <c r="AIH551" s="0"/>
      <c r="AII551" s="0"/>
      <c r="AIJ551" s="0"/>
      <c r="AIK551" s="0"/>
      <c r="AIL551" s="0"/>
      <c r="AIM551" s="0"/>
      <c r="AIN551" s="0"/>
      <c r="AIO551" s="0"/>
      <c r="AIP551" s="0"/>
      <c r="AIQ551" s="0"/>
      <c r="AIR551" s="0"/>
      <c r="AIS551" s="0"/>
      <c r="AIT551" s="0"/>
      <c r="AIU551" s="0"/>
      <c r="AIV551" s="0"/>
      <c r="AIW551" s="0"/>
      <c r="AIX551" s="0"/>
      <c r="AIY551" s="0"/>
      <c r="AIZ551" s="0"/>
      <c r="AJA551" s="0"/>
      <c r="AJB551" s="0"/>
      <c r="AJC551" s="0"/>
      <c r="AJD551" s="0"/>
      <c r="AJE551" s="0"/>
      <c r="AJF551" s="0"/>
      <c r="AJG551" s="0"/>
      <c r="AJH551" s="0"/>
      <c r="AJI551" s="0"/>
      <c r="AJJ551" s="0"/>
      <c r="AJK551" s="0"/>
      <c r="AJL551" s="0"/>
      <c r="AJM551" s="0"/>
      <c r="AJN551" s="0"/>
      <c r="AJO551" s="0"/>
      <c r="AJP551" s="0"/>
      <c r="AJQ551" s="0"/>
      <c r="AJR551" s="0"/>
      <c r="AJS551" s="0"/>
      <c r="AJT551" s="0"/>
      <c r="AJU551" s="0"/>
      <c r="AJV551" s="0"/>
      <c r="AJW551" s="0"/>
      <c r="AJX551" s="0"/>
      <c r="AJY551" s="0"/>
      <c r="AJZ551" s="0"/>
      <c r="AKA551" s="0"/>
      <c r="AKB551" s="0"/>
      <c r="AKC551" s="0"/>
      <c r="AKD551" s="0"/>
      <c r="AKE551" s="0"/>
      <c r="AKF551" s="0"/>
      <c r="AKG551" s="0"/>
      <c r="AKH551" s="0"/>
      <c r="AKI551" s="0"/>
      <c r="AKJ551" s="0"/>
      <c r="AKK551" s="0"/>
      <c r="AKL551" s="0"/>
      <c r="AKM551" s="0"/>
      <c r="AKN551" s="0"/>
      <c r="AKO551" s="0"/>
      <c r="AKP551" s="0"/>
      <c r="AKQ551" s="0"/>
      <c r="AKR551" s="0"/>
      <c r="AKS551" s="0"/>
      <c r="AKT551" s="0"/>
      <c r="AKU551" s="0"/>
      <c r="AKV551" s="0"/>
      <c r="AKW551" s="0"/>
      <c r="AKX551" s="0"/>
      <c r="AKY551" s="0"/>
      <c r="AKZ551" s="0"/>
      <c r="ALA551" s="0"/>
      <c r="ALB551" s="0"/>
      <c r="ALC551" s="0"/>
      <c r="ALD551" s="0"/>
      <c r="ALE551" s="0"/>
      <c r="ALF551" s="0"/>
      <c r="ALG551" s="0"/>
      <c r="ALH551" s="0"/>
      <c r="ALI551" s="0"/>
      <c r="ALJ551" s="0"/>
      <c r="ALK551" s="0"/>
      <c r="ALL551" s="0"/>
      <c r="ALM551" s="0"/>
      <c r="ALN551" s="0"/>
      <c r="ALO551" s="0"/>
      <c r="ALP551" s="0"/>
      <c r="ALQ551" s="0"/>
      <c r="ALR551" s="0"/>
      <c r="ALS551" s="0"/>
      <c r="ALT551" s="0"/>
      <c r="ALU551" s="0"/>
      <c r="ALV551" s="0"/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customFormat="false" ht="12.8" hidden="false" customHeight="false" outlineLevel="0" collapsed="false">
      <c r="A552" s="10" t="s">
        <v>170</v>
      </c>
      <c r="B552" s="10" t="s">
        <v>875</v>
      </c>
      <c r="C552" s="10" t="n">
        <v>1</v>
      </c>
      <c r="D552" s="10" t="n">
        <v>1</v>
      </c>
      <c r="E552" s="10" t="n">
        <v>1</v>
      </c>
      <c r="F552" s="0"/>
      <c r="G552" s="10" t="n">
        <v>1</v>
      </c>
      <c r="H552" s="0"/>
      <c r="I552" s="0"/>
      <c r="J552" s="0"/>
      <c r="K552" s="0"/>
      <c r="L552" s="0"/>
      <c r="M552" s="0"/>
      <c r="N552" s="0"/>
      <c r="O552" s="0"/>
      <c r="P552" s="0"/>
      <c r="Q552" s="0"/>
      <c r="R552" s="0"/>
      <c r="S552" s="0" t="n">
        <v>1</v>
      </c>
      <c r="T552" s="0"/>
      <c r="U552" s="0"/>
      <c r="V552" s="0"/>
      <c r="W552" s="0"/>
      <c r="X552" s="0"/>
      <c r="Y552" s="0"/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0"/>
      <c r="AP552" s="0"/>
      <c r="AQ552" s="0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/>
      <c r="BJ552" s="0"/>
      <c r="BK552" s="0"/>
      <c r="BL552" s="0"/>
      <c r="BM552" s="0"/>
      <c r="BN552" s="0"/>
      <c r="BO552" s="0"/>
      <c r="BP552" s="0"/>
      <c r="BQ552" s="0"/>
      <c r="BR552" s="0"/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  <c r="IW552" s="0"/>
      <c r="IX552" s="0"/>
      <c r="IY552" s="0"/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s="0"/>
      <c r="JQ552" s="0"/>
      <c r="JR552" s="0"/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0"/>
      <c r="KW552" s="0"/>
      <c r="KX552" s="0"/>
      <c r="KY552" s="0"/>
      <c r="KZ552" s="0"/>
      <c r="LA552" s="0"/>
      <c r="LB552" s="0"/>
      <c r="LC552" s="0"/>
      <c r="LD552" s="0"/>
      <c r="LE552" s="0"/>
      <c r="LF552" s="0"/>
      <c r="LG552" s="0"/>
      <c r="LH552" s="0"/>
      <c r="LI552" s="0"/>
      <c r="LJ552" s="0"/>
      <c r="LK552" s="0"/>
      <c r="LL552" s="0"/>
      <c r="LM552" s="0"/>
      <c r="LN552" s="0"/>
      <c r="LO552" s="0"/>
      <c r="LP552" s="0"/>
      <c r="LQ552" s="0"/>
      <c r="LR552" s="0"/>
      <c r="LS552" s="0"/>
      <c r="LT552" s="0"/>
      <c r="LU552" s="0"/>
      <c r="LV552" s="0"/>
      <c r="LW552" s="0"/>
      <c r="LX552" s="0"/>
      <c r="LY552" s="0"/>
      <c r="LZ552" s="0"/>
      <c r="MA552" s="0"/>
      <c r="MB552" s="0"/>
      <c r="MC552" s="0"/>
      <c r="MD552" s="0"/>
      <c r="ME552" s="0"/>
      <c r="MF552" s="0"/>
      <c r="MG552" s="0"/>
      <c r="MH552" s="0"/>
      <c r="MI552" s="0"/>
      <c r="MJ552" s="0"/>
      <c r="MK552" s="0"/>
      <c r="ML552" s="0"/>
      <c r="MM552" s="0"/>
      <c r="MN552" s="0"/>
      <c r="MO552" s="0"/>
      <c r="MP552" s="0"/>
      <c r="MQ552" s="0"/>
      <c r="MR552" s="0"/>
      <c r="MS552" s="0"/>
      <c r="MT552" s="0"/>
      <c r="MU552" s="0"/>
      <c r="MV552" s="0"/>
      <c r="MW552" s="0"/>
      <c r="MX552" s="0"/>
      <c r="MY552" s="0"/>
      <c r="MZ552" s="0"/>
      <c r="NA552" s="0"/>
      <c r="NB552" s="0"/>
      <c r="NC552" s="0"/>
      <c r="ND552" s="0"/>
      <c r="NE552" s="0"/>
      <c r="NF552" s="0"/>
      <c r="NG552" s="0"/>
      <c r="NH552" s="0"/>
      <c r="NI552" s="0"/>
      <c r="NJ552" s="0"/>
      <c r="NK552" s="0"/>
      <c r="NL552" s="0"/>
      <c r="NM552" s="0"/>
      <c r="NN552" s="0"/>
      <c r="NO552" s="0"/>
      <c r="NP552" s="0"/>
      <c r="NQ552" s="0"/>
      <c r="NR552" s="0"/>
      <c r="NS552" s="0"/>
      <c r="NT552" s="0"/>
      <c r="NU552" s="0"/>
      <c r="NV552" s="0"/>
      <c r="NW552" s="0"/>
      <c r="NX552" s="0"/>
      <c r="NY552" s="0"/>
      <c r="NZ552" s="0"/>
      <c r="OA552" s="0"/>
      <c r="OB552" s="0"/>
      <c r="OC552" s="0"/>
      <c r="OD552" s="0"/>
      <c r="OE552" s="0"/>
      <c r="OF552" s="0"/>
      <c r="OG552" s="0"/>
      <c r="OH552" s="0"/>
      <c r="OI552" s="0"/>
      <c r="OJ552" s="0"/>
      <c r="OK552" s="0"/>
      <c r="OL552" s="0"/>
      <c r="OM552" s="0"/>
      <c r="ON552" s="0"/>
      <c r="OO552" s="0"/>
      <c r="OP552" s="0"/>
      <c r="OQ552" s="0"/>
      <c r="OR552" s="0"/>
      <c r="OS552" s="0"/>
      <c r="OT552" s="0"/>
      <c r="OU552" s="0"/>
      <c r="OV552" s="0"/>
      <c r="OW552" s="0"/>
      <c r="OX552" s="0"/>
      <c r="OY552" s="0"/>
      <c r="OZ552" s="0"/>
      <c r="PA552" s="0"/>
      <c r="PB552" s="0"/>
      <c r="PC552" s="0"/>
      <c r="PD552" s="0"/>
      <c r="PE552" s="0"/>
      <c r="PF552" s="0"/>
      <c r="PG552" s="0"/>
      <c r="PH552" s="0"/>
      <c r="PI552" s="0"/>
      <c r="PJ552" s="0"/>
      <c r="PK552" s="0"/>
      <c r="PL552" s="0"/>
      <c r="PM552" s="0"/>
      <c r="PN552" s="0"/>
      <c r="PO552" s="0"/>
      <c r="PP552" s="0"/>
      <c r="PQ552" s="0"/>
      <c r="PR552" s="0"/>
      <c r="PS552" s="0"/>
      <c r="PT552" s="0"/>
      <c r="PU552" s="0"/>
      <c r="PV552" s="0"/>
      <c r="PW552" s="0"/>
      <c r="PX552" s="0"/>
      <c r="PY552" s="0"/>
      <c r="PZ552" s="0"/>
      <c r="QA552" s="0"/>
      <c r="QB552" s="0"/>
      <c r="QC552" s="0"/>
      <c r="QD552" s="0"/>
      <c r="QE552" s="0"/>
      <c r="QF552" s="0"/>
      <c r="QG552" s="0"/>
      <c r="QH552" s="0"/>
      <c r="QI552" s="0"/>
      <c r="QJ552" s="0"/>
      <c r="QK552" s="0"/>
      <c r="QL552" s="0"/>
      <c r="QM552" s="0"/>
      <c r="QN552" s="0"/>
      <c r="QO552" s="0"/>
      <c r="QP552" s="0"/>
      <c r="QQ552" s="0"/>
      <c r="QR552" s="0"/>
      <c r="QS552" s="0"/>
      <c r="QT552" s="0"/>
      <c r="QU552" s="0"/>
      <c r="QV552" s="0"/>
      <c r="QW552" s="0"/>
      <c r="QX552" s="0"/>
      <c r="QY552" s="0"/>
      <c r="QZ552" s="0"/>
      <c r="RA552" s="0"/>
      <c r="RB552" s="0"/>
      <c r="RC552" s="0"/>
      <c r="RD552" s="0"/>
      <c r="RE552" s="0"/>
      <c r="RF552" s="0"/>
      <c r="RG552" s="0"/>
      <c r="RH552" s="0"/>
      <c r="RI552" s="0"/>
      <c r="RJ552" s="0"/>
      <c r="RK552" s="0"/>
      <c r="RL552" s="0"/>
      <c r="RM552" s="0"/>
      <c r="RN552" s="0"/>
      <c r="RO552" s="0"/>
      <c r="RP552" s="0"/>
      <c r="RQ552" s="0"/>
      <c r="RR552" s="0"/>
      <c r="RS552" s="0"/>
      <c r="RT552" s="0"/>
      <c r="RU552" s="0"/>
      <c r="RV552" s="0"/>
      <c r="RW552" s="0"/>
      <c r="RX552" s="0"/>
      <c r="RY552" s="0"/>
      <c r="RZ552" s="0"/>
      <c r="SA552" s="0"/>
      <c r="SB552" s="0"/>
      <c r="SC552" s="0"/>
      <c r="SD552" s="0"/>
      <c r="SE552" s="0"/>
      <c r="SF552" s="0"/>
      <c r="SG552" s="0"/>
      <c r="SH552" s="0"/>
      <c r="SI552" s="0"/>
      <c r="SJ552" s="0"/>
      <c r="SK552" s="0"/>
      <c r="SL552" s="0"/>
      <c r="SM552" s="0"/>
      <c r="SN552" s="0"/>
      <c r="SO552" s="0"/>
      <c r="SP552" s="0"/>
      <c r="SQ552" s="0"/>
      <c r="SR552" s="0"/>
      <c r="SS552" s="0"/>
      <c r="ST552" s="0"/>
      <c r="SU552" s="0"/>
      <c r="SV552" s="0"/>
      <c r="SW552" s="0"/>
      <c r="SX552" s="0"/>
      <c r="SY552" s="0"/>
      <c r="SZ552" s="0"/>
      <c r="TA552" s="0"/>
      <c r="TB552" s="0"/>
      <c r="TC552" s="0"/>
      <c r="TD552" s="0"/>
      <c r="TE552" s="0"/>
      <c r="TF552" s="0"/>
      <c r="TG552" s="0"/>
      <c r="TH552" s="0"/>
      <c r="TI552" s="0"/>
      <c r="TJ552" s="0"/>
      <c r="TK552" s="0"/>
      <c r="TL552" s="0"/>
      <c r="TM552" s="0"/>
      <c r="TN552" s="0"/>
      <c r="TO552" s="0"/>
      <c r="TP552" s="0"/>
      <c r="TQ552" s="0"/>
      <c r="TR552" s="0"/>
      <c r="TS552" s="0"/>
      <c r="TT552" s="0"/>
      <c r="TU552" s="0"/>
      <c r="TV552" s="0"/>
      <c r="TW552" s="0"/>
      <c r="TX552" s="0"/>
      <c r="TY552" s="0"/>
      <c r="TZ552" s="0"/>
      <c r="UA552" s="0"/>
      <c r="UB552" s="0"/>
      <c r="UC552" s="0"/>
      <c r="UD552" s="0"/>
      <c r="UE552" s="0"/>
      <c r="UF552" s="0"/>
      <c r="UG552" s="0"/>
      <c r="UH552" s="0"/>
      <c r="UI552" s="0"/>
      <c r="UJ552" s="0"/>
      <c r="UK552" s="0"/>
      <c r="UL552" s="0"/>
      <c r="UM552" s="0"/>
      <c r="UN552" s="0"/>
      <c r="UO552" s="0"/>
      <c r="UP552" s="0"/>
      <c r="UQ552" s="0"/>
      <c r="UR552" s="0"/>
      <c r="US552" s="0"/>
      <c r="UT552" s="0"/>
      <c r="UU552" s="0"/>
      <c r="UV552" s="0"/>
      <c r="UW552" s="0"/>
      <c r="UX552" s="0"/>
      <c r="UY552" s="0"/>
      <c r="UZ552" s="0"/>
      <c r="VA552" s="0"/>
      <c r="VB552" s="0"/>
      <c r="VC552" s="0"/>
      <c r="VD552" s="0"/>
      <c r="VE552" s="0"/>
      <c r="VF552" s="0"/>
      <c r="VG552" s="0"/>
      <c r="VH552" s="0"/>
      <c r="VI552" s="0"/>
      <c r="VJ552" s="0"/>
      <c r="VK552" s="0"/>
      <c r="VL552" s="0"/>
      <c r="VM552" s="0"/>
      <c r="VN552" s="0"/>
      <c r="VO552" s="0"/>
      <c r="VP552" s="0"/>
      <c r="VQ552" s="0"/>
      <c r="VR552" s="0"/>
      <c r="VS552" s="0"/>
      <c r="VT552" s="0"/>
      <c r="VU552" s="0"/>
      <c r="VV552" s="0"/>
      <c r="VW552" s="0"/>
      <c r="VX552" s="0"/>
      <c r="VY552" s="0"/>
      <c r="VZ552" s="0"/>
      <c r="WA552" s="0"/>
      <c r="WB552" s="0"/>
      <c r="WC552" s="0"/>
      <c r="WD552" s="0"/>
      <c r="WE552" s="0"/>
      <c r="WF552" s="0"/>
      <c r="WG552" s="0"/>
      <c r="WH552" s="0"/>
      <c r="WI552" s="0"/>
      <c r="WJ552" s="0"/>
      <c r="WK552" s="0"/>
      <c r="WL552" s="0"/>
      <c r="WM552" s="0"/>
      <c r="WN552" s="0"/>
      <c r="WO552" s="0"/>
      <c r="WP552" s="0"/>
      <c r="WQ552" s="0"/>
      <c r="WR552" s="0"/>
      <c r="WS552" s="0"/>
      <c r="WT552" s="0"/>
      <c r="WU552" s="0"/>
      <c r="WV552" s="0"/>
      <c r="WW552" s="0"/>
      <c r="WX552" s="0"/>
      <c r="WY552" s="0"/>
      <c r="WZ552" s="0"/>
      <c r="XA552" s="0"/>
      <c r="XB552" s="0"/>
      <c r="XC552" s="0"/>
      <c r="XD552" s="0"/>
      <c r="XE552" s="0"/>
      <c r="XF552" s="0"/>
      <c r="XG552" s="0"/>
      <c r="XH552" s="0"/>
      <c r="XI552" s="0"/>
      <c r="XJ552" s="0"/>
      <c r="XK552" s="0"/>
      <c r="XL552" s="0"/>
      <c r="XM552" s="0"/>
      <c r="XN552" s="0"/>
      <c r="XO552" s="0"/>
      <c r="XP552" s="0"/>
      <c r="XQ552" s="0"/>
      <c r="XR552" s="0"/>
      <c r="XS552" s="0"/>
      <c r="XT552" s="0"/>
      <c r="XU552" s="0"/>
      <c r="XV552" s="0"/>
      <c r="XW552" s="0"/>
      <c r="XX552" s="0"/>
      <c r="XY552" s="0"/>
      <c r="XZ552" s="0"/>
      <c r="YA552" s="0"/>
      <c r="YB552" s="0"/>
      <c r="YC552" s="0"/>
      <c r="YD552" s="0"/>
      <c r="YE552" s="0"/>
      <c r="YF552" s="0"/>
      <c r="YG552" s="0"/>
      <c r="YH552" s="0"/>
      <c r="YI552" s="0"/>
      <c r="YJ552" s="0"/>
      <c r="YK552" s="0"/>
      <c r="YL552" s="0"/>
      <c r="YM552" s="0"/>
      <c r="YN552" s="0"/>
      <c r="YO552" s="0"/>
      <c r="YP552" s="0"/>
      <c r="YQ552" s="0"/>
      <c r="YR552" s="0"/>
      <c r="YS552" s="0"/>
      <c r="YT552" s="0"/>
      <c r="YU552" s="0"/>
      <c r="YV552" s="0"/>
      <c r="YW552" s="0"/>
      <c r="YX552" s="0"/>
      <c r="YY552" s="0"/>
      <c r="YZ552" s="0"/>
      <c r="ZA552" s="0"/>
      <c r="ZB552" s="0"/>
      <c r="ZC552" s="0"/>
      <c r="ZD552" s="0"/>
      <c r="ZE552" s="0"/>
      <c r="ZF552" s="0"/>
      <c r="ZG552" s="0"/>
      <c r="ZH552" s="0"/>
      <c r="ZI552" s="0"/>
      <c r="ZJ552" s="0"/>
      <c r="ZK552" s="0"/>
      <c r="ZL552" s="0"/>
      <c r="ZM552" s="0"/>
      <c r="ZN552" s="0"/>
      <c r="ZO552" s="0"/>
      <c r="ZP552" s="0"/>
      <c r="ZQ552" s="0"/>
      <c r="ZR552" s="0"/>
      <c r="ZS552" s="0"/>
      <c r="ZT552" s="0"/>
      <c r="ZU552" s="0"/>
      <c r="ZV552" s="0"/>
      <c r="ZW552" s="0"/>
      <c r="ZX552" s="0"/>
      <c r="ZY552" s="0"/>
      <c r="ZZ552" s="0"/>
      <c r="AAA552" s="0"/>
      <c r="AAB552" s="0"/>
      <c r="AAC552" s="0"/>
      <c r="AAD552" s="0"/>
      <c r="AAE552" s="0"/>
      <c r="AAF552" s="0"/>
      <c r="AAG552" s="0"/>
      <c r="AAH552" s="0"/>
      <c r="AAI552" s="0"/>
      <c r="AAJ552" s="0"/>
      <c r="AAK552" s="0"/>
      <c r="AAL552" s="0"/>
      <c r="AAM552" s="0"/>
      <c r="AAN552" s="0"/>
      <c r="AAO552" s="0"/>
      <c r="AAP552" s="0"/>
      <c r="AAQ552" s="0"/>
      <c r="AAR552" s="0"/>
      <c r="AAS552" s="0"/>
      <c r="AAT552" s="0"/>
      <c r="AAU552" s="0"/>
      <c r="AAV552" s="0"/>
      <c r="AAW552" s="0"/>
      <c r="AAX552" s="0"/>
      <c r="AAY552" s="0"/>
      <c r="AAZ552" s="0"/>
      <c r="ABA552" s="0"/>
      <c r="ABB552" s="0"/>
      <c r="ABC552" s="0"/>
      <c r="ABD552" s="0"/>
      <c r="ABE552" s="0"/>
      <c r="ABF552" s="0"/>
      <c r="ABG552" s="0"/>
      <c r="ABH552" s="0"/>
      <c r="ABI552" s="0"/>
      <c r="ABJ552" s="0"/>
      <c r="ABK552" s="0"/>
      <c r="ABL552" s="0"/>
      <c r="ABM552" s="0"/>
      <c r="ABN552" s="0"/>
      <c r="ABO552" s="0"/>
      <c r="ABP552" s="0"/>
      <c r="ABQ552" s="0"/>
      <c r="ABR552" s="0"/>
      <c r="ABS552" s="0"/>
      <c r="ABT552" s="0"/>
      <c r="ABU552" s="0"/>
      <c r="ABV552" s="0"/>
      <c r="ABW552" s="0"/>
      <c r="ABX552" s="0"/>
      <c r="ABY552" s="0"/>
      <c r="ABZ552" s="0"/>
      <c r="ACA552" s="0"/>
      <c r="ACB552" s="0"/>
      <c r="ACC552" s="0"/>
      <c r="ACD552" s="0"/>
      <c r="ACE552" s="0"/>
      <c r="ACF552" s="0"/>
      <c r="ACG552" s="0"/>
      <c r="ACH552" s="0"/>
      <c r="ACI552" s="0"/>
      <c r="ACJ552" s="0"/>
      <c r="ACK552" s="0"/>
      <c r="ACL552" s="0"/>
      <c r="ACM552" s="0"/>
      <c r="ACN552" s="0"/>
      <c r="ACO552" s="0"/>
      <c r="ACP552" s="0"/>
      <c r="ACQ552" s="0"/>
      <c r="ACR552" s="0"/>
      <c r="ACS552" s="0"/>
      <c r="ACT552" s="0"/>
      <c r="ACU552" s="0"/>
      <c r="ACV552" s="0"/>
      <c r="ACW552" s="0"/>
      <c r="ACX552" s="0"/>
      <c r="ACY552" s="0"/>
      <c r="ACZ552" s="0"/>
      <c r="ADA552" s="0"/>
      <c r="ADB552" s="0"/>
      <c r="ADC552" s="0"/>
      <c r="ADD552" s="0"/>
      <c r="ADE552" s="0"/>
      <c r="ADF552" s="0"/>
      <c r="ADG552" s="0"/>
      <c r="ADH552" s="0"/>
      <c r="ADI552" s="0"/>
      <c r="ADJ552" s="0"/>
      <c r="ADK552" s="0"/>
      <c r="ADL552" s="0"/>
      <c r="ADM552" s="0"/>
      <c r="ADN552" s="0"/>
      <c r="ADO552" s="0"/>
      <c r="ADP552" s="0"/>
      <c r="ADQ552" s="0"/>
      <c r="ADR552" s="0"/>
      <c r="ADS552" s="0"/>
      <c r="ADT552" s="0"/>
      <c r="ADU552" s="0"/>
      <c r="ADV552" s="0"/>
      <c r="ADW552" s="0"/>
      <c r="ADX552" s="0"/>
      <c r="ADY552" s="0"/>
      <c r="ADZ552" s="0"/>
      <c r="AEA552" s="0"/>
      <c r="AEB552" s="0"/>
      <c r="AEC552" s="0"/>
      <c r="AED552" s="0"/>
      <c r="AEE552" s="0"/>
      <c r="AEF552" s="0"/>
      <c r="AEG552" s="0"/>
      <c r="AEH552" s="0"/>
      <c r="AEI552" s="0"/>
      <c r="AEJ552" s="0"/>
      <c r="AEK552" s="0"/>
      <c r="AEL552" s="0"/>
      <c r="AEM552" s="0"/>
      <c r="AEN552" s="0"/>
      <c r="AEO552" s="0"/>
      <c r="AEP552" s="0"/>
      <c r="AEQ552" s="0"/>
      <c r="AER552" s="0"/>
      <c r="AES552" s="0"/>
      <c r="AET552" s="0"/>
      <c r="AEU552" s="0"/>
      <c r="AEV552" s="0"/>
      <c r="AEW552" s="0"/>
      <c r="AEX552" s="0"/>
      <c r="AEY552" s="0"/>
      <c r="AEZ552" s="0"/>
      <c r="AFA552" s="0"/>
      <c r="AFB552" s="0"/>
      <c r="AFC552" s="0"/>
      <c r="AFD552" s="0"/>
      <c r="AFE552" s="0"/>
      <c r="AFF552" s="0"/>
      <c r="AFG552" s="0"/>
      <c r="AFH552" s="0"/>
      <c r="AFI552" s="0"/>
      <c r="AFJ552" s="0"/>
      <c r="AFK552" s="0"/>
      <c r="AFL552" s="0"/>
      <c r="AFM552" s="0"/>
      <c r="AFN552" s="0"/>
      <c r="AFO552" s="0"/>
      <c r="AFP552" s="0"/>
      <c r="AFQ552" s="0"/>
      <c r="AFR552" s="0"/>
      <c r="AFS552" s="0"/>
      <c r="AFT552" s="0"/>
      <c r="AFU552" s="0"/>
      <c r="AFV552" s="0"/>
      <c r="AFW552" s="0"/>
      <c r="AFX552" s="0"/>
      <c r="AFY552" s="0"/>
      <c r="AFZ552" s="0"/>
      <c r="AGA552" s="0"/>
      <c r="AGB552" s="0"/>
      <c r="AGC552" s="0"/>
      <c r="AGD552" s="0"/>
      <c r="AGE552" s="0"/>
      <c r="AGF552" s="0"/>
      <c r="AGG552" s="0"/>
      <c r="AGH552" s="0"/>
      <c r="AGI552" s="0"/>
      <c r="AGJ552" s="0"/>
      <c r="AGK552" s="0"/>
      <c r="AGL552" s="0"/>
      <c r="AGM552" s="0"/>
      <c r="AGN552" s="0"/>
      <c r="AGO552" s="0"/>
      <c r="AGP552" s="0"/>
      <c r="AGQ552" s="0"/>
      <c r="AGR552" s="0"/>
      <c r="AGS552" s="0"/>
      <c r="AGT552" s="0"/>
      <c r="AGU552" s="0"/>
      <c r="AGV552" s="0"/>
      <c r="AGW552" s="0"/>
      <c r="AGX552" s="0"/>
      <c r="AGY552" s="0"/>
      <c r="AGZ552" s="0"/>
      <c r="AHA552" s="0"/>
      <c r="AHB552" s="0"/>
      <c r="AHC552" s="0"/>
      <c r="AHD552" s="0"/>
      <c r="AHE552" s="0"/>
      <c r="AHF552" s="0"/>
      <c r="AHG552" s="0"/>
      <c r="AHH552" s="0"/>
      <c r="AHI552" s="0"/>
      <c r="AHJ552" s="0"/>
      <c r="AHK552" s="0"/>
      <c r="AHL552" s="0"/>
      <c r="AHM552" s="0"/>
      <c r="AHN552" s="0"/>
      <c r="AHO552" s="0"/>
      <c r="AHP552" s="0"/>
      <c r="AHQ552" s="0"/>
      <c r="AHR552" s="0"/>
      <c r="AHS552" s="0"/>
      <c r="AHT552" s="0"/>
      <c r="AHU552" s="0"/>
      <c r="AHV552" s="0"/>
      <c r="AHW552" s="0"/>
      <c r="AHX552" s="0"/>
      <c r="AHY552" s="0"/>
      <c r="AHZ552" s="0"/>
      <c r="AIA552" s="0"/>
      <c r="AIB552" s="0"/>
      <c r="AIC552" s="0"/>
      <c r="AID552" s="0"/>
      <c r="AIE552" s="0"/>
      <c r="AIF552" s="0"/>
      <c r="AIG552" s="0"/>
      <c r="AIH552" s="0"/>
      <c r="AII552" s="0"/>
      <c r="AIJ552" s="0"/>
      <c r="AIK552" s="0"/>
      <c r="AIL552" s="0"/>
      <c r="AIM552" s="0"/>
      <c r="AIN552" s="0"/>
      <c r="AIO552" s="0"/>
      <c r="AIP552" s="0"/>
      <c r="AIQ552" s="0"/>
      <c r="AIR552" s="0"/>
      <c r="AIS552" s="0"/>
      <c r="AIT552" s="0"/>
      <c r="AIU552" s="0"/>
      <c r="AIV552" s="0"/>
      <c r="AIW552" s="0"/>
      <c r="AIX552" s="0"/>
      <c r="AIY552" s="0"/>
      <c r="AIZ552" s="0"/>
      <c r="AJA552" s="0"/>
      <c r="AJB552" s="0"/>
      <c r="AJC552" s="0"/>
      <c r="AJD552" s="0"/>
      <c r="AJE552" s="0"/>
      <c r="AJF552" s="0"/>
      <c r="AJG552" s="0"/>
      <c r="AJH552" s="0"/>
      <c r="AJI552" s="0"/>
      <c r="AJJ552" s="0"/>
      <c r="AJK552" s="0"/>
      <c r="AJL552" s="0"/>
      <c r="AJM552" s="0"/>
      <c r="AJN552" s="0"/>
      <c r="AJO552" s="0"/>
      <c r="AJP552" s="0"/>
      <c r="AJQ552" s="0"/>
      <c r="AJR552" s="0"/>
      <c r="AJS552" s="0"/>
      <c r="AJT552" s="0"/>
      <c r="AJU552" s="0"/>
      <c r="AJV552" s="0"/>
      <c r="AJW552" s="0"/>
      <c r="AJX552" s="0"/>
      <c r="AJY552" s="0"/>
      <c r="AJZ552" s="0"/>
      <c r="AKA552" s="0"/>
      <c r="AKB552" s="0"/>
      <c r="AKC552" s="0"/>
      <c r="AKD552" s="0"/>
      <c r="AKE552" s="0"/>
      <c r="AKF552" s="0"/>
      <c r="AKG552" s="0"/>
      <c r="AKH552" s="0"/>
      <c r="AKI552" s="0"/>
      <c r="AKJ552" s="0"/>
      <c r="AKK552" s="0"/>
      <c r="AKL552" s="0"/>
      <c r="AKM552" s="0"/>
      <c r="AKN552" s="0"/>
      <c r="AKO552" s="0"/>
      <c r="AKP552" s="0"/>
      <c r="AKQ552" s="0"/>
      <c r="AKR552" s="0"/>
      <c r="AKS552" s="0"/>
      <c r="AKT552" s="0"/>
      <c r="AKU552" s="0"/>
      <c r="AKV552" s="0"/>
      <c r="AKW552" s="0"/>
      <c r="AKX552" s="0"/>
      <c r="AKY552" s="0"/>
      <c r="AKZ552" s="0"/>
      <c r="ALA552" s="0"/>
      <c r="ALB552" s="0"/>
      <c r="ALC552" s="0"/>
      <c r="ALD552" s="0"/>
      <c r="ALE552" s="0"/>
      <c r="ALF552" s="0"/>
      <c r="ALG552" s="0"/>
      <c r="ALH552" s="0"/>
      <c r="ALI552" s="0"/>
      <c r="ALJ552" s="0"/>
      <c r="ALK552" s="0"/>
      <c r="ALL552" s="0"/>
      <c r="ALM552" s="0"/>
      <c r="ALN552" s="0"/>
      <c r="ALO552" s="0"/>
      <c r="ALP552" s="0"/>
      <c r="ALQ552" s="0"/>
      <c r="ALR552" s="0"/>
      <c r="ALS552" s="0"/>
      <c r="ALT552" s="0"/>
      <c r="ALU552" s="0"/>
      <c r="ALV552" s="0"/>
      <c r="ALW552" s="0"/>
      <c r="ALX552" s="0"/>
      <c r="ALY552" s="0"/>
      <c r="ALZ552" s="0"/>
      <c r="AMA552" s="0"/>
      <c r="AMB552" s="0"/>
      <c r="AMC552" s="0"/>
      <c r="AMD552" s="0"/>
      <c r="AME552" s="0"/>
      <c r="AMF552" s="0"/>
      <c r="AMG552" s="0"/>
      <c r="AMH552" s="0"/>
      <c r="AMI552" s="0"/>
      <c r="AMJ552" s="0"/>
    </row>
    <row r="553" customFormat="false" ht="12.8" hidden="false" customHeight="false" outlineLevel="0" collapsed="false">
      <c r="A553" s="10" t="s">
        <v>170</v>
      </c>
      <c r="B553" s="10" t="s">
        <v>876</v>
      </c>
      <c r="C553" s="10" t="n">
        <v>1</v>
      </c>
      <c r="D553" s="10" t="n">
        <v>1</v>
      </c>
      <c r="E553" s="10" t="n">
        <v>1</v>
      </c>
      <c r="F553" s="0"/>
      <c r="G553" s="10" t="n">
        <v>1</v>
      </c>
      <c r="H553" s="0"/>
      <c r="I553" s="0"/>
      <c r="J553" s="0"/>
      <c r="K553" s="0"/>
      <c r="L553" s="0"/>
      <c r="M553" s="0"/>
      <c r="N553" s="0"/>
      <c r="O553" s="0"/>
      <c r="P553" s="0"/>
      <c r="Q553" s="0"/>
      <c r="R553" s="0"/>
      <c r="S553" s="0" t="n">
        <v>1</v>
      </c>
      <c r="T553" s="0"/>
      <c r="U553" s="0"/>
      <c r="V553" s="0"/>
      <c r="W553" s="0"/>
      <c r="X553" s="0"/>
      <c r="Y553" s="0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  <c r="IW553" s="0"/>
      <c r="IX553" s="0"/>
      <c r="IY553" s="0"/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0"/>
      <c r="KV553" s="0"/>
      <c r="KW553" s="0"/>
      <c r="KX553" s="0"/>
      <c r="KY553" s="0"/>
      <c r="KZ553" s="0"/>
      <c r="LA553" s="0"/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s="0"/>
      <c r="LQ553" s="0"/>
      <c r="LR553" s="0"/>
      <c r="LS553" s="0"/>
      <c r="LT553" s="0"/>
      <c r="LU553" s="0"/>
      <c r="LV553" s="0"/>
      <c r="LW553" s="0"/>
      <c r="LX553" s="0"/>
      <c r="LY553" s="0"/>
      <c r="LZ553" s="0"/>
      <c r="MA553" s="0"/>
      <c r="MB553" s="0"/>
      <c r="MC553" s="0"/>
      <c r="MD553" s="0"/>
      <c r="ME553" s="0"/>
      <c r="MF553" s="0"/>
      <c r="MG553" s="0"/>
      <c r="MH553" s="0"/>
      <c r="MI553" s="0"/>
      <c r="MJ553" s="0"/>
      <c r="MK553" s="0"/>
      <c r="ML553" s="0"/>
      <c r="MM553" s="0"/>
      <c r="MN553" s="0"/>
      <c r="MO553" s="0"/>
      <c r="MP553" s="0"/>
      <c r="MQ553" s="0"/>
      <c r="MR553" s="0"/>
      <c r="MS553" s="0"/>
      <c r="MT553" s="0"/>
      <c r="MU553" s="0"/>
      <c r="MV553" s="0"/>
      <c r="MW553" s="0"/>
      <c r="MX553" s="0"/>
      <c r="MY553" s="0"/>
      <c r="MZ553" s="0"/>
      <c r="NA553" s="0"/>
      <c r="NB553" s="0"/>
      <c r="NC553" s="0"/>
      <c r="ND553" s="0"/>
      <c r="NE553" s="0"/>
      <c r="NF553" s="0"/>
      <c r="NG553" s="0"/>
      <c r="NH553" s="0"/>
      <c r="NI553" s="0"/>
      <c r="NJ553" s="0"/>
      <c r="NK553" s="0"/>
      <c r="NL553" s="0"/>
      <c r="NM553" s="0"/>
      <c r="NN553" s="0"/>
      <c r="NO553" s="0"/>
      <c r="NP553" s="0"/>
      <c r="NQ553" s="0"/>
      <c r="NR553" s="0"/>
      <c r="NS553" s="0"/>
      <c r="NT553" s="0"/>
      <c r="NU553" s="0"/>
      <c r="NV553" s="0"/>
      <c r="NW553" s="0"/>
      <c r="NX553" s="0"/>
      <c r="NY553" s="0"/>
      <c r="NZ553" s="0"/>
      <c r="OA553" s="0"/>
      <c r="OB553" s="0"/>
      <c r="OC553" s="0"/>
      <c r="OD553" s="0"/>
      <c r="OE553" s="0"/>
      <c r="OF553" s="0"/>
      <c r="OG553" s="0"/>
      <c r="OH553" s="0"/>
      <c r="OI553" s="0"/>
      <c r="OJ553" s="0"/>
      <c r="OK553" s="0"/>
      <c r="OL553" s="0"/>
      <c r="OM553" s="0"/>
      <c r="ON553" s="0"/>
      <c r="OO553" s="0"/>
      <c r="OP553" s="0"/>
      <c r="OQ553" s="0"/>
      <c r="OR553" s="0"/>
      <c r="OS553" s="0"/>
      <c r="OT553" s="0"/>
      <c r="OU553" s="0"/>
      <c r="OV553" s="0"/>
      <c r="OW553" s="0"/>
      <c r="OX553" s="0"/>
      <c r="OY553" s="0"/>
      <c r="OZ553" s="0"/>
      <c r="PA553" s="0"/>
      <c r="PB553" s="0"/>
      <c r="PC553" s="0"/>
      <c r="PD553" s="0"/>
      <c r="PE553" s="0"/>
      <c r="PF553" s="0"/>
      <c r="PG553" s="0"/>
      <c r="PH553" s="0"/>
      <c r="PI553" s="0"/>
      <c r="PJ553" s="0"/>
      <c r="PK553" s="0"/>
      <c r="PL553" s="0"/>
      <c r="PM553" s="0"/>
      <c r="PN553" s="0"/>
      <c r="PO553" s="0"/>
      <c r="PP553" s="0"/>
      <c r="PQ553" s="0"/>
      <c r="PR553" s="0"/>
      <c r="PS553" s="0"/>
      <c r="PT553" s="0"/>
      <c r="PU553" s="0"/>
      <c r="PV553" s="0"/>
      <c r="PW553" s="0"/>
      <c r="PX553" s="0"/>
      <c r="PY553" s="0"/>
      <c r="PZ553" s="0"/>
      <c r="QA553" s="0"/>
      <c r="QB553" s="0"/>
      <c r="QC553" s="0"/>
      <c r="QD553" s="0"/>
      <c r="QE553" s="0"/>
      <c r="QF553" s="0"/>
      <c r="QG553" s="0"/>
      <c r="QH553" s="0"/>
      <c r="QI553" s="0"/>
      <c r="QJ553" s="0"/>
      <c r="QK553" s="0"/>
      <c r="QL553" s="0"/>
      <c r="QM553" s="0"/>
      <c r="QN553" s="0"/>
      <c r="QO553" s="0"/>
      <c r="QP553" s="0"/>
      <c r="QQ553" s="0"/>
      <c r="QR553" s="0"/>
      <c r="QS553" s="0"/>
      <c r="QT553" s="0"/>
      <c r="QU553" s="0"/>
      <c r="QV553" s="0"/>
      <c r="QW553" s="0"/>
      <c r="QX553" s="0"/>
      <c r="QY553" s="0"/>
      <c r="QZ553" s="0"/>
      <c r="RA553" s="0"/>
      <c r="RB553" s="0"/>
      <c r="RC553" s="0"/>
      <c r="RD553" s="0"/>
      <c r="RE553" s="0"/>
      <c r="RF553" s="0"/>
      <c r="RG553" s="0"/>
      <c r="RH553" s="0"/>
      <c r="RI553" s="0"/>
      <c r="RJ553" s="0"/>
      <c r="RK553" s="0"/>
      <c r="RL553" s="0"/>
      <c r="RM553" s="0"/>
      <c r="RN553" s="0"/>
      <c r="RO553" s="0"/>
      <c r="RP553" s="0"/>
      <c r="RQ553" s="0"/>
      <c r="RR553" s="0"/>
      <c r="RS553" s="0"/>
      <c r="RT553" s="0"/>
      <c r="RU553" s="0"/>
      <c r="RV553" s="0"/>
      <c r="RW553" s="0"/>
      <c r="RX553" s="0"/>
      <c r="RY553" s="0"/>
      <c r="RZ553" s="0"/>
      <c r="SA553" s="0"/>
      <c r="SB553" s="0"/>
      <c r="SC553" s="0"/>
      <c r="SD553" s="0"/>
      <c r="SE553" s="0"/>
      <c r="SF553" s="0"/>
      <c r="SG553" s="0"/>
      <c r="SH553" s="0"/>
      <c r="SI553" s="0"/>
      <c r="SJ553" s="0"/>
      <c r="SK553" s="0"/>
      <c r="SL553" s="0"/>
      <c r="SM553" s="0"/>
      <c r="SN553" s="0"/>
      <c r="SO553" s="0"/>
      <c r="SP553" s="0"/>
      <c r="SQ553" s="0"/>
      <c r="SR553" s="0"/>
      <c r="SS553" s="0"/>
      <c r="ST553" s="0"/>
      <c r="SU553" s="0"/>
      <c r="SV553" s="0"/>
      <c r="SW553" s="0"/>
      <c r="SX553" s="0"/>
      <c r="SY553" s="0"/>
      <c r="SZ553" s="0"/>
      <c r="TA553" s="0"/>
      <c r="TB553" s="0"/>
      <c r="TC553" s="0"/>
      <c r="TD553" s="0"/>
      <c r="TE553" s="0"/>
      <c r="TF553" s="0"/>
      <c r="TG553" s="0"/>
      <c r="TH553" s="0"/>
      <c r="TI553" s="0"/>
      <c r="TJ553" s="0"/>
      <c r="TK553" s="0"/>
      <c r="TL553" s="0"/>
      <c r="TM553" s="0"/>
      <c r="TN553" s="0"/>
      <c r="TO553" s="0"/>
      <c r="TP553" s="0"/>
      <c r="TQ553" s="0"/>
      <c r="TR553" s="0"/>
      <c r="TS553" s="0"/>
      <c r="TT553" s="0"/>
      <c r="TU553" s="0"/>
      <c r="TV553" s="0"/>
      <c r="TW553" s="0"/>
      <c r="TX553" s="0"/>
      <c r="TY553" s="0"/>
      <c r="TZ553" s="0"/>
      <c r="UA553" s="0"/>
      <c r="UB553" s="0"/>
      <c r="UC553" s="0"/>
      <c r="UD553" s="0"/>
      <c r="UE553" s="0"/>
      <c r="UF553" s="0"/>
      <c r="UG553" s="0"/>
      <c r="UH553" s="0"/>
      <c r="UI553" s="0"/>
      <c r="UJ553" s="0"/>
      <c r="UK553" s="0"/>
      <c r="UL553" s="0"/>
      <c r="UM553" s="0"/>
      <c r="UN553" s="0"/>
      <c r="UO553" s="0"/>
      <c r="UP553" s="0"/>
      <c r="UQ553" s="0"/>
      <c r="UR553" s="0"/>
      <c r="US553" s="0"/>
      <c r="UT553" s="0"/>
      <c r="UU553" s="0"/>
      <c r="UV553" s="0"/>
      <c r="UW553" s="0"/>
      <c r="UX553" s="0"/>
      <c r="UY553" s="0"/>
      <c r="UZ553" s="0"/>
      <c r="VA553" s="0"/>
      <c r="VB553" s="0"/>
      <c r="VC553" s="0"/>
      <c r="VD553" s="0"/>
      <c r="VE553" s="0"/>
      <c r="VF553" s="0"/>
      <c r="VG553" s="0"/>
      <c r="VH553" s="0"/>
      <c r="VI553" s="0"/>
      <c r="VJ553" s="0"/>
      <c r="VK553" s="0"/>
      <c r="VL553" s="0"/>
      <c r="VM553" s="0"/>
      <c r="VN553" s="0"/>
      <c r="VO553" s="0"/>
      <c r="VP553" s="0"/>
      <c r="VQ553" s="0"/>
      <c r="VR553" s="0"/>
      <c r="VS553" s="0"/>
      <c r="VT553" s="0"/>
      <c r="VU553" s="0"/>
      <c r="VV553" s="0"/>
      <c r="VW553" s="0"/>
      <c r="VX553" s="0"/>
      <c r="VY553" s="0"/>
      <c r="VZ553" s="0"/>
      <c r="WA553" s="0"/>
      <c r="WB553" s="0"/>
      <c r="WC553" s="0"/>
      <c r="WD553" s="0"/>
      <c r="WE553" s="0"/>
      <c r="WF553" s="0"/>
      <c r="WG553" s="0"/>
      <c r="WH553" s="0"/>
      <c r="WI553" s="0"/>
      <c r="WJ553" s="0"/>
      <c r="WK553" s="0"/>
      <c r="WL553" s="0"/>
      <c r="WM553" s="0"/>
      <c r="WN553" s="0"/>
      <c r="WO553" s="0"/>
      <c r="WP553" s="0"/>
      <c r="WQ553" s="0"/>
      <c r="WR553" s="0"/>
      <c r="WS553" s="0"/>
      <c r="WT553" s="0"/>
      <c r="WU553" s="0"/>
      <c r="WV553" s="0"/>
      <c r="WW553" s="0"/>
      <c r="WX553" s="0"/>
      <c r="WY553" s="0"/>
      <c r="WZ553" s="0"/>
      <c r="XA553" s="0"/>
      <c r="XB553" s="0"/>
      <c r="XC553" s="0"/>
      <c r="XD553" s="0"/>
      <c r="XE553" s="0"/>
      <c r="XF553" s="0"/>
      <c r="XG553" s="0"/>
      <c r="XH553" s="0"/>
      <c r="XI553" s="0"/>
      <c r="XJ553" s="0"/>
      <c r="XK553" s="0"/>
      <c r="XL553" s="0"/>
      <c r="XM553" s="0"/>
      <c r="XN553" s="0"/>
      <c r="XO553" s="0"/>
      <c r="XP553" s="0"/>
      <c r="XQ553" s="0"/>
      <c r="XR553" s="0"/>
      <c r="XS553" s="0"/>
      <c r="XT553" s="0"/>
      <c r="XU553" s="0"/>
      <c r="XV553" s="0"/>
      <c r="XW553" s="0"/>
      <c r="XX553" s="0"/>
      <c r="XY553" s="0"/>
      <c r="XZ553" s="0"/>
      <c r="YA553" s="0"/>
      <c r="YB553" s="0"/>
      <c r="YC553" s="0"/>
      <c r="YD553" s="0"/>
      <c r="YE553" s="0"/>
      <c r="YF553" s="0"/>
      <c r="YG553" s="0"/>
      <c r="YH553" s="0"/>
      <c r="YI553" s="0"/>
      <c r="YJ553" s="0"/>
      <c r="YK553" s="0"/>
      <c r="YL553" s="0"/>
      <c r="YM553" s="0"/>
      <c r="YN553" s="0"/>
      <c r="YO553" s="0"/>
      <c r="YP553" s="0"/>
      <c r="YQ553" s="0"/>
      <c r="YR553" s="0"/>
      <c r="YS553" s="0"/>
      <c r="YT553" s="0"/>
      <c r="YU553" s="0"/>
      <c r="YV553" s="0"/>
      <c r="YW553" s="0"/>
      <c r="YX553" s="0"/>
      <c r="YY553" s="0"/>
      <c r="YZ553" s="0"/>
      <c r="ZA553" s="0"/>
      <c r="ZB553" s="0"/>
      <c r="ZC553" s="0"/>
      <c r="ZD553" s="0"/>
      <c r="ZE553" s="0"/>
      <c r="ZF553" s="0"/>
      <c r="ZG553" s="0"/>
      <c r="ZH553" s="0"/>
      <c r="ZI553" s="0"/>
      <c r="ZJ553" s="0"/>
      <c r="ZK553" s="0"/>
      <c r="ZL553" s="0"/>
      <c r="ZM553" s="0"/>
      <c r="ZN553" s="0"/>
      <c r="ZO553" s="0"/>
      <c r="ZP553" s="0"/>
      <c r="ZQ553" s="0"/>
      <c r="ZR553" s="0"/>
      <c r="ZS553" s="0"/>
      <c r="ZT553" s="0"/>
      <c r="ZU553" s="0"/>
      <c r="ZV553" s="0"/>
      <c r="ZW553" s="0"/>
      <c r="ZX553" s="0"/>
      <c r="ZY553" s="0"/>
      <c r="ZZ553" s="0"/>
      <c r="AAA553" s="0"/>
      <c r="AAB553" s="0"/>
      <c r="AAC553" s="0"/>
      <c r="AAD553" s="0"/>
      <c r="AAE553" s="0"/>
      <c r="AAF553" s="0"/>
      <c r="AAG553" s="0"/>
      <c r="AAH553" s="0"/>
      <c r="AAI553" s="0"/>
      <c r="AAJ553" s="0"/>
      <c r="AAK553" s="0"/>
      <c r="AAL553" s="0"/>
      <c r="AAM553" s="0"/>
      <c r="AAN553" s="0"/>
      <c r="AAO553" s="0"/>
      <c r="AAP553" s="0"/>
      <c r="AAQ553" s="0"/>
      <c r="AAR553" s="0"/>
      <c r="AAS553" s="0"/>
      <c r="AAT553" s="0"/>
      <c r="AAU553" s="0"/>
      <c r="AAV553" s="0"/>
      <c r="AAW553" s="0"/>
      <c r="AAX553" s="0"/>
      <c r="AAY553" s="0"/>
      <c r="AAZ553" s="0"/>
      <c r="ABA553" s="0"/>
      <c r="ABB553" s="0"/>
      <c r="ABC553" s="0"/>
      <c r="ABD553" s="0"/>
      <c r="ABE553" s="0"/>
      <c r="ABF553" s="0"/>
      <c r="ABG553" s="0"/>
      <c r="ABH553" s="0"/>
      <c r="ABI553" s="0"/>
      <c r="ABJ553" s="0"/>
      <c r="ABK553" s="0"/>
      <c r="ABL553" s="0"/>
      <c r="ABM553" s="0"/>
      <c r="ABN553" s="0"/>
      <c r="ABO553" s="0"/>
      <c r="ABP553" s="0"/>
      <c r="ABQ553" s="0"/>
      <c r="ABR553" s="0"/>
      <c r="ABS553" s="0"/>
      <c r="ABT553" s="0"/>
      <c r="ABU553" s="0"/>
      <c r="ABV553" s="0"/>
      <c r="ABW553" s="0"/>
      <c r="ABX553" s="0"/>
      <c r="ABY553" s="0"/>
      <c r="ABZ553" s="0"/>
      <c r="ACA553" s="0"/>
      <c r="ACB553" s="0"/>
      <c r="ACC553" s="0"/>
      <c r="ACD553" s="0"/>
      <c r="ACE553" s="0"/>
      <c r="ACF553" s="0"/>
      <c r="ACG553" s="0"/>
      <c r="ACH553" s="0"/>
      <c r="ACI553" s="0"/>
      <c r="ACJ553" s="0"/>
      <c r="ACK553" s="0"/>
      <c r="ACL553" s="0"/>
      <c r="ACM553" s="0"/>
      <c r="ACN553" s="0"/>
      <c r="ACO553" s="0"/>
      <c r="ACP553" s="0"/>
      <c r="ACQ553" s="0"/>
      <c r="ACR553" s="0"/>
      <c r="ACS553" s="0"/>
      <c r="ACT553" s="0"/>
      <c r="ACU553" s="0"/>
      <c r="ACV553" s="0"/>
      <c r="ACW553" s="0"/>
      <c r="ACX553" s="0"/>
      <c r="ACY553" s="0"/>
      <c r="ACZ553" s="0"/>
      <c r="ADA553" s="0"/>
      <c r="ADB553" s="0"/>
      <c r="ADC553" s="0"/>
      <c r="ADD553" s="0"/>
      <c r="ADE553" s="0"/>
      <c r="ADF553" s="0"/>
      <c r="ADG553" s="0"/>
      <c r="ADH553" s="0"/>
      <c r="ADI553" s="0"/>
      <c r="ADJ553" s="0"/>
      <c r="ADK553" s="0"/>
      <c r="ADL553" s="0"/>
      <c r="ADM553" s="0"/>
      <c r="ADN553" s="0"/>
      <c r="ADO553" s="0"/>
      <c r="ADP553" s="0"/>
      <c r="ADQ553" s="0"/>
      <c r="ADR553" s="0"/>
      <c r="ADS553" s="0"/>
      <c r="ADT553" s="0"/>
      <c r="ADU553" s="0"/>
      <c r="ADV553" s="0"/>
      <c r="ADW553" s="0"/>
      <c r="ADX553" s="0"/>
      <c r="ADY553" s="0"/>
      <c r="ADZ553" s="0"/>
      <c r="AEA553" s="0"/>
      <c r="AEB553" s="0"/>
      <c r="AEC553" s="0"/>
      <c r="AED553" s="0"/>
      <c r="AEE553" s="0"/>
      <c r="AEF553" s="0"/>
      <c r="AEG553" s="0"/>
      <c r="AEH553" s="0"/>
      <c r="AEI553" s="0"/>
      <c r="AEJ553" s="0"/>
      <c r="AEK553" s="0"/>
      <c r="AEL553" s="0"/>
      <c r="AEM553" s="0"/>
      <c r="AEN553" s="0"/>
      <c r="AEO553" s="0"/>
      <c r="AEP553" s="0"/>
      <c r="AEQ553" s="0"/>
      <c r="AER553" s="0"/>
      <c r="AES553" s="0"/>
      <c r="AET553" s="0"/>
      <c r="AEU553" s="0"/>
      <c r="AEV553" s="0"/>
      <c r="AEW553" s="0"/>
      <c r="AEX553" s="0"/>
      <c r="AEY553" s="0"/>
      <c r="AEZ553" s="0"/>
      <c r="AFA553" s="0"/>
      <c r="AFB553" s="0"/>
      <c r="AFC553" s="0"/>
      <c r="AFD553" s="0"/>
      <c r="AFE553" s="0"/>
      <c r="AFF553" s="0"/>
      <c r="AFG553" s="0"/>
      <c r="AFH553" s="0"/>
      <c r="AFI553" s="0"/>
      <c r="AFJ553" s="0"/>
      <c r="AFK553" s="0"/>
      <c r="AFL553" s="0"/>
      <c r="AFM553" s="0"/>
      <c r="AFN553" s="0"/>
      <c r="AFO553" s="0"/>
      <c r="AFP553" s="0"/>
      <c r="AFQ553" s="0"/>
      <c r="AFR553" s="0"/>
      <c r="AFS553" s="0"/>
      <c r="AFT553" s="0"/>
      <c r="AFU553" s="0"/>
      <c r="AFV553" s="0"/>
      <c r="AFW553" s="0"/>
      <c r="AFX553" s="0"/>
      <c r="AFY553" s="0"/>
      <c r="AFZ553" s="0"/>
      <c r="AGA553" s="0"/>
      <c r="AGB553" s="0"/>
      <c r="AGC553" s="0"/>
      <c r="AGD553" s="0"/>
      <c r="AGE553" s="0"/>
      <c r="AGF553" s="0"/>
      <c r="AGG553" s="0"/>
      <c r="AGH553" s="0"/>
      <c r="AGI553" s="0"/>
      <c r="AGJ553" s="0"/>
      <c r="AGK553" s="0"/>
      <c r="AGL553" s="0"/>
      <c r="AGM553" s="0"/>
      <c r="AGN553" s="0"/>
      <c r="AGO553" s="0"/>
      <c r="AGP553" s="0"/>
      <c r="AGQ553" s="0"/>
      <c r="AGR553" s="0"/>
      <c r="AGS553" s="0"/>
      <c r="AGT553" s="0"/>
      <c r="AGU553" s="0"/>
      <c r="AGV553" s="0"/>
      <c r="AGW553" s="0"/>
      <c r="AGX553" s="0"/>
      <c r="AGY553" s="0"/>
      <c r="AGZ553" s="0"/>
      <c r="AHA553" s="0"/>
      <c r="AHB553" s="0"/>
      <c r="AHC553" s="0"/>
      <c r="AHD553" s="0"/>
      <c r="AHE553" s="0"/>
      <c r="AHF553" s="0"/>
      <c r="AHG553" s="0"/>
      <c r="AHH553" s="0"/>
      <c r="AHI553" s="0"/>
      <c r="AHJ553" s="0"/>
      <c r="AHK553" s="0"/>
      <c r="AHL553" s="0"/>
      <c r="AHM553" s="0"/>
      <c r="AHN553" s="0"/>
      <c r="AHO553" s="0"/>
      <c r="AHP553" s="0"/>
      <c r="AHQ553" s="0"/>
      <c r="AHR553" s="0"/>
      <c r="AHS553" s="0"/>
      <c r="AHT553" s="0"/>
      <c r="AHU553" s="0"/>
      <c r="AHV553" s="0"/>
      <c r="AHW553" s="0"/>
      <c r="AHX553" s="0"/>
      <c r="AHY553" s="0"/>
      <c r="AHZ553" s="0"/>
      <c r="AIA553" s="0"/>
      <c r="AIB553" s="0"/>
      <c r="AIC553" s="0"/>
      <c r="AID553" s="0"/>
      <c r="AIE553" s="0"/>
      <c r="AIF553" s="0"/>
      <c r="AIG553" s="0"/>
      <c r="AIH553" s="0"/>
      <c r="AII553" s="0"/>
      <c r="AIJ553" s="0"/>
      <c r="AIK553" s="0"/>
      <c r="AIL553" s="0"/>
      <c r="AIM553" s="0"/>
      <c r="AIN553" s="0"/>
      <c r="AIO553" s="0"/>
      <c r="AIP553" s="0"/>
      <c r="AIQ553" s="0"/>
      <c r="AIR553" s="0"/>
      <c r="AIS553" s="0"/>
      <c r="AIT553" s="0"/>
      <c r="AIU553" s="0"/>
      <c r="AIV553" s="0"/>
      <c r="AIW553" s="0"/>
      <c r="AIX553" s="0"/>
      <c r="AIY553" s="0"/>
      <c r="AIZ553" s="0"/>
      <c r="AJA553" s="0"/>
      <c r="AJB553" s="0"/>
      <c r="AJC553" s="0"/>
      <c r="AJD553" s="0"/>
      <c r="AJE553" s="0"/>
      <c r="AJF553" s="0"/>
      <c r="AJG553" s="0"/>
      <c r="AJH553" s="0"/>
      <c r="AJI553" s="0"/>
      <c r="AJJ553" s="0"/>
      <c r="AJK553" s="0"/>
      <c r="AJL553" s="0"/>
      <c r="AJM553" s="0"/>
      <c r="AJN553" s="0"/>
      <c r="AJO553" s="0"/>
      <c r="AJP553" s="0"/>
      <c r="AJQ553" s="0"/>
      <c r="AJR553" s="0"/>
      <c r="AJS553" s="0"/>
      <c r="AJT553" s="0"/>
      <c r="AJU553" s="0"/>
      <c r="AJV553" s="0"/>
      <c r="AJW553" s="0"/>
      <c r="AJX553" s="0"/>
      <c r="AJY553" s="0"/>
      <c r="AJZ553" s="0"/>
      <c r="AKA553" s="0"/>
      <c r="AKB553" s="0"/>
      <c r="AKC553" s="0"/>
      <c r="AKD553" s="0"/>
      <c r="AKE553" s="0"/>
      <c r="AKF553" s="0"/>
      <c r="AKG553" s="0"/>
      <c r="AKH553" s="0"/>
      <c r="AKI553" s="0"/>
      <c r="AKJ553" s="0"/>
      <c r="AKK553" s="0"/>
      <c r="AKL553" s="0"/>
      <c r="AKM553" s="0"/>
      <c r="AKN553" s="0"/>
      <c r="AKO553" s="0"/>
      <c r="AKP553" s="0"/>
      <c r="AKQ553" s="0"/>
      <c r="AKR553" s="0"/>
      <c r="AKS553" s="0"/>
      <c r="AKT553" s="0"/>
      <c r="AKU553" s="0"/>
      <c r="AKV553" s="0"/>
      <c r="AKW553" s="0"/>
      <c r="AKX553" s="0"/>
      <c r="AKY553" s="0"/>
      <c r="AKZ553" s="0"/>
      <c r="ALA553" s="0"/>
      <c r="ALB553" s="0"/>
      <c r="ALC553" s="0"/>
      <c r="ALD553" s="0"/>
      <c r="ALE553" s="0"/>
      <c r="ALF553" s="0"/>
      <c r="ALG553" s="0"/>
      <c r="ALH553" s="0"/>
      <c r="ALI553" s="0"/>
      <c r="ALJ553" s="0"/>
      <c r="ALK553" s="0"/>
      <c r="ALL553" s="0"/>
      <c r="ALM553" s="0"/>
      <c r="ALN553" s="0"/>
      <c r="ALO553" s="0"/>
      <c r="ALP553" s="0"/>
      <c r="ALQ553" s="0"/>
      <c r="ALR553" s="0"/>
      <c r="ALS553" s="0"/>
      <c r="ALT553" s="0"/>
      <c r="ALU553" s="0"/>
      <c r="ALV553" s="0"/>
      <c r="ALW553" s="0"/>
      <c r="ALX553" s="0"/>
      <c r="ALY553" s="0"/>
      <c r="ALZ553" s="0"/>
      <c r="AMA553" s="0"/>
      <c r="AMB553" s="0"/>
      <c r="AMC553" s="0"/>
      <c r="AMD553" s="0"/>
      <c r="AME553" s="0"/>
      <c r="AMF553" s="0"/>
      <c r="AMG553" s="0"/>
      <c r="AMH553" s="0"/>
      <c r="AMI553" s="0"/>
      <c r="AMJ553" s="0"/>
    </row>
    <row r="554" s="39" customFormat="true" ht="12.8" hidden="false" customHeight="false" outlineLevel="0" collapsed="false">
      <c r="A554" s="0" t="s">
        <v>170</v>
      </c>
      <c r="B554" s="0" t="s">
        <v>877</v>
      </c>
      <c r="C554" s="10" t="n">
        <v>1</v>
      </c>
      <c r="D554" s="10" t="n">
        <v>1</v>
      </c>
      <c r="E554" s="0" t="n">
        <v>0</v>
      </c>
      <c r="F554" s="33"/>
      <c r="G554" s="33"/>
      <c r="H554" s="0"/>
      <c r="I554" s="0"/>
      <c r="J554" s="0"/>
      <c r="K554" s="0"/>
      <c r="L554" s="0" t="n">
        <v>1</v>
      </c>
      <c r="M554" s="0"/>
      <c r="N554" s="0"/>
      <c r="O554" s="0"/>
      <c r="P554" s="0"/>
      <c r="Q554" s="0"/>
      <c r="R554" s="0"/>
      <c r="S554" s="0" t="n">
        <v>1</v>
      </c>
      <c r="T554" s="0"/>
    </row>
    <row r="555" customFormat="false" ht="12.8" hidden="false" customHeight="false" outlineLevel="0" collapsed="false">
      <c r="A555" s="0" t="s">
        <v>170</v>
      </c>
      <c r="B555" s="0" t="s">
        <v>878</v>
      </c>
      <c r="C555" s="10" t="n">
        <v>1</v>
      </c>
      <c r="D555" s="10" t="n">
        <v>1</v>
      </c>
      <c r="E555" s="0" t="n">
        <v>0</v>
      </c>
      <c r="F555" s="33"/>
      <c r="G555" s="33"/>
      <c r="H555" s="0"/>
      <c r="I555" s="0"/>
      <c r="J555" s="0"/>
      <c r="K555" s="0"/>
      <c r="L555" s="0" t="n">
        <v>1</v>
      </c>
      <c r="M555" s="0"/>
      <c r="N555" s="0"/>
      <c r="O555" s="0"/>
      <c r="P555" s="0"/>
      <c r="Q555" s="0"/>
      <c r="R555" s="0"/>
      <c r="S555" s="0" t="n">
        <v>1</v>
      </c>
      <c r="T555" s="0"/>
      <c r="U555" s="0"/>
      <c r="V555" s="0"/>
      <c r="W555" s="0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s="0"/>
      <c r="LQ555" s="0"/>
      <c r="LR555" s="0"/>
      <c r="LS555" s="0"/>
      <c r="LT555" s="0"/>
      <c r="LU555" s="0"/>
      <c r="LV555" s="0"/>
      <c r="LW555" s="0"/>
      <c r="LX555" s="0"/>
      <c r="LY555" s="0"/>
      <c r="LZ555" s="0"/>
      <c r="MA555" s="0"/>
      <c r="MB555" s="0"/>
      <c r="MC555" s="0"/>
      <c r="MD555" s="0"/>
      <c r="ME555" s="0"/>
      <c r="MF555" s="0"/>
      <c r="MG555" s="0"/>
      <c r="MH555" s="0"/>
      <c r="MI555" s="0"/>
      <c r="MJ555" s="0"/>
      <c r="MK555" s="0"/>
      <c r="ML555" s="0"/>
      <c r="MM555" s="0"/>
      <c r="MN555" s="0"/>
      <c r="MO555" s="0"/>
      <c r="MP555" s="0"/>
      <c r="MQ555" s="0"/>
      <c r="MR555" s="0"/>
      <c r="MS555" s="0"/>
      <c r="MT555" s="0"/>
      <c r="MU555" s="0"/>
      <c r="MV555" s="0"/>
      <c r="MW555" s="0"/>
      <c r="MX555" s="0"/>
      <c r="MY555" s="0"/>
      <c r="MZ555" s="0"/>
      <c r="NA555" s="0"/>
      <c r="NB555" s="0"/>
      <c r="NC555" s="0"/>
      <c r="ND555" s="0"/>
      <c r="NE555" s="0"/>
      <c r="NF555" s="0"/>
      <c r="NG555" s="0"/>
      <c r="NH555" s="0"/>
      <c r="NI555" s="0"/>
      <c r="NJ555" s="0"/>
      <c r="NK555" s="0"/>
      <c r="NL555" s="0"/>
      <c r="NM555" s="0"/>
      <c r="NN555" s="0"/>
      <c r="NO555" s="0"/>
      <c r="NP555" s="0"/>
      <c r="NQ555" s="0"/>
      <c r="NR555" s="0"/>
      <c r="NS555" s="0"/>
      <c r="NT555" s="0"/>
      <c r="NU555" s="0"/>
      <c r="NV555" s="0"/>
      <c r="NW555" s="0"/>
      <c r="NX555" s="0"/>
      <c r="NY555" s="0"/>
      <c r="NZ555" s="0"/>
      <c r="OA555" s="0"/>
      <c r="OB555" s="0"/>
      <c r="OC555" s="0"/>
      <c r="OD555" s="0"/>
      <c r="OE555" s="0"/>
      <c r="OF555" s="0"/>
      <c r="OG555" s="0"/>
      <c r="OH555" s="0"/>
      <c r="OI555" s="0"/>
      <c r="OJ555" s="0"/>
      <c r="OK555" s="0"/>
      <c r="OL555" s="0"/>
      <c r="OM555" s="0"/>
      <c r="ON555" s="0"/>
      <c r="OO555" s="0"/>
      <c r="OP555" s="0"/>
      <c r="OQ555" s="0"/>
      <c r="OR555" s="0"/>
      <c r="OS555" s="0"/>
      <c r="OT555" s="0"/>
      <c r="OU555" s="0"/>
      <c r="OV555" s="0"/>
      <c r="OW555" s="0"/>
      <c r="OX555" s="0"/>
      <c r="OY555" s="0"/>
      <c r="OZ555" s="0"/>
      <c r="PA555" s="0"/>
      <c r="PB555" s="0"/>
      <c r="PC555" s="0"/>
      <c r="PD555" s="0"/>
      <c r="PE555" s="0"/>
      <c r="PF555" s="0"/>
      <c r="PG555" s="0"/>
      <c r="PH555" s="0"/>
      <c r="PI555" s="0"/>
      <c r="PJ555" s="0"/>
      <c r="PK555" s="0"/>
      <c r="PL555" s="0"/>
      <c r="PM555" s="0"/>
      <c r="PN555" s="0"/>
      <c r="PO555" s="0"/>
      <c r="PP555" s="0"/>
      <c r="PQ555" s="0"/>
      <c r="PR555" s="0"/>
      <c r="PS555" s="0"/>
      <c r="PT555" s="0"/>
      <c r="PU555" s="0"/>
      <c r="PV555" s="0"/>
      <c r="PW555" s="0"/>
      <c r="PX555" s="0"/>
      <c r="PY555" s="0"/>
      <c r="PZ555" s="0"/>
      <c r="QA555" s="0"/>
      <c r="QB555" s="0"/>
      <c r="QC555" s="0"/>
      <c r="QD555" s="0"/>
      <c r="QE555" s="0"/>
      <c r="QF555" s="0"/>
      <c r="QG555" s="0"/>
      <c r="QH555" s="0"/>
      <c r="QI555" s="0"/>
      <c r="QJ555" s="0"/>
      <c r="QK555" s="0"/>
      <c r="QL555" s="0"/>
      <c r="QM555" s="0"/>
      <c r="QN555" s="0"/>
      <c r="QO555" s="0"/>
      <c r="QP555" s="0"/>
      <c r="QQ555" s="0"/>
      <c r="QR555" s="0"/>
      <c r="QS555" s="0"/>
      <c r="QT555" s="0"/>
      <c r="QU555" s="0"/>
      <c r="QV555" s="0"/>
      <c r="QW555" s="0"/>
      <c r="QX555" s="0"/>
      <c r="QY555" s="0"/>
      <c r="QZ555" s="0"/>
      <c r="RA555" s="0"/>
      <c r="RB555" s="0"/>
      <c r="RC555" s="0"/>
      <c r="RD555" s="0"/>
      <c r="RE555" s="0"/>
      <c r="RF555" s="0"/>
      <c r="RG555" s="0"/>
      <c r="RH555" s="0"/>
      <c r="RI555" s="0"/>
      <c r="RJ555" s="0"/>
      <c r="RK555" s="0"/>
      <c r="RL555" s="0"/>
      <c r="RM555" s="0"/>
      <c r="RN555" s="0"/>
      <c r="RO555" s="0"/>
      <c r="RP555" s="0"/>
      <c r="RQ555" s="0"/>
      <c r="RR555" s="0"/>
      <c r="RS555" s="0"/>
      <c r="RT555" s="0"/>
      <c r="RU555" s="0"/>
      <c r="RV555" s="0"/>
      <c r="RW555" s="0"/>
      <c r="RX555" s="0"/>
      <c r="RY555" s="0"/>
      <c r="RZ555" s="0"/>
      <c r="SA555" s="0"/>
      <c r="SB555" s="0"/>
      <c r="SC555" s="0"/>
      <c r="SD555" s="0"/>
      <c r="SE555" s="0"/>
      <c r="SF555" s="0"/>
      <c r="SG555" s="0"/>
      <c r="SH555" s="0"/>
      <c r="SI555" s="0"/>
      <c r="SJ555" s="0"/>
      <c r="SK555" s="0"/>
      <c r="SL555" s="0"/>
      <c r="SM555" s="0"/>
      <c r="SN555" s="0"/>
      <c r="SO555" s="0"/>
      <c r="SP555" s="0"/>
      <c r="SQ555" s="0"/>
      <c r="SR555" s="0"/>
      <c r="SS555" s="0"/>
      <c r="ST555" s="0"/>
      <c r="SU555" s="0"/>
      <c r="SV555" s="0"/>
      <c r="SW555" s="0"/>
      <c r="SX555" s="0"/>
      <c r="SY555" s="0"/>
      <c r="SZ555" s="0"/>
      <c r="TA555" s="0"/>
      <c r="TB555" s="0"/>
      <c r="TC555" s="0"/>
      <c r="TD555" s="0"/>
      <c r="TE555" s="0"/>
      <c r="TF555" s="0"/>
      <c r="TG555" s="0"/>
      <c r="TH555" s="0"/>
      <c r="TI555" s="0"/>
      <c r="TJ555" s="0"/>
      <c r="TK555" s="0"/>
      <c r="TL555" s="0"/>
      <c r="TM555" s="0"/>
      <c r="TN555" s="0"/>
      <c r="TO555" s="0"/>
      <c r="TP555" s="0"/>
      <c r="TQ555" s="0"/>
      <c r="TR555" s="0"/>
      <c r="TS555" s="0"/>
      <c r="TT555" s="0"/>
      <c r="TU555" s="0"/>
      <c r="TV555" s="0"/>
      <c r="TW555" s="0"/>
      <c r="TX555" s="0"/>
      <c r="TY555" s="0"/>
      <c r="TZ555" s="0"/>
      <c r="UA555" s="0"/>
      <c r="UB555" s="0"/>
      <c r="UC555" s="0"/>
      <c r="UD555" s="0"/>
      <c r="UE555" s="0"/>
      <c r="UF555" s="0"/>
      <c r="UG555" s="0"/>
      <c r="UH555" s="0"/>
      <c r="UI555" s="0"/>
      <c r="UJ555" s="0"/>
      <c r="UK555" s="0"/>
      <c r="UL555" s="0"/>
      <c r="UM555" s="0"/>
      <c r="UN555" s="0"/>
      <c r="UO555" s="0"/>
      <c r="UP555" s="0"/>
      <c r="UQ555" s="0"/>
      <c r="UR555" s="0"/>
      <c r="US555" s="0"/>
      <c r="UT555" s="0"/>
      <c r="UU555" s="0"/>
      <c r="UV555" s="0"/>
      <c r="UW555" s="0"/>
      <c r="UX555" s="0"/>
      <c r="UY555" s="0"/>
      <c r="UZ555" s="0"/>
      <c r="VA555" s="0"/>
      <c r="VB555" s="0"/>
      <c r="VC555" s="0"/>
      <c r="VD555" s="0"/>
      <c r="VE555" s="0"/>
      <c r="VF555" s="0"/>
      <c r="VG555" s="0"/>
      <c r="VH555" s="0"/>
      <c r="VI555" s="0"/>
      <c r="VJ555" s="0"/>
      <c r="VK555" s="0"/>
      <c r="VL555" s="0"/>
      <c r="VM555" s="0"/>
      <c r="VN555" s="0"/>
      <c r="VO555" s="0"/>
      <c r="VP555" s="0"/>
      <c r="VQ555" s="0"/>
      <c r="VR555" s="0"/>
      <c r="VS555" s="0"/>
      <c r="VT555" s="0"/>
      <c r="VU555" s="0"/>
      <c r="VV555" s="0"/>
      <c r="VW555" s="0"/>
      <c r="VX555" s="0"/>
      <c r="VY555" s="0"/>
      <c r="VZ555" s="0"/>
      <c r="WA555" s="0"/>
      <c r="WB555" s="0"/>
      <c r="WC555" s="0"/>
      <c r="WD555" s="0"/>
      <c r="WE555" s="0"/>
      <c r="WF555" s="0"/>
      <c r="WG555" s="0"/>
      <c r="WH555" s="0"/>
      <c r="WI555" s="0"/>
      <c r="WJ555" s="0"/>
      <c r="WK555" s="0"/>
      <c r="WL555" s="0"/>
      <c r="WM555" s="0"/>
      <c r="WN555" s="0"/>
      <c r="WO555" s="0"/>
      <c r="WP555" s="0"/>
      <c r="WQ555" s="0"/>
      <c r="WR555" s="0"/>
      <c r="WS555" s="0"/>
      <c r="WT555" s="0"/>
      <c r="WU555" s="0"/>
      <c r="WV555" s="0"/>
      <c r="WW555" s="0"/>
      <c r="WX555" s="0"/>
      <c r="WY555" s="0"/>
      <c r="WZ555" s="0"/>
      <c r="XA555" s="0"/>
      <c r="XB555" s="0"/>
      <c r="XC555" s="0"/>
      <c r="XD555" s="0"/>
      <c r="XE555" s="0"/>
      <c r="XF555" s="0"/>
      <c r="XG555" s="0"/>
      <c r="XH555" s="0"/>
      <c r="XI555" s="0"/>
      <c r="XJ555" s="0"/>
      <c r="XK555" s="0"/>
      <c r="XL555" s="0"/>
      <c r="XM555" s="0"/>
      <c r="XN555" s="0"/>
      <c r="XO555" s="0"/>
      <c r="XP555" s="0"/>
      <c r="XQ555" s="0"/>
      <c r="XR555" s="0"/>
      <c r="XS555" s="0"/>
      <c r="XT555" s="0"/>
      <c r="XU555" s="0"/>
      <c r="XV555" s="0"/>
      <c r="XW555" s="0"/>
      <c r="XX555" s="0"/>
      <c r="XY555" s="0"/>
      <c r="XZ555" s="0"/>
      <c r="YA555" s="0"/>
      <c r="YB555" s="0"/>
      <c r="YC555" s="0"/>
      <c r="YD555" s="0"/>
      <c r="YE555" s="0"/>
      <c r="YF555" s="0"/>
      <c r="YG555" s="0"/>
      <c r="YH555" s="0"/>
      <c r="YI555" s="0"/>
      <c r="YJ555" s="0"/>
      <c r="YK555" s="0"/>
      <c r="YL555" s="0"/>
      <c r="YM555" s="0"/>
      <c r="YN555" s="0"/>
      <c r="YO555" s="0"/>
      <c r="YP555" s="0"/>
      <c r="YQ555" s="0"/>
      <c r="YR555" s="0"/>
      <c r="YS555" s="0"/>
      <c r="YT555" s="0"/>
      <c r="YU555" s="0"/>
      <c r="YV555" s="0"/>
      <c r="YW555" s="0"/>
      <c r="YX555" s="0"/>
      <c r="YY555" s="0"/>
      <c r="YZ555" s="0"/>
      <c r="ZA555" s="0"/>
      <c r="ZB555" s="0"/>
      <c r="ZC555" s="0"/>
      <c r="ZD555" s="0"/>
      <c r="ZE555" s="0"/>
      <c r="ZF555" s="0"/>
      <c r="ZG555" s="0"/>
      <c r="ZH555" s="0"/>
      <c r="ZI555" s="0"/>
      <c r="ZJ555" s="0"/>
      <c r="ZK555" s="0"/>
      <c r="ZL555" s="0"/>
      <c r="ZM555" s="0"/>
      <c r="ZN555" s="0"/>
      <c r="ZO555" s="0"/>
      <c r="ZP555" s="0"/>
      <c r="ZQ555" s="0"/>
      <c r="ZR555" s="0"/>
      <c r="ZS555" s="0"/>
      <c r="ZT555" s="0"/>
      <c r="ZU555" s="0"/>
      <c r="ZV555" s="0"/>
      <c r="ZW555" s="0"/>
      <c r="ZX555" s="0"/>
      <c r="ZY555" s="0"/>
      <c r="ZZ555" s="0"/>
      <c r="AAA555" s="0"/>
      <c r="AAB555" s="0"/>
      <c r="AAC555" s="0"/>
      <c r="AAD555" s="0"/>
      <c r="AAE555" s="0"/>
      <c r="AAF555" s="0"/>
      <c r="AAG555" s="0"/>
      <c r="AAH555" s="0"/>
      <c r="AAI555" s="0"/>
      <c r="AAJ555" s="0"/>
      <c r="AAK555" s="0"/>
      <c r="AAL555" s="0"/>
      <c r="AAM555" s="0"/>
      <c r="AAN555" s="0"/>
      <c r="AAO555" s="0"/>
      <c r="AAP555" s="0"/>
      <c r="AAQ555" s="0"/>
      <c r="AAR555" s="0"/>
      <c r="AAS555" s="0"/>
      <c r="AAT555" s="0"/>
      <c r="AAU555" s="0"/>
      <c r="AAV555" s="0"/>
      <c r="AAW555" s="0"/>
      <c r="AAX555" s="0"/>
      <c r="AAY555" s="0"/>
      <c r="AAZ555" s="0"/>
      <c r="ABA555" s="0"/>
      <c r="ABB555" s="0"/>
      <c r="ABC555" s="0"/>
      <c r="ABD555" s="0"/>
      <c r="ABE555" s="0"/>
      <c r="ABF555" s="0"/>
      <c r="ABG555" s="0"/>
      <c r="ABH555" s="0"/>
      <c r="ABI555" s="0"/>
      <c r="ABJ555" s="0"/>
      <c r="ABK555" s="0"/>
      <c r="ABL555" s="0"/>
      <c r="ABM555" s="0"/>
      <c r="ABN555" s="0"/>
      <c r="ABO555" s="0"/>
      <c r="ABP555" s="0"/>
      <c r="ABQ555" s="0"/>
      <c r="ABR555" s="0"/>
      <c r="ABS555" s="0"/>
      <c r="ABT555" s="0"/>
      <c r="ABU555" s="0"/>
      <c r="ABV555" s="0"/>
      <c r="ABW555" s="0"/>
      <c r="ABX555" s="0"/>
      <c r="ABY555" s="0"/>
      <c r="ABZ555" s="0"/>
      <c r="ACA555" s="0"/>
      <c r="ACB555" s="0"/>
      <c r="ACC555" s="0"/>
      <c r="ACD555" s="0"/>
      <c r="ACE555" s="0"/>
      <c r="ACF555" s="0"/>
      <c r="ACG555" s="0"/>
      <c r="ACH555" s="0"/>
      <c r="ACI555" s="0"/>
      <c r="ACJ555" s="0"/>
      <c r="ACK555" s="0"/>
      <c r="ACL555" s="0"/>
      <c r="ACM555" s="0"/>
      <c r="ACN555" s="0"/>
      <c r="ACO555" s="0"/>
      <c r="ACP555" s="0"/>
      <c r="ACQ555" s="0"/>
      <c r="ACR555" s="0"/>
      <c r="ACS555" s="0"/>
      <c r="ACT555" s="0"/>
      <c r="ACU555" s="0"/>
      <c r="ACV555" s="0"/>
      <c r="ACW555" s="0"/>
      <c r="ACX555" s="0"/>
      <c r="ACY555" s="0"/>
      <c r="ACZ555" s="0"/>
      <c r="ADA555" s="0"/>
      <c r="ADB555" s="0"/>
      <c r="ADC555" s="0"/>
      <c r="ADD555" s="0"/>
      <c r="ADE555" s="0"/>
      <c r="ADF555" s="0"/>
      <c r="ADG555" s="0"/>
      <c r="ADH555" s="0"/>
      <c r="ADI555" s="0"/>
      <c r="ADJ555" s="0"/>
      <c r="ADK555" s="0"/>
      <c r="ADL555" s="0"/>
      <c r="ADM555" s="0"/>
      <c r="ADN555" s="0"/>
      <c r="ADO555" s="0"/>
      <c r="ADP555" s="0"/>
      <c r="ADQ555" s="0"/>
      <c r="ADR555" s="0"/>
      <c r="ADS555" s="0"/>
      <c r="ADT555" s="0"/>
      <c r="ADU555" s="0"/>
      <c r="ADV555" s="0"/>
      <c r="ADW555" s="0"/>
      <c r="ADX555" s="0"/>
      <c r="ADY555" s="0"/>
      <c r="ADZ555" s="0"/>
      <c r="AEA555" s="0"/>
      <c r="AEB555" s="0"/>
      <c r="AEC555" s="0"/>
      <c r="AED555" s="0"/>
      <c r="AEE555" s="0"/>
      <c r="AEF555" s="0"/>
      <c r="AEG555" s="0"/>
      <c r="AEH555" s="0"/>
      <c r="AEI555" s="0"/>
      <c r="AEJ555" s="0"/>
      <c r="AEK555" s="0"/>
      <c r="AEL555" s="0"/>
      <c r="AEM555" s="0"/>
      <c r="AEN555" s="0"/>
      <c r="AEO555" s="0"/>
      <c r="AEP555" s="0"/>
      <c r="AEQ555" s="0"/>
      <c r="AER555" s="0"/>
      <c r="AES555" s="0"/>
      <c r="AET555" s="0"/>
      <c r="AEU555" s="0"/>
      <c r="AEV555" s="0"/>
      <c r="AEW555" s="0"/>
      <c r="AEX555" s="0"/>
      <c r="AEY555" s="0"/>
      <c r="AEZ555" s="0"/>
      <c r="AFA555" s="0"/>
      <c r="AFB555" s="0"/>
      <c r="AFC555" s="0"/>
      <c r="AFD555" s="0"/>
      <c r="AFE555" s="0"/>
      <c r="AFF555" s="0"/>
      <c r="AFG555" s="0"/>
      <c r="AFH555" s="0"/>
      <c r="AFI555" s="0"/>
      <c r="AFJ555" s="0"/>
      <c r="AFK555" s="0"/>
      <c r="AFL555" s="0"/>
      <c r="AFM555" s="0"/>
      <c r="AFN555" s="0"/>
      <c r="AFO555" s="0"/>
      <c r="AFP555" s="0"/>
      <c r="AFQ555" s="0"/>
      <c r="AFR555" s="0"/>
      <c r="AFS555" s="0"/>
      <c r="AFT555" s="0"/>
      <c r="AFU555" s="0"/>
      <c r="AFV555" s="0"/>
      <c r="AFW555" s="0"/>
      <c r="AFX555" s="0"/>
      <c r="AFY555" s="0"/>
      <c r="AFZ555" s="0"/>
      <c r="AGA555" s="0"/>
      <c r="AGB555" s="0"/>
      <c r="AGC555" s="0"/>
      <c r="AGD555" s="0"/>
      <c r="AGE555" s="0"/>
      <c r="AGF555" s="0"/>
      <c r="AGG555" s="0"/>
      <c r="AGH555" s="0"/>
      <c r="AGI555" s="0"/>
      <c r="AGJ555" s="0"/>
      <c r="AGK555" s="0"/>
      <c r="AGL555" s="0"/>
      <c r="AGM555" s="0"/>
      <c r="AGN555" s="0"/>
      <c r="AGO555" s="0"/>
      <c r="AGP555" s="0"/>
      <c r="AGQ555" s="0"/>
      <c r="AGR555" s="0"/>
      <c r="AGS555" s="0"/>
      <c r="AGT555" s="0"/>
      <c r="AGU555" s="0"/>
      <c r="AGV555" s="0"/>
      <c r="AGW555" s="0"/>
      <c r="AGX555" s="0"/>
      <c r="AGY555" s="0"/>
      <c r="AGZ555" s="0"/>
      <c r="AHA555" s="0"/>
      <c r="AHB555" s="0"/>
      <c r="AHC555" s="0"/>
      <c r="AHD555" s="0"/>
      <c r="AHE555" s="0"/>
      <c r="AHF555" s="0"/>
      <c r="AHG555" s="0"/>
      <c r="AHH555" s="0"/>
      <c r="AHI555" s="0"/>
      <c r="AHJ555" s="0"/>
      <c r="AHK555" s="0"/>
      <c r="AHL555" s="0"/>
      <c r="AHM555" s="0"/>
      <c r="AHN555" s="0"/>
      <c r="AHO555" s="0"/>
      <c r="AHP555" s="0"/>
      <c r="AHQ555" s="0"/>
      <c r="AHR555" s="0"/>
      <c r="AHS555" s="0"/>
      <c r="AHT555" s="0"/>
      <c r="AHU555" s="0"/>
      <c r="AHV555" s="0"/>
      <c r="AHW555" s="0"/>
      <c r="AHX555" s="0"/>
      <c r="AHY555" s="0"/>
      <c r="AHZ555" s="0"/>
      <c r="AIA555" s="0"/>
      <c r="AIB555" s="0"/>
      <c r="AIC555" s="0"/>
      <c r="AID555" s="0"/>
      <c r="AIE555" s="0"/>
      <c r="AIF555" s="0"/>
      <c r="AIG555" s="0"/>
      <c r="AIH555" s="0"/>
      <c r="AII555" s="0"/>
      <c r="AIJ555" s="0"/>
      <c r="AIK555" s="0"/>
      <c r="AIL555" s="0"/>
      <c r="AIM555" s="0"/>
      <c r="AIN555" s="0"/>
      <c r="AIO555" s="0"/>
      <c r="AIP555" s="0"/>
      <c r="AIQ555" s="0"/>
      <c r="AIR555" s="0"/>
      <c r="AIS555" s="0"/>
      <c r="AIT555" s="0"/>
      <c r="AIU555" s="0"/>
      <c r="AIV555" s="0"/>
      <c r="AIW555" s="0"/>
      <c r="AIX555" s="0"/>
      <c r="AIY555" s="0"/>
      <c r="AIZ555" s="0"/>
      <c r="AJA555" s="0"/>
      <c r="AJB555" s="0"/>
      <c r="AJC555" s="0"/>
      <c r="AJD555" s="0"/>
      <c r="AJE555" s="0"/>
      <c r="AJF555" s="0"/>
      <c r="AJG555" s="0"/>
      <c r="AJH555" s="0"/>
      <c r="AJI555" s="0"/>
      <c r="AJJ555" s="0"/>
      <c r="AJK555" s="0"/>
      <c r="AJL555" s="0"/>
      <c r="AJM555" s="0"/>
      <c r="AJN555" s="0"/>
      <c r="AJO555" s="0"/>
      <c r="AJP555" s="0"/>
      <c r="AJQ555" s="0"/>
      <c r="AJR555" s="0"/>
      <c r="AJS555" s="0"/>
      <c r="AJT555" s="0"/>
      <c r="AJU555" s="0"/>
      <c r="AJV555" s="0"/>
      <c r="AJW555" s="0"/>
      <c r="AJX555" s="0"/>
      <c r="AJY555" s="0"/>
      <c r="AJZ555" s="0"/>
      <c r="AKA555" s="0"/>
      <c r="AKB555" s="0"/>
      <c r="AKC555" s="0"/>
      <c r="AKD555" s="0"/>
      <c r="AKE555" s="0"/>
      <c r="AKF555" s="0"/>
      <c r="AKG555" s="0"/>
      <c r="AKH555" s="0"/>
      <c r="AKI555" s="0"/>
      <c r="AKJ555" s="0"/>
      <c r="AKK555" s="0"/>
      <c r="AKL555" s="0"/>
      <c r="AKM555" s="0"/>
      <c r="AKN555" s="0"/>
      <c r="AKO555" s="0"/>
      <c r="AKP555" s="0"/>
      <c r="AKQ555" s="0"/>
      <c r="AKR555" s="0"/>
      <c r="AKS555" s="0"/>
      <c r="AKT555" s="0"/>
      <c r="AKU555" s="0"/>
      <c r="AKV555" s="0"/>
      <c r="AKW555" s="0"/>
      <c r="AKX555" s="0"/>
      <c r="AKY555" s="0"/>
      <c r="AKZ555" s="0"/>
      <c r="ALA555" s="0"/>
      <c r="ALB555" s="0"/>
      <c r="ALC555" s="0"/>
      <c r="ALD555" s="0"/>
      <c r="ALE555" s="0"/>
      <c r="ALF555" s="0"/>
      <c r="ALG555" s="0"/>
      <c r="ALH555" s="0"/>
      <c r="ALI555" s="0"/>
      <c r="ALJ555" s="0"/>
      <c r="ALK555" s="0"/>
      <c r="ALL555" s="0"/>
      <c r="ALM555" s="0"/>
      <c r="ALN555" s="0"/>
      <c r="ALO555" s="0"/>
      <c r="ALP555" s="0"/>
      <c r="ALQ555" s="0"/>
      <c r="ALR555" s="0"/>
      <c r="ALS555" s="0"/>
      <c r="ALT555" s="0"/>
      <c r="ALU555" s="0"/>
      <c r="ALV555" s="0"/>
      <c r="ALW555" s="0"/>
      <c r="ALX555" s="0"/>
      <c r="ALY555" s="0"/>
      <c r="ALZ555" s="0"/>
      <c r="AMA555" s="0"/>
      <c r="AMB555" s="0"/>
      <c r="AMC555" s="0"/>
      <c r="AMD555" s="0"/>
      <c r="AME555" s="0"/>
      <c r="AMF555" s="0"/>
      <c r="AMG555" s="0"/>
      <c r="AMH555" s="0"/>
      <c r="AMI555" s="0"/>
      <c r="AMJ555" s="0"/>
    </row>
    <row r="556" customFormat="false" ht="12.8" hidden="false" customHeight="false" outlineLevel="0" collapsed="false">
      <c r="A556" s="10" t="s">
        <v>172</v>
      </c>
      <c r="B556" s="10" t="s">
        <v>879</v>
      </c>
      <c r="C556" s="10" t="n">
        <v>1</v>
      </c>
      <c r="D556" s="10" t="n">
        <v>1</v>
      </c>
      <c r="E556" s="10" t="n">
        <v>1</v>
      </c>
      <c r="F556" s="0"/>
      <c r="G556" s="10" t="n">
        <v>1</v>
      </c>
      <c r="H556" s="0"/>
      <c r="I556" s="0"/>
      <c r="J556" s="0"/>
      <c r="K556" s="0"/>
      <c r="L556" s="0"/>
      <c r="M556" s="0"/>
      <c r="N556" s="0"/>
      <c r="O556" s="0"/>
      <c r="P556" s="0"/>
      <c r="Q556" s="0"/>
      <c r="R556" s="0"/>
      <c r="S556" s="0" t="n">
        <v>1</v>
      </c>
      <c r="T556" s="0"/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0"/>
      <c r="MV556" s="0"/>
      <c r="MW556" s="0"/>
      <c r="MX556" s="0"/>
      <c r="MY556" s="0"/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s="0"/>
      <c r="NQ556" s="0"/>
      <c r="NR556" s="0"/>
      <c r="NS556" s="0"/>
      <c r="NT556" s="0"/>
      <c r="NU556" s="0"/>
      <c r="NV556" s="0"/>
      <c r="NW556" s="0"/>
      <c r="NX556" s="0"/>
      <c r="NY556" s="0"/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s="0"/>
      <c r="OQ556" s="0"/>
      <c r="OR556" s="0"/>
      <c r="OS556" s="0"/>
      <c r="OT556" s="0"/>
      <c r="OU556" s="0"/>
      <c r="OV556" s="0"/>
      <c r="OW556" s="0"/>
      <c r="OX556" s="0"/>
      <c r="OY556" s="0"/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s="0"/>
      <c r="PQ556" s="0"/>
      <c r="PR556" s="0"/>
      <c r="PS556" s="0"/>
      <c r="PT556" s="0"/>
      <c r="PU556" s="0"/>
      <c r="PV556" s="0"/>
      <c r="PW556" s="0"/>
      <c r="PX556" s="0"/>
      <c r="PY556" s="0"/>
      <c r="PZ556" s="0"/>
      <c r="QA556" s="0"/>
      <c r="QB556" s="0"/>
      <c r="QC556" s="0"/>
      <c r="QD556" s="0"/>
      <c r="QE556" s="0"/>
      <c r="QF556" s="0"/>
      <c r="QG556" s="0"/>
      <c r="QH556" s="0"/>
      <c r="QI556" s="0"/>
      <c r="QJ556" s="0"/>
      <c r="QK556" s="0"/>
      <c r="QL556" s="0"/>
      <c r="QM556" s="0"/>
      <c r="QN556" s="0"/>
      <c r="QO556" s="0"/>
      <c r="QP556" s="0"/>
      <c r="QQ556" s="0"/>
      <c r="QR556" s="0"/>
      <c r="QS556" s="0"/>
      <c r="QT556" s="0"/>
      <c r="QU556" s="0"/>
      <c r="QV556" s="0"/>
      <c r="QW556" s="0"/>
      <c r="QX556" s="0"/>
      <c r="QY556" s="0"/>
      <c r="QZ556" s="0"/>
      <c r="RA556" s="0"/>
      <c r="RB556" s="0"/>
      <c r="RC556" s="0"/>
      <c r="RD556" s="0"/>
      <c r="RE556" s="0"/>
      <c r="RF556" s="0"/>
      <c r="RG556" s="0"/>
      <c r="RH556" s="0"/>
      <c r="RI556" s="0"/>
      <c r="RJ556" s="0"/>
      <c r="RK556" s="0"/>
      <c r="RL556" s="0"/>
      <c r="RM556" s="0"/>
      <c r="RN556" s="0"/>
      <c r="RO556" s="0"/>
      <c r="RP556" s="0"/>
      <c r="RQ556" s="0"/>
      <c r="RR556" s="0"/>
      <c r="RS556" s="0"/>
      <c r="RT556" s="0"/>
      <c r="RU556" s="0"/>
      <c r="RV556" s="0"/>
      <c r="RW556" s="0"/>
      <c r="RX556" s="0"/>
      <c r="RY556" s="0"/>
      <c r="RZ556" s="0"/>
      <c r="SA556" s="0"/>
      <c r="SB556" s="0"/>
      <c r="SC556" s="0"/>
      <c r="SD556" s="0"/>
      <c r="SE556" s="0"/>
      <c r="SF556" s="0"/>
      <c r="SG556" s="0"/>
      <c r="SH556" s="0"/>
      <c r="SI556" s="0"/>
      <c r="SJ556" s="0"/>
      <c r="SK556" s="0"/>
      <c r="SL556" s="0"/>
      <c r="SM556" s="0"/>
      <c r="SN556" s="0"/>
      <c r="SO556" s="0"/>
      <c r="SP556" s="0"/>
      <c r="SQ556" s="0"/>
      <c r="SR556" s="0"/>
      <c r="SS556" s="0"/>
      <c r="ST556" s="0"/>
      <c r="SU556" s="0"/>
      <c r="SV556" s="0"/>
      <c r="SW556" s="0"/>
      <c r="SX556" s="0"/>
      <c r="SY556" s="0"/>
      <c r="SZ556" s="0"/>
      <c r="TA556" s="0"/>
      <c r="TB556" s="0"/>
      <c r="TC556" s="0"/>
      <c r="TD556" s="0"/>
      <c r="TE556" s="0"/>
      <c r="TF556" s="0"/>
      <c r="TG556" s="0"/>
      <c r="TH556" s="0"/>
      <c r="TI556" s="0"/>
      <c r="TJ556" s="0"/>
      <c r="TK556" s="0"/>
      <c r="TL556" s="0"/>
      <c r="TM556" s="0"/>
      <c r="TN556" s="0"/>
      <c r="TO556" s="0"/>
      <c r="TP556" s="0"/>
      <c r="TQ556" s="0"/>
      <c r="TR556" s="0"/>
      <c r="TS556" s="0"/>
      <c r="TT556" s="0"/>
      <c r="TU556" s="0"/>
      <c r="TV556" s="0"/>
      <c r="TW556" s="0"/>
      <c r="TX556" s="0"/>
      <c r="TY556" s="0"/>
      <c r="TZ556" s="0"/>
      <c r="UA556" s="0"/>
      <c r="UB556" s="0"/>
      <c r="UC556" s="0"/>
      <c r="UD556" s="0"/>
      <c r="UE556" s="0"/>
      <c r="UF556" s="0"/>
      <c r="UG556" s="0"/>
      <c r="UH556" s="0"/>
      <c r="UI556" s="0"/>
      <c r="UJ556" s="0"/>
      <c r="UK556" s="0"/>
      <c r="UL556" s="0"/>
      <c r="UM556" s="0"/>
      <c r="UN556" s="0"/>
      <c r="UO556" s="0"/>
      <c r="UP556" s="0"/>
      <c r="UQ556" s="0"/>
      <c r="UR556" s="0"/>
      <c r="US556" s="0"/>
      <c r="UT556" s="0"/>
      <c r="UU556" s="0"/>
      <c r="UV556" s="0"/>
      <c r="UW556" s="0"/>
      <c r="UX556" s="0"/>
      <c r="UY556" s="0"/>
      <c r="UZ556" s="0"/>
      <c r="VA556" s="0"/>
      <c r="VB556" s="0"/>
      <c r="VC556" s="0"/>
      <c r="VD556" s="0"/>
      <c r="VE556" s="0"/>
      <c r="VF556" s="0"/>
      <c r="VG556" s="0"/>
      <c r="VH556" s="0"/>
      <c r="VI556" s="0"/>
      <c r="VJ556" s="0"/>
      <c r="VK556" s="0"/>
      <c r="VL556" s="0"/>
      <c r="VM556" s="0"/>
      <c r="VN556" s="0"/>
      <c r="VO556" s="0"/>
      <c r="VP556" s="0"/>
      <c r="VQ556" s="0"/>
      <c r="VR556" s="0"/>
      <c r="VS556" s="0"/>
      <c r="VT556" s="0"/>
      <c r="VU556" s="0"/>
      <c r="VV556" s="0"/>
      <c r="VW556" s="0"/>
      <c r="VX556" s="0"/>
      <c r="VY556" s="0"/>
      <c r="VZ556" s="0"/>
      <c r="WA556" s="0"/>
      <c r="WB556" s="0"/>
      <c r="WC556" s="0"/>
      <c r="WD556" s="0"/>
      <c r="WE556" s="0"/>
      <c r="WF556" s="0"/>
      <c r="WG556" s="0"/>
      <c r="WH556" s="0"/>
      <c r="WI556" s="0"/>
      <c r="WJ556" s="0"/>
      <c r="WK556" s="0"/>
      <c r="WL556" s="0"/>
      <c r="WM556" s="0"/>
      <c r="WN556" s="0"/>
      <c r="WO556" s="0"/>
      <c r="WP556" s="0"/>
      <c r="WQ556" s="0"/>
      <c r="WR556" s="0"/>
      <c r="WS556" s="0"/>
      <c r="WT556" s="0"/>
      <c r="WU556" s="0"/>
      <c r="WV556" s="0"/>
      <c r="WW556" s="0"/>
      <c r="WX556" s="0"/>
      <c r="WY556" s="0"/>
      <c r="WZ556" s="0"/>
      <c r="XA556" s="0"/>
      <c r="XB556" s="0"/>
      <c r="XC556" s="0"/>
      <c r="XD556" s="0"/>
      <c r="XE556" s="0"/>
      <c r="XF556" s="0"/>
      <c r="XG556" s="0"/>
      <c r="XH556" s="0"/>
      <c r="XI556" s="0"/>
      <c r="XJ556" s="0"/>
      <c r="XK556" s="0"/>
      <c r="XL556" s="0"/>
      <c r="XM556" s="0"/>
      <c r="XN556" s="0"/>
      <c r="XO556" s="0"/>
      <c r="XP556" s="0"/>
      <c r="XQ556" s="0"/>
      <c r="XR556" s="0"/>
      <c r="XS556" s="0"/>
      <c r="XT556" s="0"/>
      <c r="XU556" s="0"/>
      <c r="XV556" s="0"/>
      <c r="XW556" s="0"/>
      <c r="XX556" s="0"/>
      <c r="XY556" s="0"/>
      <c r="XZ556" s="0"/>
      <c r="YA556" s="0"/>
      <c r="YB556" s="0"/>
      <c r="YC556" s="0"/>
      <c r="YD556" s="0"/>
      <c r="YE556" s="0"/>
      <c r="YF556" s="0"/>
      <c r="YG556" s="0"/>
      <c r="YH556" s="0"/>
      <c r="YI556" s="0"/>
      <c r="YJ556" s="0"/>
      <c r="YK556" s="0"/>
      <c r="YL556" s="0"/>
      <c r="YM556" s="0"/>
      <c r="YN556" s="0"/>
      <c r="YO556" s="0"/>
      <c r="YP556" s="0"/>
      <c r="YQ556" s="0"/>
      <c r="YR556" s="0"/>
      <c r="YS556" s="0"/>
      <c r="YT556" s="0"/>
      <c r="YU556" s="0"/>
      <c r="YV556" s="0"/>
      <c r="YW556" s="0"/>
      <c r="YX556" s="0"/>
      <c r="YY556" s="0"/>
      <c r="YZ556" s="0"/>
      <c r="ZA556" s="0"/>
      <c r="ZB556" s="0"/>
      <c r="ZC556" s="0"/>
      <c r="ZD556" s="0"/>
      <c r="ZE556" s="0"/>
      <c r="ZF556" s="0"/>
      <c r="ZG556" s="0"/>
      <c r="ZH556" s="0"/>
      <c r="ZI556" s="0"/>
      <c r="ZJ556" s="0"/>
      <c r="ZK556" s="0"/>
      <c r="ZL556" s="0"/>
      <c r="ZM556" s="0"/>
      <c r="ZN556" s="0"/>
      <c r="ZO556" s="0"/>
      <c r="ZP556" s="0"/>
      <c r="ZQ556" s="0"/>
      <c r="ZR556" s="0"/>
      <c r="ZS556" s="0"/>
      <c r="ZT556" s="0"/>
      <c r="ZU556" s="0"/>
      <c r="ZV556" s="0"/>
      <c r="ZW556" s="0"/>
      <c r="ZX556" s="0"/>
      <c r="ZY556" s="0"/>
      <c r="ZZ556" s="0"/>
      <c r="AAA556" s="0"/>
      <c r="AAB556" s="0"/>
      <c r="AAC556" s="0"/>
      <c r="AAD556" s="0"/>
      <c r="AAE556" s="0"/>
      <c r="AAF556" s="0"/>
      <c r="AAG556" s="0"/>
      <c r="AAH556" s="0"/>
      <c r="AAI556" s="0"/>
      <c r="AAJ556" s="0"/>
      <c r="AAK556" s="0"/>
      <c r="AAL556" s="0"/>
      <c r="AAM556" s="0"/>
      <c r="AAN556" s="0"/>
      <c r="AAO556" s="0"/>
      <c r="AAP556" s="0"/>
      <c r="AAQ556" s="0"/>
      <c r="AAR556" s="0"/>
      <c r="AAS556" s="0"/>
      <c r="AAT556" s="0"/>
      <c r="AAU556" s="0"/>
      <c r="AAV556" s="0"/>
      <c r="AAW556" s="0"/>
      <c r="AAX556" s="0"/>
      <c r="AAY556" s="0"/>
      <c r="AAZ556" s="0"/>
      <c r="ABA556" s="0"/>
      <c r="ABB556" s="0"/>
      <c r="ABC556" s="0"/>
      <c r="ABD556" s="0"/>
      <c r="ABE556" s="0"/>
      <c r="ABF556" s="0"/>
      <c r="ABG556" s="0"/>
      <c r="ABH556" s="0"/>
      <c r="ABI556" s="0"/>
      <c r="ABJ556" s="0"/>
      <c r="ABK556" s="0"/>
      <c r="ABL556" s="0"/>
      <c r="ABM556" s="0"/>
      <c r="ABN556" s="0"/>
      <c r="ABO556" s="0"/>
      <c r="ABP556" s="0"/>
      <c r="ABQ556" s="0"/>
      <c r="ABR556" s="0"/>
      <c r="ABS556" s="0"/>
      <c r="ABT556" s="0"/>
      <c r="ABU556" s="0"/>
      <c r="ABV556" s="0"/>
      <c r="ABW556" s="0"/>
      <c r="ABX556" s="0"/>
      <c r="ABY556" s="0"/>
      <c r="ABZ556" s="0"/>
      <c r="ACA556" s="0"/>
      <c r="ACB556" s="0"/>
      <c r="ACC556" s="0"/>
      <c r="ACD556" s="0"/>
      <c r="ACE556" s="0"/>
      <c r="ACF556" s="0"/>
      <c r="ACG556" s="0"/>
      <c r="ACH556" s="0"/>
      <c r="ACI556" s="0"/>
      <c r="ACJ556" s="0"/>
      <c r="ACK556" s="0"/>
      <c r="ACL556" s="0"/>
      <c r="ACM556" s="0"/>
      <c r="ACN556" s="0"/>
      <c r="ACO556" s="0"/>
      <c r="ACP556" s="0"/>
      <c r="ACQ556" s="0"/>
      <c r="ACR556" s="0"/>
      <c r="ACS556" s="0"/>
      <c r="ACT556" s="0"/>
      <c r="ACU556" s="0"/>
      <c r="ACV556" s="0"/>
      <c r="ACW556" s="0"/>
      <c r="ACX556" s="0"/>
      <c r="ACY556" s="0"/>
      <c r="ACZ556" s="0"/>
      <c r="ADA556" s="0"/>
      <c r="ADB556" s="0"/>
      <c r="ADC556" s="0"/>
      <c r="ADD556" s="0"/>
      <c r="ADE556" s="0"/>
      <c r="ADF556" s="0"/>
      <c r="ADG556" s="0"/>
      <c r="ADH556" s="0"/>
      <c r="ADI556" s="0"/>
      <c r="ADJ556" s="0"/>
      <c r="ADK556" s="0"/>
      <c r="ADL556" s="0"/>
      <c r="ADM556" s="0"/>
      <c r="ADN556" s="0"/>
      <c r="ADO556" s="0"/>
      <c r="ADP556" s="0"/>
      <c r="ADQ556" s="0"/>
      <c r="ADR556" s="0"/>
      <c r="ADS556" s="0"/>
      <c r="ADT556" s="0"/>
      <c r="ADU556" s="0"/>
      <c r="ADV556" s="0"/>
      <c r="ADW556" s="0"/>
      <c r="ADX556" s="0"/>
      <c r="ADY556" s="0"/>
      <c r="ADZ556" s="0"/>
      <c r="AEA556" s="0"/>
      <c r="AEB556" s="0"/>
      <c r="AEC556" s="0"/>
      <c r="AED556" s="0"/>
      <c r="AEE556" s="0"/>
      <c r="AEF556" s="0"/>
      <c r="AEG556" s="0"/>
      <c r="AEH556" s="0"/>
      <c r="AEI556" s="0"/>
      <c r="AEJ556" s="0"/>
      <c r="AEK556" s="0"/>
      <c r="AEL556" s="0"/>
      <c r="AEM556" s="0"/>
      <c r="AEN556" s="0"/>
      <c r="AEO556" s="0"/>
      <c r="AEP556" s="0"/>
      <c r="AEQ556" s="0"/>
      <c r="AER556" s="0"/>
      <c r="AES556" s="0"/>
      <c r="AET556" s="0"/>
      <c r="AEU556" s="0"/>
      <c r="AEV556" s="0"/>
      <c r="AEW556" s="0"/>
      <c r="AEX556" s="0"/>
      <c r="AEY556" s="0"/>
      <c r="AEZ556" s="0"/>
      <c r="AFA556" s="0"/>
      <c r="AFB556" s="0"/>
      <c r="AFC556" s="0"/>
      <c r="AFD556" s="0"/>
      <c r="AFE556" s="0"/>
      <c r="AFF556" s="0"/>
      <c r="AFG556" s="0"/>
      <c r="AFH556" s="0"/>
      <c r="AFI556" s="0"/>
      <c r="AFJ556" s="0"/>
      <c r="AFK556" s="0"/>
      <c r="AFL556" s="0"/>
      <c r="AFM556" s="0"/>
      <c r="AFN556" s="0"/>
      <c r="AFO556" s="0"/>
      <c r="AFP556" s="0"/>
      <c r="AFQ556" s="0"/>
      <c r="AFR556" s="0"/>
      <c r="AFS556" s="0"/>
      <c r="AFT556" s="0"/>
      <c r="AFU556" s="0"/>
      <c r="AFV556" s="0"/>
      <c r="AFW556" s="0"/>
      <c r="AFX556" s="0"/>
      <c r="AFY556" s="0"/>
      <c r="AFZ556" s="0"/>
      <c r="AGA556" s="0"/>
      <c r="AGB556" s="0"/>
      <c r="AGC556" s="0"/>
      <c r="AGD556" s="0"/>
      <c r="AGE556" s="0"/>
      <c r="AGF556" s="0"/>
      <c r="AGG556" s="0"/>
      <c r="AGH556" s="0"/>
      <c r="AGI556" s="0"/>
      <c r="AGJ556" s="0"/>
      <c r="AGK556" s="0"/>
      <c r="AGL556" s="0"/>
      <c r="AGM556" s="0"/>
      <c r="AGN556" s="0"/>
      <c r="AGO556" s="0"/>
      <c r="AGP556" s="0"/>
      <c r="AGQ556" s="0"/>
      <c r="AGR556" s="0"/>
      <c r="AGS556" s="0"/>
      <c r="AGT556" s="0"/>
      <c r="AGU556" s="0"/>
      <c r="AGV556" s="0"/>
      <c r="AGW556" s="0"/>
      <c r="AGX556" s="0"/>
      <c r="AGY556" s="0"/>
      <c r="AGZ556" s="0"/>
      <c r="AHA556" s="0"/>
      <c r="AHB556" s="0"/>
      <c r="AHC556" s="0"/>
      <c r="AHD556" s="0"/>
      <c r="AHE556" s="0"/>
      <c r="AHF556" s="0"/>
      <c r="AHG556" s="0"/>
      <c r="AHH556" s="0"/>
      <c r="AHI556" s="0"/>
      <c r="AHJ556" s="0"/>
      <c r="AHK556" s="0"/>
      <c r="AHL556" s="0"/>
      <c r="AHM556" s="0"/>
      <c r="AHN556" s="0"/>
      <c r="AHO556" s="0"/>
      <c r="AHP556" s="0"/>
      <c r="AHQ556" s="0"/>
      <c r="AHR556" s="0"/>
      <c r="AHS556" s="0"/>
      <c r="AHT556" s="0"/>
      <c r="AHU556" s="0"/>
      <c r="AHV556" s="0"/>
      <c r="AHW556" s="0"/>
      <c r="AHX556" s="0"/>
      <c r="AHY556" s="0"/>
      <c r="AHZ556" s="0"/>
      <c r="AIA556" s="0"/>
      <c r="AIB556" s="0"/>
      <c r="AIC556" s="0"/>
      <c r="AID556" s="0"/>
      <c r="AIE556" s="0"/>
      <c r="AIF556" s="0"/>
      <c r="AIG556" s="0"/>
      <c r="AIH556" s="0"/>
      <c r="AII556" s="0"/>
      <c r="AIJ556" s="0"/>
      <c r="AIK556" s="0"/>
      <c r="AIL556" s="0"/>
      <c r="AIM556" s="0"/>
      <c r="AIN556" s="0"/>
      <c r="AIO556" s="0"/>
      <c r="AIP556" s="0"/>
      <c r="AIQ556" s="0"/>
      <c r="AIR556" s="0"/>
      <c r="AIS556" s="0"/>
      <c r="AIT556" s="0"/>
      <c r="AIU556" s="0"/>
      <c r="AIV556" s="0"/>
      <c r="AIW556" s="0"/>
      <c r="AIX556" s="0"/>
      <c r="AIY556" s="0"/>
      <c r="AIZ556" s="0"/>
      <c r="AJA556" s="0"/>
      <c r="AJB556" s="0"/>
      <c r="AJC556" s="0"/>
      <c r="AJD556" s="0"/>
      <c r="AJE556" s="0"/>
      <c r="AJF556" s="0"/>
      <c r="AJG556" s="0"/>
      <c r="AJH556" s="0"/>
      <c r="AJI556" s="0"/>
      <c r="AJJ556" s="0"/>
      <c r="AJK556" s="0"/>
      <c r="AJL556" s="0"/>
      <c r="AJM556" s="0"/>
      <c r="AJN556" s="0"/>
      <c r="AJO556" s="0"/>
      <c r="AJP556" s="0"/>
      <c r="AJQ556" s="0"/>
      <c r="AJR556" s="0"/>
      <c r="AJS556" s="0"/>
      <c r="AJT556" s="0"/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57" customFormat="false" ht="12.8" hidden="false" customHeight="false" outlineLevel="0" collapsed="false">
      <c r="A557" s="10" t="s">
        <v>172</v>
      </c>
      <c r="B557" s="10" t="s">
        <v>880</v>
      </c>
      <c r="C557" s="10" t="n">
        <v>1</v>
      </c>
      <c r="D557" s="10" t="n">
        <v>1</v>
      </c>
      <c r="E557" s="10" t="n">
        <v>1</v>
      </c>
      <c r="F557" s="0"/>
      <c r="G557" s="10" t="n">
        <v>1</v>
      </c>
      <c r="H557" s="0"/>
      <c r="I557" s="0"/>
      <c r="J557" s="0"/>
      <c r="K557" s="0"/>
      <c r="L557" s="0"/>
      <c r="M557" s="0"/>
      <c r="N557" s="0"/>
      <c r="O557" s="0"/>
      <c r="P557" s="0"/>
      <c r="Q557" s="0"/>
      <c r="R557" s="0"/>
      <c r="S557" s="0" t="n">
        <v>1</v>
      </c>
      <c r="T557" s="0"/>
      <c r="U557" s="0"/>
      <c r="V557" s="0"/>
      <c r="W557" s="0"/>
      <c r="X557" s="0"/>
      <c r="Y557" s="0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  <c r="GZ557" s="0"/>
      <c r="HA557" s="0"/>
      <c r="HB557" s="0"/>
      <c r="HC557" s="0"/>
      <c r="HD557" s="0"/>
      <c r="HE557" s="0"/>
      <c r="HF557" s="0"/>
      <c r="HG557" s="0"/>
      <c r="HH557" s="0"/>
      <c r="HI557" s="0"/>
      <c r="HJ557" s="0"/>
      <c r="HK557" s="0"/>
      <c r="HL557" s="0"/>
      <c r="HM557" s="0"/>
      <c r="HN557" s="0"/>
      <c r="HO557" s="0"/>
      <c r="HP557" s="0"/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  <c r="IV557" s="0"/>
      <c r="IW557" s="0"/>
      <c r="IX557" s="0"/>
      <c r="IY557" s="0"/>
      <c r="IZ557" s="0"/>
      <c r="JA557" s="0"/>
      <c r="JB557" s="0"/>
      <c r="JC557" s="0"/>
      <c r="JD557" s="0"/>
      <c r="JE557" s="0"/>
      <c r="JF557" s="0"/>
      <c r="JG557" s="0"/>
      <c r="JH557" s="0"/>
      <c r="JI557" s="0"/>
      <c r="JJ557" s="0"/>
      <c r="JK557" s="0"/>
      <c r="JL557" s="0"/>
      <c r="JM557" s="0"/>
      <c r="JN557" s="0"/>
      <c r="JO557" s="0"/>
      <c r="JP557" s="0"/>
      <c r="JQ557" s="0"/>
      <c r="JR557" s="0"/>
      <c r="JS557" s="0"/>
      <c r="JT557" s="0"/>
      <c r="JU557" s="0"/>
      <c r="JV557" s="0"/>
      <c r="JW557" s="0"/>
      <c r="JX557" s="0"/>
      <c r="JY557" s="0"/>
      <c r="JZ557" s="0"/>
      <c r="KA557" s="0"/>
      <c r="KB557" s="0"/>
      <c r="KC557" s="0"/>
      <c r="KD557" s="0"/>
      <c r="KE557" s="0"/>
      <c r="KF557" s="0"/>
      <c r="KG557" s="0"/>
      <c r="KH557" s="0"/>
      <c r="KI557" s="0"/>
      <c r="KJ557" s="0"/>
      <c r="KK557" s="0"/>
      <c r="KL557" s="0"/>
      <c r="KM557" s="0"/>
      <c r="KN557" s="0"/>
      <c r="KO557" s="0"/>
      <c r="KP557" s="0"/>
      <c r="KQ557" s="0"/>
      <c r="KR557" s="0"/>
      <c r="KS557" s="0"/>
      <c r="KT557" s="0"/>
      <c r="KU557" s="0"/>
      <c r="KV557" s="0"/>
      <c r="KW557" s="0"/>
      <c r="KX557" s="0"/>
      <c r="KY557" s="0"/>
      <c r="KZ557" s="0"/>
      <c r="LA557" s="0"/>
      <c r="LB557" s="0"/>
      <c r="LC557" s="0"/>
      <c r="LD557" s="0"/>
      <c r="LE557" s="0"/>
      <c r="LF557" s="0"/>
      <c r="LG557" s="0"/>
      <c r="LH557" s="0"/>
      <c r="LI557" s="0"/>
      <c r="LJ557" s="0"/>
      <c r="LK557" s="0"/>
      <c r="LL557" s="0"/>
      <c r="LM557" s="0"/>
      <c r="LN557" s="0"/>
      <c r="LO557" s="0"/>
      <c r="LP557" s="0"/>
      <c r="LQ557" s="0"/>
      <c r="LR557" s="0"/>
      <c r="LS557" s="0"/>
      <c r="LT557" s="0"/>
      <c r="LU557" s="0"/>
      <c r="LV557" s="0"/>
      <c r="LW557" s="0"/>
      <c r="LX557" s="0"/>
      <c r="LY557" s="0"/>
      <c r="LZ557" s="0"/>
      <c r="MA557" s="0"/>
      <c r="MB557" s="0"/>
      <c r="MC557" s="0"/>
      <c r="MD557" s="0"/>
      <c r="ME557" s="0"/>
      <c r="MF557" s="0"/>
      <c r="MG557" s="0"/>
      <c r="MH557" s="0"/>
      <c r="MI557" s="0"/>
      <c r="MJ557" s="0"/>
      <c r="MK557" s="0"/>
      <c r="ML557" s="0"/>
      <c r="MM557" s="0"/>
      <c r="MN557" s="0"/>
      <c r="MO557" s="0"/>
      <c r="MP557" s="0"/>
      <c r="MQ557" s="0"/>
      <c r="MR557" s="0"/>
      <c r="MS557" s="0"/>
      <c r="MT557" s="0"/>
      <c r="MU557" s="0"/>
      <c r="MV557" s="0"/>
      <c r="MW557" s="0"/>
      <c r="MX557" s="0"/>
      <c r="MY557" s="0"/>
      <c r="MZ557" s="0"/>
      <c r="NA557" s="0"/>
      <c r="NB557" s="0"/>
      <c r="NC557" s="0"/>
      <c r="ND557" s="0"/>
      <c r="NE557" s="0"/>
      <c r="NF557" s="0"/>
      <c r="NG557" s="0"/>
      <c r="NH557" s="0"/>
      <c r="NI557" s="0"/>
      <c r="NJ557" s="0"/>
      <c r="NK557" s="0"/>
      <c r="NL557" s="0"/>
      <c r="NM557" s="0"/>
      <c r="NN557" s="0"/>
      <c r="NO557" s="0"/>
      <c r="NP557" s="0"/>
      <c r="NQ557" s="0"/>
      <c r="NR557" s="0"/>
      <c r="NS557" s="0"/>
      <c r="NT557" s="0"/>
      <c r="NU557" s="0"/>
      <c r="NV557" s="0"/>
      <c r="NW557" s="0"/>
      <c r="NX557" s="0"/>
      <c r="NY557" s="0"/>
      <c r="NZ557" s="0"/>
      <c r="OA557" s="0"/>
      <c r="OB557" s="0"/>
      <c r="OC557" s="0"/>
      <c r="OD557" s="0"/>
      <c r="OE557" s="0"/>
      <c r="OF557" s="0"/>
      <c r="OG557" s="0"/>
      <c r="OH557" s="0"/>
      <c r="OI557" s="0"/>
      <c r="OJ557" s="0"/>
      <c r="OK557" s="0"/>
      <c r="OL557" s="0"/>
      <c r="OM557" s="0"/>
      <c r="ON557" s="0"/>
      <c r="OO557" s="0"/>
      <c r="OP557" s="0"/>
      <c r="OQ557" s="0"/>
      <c r="OR557" s="0"/>
      <c r="OS557" s="0"/>
      <c r="OT557" s="0"/>
      <c r="OU557" s="0"/>
      <c r="OV557" s="0"/>
      <c r="OW557" s="0"/>
      <c r="OX557" s="0"/>
      <c r="OY557" s="0"/>
      <c r="OZ557" s="0"/>
      <c r="PA557" s="0"/>
      <c r="PB557" s="0"/>
      <c r="PC557" s="0"/>
      <c r="PD557" s="0"/>
      <c r="PE557" s="0"/>
      <c r="PF557" s="0"/>
      <c r="PG557" s="0"/>
      <c r="PH557" s="0"/>
      <c r="PI557" s="0"/>
      <c r="PJ557" s="0"/>
      <c r="PK557" s="0"/>
      <c r="PL557" s="0"/>
      <c r="PM557" s="0"/>
      <c r="PN557" s="0"/>
      <c r="PO557" s="0"/>
      <c r="PP557" s="0"/>
      <c r="PQ557" s="0"/>
      <c r="PR557" s="0"/>
      <c r="PS557" s="0"/>
      <c r="PT557" s="0"/>
      <c r="PU557" s="0"/>
      <c r="PV557" s="0"/>
      <c r="PW557" s="0"/>
      <c r="PX557" s="0"/>
      <c r="PY557" s="0"/>
      <c r="PZ557" s="0"/>
      <c r="QA557" s="0"/>
      <c r="QB557" s="0"/>
      <c r="QC557" s="0"/>
      <c r="QD557" s="0"/>
      <c r="QE557" s="0"/>
      <c r="QF557" s="0"/>
      <c r="QG557" s="0"/>
      <c r="QH557" s="0"/>
      <c r="QI557" s="0"/>
      <c r="QJ557" s="0"/>
      <c r="QK557" s="0"/>
      <c r="QL557" s="0"/>
      <c r="QM557" s="0"/>
      <c r="QN557" s="0"/>
      <c r="QO557" s="0"/>
      <c r="QP557" s="0"/>
      <c r="QQ557" s="0"/>
      <c r="QR557" s="0"/>
      <c r="QS557" s="0"/>
      <c r="QT557" s="0"/>
      <c r="QU557" s="0"/>
      <c r="QV557" s="0"/>
      <c r="QW557" s="0"/>
      <c r="QX557" s="0"/>
      <c r="QY557" s="0"/>
      <c r="QZ557" s="0"/>
      <c r="RA557" s="0"/>
      <c r="RB557" s="0"/>
      <c r="RC557" s="0"/>
      <c r="RD557" s="0"/>
      <c r="RE557" s="0"/>
      <c r="RF557" s="0"/>
      <c r="RG557" s="0"/>
      <c r="RH557" s="0"/>
      <c r="RI557" s="0"/>
      <c r="RJ557" s="0"/>
      <c r="RK557" s="0"/>
      <c r="RL557" s="0"/>
      <c r="RM557" s="0"/>
      <c r="RN557" s="0"/>
      <c r="RO557" s="0"/>
      <c r="RP557" s="0"/>
      <c r="RQ557" s="0"/>
      <c r="RR557" s="0"/>
      <c r="RS557" s="0"/>
      <c r="RT557" s="0"/>
      <c r="RU557" s="0"/>
      <c r="RV557" s="0"/>
      <c r="RW557" s="0"/>
      <c r="RX557" s="0"/>
      <c r="RY557" s="0"/>
      <c r="RZ557" s="0"/>
      <c r="SA557" s="0"/>
      <c r="SB557" s="0"/>
      <c r="SC557" s="0"/>
      <c r="SD557" s="0"/>
      <c r="SE557" s="0"/>
      <c r="SF557" s="0"/>
      <c r="SG557" s="0"/>
      <c r="SH557" s="0"/>
      <c r="SI557" s="0"/>
      <c r="SJ557" s="0"/>
      <c r="SK557" s="0"/>
      <c r="SL557" s="0"/>
      <c r="SM557" s="0"/>
      <c r="SN557" s="0"/>
      <c r="SO557" s="0"/>
      <c r="SP557" s="0"/>
      <c r="SQ557" s="0"/>
      <c r="SR557" s="0"/>
      <c r="SS557" s="0"/>
      <c r="ST557" s="0"/>
      <c r="SU557" s="0"/>
      <c r="SV557" s="0"/>
      <c r="SW557" s="0"/>
      <c r="SX557" s="0"/>
      <c r="SY557" s="0"/>
      <c r="SZ557" s="0"/>
      <c r="TA557" s="0"/>
      <c r="TB557" s="0"/>
      <c r="TC557" s="0"/>
      <c r="TD557" s="0"/>
      <c r="TE557" s="0"/>
      <c r="TF557" s="0"/>
      <c r="TG557" s="0"/>
      <c r="TH557" s="0"/>
      <c r="TI557" s="0"/>
      <c r="TJ557" s="0"/>
      <c r="TK557" s="0"/>
      <c r="TL557" s="0"/>
      <c r="TM557" s="0"/>
      <c r="TN557" s="0"/>
      <c r="TO557" s="0"/>
      <c r="TP557" s="0"/>
      <c r="TQ557" s="0"/>
      <c r="TR557" s="0"/>
      <c r="TS557" s="0"/>
      <c r="TT557" s="0"/>
      <c r="TU557" s="0"/>
      <c r="TV557" s="0"/>
      <c r="TW557" s="0"/>
      <c r="TX557" s="0"/>
      <c r="TY557" s="0"/>
      <c r="TZ557" s="0"/>
      <c r="UA557" s="0"/>
      <c r="UB557" s="0"/>
      <c r="UC557" s="0"/>
      <c r="UD557" s="0"/>
      <c r="UE557" s="0"/>
      <c r="UF557" s="0"/>
      <c r="UG557" s="0"/>
      <c r="UH557" s="0"/>
      <c r="UI557" s="0"/>
      <c r="UJ557" s="0"/>
      <c r="UK557" s="0"/>
      <c r="UL557" s="0"/>
      <c r="UM557" s="0"/>
      <c r="UN557" s="0"/>
      <c r="UO557" s="0"/>
      <c r="UP557" s="0"/>
      <c r="UQ557" s="0"/>
      <c r="UR557" s="0"/>
      <c r="US557" s="0"/>
      <c r="UT557" s="0"/>
      <c r="UU557" s="0"/>
      <c r="UV557" s="0"/>
      <c r="UW557" s="0"/>
      <c r="UX557" s="0"/>
      <c r="UY557" s="0"/>
      <c r="UZ557" s="0"/>
      <c r="VA557" s="0"/>
      <c r="VB557" s="0"/>
      <c r="VC557" s="0"/>
      <c r="VD557" s="0"/>
      <c r="VE557" s="0"/>
      <c r="VF557" s="0"/>
      <c r="VG557" s="0"/>
      <c r="VH557" s="0"/>
      <c r="VI557" s="0"/>
      <c r="VJ557" s="0"/>
      <c r="VK557" s="0"/>
      <c r="VL557" s="0"/>
      <c r="VM557" s="0"/>
      <c r="VN557" s="0"/>
      <c r="VO557" s="0"/>
      <c r="VP557" s="0"/>
      <c r="VQ557" s="0"/>
      <c r="VR557" s="0"/>
      <c r="VS557" s="0"/>
      <c r="VT557" s="0"/>
      <c r="VU557" s="0"/>
      <c r="VV557" s="0"/>
      <c r="VW557" s="0"/>
      <c r="VX557" s="0"/>
      <c r="VY557" s="0"/>
      <c r="VZ557" s="0"/>
      <c r="WA557" s="0"/>
      <c r="WB557" s="0"/>
      <c r="WC557" s="0"/>
      <c r="WD557" s="0"/>
      <c r="WE557" s="0"/>
      <c r="WF557" s="0"/>
      <c r="WG557" s="0"/>
      <c r="WH557" s="0"/>
      <c r="WI557" s="0"/>
      <c r="WJ557" s="0"/>
      <c r="WK557" s="0"/>
      <c r="WL557" s="0"/>
      <c r="WM557" s="0"/>
      <c r="WN557" s="0"/>
      <c r="WO557" s="0"/>
      <c r="WP557" s="0"/>
      <c r="WQ557" s="0"/>
      <c r="WR557" s="0"/>
      <c r="WS557" s="0"/>
      <c r="WT557" s="0"/>
      <c r="WU557" s="0"/>
      <c r="WV557" s="0"/>
      <c r="WW557" s="0"/>
      <c r="WX557" s="0"/>
      <c r="WY557" s="0"/>
      <c r="WZ557" s="0"/>
      <c r="XA557" s="0"/>
      <c r="XB557" s="0"/>
      <c r="XC557" s="0"/>
      <c r="XD557" s="0"/>
      <c r="XE557" s="0"/>
      <c r="XF557" s="0"/>
      <c r="XG557" s="0"/>
      <c r="XH557" s="0"/>
      <c r="XI557" s="0"/>
      <c r="XJ557" s="0"/>
      <c r="XK557" s="0"/>
      <c r="XL557" s="0"/>
      <c r="XM557" s="0"/>
      <c r="XN557" s="0"/>
      <c r="XO557" s="0"/>
      <c r="XP557" s="0"/>
      <c r="XQ557" s="0"/>
      <c r="XR557" s="0"/>
      <c r="XS557" s="0"/>
      <c r="XT557" s="0"/>
      <c r="XU557" s="0"/>
      <c r="XV557" s="0"/>
      <c r="XW557" s="0"/>
      <c r="XX557" s="0"/>
      <c r="XY557" s="0"/>
      <c r="XZ557" s="0"/>
      <c r="YA557" s="0"/>
      <c r="YB557" s="0"/>
      <c r="YC557" s="0"/>
      <c r="YD557" s="0"/>
      <c r="YE557" s="0"/>
      <c r="YF557" s="0"/>
      <c r="YG557" s="0"/>
      <c r="YH557" s="0"/>
      <c r="YI557" s="0"/>
      <c r="YJ557" s="0"/>
      <c r="YK557" s="0"/>
      <c r="YL557" s="0"/>
      <c r="YM557" s="0"/>
      <c r="YN557" s="0"/>
      <c r="YO557" s="0"/>
      <c r="YP557" s="0"/>
      <c r="YQ557" s="0"/>
      <c r="YR557" s="0"/>
      <c r="YS557" s="0"/>
      <c r="YT557" s="0"/>
      <c r="YU557" s="0"/>
      <c r="YV557" s="0"/>
      <c r="YW557" s="0"/>
      <c r="YX557" s="0"/>
      <c r="YY557" s="0"/>
      <c r="YZ557" s="0"/>
      <c r="ZA557" s="0"/>
      <c r="ZB557" s="0"/>
      <c r="ZC557" s="0"/>
      <c r="ZD557" s="0"/>
      <c r="ZE557" s="0"/>
      <c r="ZF557" s="0"/>
      <c r="ZG557" s="0"/>
      <c r="ZH557" s="0"/>
      <c r="ZI557" s="0"/>
      <c r="ZJ557" s="0"/>
      <c r="ZK557" s="0"/>
      <c r="ZL557" s="0"/>
      <c r="ZM557" s="0"/>
      <c r="ZN557" s="0"/>
      <c r="ZO557" s="0"/>
      <c r="ZP557" s="0"/>
      <c r="ZQ557" s="0"/>
      <c r="ZR557" s="0"/>
      <c r="ZS557" s="0"/>
      <c r="ZT557" s="0"/>
      <c r="ZU557" s="0"/>
      <c r="ZV557" s="0"/>
      <c r="ZW557" s="0"/>
      <c r="ZX557" s="0"/>
      <c r="ZY557" s="0"/>
      <c r="ZZ557" s="0"/>
      <c r="AAA557" s="0"/>
      <c r="AAB557" s="0"/>
      <c r="AAC557" s="0"/>
      <c r="AAD557" s="0"/>
      <c r="AAE557" s="0"/>
      <c r="AAF557" s="0"/>
      <c r="AAG557" s="0"/>
      <c r="AAH557" s="0"/>
      <c r="AAI557" s="0"/>
      <c r="AAJ557" s="0"/>
      <c r="AAK557" s="0"/>
      <c r="AAL557" s="0"/>
      <c r="AAM557" s="0"/>
      <c r="AAN557" s="0"/>
      <c r="AAO557" s="0"/>
      <c r="AAP557" s="0"/>
      <c r="AAQ557" s="0"/>
      <c r="AAR557" s="0"/>
      <c r="AAS557" s="0"/>
      <c r="AAT557" s="0"/>
      <c r="AAU557" s="0"/>
      <c r="AAV557" s="0"/>
      <c r="AAW557" s="0"/>
      <c r="AAX557" s="0"/>
      <c r="AAY557" s="0"/>
      <c r="AAZ557" s="0"/>
      <c r="ABA557" s="0"/>
      <c r="ABB557" s="0"/>
      <c r="ABC557" s="0"/>
      <c r="ABD557" s="0"/>
      <c r="ABE557" s="0"/>
      <c r="ABF557" s="0"/>
      <c r="ABG557" s="0"/>
      <c r="ABH557" s="0"/>
      <c r="ABI557" s="0"/>
      <c r="ABJ557" s="0"/>
      <c r="ABK557" s="0"/>
      <c r="ABL557" s="0"/>
      <c r="ABM557" s="0"/>
      <c r="ABN557" s="0"/>
      <c r="ABO557" s="0"/>
      <c r="ABP557" s="0"/>
      <c r="ABQ557" s="0"/>
      <c r="ABR557" s="0"/>
      <c r="ABS557" s="0"/>
      <c r="ABT557" s="0"/>
      <c r="ABU557" s="0"/>
      <c r="ABV557" s="0"/>
      <c r="ABW557" s="0"/>
      <c r="ABX557" s="0"/>
      <c r="ABY557" s="0"/>
      <c r="ABZ557" s="0"/>
      <c r="ACA557" s="0"/>
      <c r="ACB557" s="0"/>
      <c r="ACC557" s="0"/>
      <c r="ACD557" s="0"/>
      <c r="ACE557" s="0"/>
      <c r="ACF557" s="0"/>
      <c r="ACG557" s="0"/>
      <c r="ACH557" s="0"/>
      <c r="ACI557" s="0"/>
      <c r="ACJ557" s="0"/>
      <c r="ACK557" s="0"/>
      <c r="ACL557" s="0"/>
      <c r="ACM557" s="0"/>
      <c r="ACN557" s="0"/>
      <c r="ACO557" s="0"/>
      <c r="ACP557" s="0"/>
      <c r="ACQ557" s="0"/>
      <c r="ACR557" s="0"/>
      <c r="ACS557" s="0"/>
      <c r="ACT557" s="0"/>
      <c r="ACU557" s="0"/>
      <c r="ACV557" s="0"/>
      <c r="ACW557" s="0"/>
      <c r="ACX557" s="0"/>
      <c r="ACY557" s="0"/>
      <c r="ACZ557" s="0"/>
      <c r="ADA557" s="0"/>
      <c r="ADB557" s="0"/>
      <c r="ADC557" s="0"/>
      <c r="ADD557" s="0"/>
      <c r="ADE557" s="0"/>
      <c r="ADF557" s="0"/>
      <c r="ADG557" s="0"/>
      <c r="ADH557" s="0"/>
      <c r="ADI557" s="0"/>
      <c r="ADJ557" s="0"/>
      <c r="ADK557" s="0"/>
      <c r="ADL557" s="0"/>
      <c r="ADM557" s="0"/>
      <c r="ADN557" s="0"/>
      <c r="ADO557" s="0"/>
      <c r="ADP557" s="0"/>
      <c r="ADQ557" s="0"/>
      <c r="ADR557" s="0"/>
      <c r="ADS557" s="0"/>
      <c r="ADT557" s="0"/>
      <c r="ADU557" s="0"/>
      <c r="ADV557" s="0"/>
      <c r="ADW557" s="0"/>
      <c r="ADX557" s="0"/>
      <c r="ADY557" s="0"/>
      <c r="ADZ557" s="0"/>
      <c r="AEA557" s="0"/>
      <c r="AEB557" s="0"/>
      <c r="AEC557" s="0"/>
      <c r="AED557" s="0"/>
      <c r="AEE557" s="0"/>
      <c r="AEF557" s="0"/>
      <c r="AEG557" s="0"/>
      <c r="AEH557" s="0"/>
      <c r="AEI557" s="0"/>
      <c r="AEJ557" s="0"/>
      <c r="AEK557" s="0"/>
      <c r="AEL557" s="0"/>
      <c r="AEM557" s="0"/>
      <c r="AEN557" s="0"/>
      <c r="AEO557" s="0"/>
      <c r="AEP557" s="0"/>
      <c r="AEQ557" s="0"/>
      <c r="AER557" s="0"/>
      <c r="AES557" s="0"/>
      <c r="AET557" s="0"/>
      <c r="AEU557" s="0"/>
      <c r="AEV557" s="0"/>
      <c r="AEW557" s="0"/>
      <c r="AEX557" s="0"/>
      <c r="AEY557" s="0"/>
      <c r="AEZ557" s="0"/>
      <c r="AFA557" s="0"/>
      <c r="AFB557" s="0"/>
      <c r="AFC557" s="0"/>
      <c r="AFD557" s="0"/>
      <c r="AFE557" s="0"/>
      <c r="AFF557" s="0"/>
      <c r="AFG557" s="0"/>
      <c r="AFH557" s="0"/>
      <c r="AFI557" s="0"/>
      <c r="AFJ557" s="0"/>
      <c r="AFK557" s="0"/>
      <c r="AFL557" s="0"/>
      <c r="AFM557" s="0"/>
      <c r="AFN557" s="0"/>
      <c r="AFO557" s="0"/>
      <c r="AFP557" s="0"/>
      <c r="AFQ557" s="0"/>
      <c r="AFR557" s="0"/>
      <c r="AFS557" s="0"/>
      <c r="AFT557" s="0"/>
      <c r="AFU557" s="0"/>
      <c r="AFV557" s="0"/>
      <c r="AFW557" s="0"/>
      <c r="AFX557" s="0"/>
      <c r="AFY557" s="0"/>
      <c r="AFZ557" s="0"/>
      <c r="AGA557" s="0"/>
      <c r="AGB557" s="0"/>
      <c r="AGC557" s="0"/>
      <c r="AGD557" s="0"/>
      <c r="AGE557" s="0"/>
      <c r="AGF557" s="0"/>
      <c r="AGG557" s="0"/>
      <c r="AGH557" s="0"/>
      <c r="AGI557" s="0"/>
      <c r="AGJ557" s="0"/>
      <c r="AGK557" s="0"/>
      <c r="AGL557" s="0"/>
      <c r="AGM557" s="0"/>
      <c r="AGN557" s="0"/>
      <c r="AGO557" s="0"/>
      <c r="AGP557" s="0"/>
      <c r="AGQ557" s="0"/>
      <c r="AGR557" s="0"/>
      <c r="AGS557" s="0"/>
      <c r="AGT557" s="0"/>
      <c r="AGU557" s="0"/>
      <c r="AGV557" s="0"/>
      <c r="AGW557" s="0"/>
      <c r="AGX557" s="0"/>
      <c r="AGY557" s="0"/>
      <c r="AGZ557" s="0"/>
      <c r="AHA557" s="0"/>
      <c r="AHB557" s="0"/>
      <c r="AHC557" s="0"/>
      <c r="AHD557" s="0"/>
      <c r="AHE557" s="0"/>
      <c r="AHF557" s="0"/>
      <c r="AHG557" s="0"/>
      <c r="AHH557" s="0"/>
      <c r="AHI557" s="0"/>
      <c r="AHJ557" s="0"/>
      <c r="AHK557" s="0"/>
      <c r="AHL557" s="0"/>
      <c r="AHM557" s="0"/>
      <c r="AHN557" s="0"/>
      <c r="AHO557" s="0"/>
      <c r="AHP557" s="0"/>
      <c r="AHQ557" s="0"/>
      <c r="AHR557" s="0"/>
      <c r="AHS557" s="0"/>
      <c r="AHT557" s="0"/>
      <c r="AHU557" s="0"/>
      <c r="AHV557" s="0"/>
      <c r="AHW557" s="0"/>
      <c r="AHX557" s="0"/>
      <c r="AHY557" s="0"/>
      <c r="AHZ557" s="0"/>
      <c r="AIA557" s="0"/>
      <c r="AIB557" s="0"/>
      <c r="AIC557" s="0"/>
      <c r="AID557" s="0"/>
      <c r="AIE557" s="0"/>
      <c r="AIF557" s="0"/>
      <c r="AIG557" s="0"/>
      <c r="AIH557" s="0"/>
      <c r="AII557" s="0"/>
      <c r="AIJ557" s="0"/>
      <c r="AIK557" s="0"/>
      <c r="AIL557" s="0"/>
      <c r="AIM557" s="0"/>
      <c r="AIN557" s="0"/>
      <c r="AIO557" s="0"/>
      <c r="AIP557" s="0"/>
      <c r="AIQ557" s="0"/>
      <c r="AIR557" s="0"/>
      <c r="AIS557" s="0"/>
      <c r="AIT557" s="0"/>
      <c r="AIU557" s="0"/>
      <c r="AIV557" s="0"/>
      <c r="AIW557" s="0"/>
      <c r="AIX557" s="0"/>
      <c r="AIY557" s="0"/>
      <c r="AIZ557" s="0"/>
      <c r="AJA557" s="0"/>
      <c r="AJB557" s="0"/>
      <c r="AJC557" s="0"/>
      <c r="AJD557" s="0"/>
      <c r="AJE557" s="0"/>
      <c r="AJF557" s="0"/>
      <c r="AJG557" s="0"/>
      <c r="AJH557" s="0"/>
      <c r="AJI557" s="0"/>
      <c r="AJJ557" s="0"/>
      <c r="AJK557" s="0"/>
      <c r="AJL557" s="0"/>
      <c r="AJM557" s="0"/>
      <c r="AJN557" s="0"/>
      <c r="AJO557" s="0"/>
      <c r="AJP557" s="0"/>
      <c r="AJQ557" s="0"/>
      <c r="AJR557" s="0"/>
      <c r="AJS557" s="0"/>
      <c r="AJT557" s="0"/>
      <c r="AJU557" s="0"/>
      <c r="AJV557" s="0"/>
      <c r="AJW557" s="0"/>
      <c r="AJX557" s="0"/>
      <c r="AJY557" s="0"/>
      <c r="AJZ557" s="0"/>
      <c r="AKA557" s="0"/>
      <c r="AKB557" s="0"/>
      <c r="AKC557" s="0"/>
      <c r="AKD557" s="0"/>
      <c r="AKE557" s="0"/>
      <c r="AKF557" s="0"/>
      <c r="AKG557" s="0"/>
      <c r="AKH557" s="0"/>
      <c r="AKI557" s="0"/>
      <c r="AKJ557" s="0"/>
      <c r="AKK557" s="0"/>
      <c r="AKL557" s="0"/>
      <c r="AKM557" s="0"/>
      <c r="AKN557" s="0"/>
      <c r="AKO557" s="0"/>
      <c r="AKP557" s="0"/>
      <c r="AKQ557" s="0"/>
      <c r="AKR557" s="0"/>
      <c r="AKS557" s="0"/>
      <c r="AKT557" s="0"/>
      <c r="AKU557" s="0"/>
      <c r="AKV557" s="0"/>
      <c r="AKW557" s="0"/>
      <c r="AKX557" s="0"/>
      <c r="AKY557" s="0"/>
      <c r="AKZ557" s="0"/>
      <c r="ALA557" s="0"/>
      <c r="ALB557" s="0"/>
      <c r="ALC557" s="0"/>
      <c r="ALD557" s="0"/>
      <c r="ALE557" s="0"/>
      <c r="ALF557" s="0"/>
      <c r="ALG557" s="0"/>
      <c r="ALH557" s="0"/>
      <c r="ALI557" s="0"/>
      <c r="ALJ557" s="0"/>
      <c r="ALK557" s="0"/>
      <c r="ALL557" s="0"/>
      <c r="ALM557" s="0"/>
      <c r="ALN557" s="0"/>
      <c r="ALO557" s="0"/>
      <c r="ALP557" s="0"/>
      <c r="ALQ557" s="0"/>
      <c r="ALR557" s="0"/>
      <c r="ALS557" s="0"/>
      <c r="ALT557" s="0"/>
      <c r="ALU557" s="0"/>
      <c r="ALV557" s="0"/>
      <c r="ALW557" s="0"/>
      <c r="ALX557" s="0"/>
      <c r="ALY557" s="0"/>
      <c r="ALZ557" s="0"/>
      <c r="AMA557" s="0"/>
      <c r="AMB557" s="0"/>
      <c r="AMC557" s="0"/>
      <c r="AMD557" s="0"/>
      <c r="AME557" s="0"/>
      <c r="AMF557" s="0"/>
      <c r="AMG557" s="0"/>
      <c r="AMH557" s="0"/>
      <c r="AMI557" s="0"/>
      <c r="AMJ557" s="0"/>
    </row>
    <row r="558" customFormat="false" ht="12.8" hidden="false" customHeight="false" outlineLevel="0" collapsed="false">
      <c r="A558" s="10" t="s">
        <v>172</v>
      </c>
      <c r="B558" s="10" t="s">
        <v>881</v>
      </c>
      <c r="C558" s="10" t="n">
        <v>1</v>
      </c>
      <c r="D558" s="10" t="n">
        <v>1</v>
      </c>
      <c r="E558" s="10" t="n">
        <v>1</v>
      </c>
      <c r="F558" s="0"/>
      <c r="G558" s="10" t="n">
        <v>1</v>
      </c>
      <c r="H558" s="0"/>
      <c r="I558" s="0"/>
      <c r="J558" s="0"/>
      <c r="K558" s="0"/>
      <c r="L558" s="0"/>
      <c r="M558" s="0"/>
      <c r="N558" s="0"/>
      <c r="O558" s="0"/>
      <c r="P558" s="0"/>
      <c r="Q558" s="0"/>
      <c r="R558" s="0"/>
      <c r="S558" s="0" t="n">
        <v>1</v>
      </c>
      <c r="T558" s="0"/>
      <c r="U558" s="0"/>
      <c r="V558" s="0"/>
      <c r="W558" s="0"/>
      <c r="X558" s="0"/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/>
      <c r="LY558" s="0"/>
      <c r="LZ558" s="0"/>
      <c r="MA558" s="0"/>
      <c r="MB558" s="0"/>
      <c r="MC558" s="0"/>
      <c r="MD558" s="0"/>
      <c r="ME558" s="0"/>
      <c r="MF558" s="0"/>
      <c r="MG558" s="0"/>
      <c r="MH558" s="0"/>
      <c r="MI558" s="0"/>
      <c r="MJ558" s="0"/>
      <c r="MK558" s="0"/>
      <c r="ML558" s="0"/>
      <c r="MM558" s="0"/>
      <c r="MN558" s="0"/>
      <c r="MO558" s="0"/>
      <c r="MP558" s="0"/>
      <c r="MQ558" s="0"/>
      <c r="MR558" s="0"/>
      <c r="MS558" s="0"/>
      <c r="MT558" s="0"/>
      <c r="MU558" s="0"/>
      <c r="MV558" s="0"/>
      <c r="MW558" s="0"/>
      <c r="MX558" s="0"/>
      <c r="MY558" s="0"/>
      <c r="MZ558" s="0"/>
      <c r="NA558" s="0"/>
      <c r="NB558" s="0"/>
      <c r="NC558" s="0"/>
      <c r="ND558" s="0"/>
      <c r="NE558" s="0"/>
      <c r="NF558" s="0"/>
      <c r="NG558" s="0"/>
      <c r="NH558" s="0"/>
      <c r="NI558" s="0"/>
      <c r="NJ558" s="0"/>
      <c r="NK558" s="0"/>
      <c r="NL558" s="0"/>
      <c r="NM558" s="0"/>
      <c r="NN558" s="0"/>
      <c r="NO558" s="0"/>
      <c r="NP558" s="0"/>
      <c r="NQ558" s="0"/>
      <c r="NR558" s="0"/>
      <c r="NS558" s="0"/>
      <c r="NT558" s="0"/>
      <c r="NU558" s="0"/>
      <c r="NV558" s="0"/>
      <c r="NW558" s="0"/>
      <c r="NX558" s="0"/>
      <c r="NY558" s="0"/>
      <c r="NZ558" s="0"/>
      <c r="OA558" s="0"/>
      <c r="OB558" s="0"/>
      <c r="OC558" s="0"/>
      <c r="OD558" s="0"/>
      <c r="OE558" s="0"/>
      <c r="OF558" s="0"/>
      <c r="OG558" s="0"/>
      <c r="OH558" s="0"/>
      <c r="OI558" s="0"/>
      <c r="OJ558" s="0"/>
      <c r="OK558" s="0"/>
      <c r="OL558" s="0"/>
      <c r="OM558" s="0"/>
      <c r="ON558" s="0"/>
      <c r="OO558" s="0"/>
      <c r="OP558" s="0"/>
      <c r="OQ558" s="0"/>
      <c r="OR558" s="0"/>
      <c r="OS558" s="0"/>
      <c r="OT558" s="0"/>
      <c r="OU558" s="0"/>
      <c r="OV558" s="0"/>
      <c r="OW558" s="0"/>
      <c r="OX558" s="0"/>
      <c r="OY558" s="0"/>
      <c r="OZ558" s="0"/>
      <c r="PA558" s="0"/>
      <c r="PB558" s="0"/>
      <c r="PC558" s="0"/>
      <c r="PD558" s="0"/>
      <c r="PE558" s="0"/>
      <c r="PF558" s="0"/>
      <c r="PG558" s="0"/>
      <c r="PH558" s="0"/>
      <c r="PI558" s="0"/>
      <c r="PJ558" s="0"/>
      <c r="PK558" s="0"/>
      <c r="PL558" s="0"/>
      <c r="PM558" s="0"/>
      <c r="PN558" s="0"/>
      <c r="PO558" s="0"/>
      <c r="PP558" s="0"/>
      <c r="PQ558" s="0"/>
      <c r="PR558" s="0"/>
      <c r="PS558" s="0"/>
      <c r="PT558" s="0"/>
      <c r="PU558" s="0"/>
      <c r="PV558" s="0"/>
      <c r="PW558" s="0"/>
      <c r="PX558" s="0"/>
      <c r="PY558" s="0"/>
      <c r="PZ558" s="0"/>
      <c r="QA558" s="0"/>
      <c r="QB558" s="0"/>
      <c r="QC558" s="0"/>
      <c r="QD558" s="0"/>
      <c r="QE558" s="0"/>
      <c r="QF558" s="0"/>
      <c r="QG558" s="0"/>
      <c r="QH558" s="0"/>
      <c r="QI558" s="0"/>
      <c r="QJ558" s="0"/>
      <c r="QK558" s="0"/>
      <c r="QL558" s="0"/>
      <c r="QM558" s="0"/>
      <c r="QN558" s="0"/>
      <c r="QO558" s="0"/>
      <c r="QP558" s="0"/>
      <c r="QQ558" s="0"/>
      <c r="QR558" s="0"/>
      <c r="QS558" s="0"/>
      <c r="QT558" s="0"/>
      <c r="QU558" s="0"/>
      <c r="QV558" s="0"/>
      <c r="QW558" s="0"/>
      <c r="QX558" s="0"/>
      <c r="QY558" s="0"/>
      <c r="QZ558" s="0"/>
      <c r="RA558" s="0"/>
      <c r="RB558" s="0"/>
      <c r="RC558" s="0"/>
      <c r="RD558" s="0"/>
      <c r="RE558" s="0"/>
      <c r="RF558" s="0"/>
      <c r="RG558" s="0"/>
      <c r="RH558" s="0"/>
      <c r="RI558" s="0"/>
      <c r="RJ558" s="0"/>
      <c r="RK558" s="0"/>
      <c r="RL558" s="0"/>
      <c r="RM558" s="0"/>
      <c r="RN558" s="0"/>
      <c r="RO558" s="0"/>
      <c r="RP558" s="0"/>
      <c r="RQ558" s="0"/>
      <c r="RR558" s="0"/>
      <c r="RS558" s="0"/>
      <c r="RT558" s="0"/>
      <c r="RU558" s="0"/>
      <c r="RV558" s="0"/>
      <c r="RW558" s="0"/>
      <c r="RX558" s="0"/>
      <c r="RY558" s="0"/>
      <c r="RZ558" s="0"/>
      <c r="SA558" s="0"/>
      <c r="SB558" s="0"/>
      <c r="SC558" s="0"/>
      <c r="SD558" s="0"/>
      <c r="SE558" s="0"/>
      <c r="SF558" s="0"/>
      <c r="SG558" s="0"/>
      <c r="SH558" s="0"/>
      <c r="SI558" s="0"/>
      <c r="SJ558" s="0"/>
      <c r="SK558" s="0"/>
      <c r="SL558" s="0"/>
      <c r="SM558" s="0"/>
      <c r="SN558" s="0"/>
      <c r="SO558" s="0"/>
      <c r="SP558" s="0"/>
      <c r="SQ558" s="0"/>
      <c r="SR558" s="0"/>
      <c r="SS558" s="0"/>
      <c r="ST558" s="0"/>
      <c r="SU558" s="0"/>
      <c r="SV558" s="0"/>
      <c r="SW558" s="0"/>
      <c r="SX558" s="0"/>
      <c r="SY558" s="0"/>
      <c r="SZ558" s="0"/>
      <c r="TA558" s="0"/>
      <c r="TB558" s="0"/>
      <c r="TC558" s="0"/>
      <c r="TD558" s="0"/>
      <c r="TE558" s="0"/>
      <c r="TF558" s="0"/>
      <c r="TG558" s="0"/>
      <c r="TH558" s="0"/>
      <c r="TI558" s="0"/>
      <c r="TJ558" s="0"/>
      <c r="TK558" s="0"/>
      <c r="TL558" s="0"/>
      <c r="TM558" s="0"/>
      <c r="TN558" s="0"/>
      <c r="TO558" s="0"/>
      <c r="TP558" s="0"/>
      <c r="TQ558" s="0"/>
      <c r="TR558" s="0"/>
      <c r="TS558" s="0"/>
      <c r="TT558" s="0"/>
      <c r="TU558" s="0"/>
      <c r="TV558" s="0"/>
      <c r="TW558" s="0"/>
      <c r="TX558" s="0"/>
      <c r="TY558" s="0"/>
      <c r="TZ558" s="0"/>
      <c r="UA558" s="0"/>
      <c r="UB558" s="0"/>
      <c r="UC558" s="0"/>
      <c r="UD558" s="0"/>
      <c r="UE558" s="0"/>
      <c r="UF558" s="0"/>
      <c r="UG558" s="0"/>
      <c r="UH558" s="0"/>
      <c r="UI558" s="0"/>
      <c r="UJ558" s="0"/>
      <c r="UK558" s="0"/>
      <c r="UL558" s="0"/>
      <c r="UM558" s="0"/>
      <c r="UN558" s="0"/>
      <c r="UO558" s="0"/>
      <c r="UP558" s="0"/>
      <c r="UQ558" s="0"/>
      <c r="UR558" s="0"/>
      <c r="US558" s="0"/>
      <c r="UT558" s="0"/>
      <c r="UU558" s="0"/>
      <c r="UV558" s="0"/>
      <c r="UW558" s="0"/>
      <c r="UX558" s="0"/>
      <c r="UY558" s="0"/>
      <c r="UZ558" s="0"/>
      <c r="VA558" s="0"/>
      <c r="VB558" s="0"/>
      <c r="VC558" s="0"/>
      <c r="VD558" s="0"/>
      <c r="VE558" s="0"/>
      <c r="VF558" s="0"/>
      <c r="VG558" s="0"/>
      <c r="VH558" s="0"/>
      <c r="VI558" s="0"/>
      <c r="VJ558" s="0"/>
      <c r="VK558" s="0"/>
      <c r="VL558" s="0"/>
      <c r="VM558" s="0"/>
      <c r="VN558" s="0"/>
      <c r="VO558" s="0"/>
      <c r="VP558" s="0"/>
      <c r="VQ558" s="0"/>
      <c r="VR558" s="0"/>
      <c r="VS558" s="0"/>
      <c r="VT558" s="0"/>
      <c r="VU558" s="0"/>
      <c r="VV558" s="0"/>
      <c r="VW558" s="0"/>
      <c r="VX558" s="0"/>
      <c r="VY558" s="0"/>
      <c r="VZ558" s="0"/>
      <c r="WA558" s="0"/>
      <c r="WB558" s="0"/>
      <c r="WC558" s="0"/>
      <c r="WD558" s="0"/>
      <c r="WE558" s="0"/>
      <c r="WF558" s="0"/>
      <c r="WG558" s="0"/>
      <c r="WH558" s="0"/>
      <c r="WI558" s="0"/>
      <c r="WJ558" s="0"/>
      <c r="WK558" s="0"/>
      <c r="WL558" s="0"/>
      <c r="WM558" s="0"/>
      <c r="WN558" s="0"/>
      <c r="WO558" s="0"/>
      <c r="WP558" s="0"/>
      <c r="WQ558" s="0"/>
      <c r="WR558" s="0"/>
      <c r="WS558" s="0"/>
      <c r="WT558" s="0"/>
      <c r="WU558" s="0"/>
      <c r="WV558" s="0"/>
      <c r="WW558" s="0"/>
      <c r="WX558" s="0"/>
      <c r="WY558" s="0"/>
      <c r="WZ558" s="0"/>
      <c r="XA558" s="0"/>
      <c r="XB558" s="0"/>
      <c r="XC558" s="0"/>
      <c r="XD558" s="0"/>
      <c r="XE558" s="0"/>
      <c r="XF558" s="0"/>
      <c r="XG558" s="0"/>
      <c r="XH558" s="0"/>
      <c r="XI558" s="0"/>
      <c r="XJ558" s="0"/>
      <c r="XK558" s="0"/>
      <c r="XL558" s="0"/>
      <c r="XM558" s="0"/>
      <c r="XN558" s="0"/>
      <c r="XO558" s="0"/>
      <c r="XP558" s="0"/>
      <c r="XQ558" s="0"/>
      <c r="XR558" s="0"/>
      <c r="XS558" s="0"/>
      <c r="XT558" s="0"/>
      <c r="XU558" s="0"/>
      <c r="XV558" s="0"/>
      <c r="XW558" s="0"/>
      <c r="XX558" s="0"/>
      <c r="XY558" s="0"/>
      <c r="XZ558" s="0"/>
      <c r="YA558" s="0"/>
      <c r="YB558" s="0"/>
      <c r="YC558" s="0"/>
      <c r="YD558" s="0"/>
      <c r="YE558" s="0"/>
      <c r="YF558" s="0"/>
      <c r="YG558" s="0"/>
      <c r="YH558" s="0"/>
      <c r="YI558" s="0"/>
      <c r="YJ558" s="0"/>
      <c r="YK558" s="0"/>
      <c r="YL558" s="0"/>
      <c r="YM558" s="0"/>
      <c r="YN558" s="0"/>
      <c r="YO558" s="0"/>
      <c r="YP558" s="0"/>
      <c r="YQ558" s="0"/>
      <c r="YR558" s="0"/>
      <c r="YS558" s="0"/>
      <c r="YT558" s="0"/>
      <c r="YU558" s="0"/>
      <c r="YV558" s="0"/>
      <c r="YW558" s="0"/>
      <c r="YX558" s="0"/>
      <c r="YY558" s="0"/>
      <c r="YZ558" s="0"/>
      <c r="ZA558" s="0"/>
      <c r="ZB558" s="0"/>
      <c r="ZC558" s="0"/>
      <c r="ZD558" s="0"/>
      <c r="ZE558" s="0"/>
      <c r="ZF558" s="0"/>
      <c r="ZG558" s="0"/>
      <c r="ZH558" s="0"/>
      <c r="ZI558" s="0"/>
      <c r="ZJ558" s="0"/>
      <c r="ZK558" s="0"/>
      <c r="ZL558" s="0"/>
      <c r="ZM558" s="0"/>
      <c r="ZN558" s="0"/>
      <c r="ZO558" s="0"/>
      <c r="ZP558" s="0"/>
      <c r="ZQ558" s="0"/>
      <c r="ZR558" s="0"/>
      <c r="ZS558" s="0"/>
      <c r="ZT558" s="0"/>
      <c r="ZU558" s="0"/>
      <c r="ZV558" s="0"/>
      <c r="ZW558" s="0"/>
      <c r="ZX558" s="0"/>
      <c r="ZY558" s="0"/>
      <c r="ZZ558" s="0"/>
      <c r="AAA558" s="0"/>
      <c r="AAB558" s="0"/>
      <c r="AAC558" s="0"/>
      <c r="AAD558" s="0"/>
      <c r="AAE558" s="0"/>
      <c r="AAF558" s="0"/>
      <c r="AAG558" s="0"/>
      <c r="AAH558" s="0"/>
      <c r="AAI558" s="0"/>
      <c r="AAJ558" s="0"/>
      <c r="AAK558" s="0"/>
      <c r="AAL558" s="0"/>
      <c r="AAM558" s="0"/>
      <c r="AAN558" s="0"/>
      <c r="AAO558" s="0"/>
      <c r="AAP558" s="0"/>
      <c r="AAQ558" s="0"/>
      <c r="AAR558" s="0"/>
      <c r="AAS558" s="0"/>
      <c r="AAT558" s="0"/>
      <c r="AAU558" s="0"/>
      <c r="AAV558" s="0"/>
      <c r="AAW558" s="0"/>
      <c r="AAX558" s="0"/>
      <c r="AAY558" s="0"/>
      <c r="AAZ558" s="0"/>
      <c r="ABA558" s="0"/>
      <c r="ABB558" s="0"/>
      <c r="ABC558" s="0"/>
      <c r="ABD558" s="0"/>
      <c r="ABE558" s="0"/>
      <c r="ABF558" s="0"/>
      <c r="ABG558" s="0"/>
      <c r="ABH558" s="0"/>
      <c r="ABI558" s="0"/>
      <c r="ABJ558" s="0"/>
      <c r="ABK558" s="0"/>
      <c r="ABL558" s="0"/>
      <c r="ABM558" s="0"/>
      <c r="ABN558" s="0"/>
      <c r="ABO558" s="0"/>
      <c r="ABP558" s="0"/>
      <c r="ABQ558" s="0"/>
      <c r="ABR558" s="0"/>
      <c r="ABS558" s="0"/>
      <c r="ABT558" s="0"/>
      <c r="ABU558" s="0"/>
      <c r="ABV558" s="0"/>
      <c r="ABW558" s="0"/>
      <c r="ABX558" s="0"/>
      <c r="ABY558" s="0"/>
      <c r="ABZ558" s="0"/>
      <c r="ACA558" s="0"/>
      <c r="ACB558" s="0"/>
      <c r="ACC558" s="0"/>
      <c r="ACD558" s="0"/>
      <c r="ACE558" s="0"/>
      <c r="ACF558" s="0"/>
      <c r="ACG558" s="0"/>
      <c r="ACH558" s="0"/>
      <c r="ACI558" s="0"/>
      <c r="ACJ558" s="0"/>
      <c r="ACK558" s="0"/>
      <c r="ACL558" s="0"/>
      <c r="ACM558" s="0"/>
      <c r="ACN558" s="0"/>
      <c r="ACO558" s="0"/>
      <c r="ACP558" s="0"/>
      <c r="ACQ558" s="0"/>
      <c r="ACR558" s="0"/>
      <c r="ACS558" s="0"/>
      <c r="ACT558" s="0"/>
      <c r="ACU558" s="0"/>
      <c r="ACV558" s="0"/>
      <c r="ACW558" s="0"/>
      <c r="ACX558" s="0"/>
      <c r="ACY558" s="0"/>
      <c r="ACZ558" s="0"/>
      <c r="ADA558" s="0"/>
      <c r="ADB558" s="0"/>
      <c r="ADC558" s="0"/>
      <c r="ADD558" s="0"/>
      <c r="ADE558" s="0"/>
      <c r="ADF558" s="0"/>
      <c r="ADG558" s="0"/>
      <c r="ADH558" s="0"/>
      <c r="ADI558" s="0"/>
      <c r="ADJ558" s="0"/>
      <c r="ADK558" s="0"/>
      <c r="ADL558" s="0"/>
      <c r="ADM558" s="0"/>
      <c r="ADN558" s="0"/>
      <c r="ADO558" s="0"/>
      <c r="ADP558" s="0"/>
      <c r="ADQ558" s="0"/>
      <c r="ADR558" s="0"/>
      <c r="ADS558" s="0"/>
      <c r="ADT558" s="0"/>
      <c r="ADU558" s="0"/>
      <c r="ADV558" s="0"/>
      <c r="ADW558" s="0"/>
      <c r="ADX558" s="0"/>
      <c r="ADY558" s="0"/>
      <c r="ADZ558" s="0"/>
      <c r="AEA558" s="0"/>
      <c r="AEB558" s="0"/>
      <c r="AEC558" s="0"/>
      <c r="AED558" s="0"/>
      <c r="AEE558" s="0"/>
      <c r="AEF558" s="0"/>
      <c r="AEG558" s="0"/>
      <c r="AEH558" s="0"/>
      <c r="AEI558" s="0"/>
      <c r="AEJ558" s="0"/>
      <c r="AEK558" s="0"/>
      <c r="AEL558" s="0"/>
      <c r="AEM558" s="0"/>
      <c r="AEN558" s="0"/>
      <c r="AEO558" s="0"/>
      <c r="AEP558" s="0"/>
      <c r="AEQ558" s="0"/>
      <c r="AER558" s="0"/>
      <c r="AES558" s="0"/>
      <c r="AET558" s="0"/>
      <c r="AEU558" s="0"/>
      <c r="AEV558" s="0"/>
      <c r="AEW558" s="0"/>
      <c r="AEX558" s="0"/>
      <c r="AEY558" s="0"/>
      <c r="AEZ558" s="0"/>
      <c r="AFA558" s="0"/>
      <c r="AFB558" s="0"/>
      <c r="AFC558" s="0"/>
      <c r="AFD558" s="0"/>
      <c r="AFE558" s="0"/>
      <c r="AFF558" s="0"/>
      <c r="AFG558" s="0"/>
      <c r="AFH558" s="0"/>
      <c r="AFI558" s="0"/>
      <c r="AFJ558" s="0"/>
      <c r="AFK558" s="0"/>
      <c r="AFL558" s="0"/>
      <c r="AFM558" s="0"/>
      <c r="AFN558" s="0"/>
      <c r="AFO558" s="0"/>
      <c r="AFP558" s="0"/>
      <c r="AFQ558" s="0"/>
      <c r="AFR558" s="0"/>
      <c r="AFS558" s="0"/>
      <c r="AFT558" s="0"/>
      <c r="AFU558" s="0"/>
      <c r="AFV558" s="0"/>
      <c r="AFW558" s="0"/>
      <c r="AFX558" s="0"/>
      <c r="AFY558" s="0"/>
      <c r="AFZ558" s="0"/>
      <c r="AGA558" s="0"/>
      <c r="AGB558" s="0"/>
      <c r="AGC558" s="0"/>
      <c r="AGD558" s="0"/>
      <c r="AGE558" s="0"/>
      <c r="AGF558" s="0"/>
      <c r="AGG558" s="0"/>
      <c r="AGH558" s="0"/>
      <c r="AGI558" s="0"/>
      <c r="AGJ558" s="0"/>
      <c r="AGK558" s="0"/>
      <c r="AGL558" s="0"/>
      <c r="AGM558" s="0"/>
      <c r="AGN558" s="0"/>
      <c r="AGO558" s="0"/>
      <c r="AGP558" s="0"/>
      <c r="AGQ558" s="0"/>
      <c r="AGR558" s="0"/>
      <c r="AGS558" s="0"/>
      <c r="AGT558" s="0"/>
      <c r="AGU558" s="0"/>
      <c r="AGV558" s="0"/>
      <c r="AGW558" s="0"/>
      <c r="AGX558" s="0"/>
      <c r="AGY558" s="0"/>
      <c r="AGZ558" s="0"/>
      <c r="AHA558" s="0"/>
      <c r="AHB558" s="0"/>
      <c r="AHC558" s="0"/>
      <c r="AHD558" s="0"/>
      <c r="AHE558" s="0"/>
      <c r="AHF558" s="0"/>
      <c r="AHG558" s="0"/>
      <c r="AHH558" s="0"/>
      <c r="AHI558" s="0"/>
      <c r="AHJ558" s="0"/>
      <c r="AHK558" s="0"/>
      <c r="AHL558" s="0"/>
      <c r="AHM558" s="0"/>
      <c r="AHN558" s="0"/>
      <c r="AHO558" s="0"/>
      <c r="AHP558" s="0"/>
      <c r="AHQ558" s="0"/>
      <c r="AHR558" s="0"/>
      <c r="AHS558" s="0"/>
      <c r="AHT558" s="0"/>
      <c r="AHU558" s="0"/>
      <c r="AHV558" s="0"/>
      <c r="AHW558" s="0"/>
      <c r="AHX558" s="0"/>
      <c r="AHY558" s="0"/>
      <c r="AHZ558" s="0"/>
      <c r="AIA558" s="0"/>
      <c r="AIB558" s="0"/>
      <c r="AIC558" s="0"/>
      <c r="AID558" s="0"/>
      <c r="AIE558" s="0"/>
      <c r="AIF558" s="0"/>
      <c r="AIG558" s="0"/>
      <c r="AIH558" s="0"/>
      <c r="AII558" s="0"/>
      <c r="AIJ558" s="0"/>
      <c r="AIK558" s="0"/>
      <c r="AIL558" s="0"/>
      <c r="AIM558" s="0"/>
      <c r="AIN558" s="0"/>
      <c r="AIO558" s="0"/>
      <c r="AIP558" s="0"/>
      <c r="AIQ558" s="0"/>
      <c r="AIR558" s="0"/>
      <c r="AIS558" s="0"/>
      <c r="AIT558" s="0"/>
      <c r="AIU558" s="0"/>
      <c r="AIV558" s="0"/>
      <c r="AIW558" s="0"/>
      <c r="AIX558" s="0"/>
      <c r="AIY558" s="0"/>
      <c r="AIZ558" s="0"/>
      <c r="AJA558" s="0"/>
      <c r="AJB558" s="0"/>
      <c r="AJC558" s="0"/>
      <c r="AJD558" s="0"/>
      <c r="AJE558" s="0"/>
      <c r="AJF558" s="0"/>
      <c r="AJG558" s="0"/>
      <c r="AJH558" s="0"/>
      <c r="AJI558" s="0"/>
      <c r="AJJ558" s="0"/>
      <c r="AJK558" s="0"/>
      <c r="AJL558" s="0"/>
      <c r="AJM558" s="0"/>
      <c r="AJN558" s="0"/>
      <c r="AJO558" s="0"/>
      <c r="AJP558" s="0"/>
      <c r="AJQ558" s="0"/>
      <c r="AJR558" s="0"/>
      <c r="AJS558" s="0"/>
      <c r="AJT558" s="0"/>
      <c r="AJU558" s="0"/>
      <c r="AJV558" s="0"/>
      <c r="AJW558" s="0"/>
      <c r="AJX558" s="0"/>
      <c r="AJY558" s="0"/>
      <c r="AJZ558" s="0"/>
      <c r="AKA558" s="0"/>
      <c r="AKB558" s="0"/>
      <c r="AKC558" s="0"/>
      <c r="AKD558" s="0"/>
      <c r="AKE558" s="0"/>
      <c r="AKF558" s="0"/>
      <c r="AKG558" s="0"/>
      <c r="AKH558" s="0"/>
      <c r="AKI558" s="0"/>
      <c r="AKJ558" s="0"/>
      <c r="AKK558" s="0"/>
      <c r="AKL558" s="0"/>
      <c r="AKM558" s="0"/>
      <c r="AKN558" s="0"/>
      <c r="AKO558" s="0"/>
      <c r="AKP558" s="0"/>
      <c r="AKQ558" s="0"/>
      <c r="AKR558" s="0"/>
      <c r="AKS558" s="0"/>
      <c r="AKT558" s="0"/>
      <c r="AKU558" s="0"/>
      <c r="AKV558" s="0"/>
      <c r="AKW558" s="0"/>
      <c r="AKX558" s="0"/>
      <c r="AKY558" s="0"/>
      <c r="AKZ558" s="0"/>
      <c r="ALA558" s="0"/>
      <c r="ALB558" s="0"/>
      <c r="ALC558" s="0"/>
      <c r="ALD558" s="0"/>
      <c r="ALE558" s="0"/>
      <c r="ALF558" s="0"/>
      <c r="ALG558" s="0"/>
      <c r="ALH558" s="0"/>
      <c r="ALI558" s="0"/>
      <c r="ALJ558" s="0"/>
      <c r="ALK558" s="0"/>
      <c r="ALL558" s="0"/>
      <c r="ALM558" s="0"/>
      <c r="ALN558" s="0"/>
      <c r="ALO558" s="0"/>
      <c r="ALP558" s="0"/>
      <c r="ALQ558" s="0"/>
      <c r="ALR558" s="0"/>
      <c r="ALS558" s="0"/>
      <c r="ALT558" s="0"/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customFormat="false" ht="12.8" hidden="false" customHeight="false" outlineLevel="0" collapsed="false">
      <c r="A559" s="10" t="s">
        <v>172</v>
      </c>
      <c r="B559" s="10" t="s">
        <v>882</v>
      </c>
      <c r="C559" s="10" t="n">
        <v>1</v>
      </c>
      <c r="D559" s="10" t="n">
        <v>1</v>
      </c>
      <c r="E559" s="10" t="n">
        <v>1</v>
      </c>
      <c r="F559" s="0"/>
      <c r="G559" s="10" t="n">
        <v>1</v>
      </c>
      <c r="H559" s="0"/>
      <c r="I559" s="0"/>
      <c r="J559" s="0"/>
      <c r="K559" s="0"/>
      <c r="L559" s="0"/>
      <c r="M559" s="0"/>
      <c r="N559" s="0"/>
      <c r="O559" s="0"/>
      <c r="P559" s="0"/>
      <c r="Q559" s="0"/>
      <c r="R559" s="0"/>
      <c r="S559" s="0" t="n">
        <v>1</v>
      </c>
      <c r="T559" s="0"/>
      <c r="U559" s="0"/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  <c r="LX559" s="0"/>
      <c r="LY559" s="0"/>
      <c r="LZ559" s="0"/>
      <c r="MA559" s="0"/>
      <c r="MB559" s="0"/>
      <c r="MC559" s="0"/>
      <c r="MD559" s="0"/>
      <c r="ME559" s="0"/>
      <c r="MF559" s="0"/>
      <c r="MG559" s="0"/>
      <c r="MH559" s="0"/>
      <c r="MI559" s="0"/>
      <c r="MJ559" s="0"/>
      <c r="MK559" s="0"/>
      <c r="ML559" s="0"/>
      <c r="MM559" s="0"/>
      <c r="MN559" s="0"/>
      <c r="MO559" s="0"/>
      <c r="MP559" s="0"/>
      <c r="MQ559" s="0"/>
      <c r="MR559" s="0"/>
      <c r="MS559" s="0"/>
      <c r="MT559" s="0"/>
      <c r="MU559" s="0"/>
      <c r="MV559" s="0"/>
      <c r="MW559" s="0"/>
      <c r="MX559" s="0"/>
      <c r="MY559" s="0"/>
      <c r="MZ559" s="0"/>
      <c r="NA559" s="0"/>
      <c r="NB559" s="0"/>
      <c r="NC559" s="0"/>
      <c r="ND559" s="0"/>
      <c r="NE559" s="0"/>
      <c r="NF559" s="0"/>
      <c r="NG559" s="0"/>
      <c r="NH559" s="0"/>
      <c r="NI559" s="0"/>
      <c r="NJ559" s="0"/>
      <c r="NK559" s="0"/>
      <c r="NL559" s="0"/>
      <c r="NM559" s="0"/>
      <c r="NN559" s="0"/>
      <c r="NO559" s="0"/>
      <c r="NP559" s="0"/>
      <c r="NQ559" s="0"/>
      <c r="NR559" s="0"/>
      <c r="NS559" s="0"/>
      <c r="NT559" s="0"/>
      <c r="NU559" s="0"/>
      <c r="NV559" s="0"/>
      <c r="NW559" s="0"/>
      <c r="NX559" s="0"/>
      <c r="NY559" s="0"/>
      <c r="NZ559" s="0"/>
      <c r="OA559" s="0"/>
      <c r="OB559" s="0"/>
      <c r="OC559" s="0"/>
      <c r="OD559" s="0"/>
      <c r="OE559" s="0"/>
      <c r="OF559" s="0"/>
      <c r="OG559" s="0"/>
      <c r="OH559" s="0"/>
      <c r="OI559" s="0"/>
      <c r="OJ559" s="0"/>
      <c r="OK559" s="0"/>
      <c r="OL559" s="0"/>
      <c r="OM559" s="0"/>
      <c r="ON559" s="0"/>
      <c r="OO559" s="0"/>
      <c r="OP559" s="0"/>
      <c r="OQ559" s="0"/>
      <c r="OR559" s="0"/>
      <c r="OS559" s="0"/>
      <c r="OT559" s="0"/>
      <c r="OU559" s="0"/>
      <c r="OV559" s="0"/>
      <c r="OW559" s="0"/>
      <c r="OX559" s="0"/>
      <c r="OY559" s="0"/>
      <c r="OZ559" s="0"/>
      <c r="PA559" s="0"/>
      <c r="PB559" s="0"/>
      <c r="PC559" s="0"/>
      <c r="PD559" s="0"/>
      <c r="PE559" s="0"/>
      <c r="PF559" s="0"/>
      <c r="PG559" s="0"/>
      <c r="PH559" s="0"/>
      <c r="PI559" s="0"/>
      <c r="PJ559" s="0"/>
      <c r="PK559" s="0"/>
      <c r="PL559" s="0"/>
      <c r="PM559" s="0"/>
      <c r="PN559" s="0"/>
      <c r="PO559" s="0"/>
      <c r="PP559" s="0"/>
      <c r="PQ559" s="0"/>
      <c r="PR559" s="0"/>
      <c r="PS559" s="0"/>
      <c r="PT559" s="0"/>
      <c r="PU559" s="0"/>
      <c r="PV559" s="0"/>
      <c r="PW559" s="0"/>
      <c r="PX559" s="0"/>
      <c r="PY559" s="0"/>
      <c r="PZ559" s="0"/>
      <c r="QA559" s="0"/>
      <c r="QB559" s="0"/>
      <c r="QC559" s="0"/>
      <c r="QD559" s="0"/>
      <c r="QE559" s="0"/>
      <c r="QF559" s="0"/>
      <c r="QG559" s="0"/>
      <c r="QH559" s="0"/>
      <c r="QI559" s="0"/>
      <c r="QJ559" s="0"/>
      <c r="QK559" s="0"/>
      <c r="QL559" s="0"/>
      <c r="QM559" s="0"/>
      <c r="QN559" s="0"/>
      <c r="QO559" s="0"/>
      <c r="QP559" s="0"/>
      <c r="QQ559" s="0"/>
      <c r="QR559" s="0"/>
      <c r="QS559" s="0"/>
      <c r="QT559" s="0"/>
      <c r="QU559" s="0"/>
      <c r="QV559" s="0"/>
      <c r="QW559" s="0"/>
      <c r="QX559" s="0"/>
      <c r="QY559" s="0"/>
      <c r="QZ559" s="0"/>
      <c r="RA559" s="0"/>
      <c r="RB559" s="0"/>
      <c r="RC559" s="0"/>
      <c r="RD559" s="0"/>
      <c r="RE559" s="0"/>
      <c r="RF559" s="0"/>
      <c r="RG559" s="0"/>
      <c r="RH559" s="0"/>
      <c r="RI559" s="0"/>
      <c r="RJ559" s="0"/>
      <c r="RK559" s="0"/>
      <c r="RL559" s="0"/>
      <c r="RM559" s="0"/>
      <c r="RN559" s="0"/>
      <c r="RO559" s="0"/>
      <c r="RP559" s="0"/>
      <c r="RQ559" s="0"/>
      <c r="RR559" s="0"/>
      <c r="RS559" s="0"/>
      <c r="RT559" s="0"/>
      <c r="RU559" s="0"/>
      <c r="RV559" s="0"/>
      <c r="RW559" s="0"/>
      <c r="RX559" s="0"/>
      <c r="RY559" s="0"/>
      <c r="RZ559" s="0"/>
      <c r="SA559" s="0"/>
      <c r="SB559" s="0"/>
      <c r="SC559" s="0"/>
      <c r="SD559" s="0"/>
      <c r="SE559" s="0"/>
      <c r="SF559" s="0"/>
      <c r="SG559" s="0"/>
      <c r="SH559" s="0"/>
      <c r="SI559" s="0"/>
      <c r="SJ559" s="0"/>
      <c r="SK559" s="0"/>
      <c r="SL559" s="0"/>
      <c r="SM559" s="0"/>
      <c r="SN559" s="0"/>
      <c r="SO559" s="0"/>
      <c r="SP559" s="0"/>
      <c r="SQ559" s="0"/>
      <c r="SR559" s="0"/>
      <c r="SS559" s="0"/>
      <c r="ST559" s="0"/>
      <c r="SU559" s="0"/>
      <c r="SV559" s="0"/>
      <c r="SW559" s="0"/>
      <c r="SX559" s="0"/>
      <c r="SY559" s="0"/>
      <c r="SZ559" s="0"/>
      <c r="TA559" s="0"/>
      <c r="TB559" s="0"/>
      <c r="TC559" s="0"/>
      <c r="TD559" s="0"/>
      <c r="TE559" s="0"/>
      <c r="TF559" s="0"/>
      <c r="TG559" s="0"/>
      <c r="TH559" s="0"/>
      <c r="TI559" s="0"/>
      <c r="TJ559" s="0"/>
      <c r="TK559" s="0"/>
      <c r="TL559" s="0"/>
      <c r="TM559" s="0"/>
      <c r="TN559" s="0"/>
      <c r="TO559" s="0"/>
      <c r="TP559" s="0"/>
      <c r="TQ559" s="0"/>
      <c r="TR559" s="0"/>
      <c r="TS559" s="0"/>
      <c r="TT559" s="0"/>
      <c r="TU559" s="0"/>
      <c r="TV559" s="0"/>
      <c r="TW559" s="0"/>
      <c r="TX559" s="0"/>
      <c r="TY559" s="0"/>
      <c r="TZ559" s="0"/>
      <c r="UA559" s="0"/>
      <c r="UB559" s="0"/>
      <c r="UC559" s="0"/>
      <c r="UD559" s="0"/>
      <c r="UE559" s="0"/>
      <c r="UF559" s="0"/>
      <c r="UG559" s="0"/>
      <c r="UH559" s="0"/>
      <c r="UI559" s="0"/>
      <c r="UJ559" s="0"/>
      <c r="UK559" s="0"/>
      <c r="UL559" s="0"/>
      <c r="UM559" s="0"/>
      <c r="UN559" s="0"/>
      <c r="UO559" s="0"/>
      <c r="UP559" s="0"/>
      <c r="UQ559" s="0"/>
      <c r="UR559" s="0"/>
      <c r="US559" s="0"/>
      <c r="UT559" s="0"/>
      <c r="UU559" s="0"/>
      <c r="UV559" s="0"/>
      <c r="UW559" s="0"/>
      <c r="UX559" s="0"/>
      <c r="UY559" s="0"/>
      <c r="UZ559" s="0"/>
      <c r="VA559" s="0"/>
      <c r="VB559" s="0"/>
      <c r="VC559" s="0"/>
      <c r="VD559" s="0"/>
      <c r="VE559" s="0"/>
      <c r="VF559" s="0"/>
      <c r="VG559" s="0"/>
      <c r="VH559" s="0"/>
      <c r="VI559" s="0"/>
      <c r="VJ559" s="0"/>
      <c r="VK559" s="0"/>
      <c r="VL559" s="0"/>
      <c r="VM559" s="0"/>
      <c r="VN559" s="0"/>
      <c r="VO559" s="0"/>
      <c r="VP559" s="0"/>
      <c r="VQ559" s="0"/>
      <c r="VR559" s="0"/>
      <c r="VS559" s="0"/>
      <c r="VT559" s="0"/>
      <c r="VU559" s="0"/>
      <c r="VV559" s="0"/>
      <c r="VW559" s="0"/>
      <c r="VX559" s="0"/>
      <c r="VY559" s="0"/>
      <c r="VZ559" s="0"/>
      <c r="WA559" s="0"/>
      <c r="WB559" s="0"/>
      <c r="WC559" s="0"/>
      <c r="WD559" s="0"/>
      <c r="WE559" s="0"/>
      <c r="WF559" s="0"/>
      <c r="WG559" s="0"/>
      <c r="WH559" s="0"/>
      <c r="WI559" s="0"/>
      <c r="WJ559" s="0"/>
      <c r="WK559" s="0"/>
      <c r="WL559" s="0"/>
      <c r="WM559" s="0"/>
      <c r="WN559" s="0"/>
      <c r="WO559" s="0"/>
      <c r="WP559" s="0"/>
      <c r="WQ559" s="0"/>
      <c r="WR559" s="0"/>
      <c r="WS559" s="0"/>
      <c r="WT559" s="0"/>
      <c r="WU559" s="0"/>
      <c r="WV559" s="0"/>
      <c r="WW559" s="0"/>
      <c r="WX559" s="0"/>
      <c r="WY559" s="0"/>
      <c r="WZ559" s="0"/>
      <c r="XA559" s="0"/>
      <c r="XB559" s="0"/>
      <c r="XC559" s="0"/>
      <c r="XD559" s="0"/>
      <c r="XE559" s="0"/>
      <c r="XF559" s="0"/>
      <c r="XG559" s="0"/>
      <c r="XH559" s="0"/>
      <c r="XI559" s="0"/>
      <c r="XJ559" s="0"/>
      <c r="XK559" s="0"/>
      <c r="XL559" s="0"/>
      <c r="XM559" s="0"/>
      <c r="XN559" s="0"/>
      <c r="XO559" s="0"/>
      <c r="XP559" s="0"/>
      <c r="XQ559" s="0"/>
      <c r="XR559" s="0"/>
      <c r="XS559" s="0"/>
      <c r="XT559" s="0"/>
      <c r="XU559" s="0"/>
      <c r="XV559" s="0"/>
      <c r="XW559" s="0"/>
      <c r="XX559" s="0"/>
      <c r="XY559" s="0"/>
      <c r="XZ559" s="0"/>
      <c r="YA559" s="0"/>
      <c r="YB559" s="0"/>
      <c r="YC559" s="0"/>
      <c r="YD559" s="0"/>
      <c r="YE559" s="0"/>
      <c r="YF559" s="0"/>
      <c r="YG559" s="0"/>
      <c r="YH559" s="0"/>
      <c r="YI559" s="0"/>
      <c r="YJ559" s="0"/>
      <c r="YK559" s="0"/>
      <c r="YL559" s="0"/>
      <c r="YM559" s="0"/>
      <c r="YN559" s="0"/>
      <c r="YO559" s="0"/>
      <c r="YP559" s="0"/>
      <c r="YQ559" s="0"/>
      <c r="YR559" s="0"/>
      <c r="YS559" s="0"/>
      <c r="YT559" s="0"/>
      <c r="YU559" s="0"/>
      <c r="YV559" s="0"/>
      <c r="YW559" s="0"/>
      <c r="YX559" s="0"/>
      <c r="YY559" s="0"/>
      <c r="YZ559" s="0"/>
      <c r="ZA559" s="0"/>
      <c r="ZB559" s="0"/>
      <c r="ZC559" s="0"/>
      <c r="ZD559" s="0"/>
      <c r="ZE559" s="0"/>
      <c r="ZF559" s="0"/>
      <c r="ZG559" s="0"/>
      <c r="ZH559" s="0"/>
      <c r="ZI559" s="0"/>
      <c r="ZJ559" s="0"/>
      <c r="ZK559" s="0"/>
      <c r="ZL559" s="0"/>
      <c r="ZM559" s="0"/>
      <c r="ZN559" s="0"/>
      <c r="ZO559" s="0"/>
      <c r="ZP559" s="0"/>
      <c r="ZQ559" s="0"/>
      <c r="ZR559" s="0"/>
      <c r="ZS559" s="0"/>
      <c r="ZT559" s="0"/>
      <c r="ZU559" s="0"/>
      <c r="ZV559" s="0"/>
      <c r="ZW559" s="0"/>
      <c r="ZX559" s="0"/>
      <c r="ZY559" s="0"/>
      <c r="ZZ559" s="0"/>
      <c r="AAA559" s="0"/>
      <c r="AAB559" s="0"/>
      <c r="AAC559" s="0"/>
      <c r="AAD559" s="0"/>
      <c r="AAE559" s="0"/>
      <c r="AAF559" s="0"/>
      <c r="AAG559" s="0"/>
      <c r="AAH559" s="0"/>
      <c r="AAI559" s="0"/>
      <c r="AAJ559" s="0"/>
      <c r="AAK559" s="0"/>
      <c r="AAL559" s="0"/>
      <c r="AAM559" s="0"/>
      <c r="AAN559" s="0"/>
      <c r="AAO559" s="0"/>
      <c r="AAP559" s="0"/>
      <c r="AAQ559" s="0"/>
      <c r="AAR559" s="0"/>
      <c r="AAS559" s="0"/>
      <c r="AAT559" s="0"/>
      <c r="AAU559" s="0"/>
      <c r="AAV559" s="0"/>
      <c r="AAW559" s="0"/>
      <c r="AAX559" s="0"/>
      <c r="AAY559" s="0"/>
      <c r="AAZ559" s="0"/>
      <c r="ABA559" s="0"/>
      <c r="ABB559" s="0"/>
      <c r="ABC559" s="0"/>
      <c r="ABD559" s="0"/>
      <c r="ABE559" s="0"/>
      <c r="ABF559" s="0"/>
      <c r="ABG559" s="0"/>
      <c r="ABH559" s="0"/>
      <c r="ABI559" s="0"/>
      <c r="ABJ559" s="0"/>
      <c r="ABK559" s="0"/>
      <c r="ABL559" s="0"/>
      <c r="ABM559" s="0"/>
      <c r="ABN559" s="0"/>
      <c r="ABO559" s="0"/>
      <c r="ABP559" s="0"/>
      <c r="ABQ559" s="0"/>
      <c r="ABR559" s="0"/>
      <c r="ABS559" s="0"/>
      <c r="ABT559" s="0"/>
      <c r="ABU559" s="0"/>
      <c r="ABV559" s="0"/>
      <c r="ABW559" s="0"/>
      <c r="ABX559" s="0"/>
      <c r="ABY559" s="0"/>
      <c r="ABZ559" s="0"/>
      <c r="ACA559" s="0"/>
      <c r="ACB559" s="0"/>
      <c r="ACC559" s="0"/>
      <c r="ACD559" s="0"/>
      <c r="ACE559" s="0"/>
      <c r="ACF559" s="0"/>
      <c r="ACG559" s="0"/>
      <c r="ACH559" s="0"/>
      <c r="ACI559" s="0"/>
      <c r="ACJ559" s="0"/>
      <c r="ACK559" s="0"/>
      <c r="ACL559" s="0"/>
      <c r="ACM559" s="0"/>
      <c r="ACN559" s="0"/>
      <c r="ACO559" s="0"/>
      <c r="ACP559" s="0"/>
      <c r="ACQ559" s="0"/>
      <c r="ACR559" s="0"/>
      <c r="ACS559" s="0"/>
      <c r="ACT559" s="0"/>
      <c r="ACU559" s="0"/>
      <c r="ACV559" s="0"/>
      <c r="ACW559" s="0"/>
      <c r="ACX559" s="0"/>
      <c r="ACY559" s="0"/>
      <c r="ACZ559" s="0"/>
      <c r="ADA559" s="0"/>
      <c r="ADB559" s="0"/>
      <c r="ADC559" s="0"/>
      <c r="ADD559" s="0"/>
      <c r="ADE559" s="0"/>
      <c r="ADF559" s="0"/>
      <c r="ADG559" s="0"/>
      <c r="ADH559" s="0"/>
      <c r="ADI559" s="0"/>
      <c r="ADJ559" s="0"/>
      <c r="ADK559" s="0"/>
      <c r="ADL559" s="0"/>
      <c r="ADM559" s="0"/>
      <c r="ADN559" s="0"/>
      <c r="ADO559" s="0"/>
      <c r="ADP559" s="0"/>
      <c r="ADQ559" s="0"/>
      <c r="ADR559" s="0"/>
      <c r="ADS559" s="0"/>
      <c r="ADT559" s="0"/>
      <c r="ADU559" s="0"/>
      <c r="ADV559" s="0"/>
      <c r="ADW559" s="0"/>
      <c r="ADX559" s="0"/>
      <c r="ADY559" s="0"/>
      <c r="ADZ559" s="0"/>
      <c r="AEA559" s="0"/>
      <c r="AEB559" s="0"/>
      <c r="AEC559" s="0"/>
      <c r="AED559" s="0"/>
      <c r="AEE559" s="0"/>
      <c r="AEF559" s="0"/>
      <c r="AEG559" s="0"/>
      <c r="AEH559" s="0"/>
      <c r="AEI559" s="0"/>
      <c r="AEJ559" s="0"/>
      <c r="AEK559" s="0"/>
      <c r="AEL559" s="0"/>
      <c r="AEM559" s="0"/>
      <c r="AEN559" s="0"/>
      <c r="AEO559" s="0"/>
      <c r="AEP559" s="0"/>
      <c r="AEQ559" s="0"/>
      <c r="AER559" s="0"/>
      <c r="AES559" s="0"/>
      <c r="AET559" s="0"/>
      <c r="AEU559" s="0"/>
      <c r="AEV559" s="0"/>
      <c r="AEW559" s="0"/>
      <c r="AEX559" s="0"/>
      <c r="AEY559" s="0"/>
      <c r="AEZ559" s="0"/>
      <c r="AFA559" s="0"/>
      <c r="AFB559" s="0"/>
      <c r="AFC559" s="0"/>
      <c r="AFD559" s="0"/>
      <c r="AFE559" s="0"/>
      <c r="AFF559" s="0"/>
      <c r="AFG559" s="0"/>
      <c r="AFH559" s="0"/>
      <c r="AFI559" s="0"/>
      <c r="AFJ559" s="0"/>
      <c r="AFK559" s="0"/>
      <c r="AFL559" s="0"/>
      <c r="AFM559" s="0"/>
      <c r="AFN559" s="0"/>
      <c r="AFO559" s="0"/>
      <c r="AFP559" s="0"/>
      <c r="AFQ559" s="0"/>
      <c r="AFR559" s="0"/>
      <c r="AFS559" s="0"/>
      <c r="AFT559" s="0"/>
      <c r="AFU559" s="0"/>
      <c r="AFV559" s="0"/>
      <c r="AFW559" s="0"/>
      <c r="AFX559" s="0"/>
      <c r="AFY559" s="0"/>
      <c r="AFZ559" s="0"/>
      <c r="AGA559" s="0"/>
      <c r="AGB559" s="0"/>
      <c r="AGC559" s="0"/>
      <c r="AGD559" s="0"/>
      <c r="AGE559" s="0"/>
      <c r="AGF559" s="0"/>
      <c r="AGG559" s="0"/>
      <c r="AGH559" s="0"/>
      <c r="AGI559" s="0"/>
      <c r="AGJ559" s="0"/>
      <c r="AGK559" s="0"/>
      <c r="AGL559" s="0"/>
      <c r="AGM559" s="0"/>
      <c r="AGN559" s="0"/>
      <c r="AGO559" s="0"/>
      <c r="AGP559" s="0"/>
      <c r="AGQ559" s="0"/>
      <c r="AGR559" s="0"/>
      <c r="AGS559" s="0"/>
      <c r="AGT559" s="0"/>
      <c r="AGU559" s="0"/>
      <c r="AGV559" s="0"/>
      <c r="AGW559" s="0"/>
      <c r="AGX559" s="0"/>
      <c r="AGY559" s="0"/>
      <c r="AGZ559" s="0"/>
      <c r="AHA559" s="0"/>
      <c r="AHB559" s="0"/>
      <c r="AHC559" s="0"/>
      <c r="AHD559" s="0"/>
      <c r="AHE559" s="0"/>
      <c r="AHF559" s="0"/>
      <c r="AHG559" s="0"/>
      <c r="AHH559" s="0"/>
      <c r="AHI559" s="0"/>
      <c r="AHJ559" s="0"/>
      <c r="AHK559" s="0"/>
      <c r="AHL559" s="0"/>
      <c r="AHM559" s="0"/>
      <c r="AHN559" s="0"/>
      <c r="AHO559" s="0"/>
      <c r="AHP559" s="0"/>
      <c r="AHQ559" s="0"/>
      <c r="AHR559" s="0"/>
      <c r="AHS559" s="0"/>
      <c r="AHT559" s="0"/>
      <c r="AHU559" s="0"/>
      <c r="AHV559" s="0"/>
      <c r="AHW559" s="0"/>
      <c r="AHX559" s="0"/>
      <c r="AHY559" s="0"/>
      <c r="AHZ559" s="0"/>
      <c r="AIA559" s="0"/>
      <c r="AIB559" s="0"/>
      <c r="AIC559" s="0"/>
      <c r="AID559" s="0"/>
      <c r="AIE559" s="0"/>
      <c r="AIF559" s="0"/>
      <c r="AIG559" s="0"/>
      <c r="AIH559" s="0"/>
      <c r="AII559" s="0"/>
      <c r="AIJ559" s="0"/>
      <c r="AIK559" s="0"/>
      <c r="AIL559" s="0"/>
      <c r="AIM559" s="0"/>
      <c r="AIN559" s="0"/>
      <c r="AIO559" s="0"/>
      <c r="AIP559" s="0"/>
      <c r="AIQ559" s="0"/>
      <c r="AIR559" s="0"/>
      <c r="AIS559" s="0"/>
      <c r="AIT559" s="0"/>
      <c r="AIU559" s="0"/>
      <c r="AIV559" s="0"/>
      <c r="AIW559" s="0"/>
      <c r="AIX559" s="0"/>
      <c r="AIY559" s="0"/>
      <c r="AIZ559" s="0"/>
      <c r="AJA559" s="0"/>
      <c r="AJB559" s="0"/>
      <c r="AJC559" s="0"/>
      <c r="AJD559" s="0"/>
      <c r="AJE559" s="0"/>
      <c r="AJF559" s="0"/>
      <c r="AJG559" s="0"/>
      <c r="AJH559" s="0"/>
      <c r="AJI559" s="0"/>
      <c r="AJJ559" s="0"/>
      <c r="AJK559" s="0"/>
      <c r="AJL559" s="0"/>
      <c r="AJM559" s="0"/>
      <c r="AJN559" s="0"/>
      <c r="AJO559" s="0"/>
      <c r="AJP559" s="0"/>
      <c r="AJQ559" s="0"/>
      <c r="AJR559" s="0"/>
      <c r="AJS559" s="0"/>
      <c r="AJT559" s="0"/>
      <c r="AJU559" s="0"/>
      <c r="AJV559" s="0"/>
      <c r="AJW559" s="0"/>
      <c r="AJX559" s="0"/>
      <c r="AJY559" s="0"/>
      <c r="AJZ559" s="0"/>
      <c r="AKA559" s="0"/>
      <c r="AKB559" s="0"/>
      <c r="AKC559" s="0"/>
      <c r="AKD559" s="0"/>
      <c r="AKE559" s="0"/>
      <c r="AKF559" s="0"/>
      <c r="AKG559" s="0"/>
      <c r="AKH559" s="0"/>
      <c r="AKI559" s="0"/>
      <c r="AKJ559" s="0"/>
      <c r="AKK559" s="0"/>
      <c r="AKL559" s="0"/>
      <c r="AKM559" s="0"/>
      <c r="AKN559" s="0"/>
      <c r="AKO559" s="0"/>
      <c r="AKP559" s="0"/>
      <c r="AKQ559" s="0"/>
      <c r="AKR559" s="0"/>
      <c r="AKS559" s="0"/>
      <c r="AKT559" s="0"/>
      <c r="AKU559" s="0"/>
      <c r="AKV559" s="0"/>
      <c r="AKW559" s="0"/>
      <c r="AKX559" s="0"/>
      <c r="AKY559" s="0"/>
      <c r="AKZ559" s="0"/>
      <c r="ALA559" s="0"/>
      <c r="ALB559" s="0"/>
      <c r="ALC559" s="0"/>
      <c r="ALD559" s="0"/>
      <c r="ALE559" s="0"/>
      <c r="ALF559" s="0"/>
      <c r="ALG559" s="0"/>
      <c r="ALH559" s="0"/>
      <c r="ALI559" s="0"/>
      <c r="ALJ559" s="0"/>
      <c r="ALK559" s="0"/>
      <c r="ALL559" s="0"/>
      <c r="ALM559" s="0"/>
      <c r="ALN559" s="0"/>
      <c r="ALO559" s="0"/>
      <c r="ALP559" s="0"/>
      <c r="ALQ559" s="0"/>
      <c r="ALR559" s="0"/>
      <c r="ALS559" s="0"/>
      <c r="ALT559" s="0"/>
      <c r="ALU559" s="0"/>
      <c r="ALV559" s="0"/>
      <c r="ALW559" s="0"/>
      <c r="ALX559" s="0"/>
      <c r="ALY559" s="0"/>
      <c r="ALZ559" s="0"/>
      <c r="AMA559" s="0"/>
      <c r="AMB559" s="0"/>
      <c r="AMC559" s="0"/>
      <c r="AMD559" s="0"/>
      <c r="AME559" s="0"/>
      <c r="AMF559" s="0"/>
      <c r="AMG559" s="0"/>
      <c r="AMH559" s="0"/>
      <c r="AMI559" s="0"/>
      <c r="AMJ559" s="0"/>
    </row>
    <row r="560" customFormat="false" ht="12.8" hidden="false" customHeight="false" outlineLevel="0" collapsed="false">
      <c r="A560" s="10" t="s">
        <v>172</v>
      </c>
      <c r="B560" s="10" t="s">
        <v>883</v>
      </c>
      <c r="C560" s="10" t="n">
        <v>1</v>
      </c>
      <c r="D560" s="10" t="n">
        <v>1</v>
      </c>
      <c r="E560" s="10" t="n">
        <v>1</v>
      </c>
      <c r="F560" s="0"/>
      <c r="G560" s="10" t="n">
        <v>1</v>
      </c>
      <c r="H560" s="0"/>
      <c r="I560" s="0"/>
      <c r="J560" s="0"/>
      <c r="K560" s="0"/>
      <c r="L560" s="0"/>
      <c r="M560" s="0"/>
      <c r="N560" s="0"/>
      <c r="O560" s="0"/>
      <c r="P560" s="0"/>
      <c r="Q560" s="0"/>
      <c r="R560" s="0"/>
      <c r="S560" s="0" t="n">
        <v>1</v>
      </c>
      <c r="T560" s="0"/>
      <c r="U560" s="0"/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  <c r="IW560" s="0"/>
      <c r="IX560" s="0"/>
      <c r="IY560" s="0"/>
      <c r="IZ560" s="0"/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s="0"/>
      <c r="JQ560" s="0"/>
      <c r="JR560" s="0"/>
      <c r="JS560" s="0"/>
      <c r="JT560" s="0"/>
      <c r="JU560" s="0"/>
      <c r="JV560" s="0"/>
      <c r="JW560" s="0"/>
      <c r="JX560" s="0"/>
      <c r="JY560" s="0"/>
      <c r="JZ560" s="0"/>
      <c r="KA560" s="0"/>
      <c r="KB560" s="0"/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s="0"/>
      <c r="KQ560" s="0"/>
      <c r="KR560" s="0"/>
      <c r="KS560" s="0"/>
      <c r="KT560" s="0"/>
      <c r="KU560" s="0"/>
      <c r="KV560" s="0"/>
      <c r="KW560" s="0"/>
      <c r="KX560" s="0"/>
      <c r="KY560" s="0"/>
      <c r="KZ560" s="0"/>
      <c r="LA560" s="0"/>
      <c r="LB560" s="0"/>
      <c r="LC560" s="0"/>
      <c r="LD560" s="0"/>
      <c r="LE560" s="0"/>
      <c r="LF560" s="0"/>
      <c r="LG560" s="0"/>
      <c r="LH560" s="0"/>
      <c r="LI560" s="0"/>
      <c r="LJ560" s="0"/>
      <c r="LK560" s="0"/>
      <c r="LL560" s="0"/>
      <c r="LM560" s="0"/>
      <c r="LN560" s="0"/>
      <c r="LO560" s="0"/>
      <c r="LP560" s="0"/>
      <c r="LQ560" s="0"/>
      <c r="LR560" s="0"/>
      <c r="LS560" s="0"/>
      <c r="LT560" s="0"/>
      <c r="LU560" s="0"/>
      <c r="LV560" s="0"/>
      <c r="LW560" s="0"/>
      <c r="LX560" s="0"/>
      <c r="LY560" s="0"/>
      <c r="LZ560" s="0"/>
      <c r="MA560" s="0"/>
      <c r="MB560" s="0"/>
      <c r="MC560" s="0"/>
      <c r="MD560" s="0"/>
      <c r="ME560" s="0"/>
      <c r="MF560" s="0"/>
      <c r="MG560" s="0"/>
      <c r="MH560" s="0"/>
      <c r="MI560" s="0"/>
      <c r="MJ560" s="0"/>
      <c r="MK560" s="0"/>
      <c r="ML560" s="0"/>
      <c r="MM560" s="0"/>
      <c r="MN560" s="0"/>
      <c r="MO560" s="0"/>
      <c r="MP560" s="0"/>
      <c r="MQ560" s="0"/>
      <c r="MR560" s="0"/>
      <c r="MS560" s="0"/>
      <c r="MT560" s="0"/>
      <c r="MU560" s="0"/>
      <c r="MV560" s="0"/>
      <c r="MW560" s="0"/>
      <c r="MX560" s="0"/>
      <c r="MY560" s="0"/>
      <c r="MZ560" s="0"/>
      <c r="NA560" s="0"/>
      <c r="NB560" s="0"/>
      <c r="NC560" s="0"/>
      <c r="ND560" s="0"/>
      <c r="NE560" s="0"/>
      <c r="NF560" s="0"/>
      <c r="NG560" s="0"/>
      <c r="NH560" s="0"/>
      <c r="NI560" s="0"/>
      <c r="NJ560" s="0"/>
      <c r="NK560" s="0"/>
      <c r="NL560" s="0"/>
      <c r="NM560" s="0"/>
      <c r="NN560" s="0"/>
      <c r="NO560" s="0"/>
      <c r="NP560" s="0"/>
      <c r="NQ560" s="0"/>
      <c r="NR560" s="0"/>
      <c r="NS560" s="0"/>
      <c r="NT560" s="0"/>
      <c r="NU560" s="0"/>
      <c r="NV560" s="0"/>
      <c r="NW560" s="0"/>
      <c r="NX560" s="0"/>
      <c r="NY560" s="0"/>
      <c r="NZ560" s="0"/>
      <c r="OA560" s="0"/>
      <c r="OB560" s="0"/>
      <c r="OC560" s="0"/>
      <c r="OD560" s="0"/>
      <c r="OE560" s="0"/>
      <c r="OF560" s="0"/>
      <c r="OG560" s="0"/>
      <c r="OH560" s="0"/>
      <c r="OI560" s="0"/>
      <c r="OJ560" s="0"/>
      <c r="OK560" s="0"/>
      <c r="OL560" s="0"/>
      <c r="OM560" s="0"/>
      <c r="ON560" s="0"/>
      <c r="OO560" s="0"/>
      <c r="OP560" s="0"/>
      <c r="OQ560" s="0"/>
      <c r="OR560" s="0"/>
      <c r="OS560" s="0"/>
      <c r="OT560" s="0"/>
      <c r="OU560" s="0"/>
      <c r="OV560" s="0"/>
      <c r="OW560" s="0"/>
      <c r="OX560" s="0"/>
      <c r="OY560" s="0"/>
      <c r="OZ560" s="0"/>
      <c r="PA560" s="0"/>
      <c r="PB560" s="0"/>
      <c r="PC560" s="0"/>
      <c r="PD560" s="0"/>
      <c r="PE560" s="0"/>
      <c r="PF560" s="0"/>
      <c r="PG560" s="0"/>
      <c r="PH560" s="0"/>
      <c r="PI560" s="0"/>
      <c r="PJ560" s="0"/>
      <c r="PK560" s="0"/>
      <c r="PL560" s="0"/>
      <c r="PM560" s="0"/>
      <c r="PN560" s="0"/>
      <c r="PO560" s="0"/>
      <c r="PP560" s="0"/>
      <c r="PQ560" s="0"/>
      <c r="PR560" s="0"/>
      <c r="PS560" s="0"/>
      <c r="PT560" s="0"/>
      <c r="PU560" s="0"/>
      <c r="PV560" s="0"/>
      <c r="PW560" s="0"/>
      <c r="PX560" s="0"/>
      <c r="PY560" s="0"/>
      <c r="PZ560" s="0"/>
      <c r="QA560" s="0"/>
      <c r="QB560" s="0"/>
      <c r="QC560" s="0"/>
      <c r="QD560" s="0"/>
      <c r="QE560" s="0"/>
      <c r="QF560" s="0"/>
      <c r="QG560" s="0"/>
      <c r="QH560" s="0"/>
      <c r="QI560" s="0"/>
      <c r="QJ560" s="0"/>
      <c r="QK560" s="0"/>
      <c r="QL560" s="0"/>
      <c r="QM560" s="0"/>
      <c r="QN560" s="0"/>
      <c r="QO560" s="0"/>
      <c r="QP560" s="0"/>
      <c r="QQ560" s="0"/>
      <c r="QR560" s="0"/>
      <c r="QS560" s="0"/>
      <c r="QT560" s="0"/>
      <c r="QU560" s="0"/>
      <c r="QV560" s="0"/>
      <c r="QW560" s="0"/>
      <c r="QX560" s="0"/>
      <c r="QY560" s="0"/>
      <c r="QZ560" s="0"/>
      <c r="RA560" s="0"/>
      <c r="RB560" s="0"/>
      <c r="RC560" s="0"/>
      <c r="RD560" s="0"/>
      <c r="RE560" s="0"/>
      <c r="RF560" s="0"/>
      <c r="RG560" s="0"/>
      <c r="RH560" s="0"/>
      <c r="RI560" s="0"/>
      <c r="RJ560" s="0"/>
      <c r="RK560" s="0"/>
      <c r="RL560" s="0"/>
      <c r="RM560" s="0"/>
      <c r="RN560" s="0"/>
      <c r="RO560" s="0"/>
      <c r="RP560" s="0"/>
      <c r="RQ560" s="0"/>
      <c r="RR560" s="0"/>
      <c r="RS560" s="0"/>
      <c r="RT560" s="0"/>
      <c r="RU560" s="0"/>
      <c r="RV560" s="0"/>
      <c r="RW560" s="0"/>
      <c r="RX560" s="0"/>
      <c r="RY560" s="0"/>
      <c r="RZ560" s="0"/>
      <c r="SA560" s="0"/>
      <c r="SB560" s="0"/>
      <c r="SC560" s="0"/>
      <c r="SD560" s="0"/>
      <c r="SE560" s="0"/>
      <c r="SF560" s="0"/>
      <c r="SG560" s="0"/>
      <c r="SH560" s="0"/>
      <c r="SI560" s="0"/>
      <c r="SJ560" s="0"/>
      <c r="SK560" s="0"/>
      <c r="SL560" s="0"/>
      <c r="SM560" s="0"/>
      <c r="SN560" s="0"/>
      <c r="SO560" s="0"/>
      <c r="SP560" s="0"/>
      <c r="SQ560" s="0"/>
      <c r="SR560" s="0"/>
      <c r="SS560" s="0"/>
      <c r="ST560" s="0"/>
      <c r="SU560" s="0"/>
      <c r="SV560" s="0"/>
      <c r="SW560" s="0"/>
      <c r="SX560" s="0"/>
      <c r="SY560" s="0"/>
      <c r="SZ560" s="0"/>
      <c r="TA560" s="0"/>
      <c r="TB560" s="0"/>
      <c r="TC560" s="0"/>
      <c r="TD560" s="0"/>
      <c r="TE560" s="0"/>
      <c r="TF560" s="0"/>
      <c r="TG560" s="0"/>
      <c r="TH560" s="0"/>
      <c r="TI560" s="0"/>
      <c r="TJ560" s="0"/>
      <c r="TK560" s="0"/>
      <c r="TL560" s="0"/>
      <c r="TM560" s="0"/>
      <c r="TN560" s="0"/>
      <c r="TO560" s="0"/>
      <c r="TP560" s="0"/>
      <c r="TQ560" s="0"/>
      <c r="TR560" s="0"/>
      <c r="TS560" s="0"/>
      <c r="TT560" s="0"/>
      <c r="TU560" s="0"/>
      <c r="TV560" s="0"/>
      <c r="TW560" s="0"/>
      <c r="TX560" s="0"/>
      <c r="TY560" s="0"/>
      <c r="TZ560" s="0"/>
      <c r="UA560" s="0"/>
      <c r="UB560" s="0"/>
      <c r="UC560" s="0"/>
      <c r="UD560" s="0"/>
      <c r="UE560" s="0"/>
      <c r="UF560" s="0"/>
      <c r="UG560" s="0"/>
      <c r="UH560" s="0"/>
      <c r="UI560" s="0"/>
      <c r="UJ560" s="0"/>
      <c r="UK560" s="0"/>
      <c r="UL560" s="0"/>
      <c r="UM560" s="0"/>
      <c r="UN560" s="0"/>
      <c r="UO560" s="0"/>
      <c r="UP560" s="0"/>
      <c r="UQ560" s="0"/>
      <c r="UR560" s="0"/>
      <c r="US560" s="0"/>
      <c r="UT560" s="0"/>
      <c r="UU560" s="0"/>
      <c r="UV560" s="0"/>
      <c r="UW560" s="0"/>
      <c r="UX560" s="0"/>
      <c r="UY560" s="0"/>
      <c r="UZ560" s="0"/>
      <c r="VA560" s="0"/>
      <c r="VB560" s="0"/>
      <c r="VC560" s="0"/>
      <c r="VD560" s="0"/>
      <c r="VE560" s="0"/>
      <c r="VF560" s="0"/>
      <c r="VG560" s="0"/>
      <c r="VH560" s="0"/>
      <c r="VI560" s="0"/>
      <c r="VJ560" s="0"/>
      <c r="VK560" s="0"/>
      <c r="VL560" s="0"/>
      <c r="VM560" s="0"/>
      <c r="VN560" s="0"/>
      <c r="VO560" s="0"/>
      <c r="VP560" s="0"/>
      <c r="VQ560" s="0"/>
      <c r="VR560" s="0"/>
      <c r="VS560" s="0"/>
      <c r="VT560" s="0"/>
      <c r="VU560" s="0"/>
      <c r="VV560" s="0"/>
      <c r="VW560" s="0"/>
      <c r="VX560" s="0"/>
      <c r="VY560" s="0"/>
      <c r="VZ560" s="0"/>
      <c r="WA560" s="0"/>
      <c r="WB560" s="0"/>
      <c r="WC560" s="0"/>
      <c r="WD560" s="0"/>
      <c r="WE560" s="0"/>
      <c r="WF560" s="0"/>
      <c r="WG560" s="0"/>
      <c r="WH560" s="0"/>
      <c r="WI560" s="0"/>
      <c r="WJ560" s="0"/>
      <c r="WK560" s="0"/>
      <c r="WL560" s="0"/>
      <c r="WM560" s="0"/>
      <c r="WN560" s="0"/>
      <c r="WO560" s="0"/>
      <c r="WP560" s="0"/>
      <c r="WQ560" s="0"/>
      <c r="WR560" s="0"/>
      <c r="WS560" s="0"/>
      <c r="WT560" s="0"/>
      <c r="WU560" s="0"/>
      <c r="WV560" s="0"/>
      <c r="WW560" s="0"/>
      <c r="WX560" s="0"/>
      <c r="WY560" s="0"/>
      <c r="WZ560" s="0"/>
      <c r="XA560" s="0"/>
      <c r="XB560" s="0"/>
      <c r="XC560" s="0"/>
      <c r="XD560" s="0"/>
      <c r="XE560" s="0"/>
      <c r="XF560" s="0"/>
      <c r="XG560" s="0"/>
      <c r="XH560" s="0"/>
      <c r="XI560" s="0"/>
      <c r="XJ560" s="0"/>
      <c r="XK560" s="0"/>
      <c r="XL560" s="0"/>
      <c r="XM560" s="0"/>
      <c r="XN560" s="0"/>
      <c r="XO560" s="0"/>
      <c r="XP560" s="0"/>
      <c r="XQ560" s="0"/>
      <c r="XR560" s="0"/>
      <c r="XS560" s="0"/>
      <c r="XT560" s="0"/>
      <c r="XU560" s="0"/>
      <c r="XV560" s="0"/>
      <c r="XW560" s="0"/>
      <c r="XX560" s="0"/>
      <c r="XY560" s="0"/>
      <c r="XZ560" s="0"/>
      <c r="YA560" s="0"/>
      <c r="YB560" s="0"/>
      <c r="YC560" s="0"/>
      <c r="YD560" s="0"/>
      <c r="YE560" s="0"/>
      <c r="YF560" s="0"/>
      <c r="YG560" s="0"/>
      <c r="YH560" s="0"/>
      <c r="YI560" s="0"/>
      <c r="YJ560" s="0"/>
      <c r="YK560" s="0"/>
      <c r="YL560" s="0"/>
      <c r="YM560" s="0"/>
      <c r="YN560" s="0"/>
      <c r="YO560" s="0"/>
      <c r="YP560" s="0"/>
      <c r="YQ560" s="0"/>
      <c r="YR560" s="0"/>
      <c r="YS560" s="0"/>
      <c r="YT560" s="0"/>
      <c r="YU560" s="0"/>
      <c r="YV560" s="0"/>
      <c r="YW560" s="0"/>
      <c r="YX560" s="0"/>
      <c r="YY560" s="0"/>
      <c r="YZ560" s="0"/>
      <c r="ZA560" s="0"/>
      <c r="ZB560" s="0"/>
      <c r="ZC560" s="0"/>
      <c r="ZD560" s="0"/>
      <c r="ZE560" s="0"/>
      <c r="ZF560" s="0"/>
      <c r="ZG560" s="0"/>
      <c r="ZH560" s="0"/>
      <c r="ZI560" s="0"/>
      <c r="ZJ560" s="0"/>
      <c r="ZK560" s="0"/>
      <c r="ZL560" s="0"/>
      <c r="ZM560" s="0"/>
      <c r="ZN560" s="0"/>
      <c r="ZO560" s="0"/>
      <c r="ZP560" s="0"/>
      <c r="ZQ560" s="0"/>
      <c r="ZR560" s="0"/>
      <c r="ZS560" s="0"/>
      <c r="ZT560" s="0"/>
      <c r="ZU560" s="0"/>
      <c r="ZV560" s="0"/>
      <c r="ZW560" s="0"/>
      <c r="ZX560" s="0"/>
      <c r="ZY560" s="0"/>
      <c r="ZZ560" s="0"/>
      <c r="AAA560" s="0"/>
      <c r="AAB560" s="0"/>
      <c r="AAC560" s="0"/>
      <c r="AAD560" s="0"/>
      <c r="AAE560" s="0"/>
      <c r="AAF560" s="0"/>
      <c r="AAG560" s="0"/>
      <c r="AAH560" s="0"/>
      <c r="AAI560" s="0"/>
      <c r="AAJ560" s="0"/>
      <c r="AAK560" s="0"/>
      <c r="AAL560" s="0"/>
      <c r="AAM560" s="0"/>
      <c r="AAN560" s="0"/>
      <c r="AAO560" s="0"/>
      <c r="AAP560" s="0"/>
      <c r="AAQ560" s="0"/>
      <c r="AAR560" s="0"/>
      <c r="AAS560" s="0"/>
      <c r="AAT560" s="0"/>
      <c r="AAU560" s="0"/>
      <c r="AAV560" s="0"/>
      <c r="AAW560" s="0"/>
      <c r="AAX560" s="0"/>
      <c r="AAY560" s="0"/>
      <c r="AAZ560" s="0"/>
      <c r="ABA560" s="0"/>
      <c r="ABB560" s="0"/>
      <c r="ABC560" s="0"/>
      <c r="ABD560" s="0"/>
      <c r="ABE560" s="0"/>
      <c r="ABF560" s="0"/>
      <c r="ABG560" s="0"/>
      <c r="ABH560" s="0"/>
      <c r="ABI560" s="0"/>
      <c r="ABJ560" s="0"/>
      <c r="ABK560" s="0"/>
      <c r="ABL560" s="0"/>
      <c r="ABM560" s="0"/>
      <c r="ABN560" s="0"/>
      <c r="ABO560" s="0"/>
      <c r="ABP560" s="0"/>
      <c r="ABQ560" s="0"/>
      <c r="ABR560" s="0"/>
      <c r="ABS560" s="0"/>
      <c r="ABT560" s="0"/>
      <c r="ABU560" s="0"/>
      <c r="ABV560" s="0"/>
      <c r="ABW560" s="0"/>
      <c r="ABX560" s="0"/>
      <c r="ABY560" s="0"/>
      <c r="ABZ560" s="0"/>
      <c r="ACA560" s="0"/>
      <c r="ACB560" s="0"/>
      <c r="ACC560" s="0"/>
      <c r="ACD560" s="0"/>
      <c r="ACE560" s="0"/>
      <c r="ACF560" s="0"/>
      <c r="ACG560" s="0"/>
      <c r="ACH560" s="0"/>
      <c r="ACI560" s="0"/>
      <c r="ACJ560" s="0"/>
      <c r="ACK560" s="0"/>
      <c r="ACL560" s="0"/>
      <c r="ACM560" s="0"/>
      <c r="ACN560" s="0"/>
      <c r="ACO560" s="0"/>
      <c r="ACP560" s="0"/>
      <c r="ACQ560" s="0"/>
      <c r="ACR560" s="0"/>
      <c r="ACS560" s="0"/>
      <c r="ACT560" s="0"/>
      <c r="ACU560" s="0"/>
      <c r="ACV560" s="0"/>
      <c r="ACW560" s="0"/>
      <c r="ACX560" s="0"/>
      <c r="ACY560" s="0"/>
      <c r="ACZ560" s="0"/>
      <c r="ADA560" s="0"/>
      <c r="ADB560" s="0"/>
      <c r="ADC560" s="0"/>
      <c r="ADD560" s="0"/>
      <c r="ADE560" s="0"/>
      <c r="ADF560" s="0"/>
      <c r="ADG560" s="0"/>
      <c r="ADH560" s="0"/>
      <c r="ADI560" s="0"/>
      <c r="ADJ560" s="0"/>
      <c r="ADK560" s="0"/>
      <c r="ADL560" s="0"/>
      <c r="ADM560" s="0"/>
      <c r="ADN560" s="0"/>
      <c r="ADO560" s="0"/>
      <c r="ADP560" s="0"/>
      <c r="ADQ560" s="0"/>
      <c r="ADR560" s="0"/>
      <c r="ADS560" s="0"/>
      <c r="ADT560" s="0"/>
      <c r="ADU560" s="0"/>
      <c r="ADV560" s="0"/>
      <c r="ADW560" s="0"/>
      <c r="ADX560" s="0"/>
      <c r="ADY560" s="0"/>
      <c r="ADZ560" s="0"/>
      <c r="AEA560" s="0"/>
      <c r="AEB560" s="0"/>
      <c r="AEC560" s="0"/>
      <c r="AED560" s="0"/>
      <c r="AEE560" s="0"/>
      <c r="AEF560" s="0"/>
      <c r="AEG560" s="0"/>
      <c r="AEH560" s="0"/>
      <c r="AEI560" s="0"/>
      <c r="AEJ560" s="0"/>
      <c r="AEK560" s="0"/>
      <c r="AEL560" s="0"/>
      <c r="AEM560" s="0"/>
      <c r="AEN560" s="0"/>
      <c r="AEO560" s="0"/>
      <c r="AEP560" s="0"/>
      <c r="AEQ560" s="0"/>
      <c r="AER560" s="0"/>
      <c r="AES560" s="0"/>
      <c r="AET560" s="0"/>
      <c r="AEU560" s="0"/>
      <c r="AEV560" s="0"/>
      <c r="AEW560" s="0"/>
      <c r="AEX560" s="0"/>
      <c r="AEY560" s="0"/>
      <c r="AEZ560" s="0"/>
      <c r="AFA560" s="0"/>
      <c r="AFB560" s="0"/>
      <c r="AFC560" s="0"/>
      <c r="AFD560" s="0"/>
      <c r="AFE560" s="0"/>
      <c r="AFF560" s="0"/>
      <c r="AFG560" s="0"/>
      <c r="AFH560" s="0"/>
      <c r="AFI560" s="0"/>
      <c r="AFJ560" s="0"/>
      <c r="AFK560" s="0"/>
      <c r="AFL560" s="0"/>
      <c r="AFM560" s="0"/>
      <c r="AFN560" s="0"/>
      <c r="AFO560" s="0"/>
      <c r="AFP560" s="0"/>
      <c r="AFQ560" s="0"/>
      <c r="AFR560" s="0"/>
      <c r="AFS560" s="0"/>
      <c r="AFT560" s="0"/>
      <c r="AFU560" s="0"/>
      <c r="AFV560" s="0"/>
      <c r="AFW560" s="0"/>
      <c r="AFX560" s="0"/>
      <c r="AFY560" s="0"/>
      <c r="AFZ560" s="0"/>
      <c r="AGA560" s="0"/>
      <c r="AGB560" s="0"/>
      <c r="AGC560" s="0"/>
      <c r="AGD560" s="0"/>
      <c r="AGE560" s="0"/>
      <c r="AGF560" s="0"/>
      <c r="AGG560" s="0"/>
      <c r="AGH560" s="0"/>
      <c r="AGI560" s="0"/>
      <c r="AGJ560" s="0"/>
      <c r="AGK560" s="0"/>
      <c r="AGL560" s="0"/>
      <c r="AGM560" s="0"/>
      <c r="AGN560" s="0"/>
      <c r="AGO560" s="0"/>
      <c r="AGP560" s="0"/>
      <c r="AGQ560" s="0"/>
      <c r="AGR560" s="0"/>
      <c r="AGS560" s="0"/>
      <c r="AGT560" s="0"/>
      <c r="AGU560" s="0"/>
      <c r="AGV560" s="0"/>
      <c r="AGW560" s="0"/>
      <c r="AGX560" s="0"/>
      <c r="AGY560" s="0"/>
      <c r="AGZ560" s="0"/>
      <c r="AHA560" s="0"/>
      <c r="AHB560" s="0"/>
      <c r="AHC560" s="0"/>
      <c r="AHD560" s="0"/>
      <c r="AHE560" s="0"/>
      <c r="AHF560" s="0"/>
      <c r="AHG560" s="0"/>
      <c r="AHH560" s="0"/>
      <c r="AHI560" s="0"/>
      <c r="AHJ560" s="0"/>
      <c r="AHK560" s="0"/>
      <c r="AHL560" s="0"/>
      <c r="AHM560" s="0"/>
      <c r="AHN560" s="0"/>
      <c r="AHO560" s="0"/>
      <c r="AHP560" s="0"/>
      <c r="AHQ560" s="0"/>
      <c r="AHR560" s="0"/>
      <c r="AHS560" s="0"/>
      <c r="AHT560" s="0"/>
      <c r="AHU560" s="0"/>
      <c r="AHV560" s="0"/>
      <c r="AHW560" s="0"/>
      <c r="AHX560" s="0"/>
      <c r="AHY560" s="0"/>
      <c r="AHZ560" s="0"/>
      <c r="AIA560" s="0"/>
      <c r="AIB560" s="0"/>
      <c r="AIC560" s="0"/>
      <c r="AID560" s="0"/>
      <c r="AIE560" s="0"/>
      <c r="AIF560" s="0"/>
      <c r="AIG560" s="0"/>
      <c r="AIH560" s="0"/>
      <c r="AII560" s="0"/>
      <c r="AIJ560" s="0"/>
      <c r="AIK560" s="0"/>
      <c r="AIL560" s="0"/>
      <c r="AIM560" s="0"/>
      <c r="AIN560" s="0"/>
      <c r="AIO560" s="0"/>
      <c r="AIP560" s="0"/>
      <c r="AIQ560" s="0"/>
      <c r="AIR560" s="0"/>
      <c r="AIS560" s="0"/>
      <c r="AIT560" s="0"/>
      <c r="AIU560" s="0"/>
      <c r="AIV560" s="0"/>
      <c r="AIW560" s="0"/>
      <c r="AIX560" s="0"/>
      <c r="AIY560" s="0"/>
      <c r="AIZ560" s="0"/>
      <c r="AJA560" s="0"/>
      <c r="AJB560" s="0"/>
      <c r="AJC560" s="0"/>
      <c r="AJD560" s="0"/>
      <c r="AJE560" s="0"/>
      <c r="AJF560" s="0"/>
      <c r="AJG560" s="0"/>
      <c r="AJH560" s="0"/>
      <c r="AJI560" s="0"/>
      <c r="AJJ560" s="0"/>
      <c r="AJK560" s="0"/>
      <c r="AJL560" s="0"/>
      <c r="AJM560" s="0"/>
      <c r="AJN560" s="0"/>
      <c r="AJO560" s="0"/>
      <c r="AJP560" s="0"/>
      <c r="AJQ560" s="0"/>
      <c r="AJR560" s="0"/>
      <c r="AJS560" s="0"/>
      <c r="AJT560" s="0"/>
      <c r="AJU560" s="0"/>
      <c r="AJV560" s="0"/>
      <c r="AJW560" s="0"/>
      <c r="AJX560" s="0"/>
      <c r="AJY560" s="0"/>
      <c r="AJZ560" s="0"/>
      <c r="AKA560" s="0"/>
      <c r="AKB560" s="0"/>
      <c r="AKC560" s="0"/>
      <c r="AKD560" s="0"/>
      <c r="AKE560" s="0"/>
      <c r="AKF560" s="0"/>
      <c r="AKG560" s="0"/>
      <c r="AKH560" s="0"/>
      <c r="AKI560" s="0"/>
      <c r="AKJ560" s="0"/>
      <c r="AKK560" s="0"/>
      <c r="AKL560" s="0"/>
      <c r="AKM560" s="0"/>
      <c r="AKN560" s="0"/>
      <c r="AKO560" s="0"/>
      <c r="AKP560" s="0"/>
      <c r="AKQ560" s="0"/>
      <c r="AKR560" s="0"/>
      <c r="AKS560" s="0"/>
      <c r="AKT560" s="0"/>
      <c r="AKU560" s="0"/>
      <c r="AKV560" s="0"/>
      <c r="AKW560" s="0"/>
      <c r="AKX560" s="0"/>
      <c r="AKY560" s="0"/>
      <c r="AKZ560" s="0"/>
      <c r="ALA560" s="0"/>
      <c r="ALB560" s="0"/>
      <c r="ALC560" s="0"/>
      <c r="ALD560" s="0"/>
      <c r="ALE560" s="0"/>
      <c r="ALF560" s="0"/>
      <c r="ALG560" s="0"/>
      <c r="ALH560" s="0"/>
      <c r="ALI560" s="0"/>
      <c r="ALJ560" s="0"/>
      <c r="ALK560" s="0"/>
      <c r="ALL560" s="0"/>
      <c r="ALM560" s="0"/>
      <c r="ALN560" s="0"/>
      <c r="ALO560" s="0"/>
      <c r="ALP560" s="0"/>
      <c r="ALQ560" s="0"/>
      <c r="ALR560" s="0"/>
      <c r="ALS560" s="0"/>
      <c r="ALT560" s="0"/>
      <c r="ALU560" s="0"/>
      <c r="ALV560" s="0"/>
      <c r="ALW560" s="0"/>
      <c r="ALX560" s="0"/>
      <c r="ALY560" s="0"/>
      <c r="ALZ560" s="0"/>
      <c r="AMA560" s="0"/>
      <c r="AMB560" s="0"/>
      <c r="AMC560" s="0"/>
      <c r="AMD560" s="0"/>
      <c r="AME560" s="0"/>
      <c r="AMF560" s="0"/>
      <c r="AMG560" s="0"/>
      <c r="AMH560" s="0"/>
      <c r="AMI560" s="0"/>
      <c r="AMJ560" s="0"/>
    </row>
    <row r="561" customFormat="false" ht="12.8" hidden="false" customHeight="false" outlineLevel="0" collapsed="false">
      <c r="A561" s="10" t="s">
        <v>172</v>
      </c>
      <c r="B561" s="10" t="s">
        <v>884</v>
      </c>
      <c r="C561" s="10" t="n">
        <v>1</v>
      </c>
      <c r="D561" s="10" t="n">
        <v>1</v>
      </c>
      <c r="E561" s="10" t="n">
        <v>0</v>
      </c>
      <c r="F561" s="0"/>
      <c r="G561" s="10" t="n">
        <v>1</v>
      </c>
      <c r="H561" s="10" t="n">
        <v>1</v>
      </c>
      <c r="I561" s="0"/>
      <c r="J561" s="0"/>
      <c r="K561" s="0"/>
      <c r="L561" s="0"/>
      <c r="M561" s="0"/>
      <c r="N561" s="0"/>
      <c r="O561" s="0"/>
      <c r="P561" s="0"/>
      <c r="Q561" s="0"/>
      <c r="R561" s="0"/>
      <c r="S561" s="0" t="n">
        <v>1</v>
      </c>
      <c r="T561" s="0"/>
      <c r="U561" s="0"/>
      <c r="V561" s="0"/>
      <c r="W561" s="0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/>
      <c r="BJ561" s="0"/>
      <c r="BK561" s="0"/>
      <c r="BL561" s="0"/>
      <c r="BM561" s="0"/>
      <c r="BN561" s="0"/>
      <c r="BO561" s="0"/>
      <c r="BP561" s="0"/>
      <c r="BQ561" s="0"/>
      <c r="BR561" s="0"/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  <c r="IW561" s="0"/>
      <c r="IX561" s="0"/>
      <c r="IY561" s="0"/>
      <c r="IZ561" s="0"/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s="0"/>
      <c r="JQ561" s="0"/>
      <c r="JR561" s="0"/>
      <c r="JS561" s="0"/>
      <c r="JT561" s="0"/>
      <c r="JU561" s="0"/>
      <c r="JV561" s="0"/>
      <c r="JW561" s="0"/>
      <c r="JX561" s="0"/>
      <c r="JY561" s="0"/>
      <c r="JZ561" s="0"/>
      <c r="KA561" s="0"/>
      <c r="KB561" s="0"/>
      <c r="KC561" s="0"/>
      <c r="KD561" s="0"/>
      <c r="KE561" s="0"/>
      <c r="KF561" s="0"/>
      <c r="KG561" s="0"/>
      <c r="KH561" s="0"/>
      <c r="KI561" s="0"/>
      <c r="KJ561" s="0"/>
      <c r="KK561" s="0"/>
      <c r="KL561" s="0"/>
      <c r="KM561" s="0"/>
      <c r="KN561" s="0"/>
      <c r="KO561" s="0"/>
      <c r="KP561" s="0"/>
      <c r="KQ561" s="0"/>
      <c r="KR561" s="0"/>
      <c r="KS561" s="0"/>
      <c r="KT561" s="0"/>
      <c r="KU561" s="0"/>
      <c r="KV561" s="0"/>
      <c r="KW561" s="0"/>
      <c r="KX561" s="0"/>
      <c r="KY561" s="0"/>
      <c r="KZ561" s="0"/>
      <c r="LA561" s="0"/>
      <c r="LB561" s="0"/>
      <c r="LC561" s="0"/>
      <c r="LD561" s="0"/>
      <c r="LE561" s="0"/>
      <c r="LF561" s="0"/>
      <c r="LG561" s="0"/>
      <c r="LH561" s="0"/>
      <c r="LI561" s="0"/>
      <c r="LJ561" s="0"/>
      <c r="LK561" s="0"/>
      <c r="LL561" s="0"/>
      <c r="LM561" s="0"/>
      <c r="LN561" s="0"/>
      <c r="LO561" s="0"/>
      <c r="LP561" s="0"/>
      <c r="LQ561" s="0"/>
      <c r="LR561" s="0"/>
      <c r="LS561" s="0"/>
      <c r="LT561" s="0"/>
      <c r="LU561" s="0"/>
      <c r="LV561" s="0"/>
      <c r="LW561" s="0"/>
      <c r="LX561" s="0"/>
      <c r="LY561" s="0"/>
      <c r="LZ561" s="0"/>
      <c r="MA561" s="0"/>
      <c r="MB561" s="0"/>
      <c r="MC561" s="0"/>
      <c r="MD561" s="0"/>
      <c r="ME561" s="0"/>
      <c r="MF561" s="0"/>
      <c r="MG561" s="0"/>
      <c r="MH561" s="0"/>
      <c r="MI561" s="0"/>
      <c r="MJ561" s="0"/>
      <c r="MK561" s="0"/>
      <c r="ML561" s="0"/>
      <c r="MM561" s="0"/>
      <c r="MN561" s="0"/>
      <c r="MO561" s="0"/>
      <c r="MP561" s="0"/>
      <c r="MQ561" s="0"/>
      <c r="MR561" s="0"/>
      <c r="MS561" s="0"/>
      <c r="MT561" s="0"/>
      <c r="MU561" s="0"/>
      <c r="MV561" s="0"/>
      <c r="MW561" s="0"/>
      <c r="MX561" s="0"/>
      <c r="MY561" s="0"/>
      <c r="MZ561" s="0"/>
      <c r="NA561" s="0"/>
      <c r="NB561" s="0"/>
      <c r="NC561" s="0"/>
      <c r="ND561" s="0"/>
      <c r="NE561" s="0"/>
      <c r="NF561" s="0"/>
      <c r="NG561" s="0"/>
      <c r="NH561" s="0"/>
      <c r="NI561" s="0"/>
      <c r="NJ561" s="0"/>
      <c r="NK561" s="0"/>
      <c r="NL561" s="0"/>
      <c r="NM561" s="0"/>
      <c r="NN561" s="0"/>
      <c r="NO561" s="0"/>
      <c r="NP561" s="0"/>
      <c r="NQ561" s="0"/>
      <c r="NR561" s="0"/>
      <c r="NS561" s="0"/>
      <c r="NT561" s="0"/>
      <c r="NU561" s="0"/>
      <c r="NV561" s="0"/>
      <c r="NW561" s="0"/>
      <c r="NX561" s="0"/>
      <c r="NY561" s="0"/>
      <c r="NZ561" s="0"/>
      <c r="OA561" s="0"/>
      <c r="OB561" s="0"/>
      <c r="OC561" s="0"/>
      <c r="OD561" s="0"/>
      <c r="OE561" s="0"/>
      <c r="OF561" s="0"/>
      <c r="OG561" s="0"/>
      <c r="OH561" s="0"/>
      <c r="OI561" s="0"/>
      <c r="OJ561" s="0"/>
      <c r="OK561" s="0"/>
      <c r="OL561" s="0"/>
      <c r="OM561" s="0"/>
      <c r="ON561" s="0"/>
      <c r="OO561" s="0"/>
      <c r="OP561" s="0"/>
      <c r="OQ561" s="0"/>
      <c r="OR561" s="0"/>
      <c r="OS561" s="0"/>
      <c r="OT561" s="0"/>
      <c r="OU561" s="0"/>
      <c r="OV561" s="0"/>
      <c r="OW561" s="0"/>
      <c r="OX561" s="0"/>
      <c r="OY561" s="0"/>
      <c r="OZ561" s="0"/>
      <c r="PA561" s="0"/>
      <c r="PB561" s="0"/>
      <c r="PC561" s="0"/>
      <c r="PD561" s="0"/>
      <c r="PE561" s="0"/>
      <c r="PF561" s="0"/>
      <c r="PG561" s="0"/>
      <c r="PH561" s="0"/>
      <c r="PI561" s="0"/>
      <c r="PJ561" s="0"/>
      <c r="PK561" s="0"/>
      <c r="PL561" s="0"/>
      <c r="PM561" s="0"/>
      <c r="PN561" s="0"/>
      <c r="PO561" s="0"/>
      <c r="PP561" s="0"/>
      <c r="PQ561" s="0"/>
      <c r="PR561" s="0"/>
      <c r="PS561" s="0"/>
      <c r="PT561" s="0"/>
      <c r="PU561" s="0"/>
      <c r="PV561" s="0"/>
      <c r="PW561" s="0"/>
      <c r="PX561" s="0"/>
      <c r="PY561" s="0"/>
      <c r="PZ561" s="0"/>
      <c r="QA561" s="0"/>
      <c r="QB561" s="0"/>
      <c r="QC561" s="0"/>
      <c r="QD561" s="0"/>
      <c r="QE561" s="0"/>
      <c r="QF561" s="0"/>
      <c r="QG561" s="0"/>
      <c r="QH561" s="0"/>
      <c r="QI561" s="0"/>
      <c r="QJ561" s="0"/>
      <c r="QK561" s="0"/>
      <c r="QL561" s="0"/>
      <c r="QM561" s="0"/>
      <c r="QN561" s="0"/>
      <c r="QO561" s="0"/>
      <c r="QP561" s="0"/>
      <c r="QQ561" s="0"/>
      <c r="QR561" s="0"/>
      <c r="QS561" s="0"/>
      <c r="QT561" s="0"/>
      <c r="QU561" s="0"/>
      <c r="QV561" s="0"/>
      <c r="QW561" s="0"/>
      <c r="QX561" s="0"/>
      <c r="QY561" s="0"/>
      <c r="QZ561" s="0"/>
      <c r="RA561" s="0"/>
      <c r="RB561" s="0"/>
      <c r="RC561" s="0"/>
      <c r="RD561" s="0"/>
      <c r="RE561" s="0"/>
      <c r="RF561" s="0"/>
      <c r="RG561" s="0"/>
      <c r="RH561" s="0"/>
      <c r="RI561" s="0"/>
      <c r="RJ561" s="0"/>
      <c r="RK561" s="0"/>
      <c r="RL561" s="0"/>
      <c r="RM561" s="0"/>
      <c r="RN561" s="0"/>
      <c r="RO561" s="0"/>
      <c r="RP561" s="0"/>
      <c r="RQ561" s="0"/>
      <c r="RR561" s="0"/>
      <c r="RS561" s="0"/>
      <c r="RT561" s="0"/>
      <c r="RU561" s="0"/>
      <c r="RV561" s="0"/>
      <c r="RW561" s="0"/>
      <c r="RX561" s="0"/>
      <c r="RY561" s="0"/>
      <c r="RZ561" s="0"/>
      <c r="SA561" s="0"/>
      <c r="SB561" s="0"/>
      <c r="SC561" s="0"/>
      <c r="SD561" s="0"/>
      <c r="SE561" s="0"/>
      <c r="SF561" s="0"/>
      <c r="SG561" s="0"/>
      <c r="SH561" s="0"/>
      <c r="SI561" s="0"/>
      <c r="SJ561" s="0"/>
      <c r="SK561" s="0"/>
      <c r="SL561" s="0"/>
      <c r="SM561" s="0"/>
      <c r="SN561" s="0"/>
      <c r="SO561" s="0"/>
      <c r="SP561" s="0"/>
      <c r="SQ561" s="0"/>
      <c r="SR561" s="0"/>
      <c r="SS561" s="0"/>
      <c r="ST561" s="0"/>
      <c r="SU561" s="0"/>
      <c r="SV561" s="0"/>
      <c r="SW561" s="0"/>
      <c r="SX561" s="0"/>
      <c r="SY561" s="0"/>
      <c r="SZ561" s="0"/>
      <c r="TA561" s="0"/>
      <c r="TB561" s="0"/>
      <c r="TC561" s="0"/>
      <c r="TD561" s="0"/>
      <c r="TE561" s="0"/>
      <c r="TF561" s="0"/>
      <c r="TG561" s="0"/>
      <c r="TH561" s="0"/>
      <c r="TI561" s="0"/>
      <c r="TJ561" s="0"/>
      <c r="TK561" s="0"/>
      <c r="TL561" s="0"/>
      <c r="TM561" s="0"/>
      <c r="TN561" s="0"/>
      <c r="TO561" s="0"/>
      <c r="TP561" s="0"/>
      <c r="TQ561" s="0"/>
      <c r="TR561" s="0"/>
      <c r="TS561" s="0"/>
      <c r="TT561" s="0"/>
      <c r="TU561" s="0"/>
      <c r="TV561" s="0"/>
      <c r="TW561" s="0"/>
      <c r="TX561" s="0"/>
      <c r="TY561" s="0"/>
      <c r="TZ561" s="0"/>
      <c r="UA561" s="0"/>
      <c r="UB561" s="0"/>
      <c r="UC561" s="0"/>
      <c r="UD561" s="0"/>
      <c r="UE561" s="0"/>
      <c r="UF561" s="0"/>
      <c r="UG561" s="0"/>
      <c r="UH561" s="0"/>
      <c r="UI561" s="0"/>
      <c r="UJ561" s="0"/>
      <c r="UK561" s="0"/>
      <c r="UL561" s="0"/>
      <c r="UM561" s="0"/>
      <c r="UN561" s="0"/>
      <c r="UO561" s="0"/>
      <c r="UP561" s="0"/>
      <c r="UQ561" s="0"/>
      <c r="UR561" s="0"/>
      <c r="US561" s="0"/>
      <c r="UT561" s="0"/>
      <c r="UU561" s="0"/>
      <c r="UV561" s="0"/>
      <c r="UW561" s="0"/>
      <c r="UX561" s="0"/>
      <c r="UY561" s="0"/>
      <c r="UZ561" s="0"/>
      <c r="VA561" s="0"/>
      <c r="VB561" s="0"/>
      <c r="VC561" s="0"/>
      <c r="VD561" s="0"/>
      <c r="VE561" s="0"/>
      <c r="VF561" s="0"/>
      <c r="VG561" s="0"/>
      <c r="VH561" s="0"/>
      <c r="VI561" s="0"/>
      <c r="VJ561" s="0"/>
      <c r="VK561" s="0"/>
      <c r="VL561" s="0"/>
      <c r="VM561" s="0"/>
      <c r="VN561" s="0"/>
      <c r="VO561" s="0"/>
      <c r="VP561" s="0"/>
      <c r="VQ561" s="0"/>
      <c r="VR561" s="0"/>
      <c r="VS561" s="0"/>
      <c r="VT561" s="0"/>
      <c r="VU561" s="0"/>
      <c r="VV561" s="0"/>
      <c r="VW561" s="0"/>
      <c r="VX561" s="0"/>
      <c r="VY561" s="0"/>
      <c r="VZ561" s="0"/>
      <c r="WA561" s="0"/>
      <c r="WB561" s="0"/>
      <c r="WC561" s="0"/>
      <c r="WD561" s="0"/>
      <c r="WE561" s="0"/>
      <c r="WF561" s="0"/>
      <c r="WG561" s="0"/>
      <c r="WH561" s="0"/>
      <c r="WI561" s="0"/>
      <c r="WJ561" s="0"/>
      <c r="WK561" s="0"/>
      <c r="WL561" s="0"/>
      <c r="WM561" s="0"/>
      <c r="WN561" s="0"/>
      <c r="WO561" s="0"/>
      <c r="WP561" s="0"/>
      <c r="WQ561" s="0"/>
      <c r="WR561" s="0"/>
      <c r="WS561" s="0"/>
      <c r="WT561" s="0"/>
      <c r="WU561" s="0"/>
      <c r="WV561" s="0"/>
      <c r="WW561" s="0"/>
      <c r="WX561" s="0"/>
      <c r="WY561" s="0"/>
      <c r="WZ561" s="0"/>
      <c r="XA561" s="0"/>
      <c r="XB561" s="0"/>
      <c r="XC561" s="0"/>
      <c r="XD561" s="0"/>
      <c r="XE561" s="0"/>
      <c r="XF561" s="0"/>
      <c r="XG561" s="0"/>
      <c r="XH561" s="0"/>
      <c r="XI561" s="0"/>
      <c r="XJ561" s="0"/>
      <c r="XK561" s="0"/>
      <c r="XL561" s="0"/>
      <c r="XM561" s="0"/>
      <c r="XN561" s="0"/>
      <c r="XO561" s="0"/>
      <c r="XP561" s="0"/>
      <c r="XQ561" s="0"/>
      <c r="XR561" s="0"/>
      <c r="XS561" s="0"/>
      <c r="XT561" s="0"/>
      <c r="XU561" s="0"/>
      <c r="XV561" s="0"/>
      <c r="XW561" s="0"/>
      <c r="XX561" s="0"/>
      <c r="XY561" s="0"/>
      <c r="XZ561" s="0"/>
      <c r="YA561" s="0"/>
      <c r="YB561" s="0"/>
      <c r="YC561" s="0"/>
      <c r="YD561" s="0"/>
      <c r="YE561" s="0"/>
      <c r="YF561" s="0"/>
      <c r="YG561" s="0"/>
      <c r="YH561" s="0"/>
      <c r="YI561" s="0"/>
      <c r="YJ561" s="0"/>
      <c r="YK561" s="0"/>
      <c r="YL561" s="0"/>
      <c r="YM561" s="0"/>
      <c r="YN561" s="0"/>
      <c r="YO561" s="0"/>
      <c r="YP561" s="0"/>
      <c r="YQ561" s="0"/>
      <c r="YR561" s="0"/>
      <c r="YS561" s="0"/>
      <c r="YT561" s="0"/>
      <c r="YU561" s="0"/>
      <c r="YV561" s="0"/>
      <c r="YW561" s="0"/>
      <c r="YX561" s="0"/>
      <c r="YY561" s="0"/>
      <c r="YZ561" s="0"/>
      <c r="ZA561" s="0"/>
      <c r="ZB561" s="0"/>
      <c r="ZC561" s="0"/>
      <c r="ZD561" s="0"/>
      <c r="ZE561" s="0"/>
      <c r="ZF561" s="0"/>
      <c r="ZG561" s="0"/>
      <c r="ZH561" s="0"/>
      <c r="ZI561" s="0"/>
      <c r="ZJ561" s="0"/>
      <c r="ZK561" s="0"/>
      <c r="ZL561" s="0"/>
      <c r="ZM561" s="0"/>
      <c r="ZN561" s="0"/>
      <c r="ZO561" s="0"/>
      <c r="ZP561" s="0"/>
      <c r="ZQ561" s="0"/>
      <c r="ZR561" s="0"/>
      <c r="ZS561" s="0"/>
      <c r="ZT561" s="0"/>
      <c r="ZU561" s="0"/>
      <c r="ZV561" s="0"/>
      <c r="ZW561" s="0"/>
      <c r="ZX561" s="0"/>
      <c r="ZY561" s="0"/>
      <c r="ZZ561" s="0"/>
      <c r="AAA561" s="0"/>
      <c r="AAB561" s="0"/>
      <c r="AAC561" s="0"/>
      <c r="AAD561" s="0"/>
      <c r="AAE561" s="0"/>
      <c r="AAF561" s="0"/>
      <c r="AAG561" s="0"/>
      <c r="AAH561" s="0"/>
      <c r="AAI561" s="0"/>
      <c r="AAJ561" s="0"/>
      <c r="AAK561" s="0"/>
      <c r="AAL561" s="0"/>
      <c r="AAM561" s="0"/>
      <c r="AAN561" s="0"/>
      <c r="AAO561" s="0"/>
      <c r="AAP561" s="0"/>
      <c r="AAQ561" s="0"/>
      <c r="AAR561" s="0"/>
      <c r="AAS561" s="0"/>
      <c r="AAT561" s="0"/>
      <c r="AAU561" s="0"/>
      <c r="AAV561" s="0"/>
      <c r="AAW561" s="0"/>
      <c r="AAX561" s="0"/>
      <c r="AAY561" s="0"/>
      <c r="AAZ561" s="0"/>
      <c r="ABA561" s="0"/>
      <c r="ABB561" s="0"/>
      <c r="ABC561" s="0"/>
      <c r="ABD561" s="0"/>
      <c r="ABE561" s="0"/>
      <c r="ABF561" s="0"/>
      <c r="ABG561" s="0"/>
      <c r="ABH561" s="0"/>
      <c r="ABI561" s="0"/>
      <c r="ABJ561" s="0"/>
      <c r="ABK561" s="0"/>
      <c r="ABL561" s="0"/>
      <c r="ABM561" s="0"/>
      <c r="ABN561" s="0"/>
      <c r="ABO561" s="0"/>
      <c r="ABP561" s="0"/>
      <c r="ABQ561" s="0"/>
      <c r="ABR561" s="0"/>
      <c r="ABS561" s="0"/>
      <c r="ABT561" s="0"/>
      <c r="ABU561" s="0"/>
      <c r="ABV561" s="0"/>
      <c r="ABW561" s="0"/>
      <c r="ABX561" s="0"/>
      <c r="ABY561" s="0"/>
      <c r="ABZ561" s="0"/>
      <c r="ACA561" s="0"/>
      <c r="ACB561" s="0"/>
      <c r="ACC561" s="0"/>
      <c r="ACD561" s="0"/>
      <c r="ACE561" s="0"/>
      <c r="ACF561" s="0"/>
      <c r="ACG561" s="0"/>
      <c r="ACH561" s="0"/>
      <c r="ACI561" s="0"/>
      <c r="ACJ561" s="0"/>
      <c r="ACK561" s="0"/>
      <c r="ACL561" s="0"/>
      <c r="ACM561" s="0"/>
      <c r="ACN561" s="0"/>
      <c r="ACO561" s="0"/>
      <c r="ACP561" s="0"/>
      <c r="ACQ561" s="0"/>
      <c r="ACR561" s="0"/>
      <c r="ACS561" s="0"/>
      <c r="ACT561" s="0"/>
      <c r="ACU561" s="0"/>
      <c r="ACV561" s="0"/>
      <c r="ACW561" s="0"/>
      <c r="ACX561" s="0"/>
      <c r="ACY561" s="0"/>
      <c r="ACZ561" s="0"/>
      <c r="ADA561" s="0"/>
      <c r="ADB561" s="0"/>
      <c r="ADC561" s="0"/>
      <c r="ADD561" s="0"/>
      <c r="ADE561" s="0"/>
      <c r="ADF561" s="0"/>
      <c r="ADG561" s="0"/>
      <c r="ADH561" s="0"/>
      <c r="ADI561" s="0"/>
      <c r="ADJ561" s="0"/>
      <c r="ADK561" s="0"/>
      <c r="ADL561" s="0"/>
      <c r="ADM561" s="0"/>
      <c r="ADN561" s="0"/>
      <c r="ADO561" s="0"/>
      <c r="ADP561" s="0"/>
      <c r="ADQ561" s="0"/>
      <c r="ADR561" s="0"/>
      <c r="ADS561" s="0"/>
      <c r="ADT561" s="0"/>
      <c r="ADU561" s="0"/>
      <c r="ADV561" s="0"/>
      <c r="ADW561" s="0"/>
      <c r="ADX561" s="0"/>
      <c r="ADY561" s="0"/>
      <c r="ADZ561" s="0"/>
      <c r="AEA561" s="0"/>
      <c r="AEB561" s="0"/>
      <c r="AEC561" s="0"/>
      <c r="AED561" s="0"/>
      <c r="AEE561" s="0"/>
      <c r="AEF561" s="0"/>
      <c r="AEG561" s="0"/>
      <c r="AEH561" s="0"/>
      <c r="AEI561" s="0"/>
      <c r="AEJ561" s="0"/>
      <c r="AEK561" s="0"/>
      <c r="AEL561" s="0"/>
      <c r="AEM561" s="0"/>
      <c r="AEN561" s="0"/>
      <c r="AEO561" s="0"/>
      <c r="AEP561" s="0"/>
      <c r="AEQ561" s="0"/>
      <c r="AER561" s="0"/>
      <c r="AES561" s="0"/>
      <c r="AET561" s="0"/>
      <c r="AEU561" s="0"/>
      <c r="AEV561" s="0"/>
      <c r="AEW561" s="0"/>
      <c r="AEX561" s="0"/>
      <c r="AEY561" s="0"/>
      <c r="AEZ561" s="0"/>
      <c r="AFA561" s="0"/>
      <c r="AFB561" s="0"/>
      <c r="AFC561" s="0"/>
      <c r="AFD561" s="0"/>
      <c r="AFE561" s="0"/>
      <c r="AFF561" s="0"/>
      <c r="AFG561" s="0"/>
      <c r="AFH561" s="0"/>
      <c r="AFI561" s="0"/>
      <c r="AFJ561" s="0"/>
      <c r="AFK561" s="0"/>
      <c r="AFL561" s="0"/>
      <c r="AFM561" s="0"/>
      <c r="AFN561" s="0"/>
      <c r="AFO561" s="0"/>
      <c r="AFP561" s="0"/>
      <c r="AFQ561" s="0"/>
      <c r="AFR561" s="0"/>
      <c r="AFS561" s="0"/>
      <c r="AFT561" s="0"/>
      <c r="AFU561" s="0"/>
      <c r="AFV561" s="0"/>
      <c r="AFW561" s="0"/>
      <c r="AFX561" s="0"/>
      <c r="AFY561" s="0"/>
      <c r="AFZ561" s="0"/>
      <c r="AGA561" s="0"/>
      <c r="AGB561" s="0"/>
      <c r="AGC561" s="0"/>
      <c r="AGD561" s="0"/>
      <c r="AGE561" s="0"/>
      <c r="AGF561" s="0"/>
      <c r="AGG561" s="0"/>
      <c r="AGH561" s="0"/>
      <c r="AGI561" s="0"/>
      <c r="AGJ561" s="0"/>
      <c r="AGK561" s="0"/>
      <c r="AGL561" s="0"/>
      <c r="AGM561" s="0"/>
      <c r="AGN561" s="0"/>
      <c r="AGO561" s="0"/>
      <c r="AGP561" s="0"/>
      <c r="AGQ561" s="0"/>
      <c r="AGR561" s="0"/>
      <c r="AGS561" s="0"/>
      <c r="AGT561" s="0"/>
      <c r="AGU561" s="0"/>
      <c r="AGV561" s="0"/>
      <c r="AGW561" s="0"/>
      <c r="AGX561" s="0"/>
      <c r="AGY561" s="0"/>
      <c r="AGZ561" s="0"/>
      <c r="AHA561" s="0"/>
      <c r="AHB561" s="0"/>
      <c r="AHC561" s="0"/>
      <c r="AHD561" s="0"/>
      <c r="AHE561" s="0"/>
      <c r="AHF561" s="0"/>
      <c r="AHG561" s="0"/>
      <c r="AHH561" s="0"/>
      <c r="AHI561" s="0"/>
      <c r="AHJ561" s="0"/>
      <c r="AHK561" s="0"/>
      <c r="AHL561" s="0"/>
      <c r="AHM561" s="0"/>
      <c r="AHN561" s="0"/>
      <c r="AHO561" s="0"/>
      <c r="AHP561" s="0"/>
      <c r="AHQ561" s="0"/>
      <c r="AHR561" s="0"/>
      <c r="AHS561" s="0"/>
      <c r="AHT561" s="0"/>
      <c r="AHU561" s="0"/>
      <c r="AHV561" s="0"/>
      <c r="AHW561" s="0"/>
      <c r="AHX561" s="0"/>
      <c r="AHY561" s="0"/>
      <c r="AHZ561" s="0"/>
      <c r="AIA561" s="0"/>
      <c r="AIB561" s="0"/>
      <c r="AIC561" s="0"/>
      <c r="AID561" s="0"/>
      <c r="AIE561" s="0"/>
      <c r="AIF561" s="0"/>
      <c r="AIG561" s="0"/>
      <c r="AIH561" s="0"/>
      <c r="AII561" s="0"/>
      <c r="AIJ561" s="0"/>
      <c r="AIK561" s="0"/>
      <c r="AIL561" s="0"/>
      <c r="AIM561" s="0"/>
      <c r="AIN561" s="0"/>
      <c r="AIO561" s="0"/>
      <c r="AIP561" s="0"/>
      <c r="AIQ561" s="0"/>
      <c r="AIR561" s="0"/>
      <c r="AIS561" s="0"/>
      <c r="AIT561" s="0"/>
      <c r="AIU561" s="0"/>
      <c r="AIV561" s="0"/>
      <c r="AIW561" s="0"/>
      <c r="AIX561" s="0"/>
      <c r="AIY561" s="0"/>
      <c r="AIZ561" s="0"/>
      <c r="AJA561" s="0"/>
      <c r="AJB561" s="0"/>
      <c r="AJC561" s="0"/>
      <c r="AJD561" s="0"/>
      <c r="AJE561" s="0"/>
      <c r="AJF561" s="0"/>
      <c r="AJG561" s="0"/>
      <c r="AJH561" s="0"/>
      <c r="AJI561" s="0"/>
      <c r="AJJ561" s="0"/>
      <c r="AJK561" s="0"/>
      <c r="AJL561" s="0"/>
      <c r="AJM561" s="0"/>
      <c r="AJN561" s="0"/>
      <c r="AJO561" s="0"/>
      <c r="AJP561" s="0"/>
      <c r="AJQ561" s="0"/>
      <c r="AJR561" s="0"/>
      <c r="AJS561" s="0"/>
      <c r="AJT561" s="0"/>
      <c r="AJU561" s="0"/>
      <c r="AJV561" s="0"/>
      <c r="AJW561" s="0"/>
      <c r="AJX561" s="0"/>
      <c r="AJY561" s="0"/>
      <c r="AJZ561" s="0"/>
      <c r="AKA561" s="0"/>
      <c r="AKB561" s="0"/>
      <c r="AKC561" s="0"/>
      <c r="AKD561" s="0"/>
      <c r="AKE561" s="0"/>
      <c r="AKF561" s="0"/>
      <c r="AKG561" s="0"/>
      <c r="AKH561" s="0"/>
      <c r="AKI561" s="0"/>
      <c r="AKJ561" s="0"/>
      <c r="AKK561" s="0"/>
      <c r="AKL561" s="0"/>
      <c r="AKM561" s="0"/>
      <c r="AKN561" s="0"/>
      <c r="AKO561" s="0"/>
      <c r="AKP561" s="0"/>
      <c r="AKQ561" s="0"/>
      <c r="AKR561" s="0"/>
      <c r="AKS561" s="0"/>
      <c r="AKT561" s="0"/>
      <c r="AKU561" s="0"/>
      <c r="AKV561" s="0"/>
      <c r="AKW561" s="0"/>
      <c r="AKX561" s="0"/>
      <c r="AKY561" s="0"/>
      <c r="AKZ561" s="0"/>
      <c r="ALA561" s="0"/>
      <c r="ALB561" s="0"/>
      <c r="ALC561" s="0"/>
      <c r="ALD561" s="0"/>
      <c r="ALE561" s="0"/>
      <c r="ALF561" s="0"/>
      <c r="ALG561" s="0"/>
      <c r="ALH561" s="0"/>
      <c r="ALI561" s="0"/>
      <c r="ALJ561" s="0"/>
      <c r="ALK561" s="0"/>
      <c r="ALL561" s="0"/>
      <c r="ALM561" s="0"/>
      <c r="ALN561" s="0"/>
      <c r="ALO561" s="0"/>
      <c r="ALP561" s="0"/>
      <c r="ALQ561" s="0"/>
      <c r="ALR561" s="0"/>
      <c r="ALS561" s="0"/>
      <c r="ALT561" s="0"/>
      <c r="ALU561" s="0"/>
      <c r="ALV561" s="0"/>
      <c r="ALW561" s="0"/>
      <c r="ALX561" s="0"/>
      <c r="ALY561" s="0"/>
      <c r="ALZ561" s="0"/>
      <c r="AMA561" s="0"/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customFormat="false" ht="12.8" hidden="false" customHeight="false" outlineLevel="0" collapsed="false">
      <c r="A562" s="10" t="s">
        <v>172</v>
      </c>
      <c r="B562" s="10" t="s">
        <v>885</v>
      </c>
      <c r="C562" s="10" t="n">
        <v>1</v>
      </c>
      <c r="D562" s="10" t="n">
        <v>1</v>
      </c>
      <c r="E562" s="10" t="n">
        <v>1</v>
      </c>
      <c r="F562" s="0"/>
      <c r="G562" s="10" t="n">
        <v>1</v>
      </c>
      <c r="H562" s="0"/>
      <c r="I562" s="0"/>
      <c r="J562" s="0"/>
      <c r="K562" s="0"/>
      <c r="L562" s="0"/>
      <c r="M562" s="0"/>
      <c r="N562" s="0"/>
      <c r="O562" s="0"/>
      <c r="P562" s="0"/>
      <c r="Q562" s="0"/>
      <c r="R562" s="0"/>
      <c r="S562" s="0" t="n">
        <v>1</v>
      </c>
      <c r="T562" s="0"/>
      <c r="U562" s="0"/>
      <c r="V562" s="0"/>
      <c r="W562" s="0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  <c r="IW562" s="0"/>
      <c r="IX562" s="0"/>
      <c r="IY562" s="0"/>
      <c r="IZ562" s="0"/>
      <c r="JA562" s="0"/>
      <c r="JB562" s="0"/>
      <c r="JC562" s="0"/>
      <c r="JD562" s="0"/>
      <c r="JE562" s="0"/>
      <c r="JF562" s="0"/>
      <c r="JG562" s="0"/>
      <c r="JH562" s="0"/>
      <c r="JI562" s="0"/>
      <c r="JJ562" s="0"/>
      <c r="JK562" s="0"/>
      <c r="JL562" s="0"/>
      <c r="JM562" s="0"/>
      <c r="JN562" s="0"/>
      <c r="JO562" s="0"/>
      <c r="JP562" s="0"/>
      <c r="JQ562" s="0"/>
      <c r="JR562" s="0"/>
      <c r="JS562" s="0"/>
      <c r="JT562" s="0"/>
      <c r="JU562" s="0"/>
      <c r="JV562" s="0"/>
      <c r="JW562" s="0"/>
      <c r="JX562" s="0"/>
      <c r="JY562" s="0"/>
      <c r="JZ562" s="0"/>
      <c r="KA562" s="0"/>
      <c r="KB562" s="0"/>
      <c r="KC562" s="0"/>
      <c r="KD562" s="0"/>
      <c r="KE562" s="0"/>
      <c r="KF562" s="0"/>
      <c r="KG562" s="0"/>
      <c r="KH562" s="0"/>
      <c r="KI562" s="0"/>
      <c r="KJ562" s="0"/>
      <c r="KK562" s="0"/>
      <c r="KL562" s="0"/>
      <c r="KM562" s="0"/>
      <c r="KN562" s="0"/>
      <c r="KO562" s="0"/>
      <c r="KP562" s="0"/>
      <c r="KQ562" s="0"/>
      <c r="KR562" s="0"/>
      <c r="KS562" s="0"/>
      <c r="KT562" s="0"/>
      <c r="KU562" s="0"/>
      <c r="KV562" s="0"/>
      <c r="KW562" s="0"/>
      <c r="KX562" s="0"/>
      <c r="KY562" s="0"/>
      <c r="KZ562" s="0"/>
      <c r="LA562" s="0"/>
      <c r="LB562" s="0"/>
      <c r="LC562" s="0"/>
      <c r="LD562" s="0"/>
      <c r="LE562" s="0"/>
      <c r="LF562" s="0"/>
      <c r="LG562" s="0"/>
      <c r="LH562" s="0"/>
      <c r="LI562" s="0"/>
      <c r="LJ562" s="0"/>
      <c r="LK562" s="0"/>
      <c r="LL562" s="0"/>
      <c r="LM562" s="0"/>
      <c r="LN562" s="0"/>
      <c r="LO562" s="0"/>
      <c r="LP562" s="0"/>
      <c r="LQ562" s="0"/>
      <c r="LR562" s="0"/>
      <c r="LS562" s="0"/>
      <c r="LT562" s="0"/>
      <c r="LU562" s="0"/>
      <c r="LV562" s="0"/>
      <c r="LW562" s="0"/>
      <c r="LX562" s="0"/>
      <c r="LY562" s="0"/>
      <c r="LZ562" s="0"/>
      <c r="MA562" s="0"/>
      <c r="MB562" s="0"/>
      <c r="MC562" s="0"/>
      <c r="MD562" s="0"/>
      <c r="ME562" s="0"/>
      <c r="MF562" s="0"/>
      <c r="MG562" s="0"/>
      <c r="MH562" s="0"/>
      <c r="MI562" s="0"/>
      <c r="MJ562" s="0"/>
      <c r="MK562" s="0"/>
      <c r="ML562" s="0"/>
      <c r="MM562" s="0"/>
      <c r="MN562" s="0"/>
      <c r="MO562" s="0"/>
      <c r="MP562" s="0"/>
      <c r="MQ562" s="0"/>
      <c r="MR562" s="0"/>
      <c r="MS562" s="0"/>
      <c r="MT562" s="0"/>
      <c r="MU562" s="0"/>
      <c r="MV562" s="0"/>
      <c r="MW562" s="0"/>
      <c r="MX562" s="0"/>
      <c r="MY562" s="0"/>
      <c r="MZ562" s="0"/>
      <c r="NA562" s="0"/>
      <c r="NB562" s="0"/>
      <c r="NC562" s="0"/>
      <c r="ND562" s="0"/>
      <c r="NE562" s="0"/>
      <c r="NF562" s="0"/>
      <c r="NG562" s="0"/>
      <c r="NH562" s="0"/>
      <c r="NI562" s="0"/>
      <c r="NJ562" s="0"/>
      <c r="NK562" s="0"/>
      <c r="NL562" s="0"/>
      <c r="NM562" s="0"/>
      <c r="NN562" s="0"/>
      <c r="NO562" s="0"/>
      <c r="NP562" s="0"/>
      <c r="NQ562" s="0"/>
      <c r="NR562" s="0"/>
      <c r="NS562" s="0"/>
      <c r="NT562" s="0"/>
      <c r="NU562" s="0"/>
      <c r="NV562" s="0"/>
      <c r="NW562" s="0"/>
      <c r="NX562" s="0"/>
      <c r="NY562" s="0"/>
      <c r="NZ562" s="0"/>
      <c r="OA562" s="0"/>
      <c r="OB562" s="0"/>
      <c r="OC562" s="0"/>
      <c r="OD562" s="0"/>
      <c r="OE562" s="0"/>
      <c r="OF562" s="0"/>
      <c r="OG562" s="0"/>
      <c r="OH562" s="0"/>
      <c r="OI562" s="0"/>
      <c r="OJ562" s="0"/>
      <c r="OK562" s="0"/>
      <c r="OL562" s="0"/>
      <c r="OM562" s="0"/>
      <c r="ON562" s="0"/>
      <c r="OO562" s="0"/>
      <c r="OP562" s="0"/>
      <c r="OQ562" s="0"/>
      <c r="OR562" s="0"/>
      <c r="OS562" s="0"/>
      <c r="OT562" s="0"/>
      <c r="OU562" s="0"/>
      <c r="OV562" s="0"/>
      <c r="OW562" s="0"/>
      <c r="OX562" s="0"/>
      <c r="OY562" s="0"/>
      <c r="OZ562" s="0"/>
      <c r="PA562" s="0"/>
      <c r="PB562" s="0"/>
      <c r="PC562" s="0"/>
      <c r="PD562" s="0"/>
      <c r="PE562" s="0"/>
      <c r="PF562" s="0"/>
      <c r="PG562" s="0"/>
      <c r="PH562" s="0"/>
      <c r="PI562" s="0"/>
      <c r="PJ562" s="0"/>
      <c r="PK562" s="0"/>
      <c r="PL562" s="0"/>
      <c r="PM562" s="0"/>
      <c r="PN562" s="0"/>
      <c r="PO562" s="0"/>
      <c r="PP562" s="0"/>
      <c r="PQ562" s="0"/>
      <c r="PR562" s="0"/>
      <c r="PS562" s="0"/>
      <c r="PT562" s="0"/>
      <c r="PU562" s="0"/>
      <c r="PV562" s="0"/>
      <c r="PW562" s="0"/>
      <c r="PX562" s="0"/>
      <c r="PY562" s="0"/>
      <c r="PZ562" s="0"/>
      <c r="QA562" s="0"/>
      <c r="QB562" s="0"/>
      <c r="QC562" s="0"/>
      <c r="QD562" s="0"/>
      <c r="QE562" s="0"/>
      <c r="QF562" s="0"/>
      <c r="QG562" s="0"/>
      <c r="QH562" s="0"/>
      <c r="QI562" s="0"/>
      <c r="QJ562" s="0"/>
      <c r="QK562" s="0"/>
      <c r="QL562" s="0"/>
      <c r="QM562" s="0"/>
      <c r="QN562" s="0"/>
      <c r="QO562" s="0"/>
      <c r="QP562" s="0"/>
      <c r="QQ562" s="0"/>
      <c r="QR562" s="0"/>
      <c r="QS562" s="0"/>
      <c r="QT562" s="0"/>
      <c r="QU562" s="0"/>
      <c r="QV562" s="0"/>
      <c r="QW562" s="0"/>
      <c r="QX562" s="0"/>
      <c r="QY562" s="0"/>
      <c r="QZ562" s="0"/>
      <c r="RA562" s="0"/>
      <c r="RB562" s="0"/>
      <c r="RC562" s="0"/>
      <c r="RD562" s="0"/>
      <c r="RE562" s="0"/>
      <c r="RF562" s="0"/>
      <c r="RG562" s="0"/>
      <c r="RH562" s="0"/>
      <c r="RI562" s="0"/>
      <c r="RJ562" s="0"/>
      <c r="RK562" s="0"/>
      <c r="RL562" s="0"/>
      <c r="RM562" s="0"/>
      <c r="RN562" s="0"/>
      <c r="RO562" s="0"/>
      <c r="RP562" s="0"/>
      <c r="RQ562" s="0"/>
      <c r="RR562" s="0"/>
      <c r="RS562" s="0"/>
      <c r="RT562" s="0"/>
      <c r="RU562" s="0"/>
      <c r="RV562" s="0"/>
      <c r="RW562" s="0"/>
      <c r="RX562" s="0"/>
      <c r="RY562" s="0"/>
      <c r="RZ562" s="0"/>
      <c r="SA562" s="0"/>
      <c r="SB562" s="0"/>
      <c r="SC562" s="0"/>
      <c r="SD562" s="0"/>
      <c r="SE562" s="0"/>
      <c r="SF562" s="0"/>
      <c r="SG562" s="0"/>
      <c r="SH562" s="0"/>
      <c r="SI562" s="0"/>
      <c r="SJ562" s="0"/>
      <c r="SK562" s="0"/>
      <c r="SL562" s="0"/>
      <c r="SM562" s="0"/>
      <c r="SN562" s="0"/>
      <c r="SO562" s="0"/>
      <c r="SP562" s="0"/>
      <c r="SQ562" s="0"/>
      <c r="SR562" s="0"/>
      <c r="SS562" s="0"/>
      <c r="ST562" s="0"/>
      <c r="SU562" s="0"/>
      <c r="SV562" s="0"/>
      <c r="SW562" s="0"/>
      <c r="SX562" s="0"/>
      <c r="SY562" s="0"/>
      <c r="SZ562" s="0"/>
      <c r="TA562" s="0"/>
      <c r="TB562" s="0"/>
      <c r="TC562" s="0"/>
      <c r="TD562" s="0"/>
      <c r="TE562" s="0"/>
      <c r="TF562" s="0"/>
      <c r="TG562" s="0"/>
      <c r="TH562" s="0"/>
      <c r="TI562" s="0"/>
      <c r="TJ562" s="0"/>
      <c r="TK562" s="0"/>
      <c r="TL562" s="0"/>
      <c r="TM562" s="0"/>
      <c r="TN562" s="0"/>
      <c r="TO562" s="0"/>
      <c r="TP562" s="0"/>
      <c r="TQ562" s="0"/>
      <c r="TR562" s="0"/>
      <c r="TS562" s="0"/>
      <c r="TT562" s="0"/>
      <c r="TU562" s="0"/>
      <c r="TV562" s="0"/>
      <c r="TW562" s="0"/>
      <c r="TX562" s="0"/>
      <c r="TY562" s="0"/>
      <c r="TZ562" s="0"/>
      <c r="UA562" s="0"/>
      <c r="UB562" s="0"/>
      <c r="UC562" s="0"/>
      <c r="UD562" s="0"/>
      <c r="UE562" s="0"/>
      <c r="UF562" s="0"/>
      <c r="UG562" s="0"/>
      <c r="UH562" s="0"/>
      <c r="UI562" s="0"/>
      <c r="UJ562" s="0"/>
      <c r="UK562" s="0"/>
      <c r="UL562" s="0"/>
      <c r="UM562" s="0"/>
      <c r="UN562" s="0"/>
      <c r="UO562" s="0"/>
      <c r="UP562" s="0"/>
      <c r="UQ562" s="0"/>
      <c r="UR562" s="0"/>
      <c r="US562" s="0"/>
      <c r="UT562" s="0"/>
      <c r="UU562" s="0"/>
      <c r="UV562" s="0"/>
      <c r="UW562" s="0"/>
      <c r="UX562" s="0"/>
      <c r="UY562" s="0"/>
      <c r="UZ562" s="0"/>
      <c r="VA562" s="0"/>
      <c r="VB562" s="0"/>
      <c r="VC562" s="0"/>
      <c r="VD562" s="0"/>
      <c r="VE562" s="0"/>
      <c r="VF562" s="0"/>
      <c r="VG562" s="0"/>
      <c r="VH562" s="0"/>
      <c r="VI562" s="0"/>
      <c r="VJ562" s="0"/>
      <c r="VK562" s="0"/>
      <c r="VL562" s="0"/>
      <c r="VM562" s="0"/>
      <c r="VN562" s="0"/>
      <c r="VO562" s="0"/>
      <c r="VP562" s="0"/>
      <c r="VQ562" s="0"/>
      <c r="VR562" s="0"/>
      <c r="VS562" s="0"/>
      <c r="VT562" s="0"/>
      <c r="VU562" s="0"/>
      <c r="VV562" s="0"/>
      <c r="VW562" s="0"/>
      <c r="VX562" s="0"/>
      <c r="VY562" s="0"/>
      <c r="VZ562" s="0"/>
      <c r="WA562" s="0"/>
      <c r="WB562" s="0"/>
      <c r="WC562" s="0"/>
      <c r="WD562" s="0"/>
      <c r="WE562" s="0"/>
      <c r="WF562" s="0"/>
      <c r="WG562" s="0"/>
      <c r="WH562" s="0"/>
      <c r="WI562" s="0"/>
      <c r="WJ562" s="0"/>
      <c r="WK562" s="0"/>
      <c r="WL562" s="0"/>
      <c r="WM562" s="0"/>
      <c r="WN562" s="0"/>
      <c r="WO562" s="0"/>
      <c r="WP562" s="0"/>
      <c r="WQ562" s="0"/>
      <c r="WR562" s="0"/>
      <c r="WS562" s="0"/>
      <c r="WT562" s="0"/>
      <c r="WU562" s="0"/>
      <c r="WV562" s="0"/>
      <c r="WW562" s="0"/>
      <c r="WX562" s="0"/>
      <c r="WY562" s="0"/>
      <c r="WZ562" s="0"/>
      <c r="XA562" s="0"/>
      <c r="XB562" s="0"/>
      <c r="XC562" s="0"/>
      <c r="XD562" s="0"/>
      <c r="XE562" s="0"/>
      <c r="XF562" s="0"/>
      <c r="XG562" s="0"/>
      <c r="XH562" s="0"/>
      <c r="XI562" s="0"/>
      <c r="XJ562" s="0"/>
      <c r="XK562" s="0"/>
      <c r="XL562" s="0"/>
      <c r="XM562" s="0"/>
      <c r="XN562" s="0"/>
      <c r="XO562" s="0"/>
      <c r="XP562" s="0"/>
      <c r="XQ562" s="0"/>
      <c r="XR562" s="0"/>
      <c r="XS562" s="0"/>
      <c r="XT562" s="0"/>
      <c r="XU562" s="0"/>
      <c r="XV562" s="0"/>
      <c r="XW562" s="0"/>
      <c r="XX562" s="0"/>
      <c r="XY562" s="0"/>
      <c r="XZ562" s="0"/>
      <c r="YA562" s="0"/>
      <c r="YB562" s="0"/>
      <c r="YC562" s="0"/>
      <c r="YD562" s="0"/>
      <c r="YE562" s="0"/>
      <c r="YF562" s="0"/>
      <c r="YG562" s="0"/>
      <c r="YH562" s="0"/>
      <c r="YI562" s="0"/>
      <c r="YJ562" s="0"/>
      <c r="YK562" s="0"/>
      <c r="YL562" s="0"/>
      <c r="YM562" s="0"/>
      <c r="YN562" s="0"/>
      <c r="YO562" s="0"/>
      <c r="YP562" s="0"/>
      <c r="YQ562" s="0"/>
      <c r="YR562" s="0"/>
      <c r="YS562" s="0"/>
      <c r="YT562" s="0"/>
      <c r="YU562" s="0"/>
      <c r="YV562" s="0"/>
      <c r="YW562" s="0"/>
      <c r="YX562" s="0"/>
      <c r="YY562" s="0"/>
      <c r="YZ562" s="0"/>
      <c r="ZA562" s="0"/>
      <c r="ZB562" s="0"/>
      <c r="ZC562" s="0"/>
      <c r="ZD562" s="0"/>
      <c r="ZE562" s="0"/>
      <c r="ZF562" s="0"/>
      <c r="ZG562" s="0"/>
      <c r="ZH562" s="0"/>
      <c r="ZI562" s="0"/>
      <c r="ZJ562" s="0"/>
      <c r="ZK562" s="0"/>
      <c r="ZL562" s="0"/>
      <c r="ZM562" s="0"/>
      <c r="ZN562" s="0"/>
      <c r="ZO562" s="0"/>
      <c r="ZP562" s="0"/>
      <c r="ZQ562" s="0"/>
      <c r="ZR562" s="0"/>
      <c r="ZS562" s="0"/>
      <c r="ZT562" s="0"/>
      <c r="ZU562" s="0"/>
      <c r="ZV562" s="0"/>
      <c r="ZW562" s="0"/>
      <c r="ZX562" s="0"/>
      <c r="ZY562" s="0"/>
      <c r="ZZ562" s="0"/>
      <c r="AAA562" s="0"/>
      <c r="AAB562" s="0"/>
      <c r="AAC562" s="0"/>
      <c r="AAD562" s="0"/>
      <c r="AAE562" s="0"/>
      <c r="AAF562" s="0"/>
      <c r="AAG562" s="0"/>
      <c r="AAH562" s="0"/>
      <c r="AAI562" s="0"/>
      <c r="AAJ562" s="0"/>
      <c r="AAK562" s="0"/>
      <c r="AAL562" s="0"/>
      <c r="AAM562" s="0"/>
      <c r="AAN562" s="0"/>
      <c r="AAO562" s="0"/>
      <c r="AAP562" s="0"/>
      <c r="AAQ562" s="0"/>
      <c r="AAR562" s="0"/>
      <c r="AAS562" s="0"/>
      <c r="AAT562" s="0"/>
      <c r="AAU562" s="0"/>
      <c r="AAV562" s="0"/>
      <c r="AAW562" s="0"/>
      <c r="AAX562" s="0"/>
      <c r="AAY562" s="0"/>
      <c r="AAZ562" s="0"/>
      <c r="ABA562" s="0"/>
      <c r="ABB562" s="0"/>
      <c r="ABC562" s="0"/>
      <c r="ABD562" s="0"/>
      <c r="ABE562" s="0"/>
      <c r="ABF562" s="0"/>
      <c r="ABG562" s="0"/>
      <c r="ABH562" s="0"/>
      <c r="ABI562" s="0"/>
      <c r="ABJ562" s="0"/>
      <c r="ABK562" s="0"/>
      <c r="ABL562" s="0"/>
      <c r="ABM562" s="0"/>
      <c r="ABN562" s="0"/>
      <c r="ABO562" s="0"/>
      <c r="ABP562" s="0"/>
      <c r="ABQ562" s="0"/>
      <c r="ABR562" s="0"/>
      <c r="ABS562" s="0"/>
      <c r="ABT562" s="0"/>
      <c r="ABU562" s="0"/>
      <c r="ABV562" s="0"/>
      <c r="ABW562" s="0"/>
      <c r="ABX562" s="0"/>
      <c r="ABY562" s="0"/>
      <c r="ABZ562" s="0"/>
      <c r="ACA562" s="0"/>
      <c r="ACB562" s="0"/>
      <c r="ACC562" s="0"/>
      <c r="ACD562" s="0"/>
      <c r="ACE562" s="0"/>
      <c r="ACF562" s="0"/>
      <c r="ACG562" s="0"/>
      <c r="ACH562" s="0"/>
      <c r="ACI562" s="0"/>
      <c r="ACJ562" s="0"/>
      <c r="ACK562" s="0"/>
      <c r="ACL562" s="0"/>
      <c r="ACM562" s="0"/>
      <c r="ACN562" s="0"/>
      <c r="ACO562" s="0"/>
      <c r="ACP562" s="0"/>
      <c r="ACQ562" s="0"/>
      <c r="ACR562" s="0"/>
      <c r="ACS562" s="0"/>
      <c r="ACT562" s="0"/>
      <c r="ACU562" s="0"/>
      <c r="ACV562" s="0"/>
      <c r="ACW562" s="0"/>
      <c r="ACX562" s="0"/>
      <c r="ACY562" s="0"/>
      <c r="ACZ562" s="0"/>
      <c r="ADA562" s="0"/>
      <c r="ADB562" s="0"/>
      <c r="ADC562" s="0"/>
      <c r="ADD562" s="0"/>
      <c r="ADE562" s="0"/>
      <c r="ADF562" s="0"/>
      <c r="ADG562" s="0"/>
      <c r="ADH562" s="0"/>
      <c r="ADI562" s="0"/>
      <c r="ADJ562" s="0"/>
      <c r="ADK562" s="0"/>
      <c r="ADL562" s="0"/>
      <c r="ADM562" s="0"/>
      <c r="ADN562" s="0"/>
      <c r="ADO562" s="0"/>
      <c r="ADP562" s="0"/>
      <c r="ADQ562" s="0"/>
      <c r="ADR562" s="0"/>
      <c r="ADS562" s="0"/>
      <c r="ADT562" s="0"/>
      <c r="ADU562" s="0"/>
      <c r="ADV562" s="0"/>
      <c r="ADW562" s="0"/>
      <c r="ADX562" s="0"/>
      <c r="ADY562" s="0"/>
      <c r="ADZ562" s="0"/>
      <c r="AEA562" s="0"/>
      <c r="AEB562" s="0"/>
      <c r="AEC562" s="0"/>
      <c r="AED562" s="0"/>
      <c r="AEE562" s="0"/>
      <c r="AEF562" s="0"/>
      <c r="AEG562" s="0"/>
      <c r="AEH562" s="0"/>
      <c r="AEI562" s="0"/>
      <c r="AEJ562" s="0"/>
      <c r="AEK562" s="0"/>
      <c r="AEL562" s="0"/>
      <c r="AEM562" s="0"/>
      <c r="AEN562" s="0"/>
      <c r="AEO562" s="0"/>
      <c r="AEP562" s="0"/>
      <c r="AEQ562" s="0"/>
      <c r="AER562" s="0"/>
      <c r="AES562" s="0"/>
      <c r="AET562" s="0"/>
      <c r="AEU562" s="0"/>
      <c r="AEV562" s="0"/>
      <c r="AEW562" s="0"/>
      <c r="AEX562" s="0"/>
      <c r="AEY562" s="0"/>
      <c r="AEZ562" s="0"/>
      <c r="AFA562" s="0"/>
      <c r="AFB562" s="0"/>
      <c r="AFC562" s="0"/>
      <c r="AFD562" s="0"/>
      <c r="AFE562" s="0"/>
      <c r="AFF562" s="0"/>
      <c r="AFG562" s="0"/>
      <c r="AFH562" s="0"/>
      <c r="AFI562" s="0"/>
      <c r="AFJ562" s="0"/>
      <c r="AFK562" s="0"/>
      <c r="AFL562" s="0"/>
      <c r="AFM562" s="0"/>
      <c r="AFN562" s="0"/>
      <c r="AFO562" s="0"/>
      <c r="AFP562" s="0"/>
      <c r="AFQ562" s="0"/>
      <c r="AFR562" s="0"/>
      <c r="AFS562" s="0"/>
      <c r="AFT562" s="0"/>
      <c r="AFU562" s="0"/>
      <c r="AFV562" s="0"/>
      <c r="AFW562" s="0"/>
      <c r="AFX562" s="0"/>
      <c r="AFY562" s="0"/>
      <c r="AFZ562" s="0"/>
      <c r="AGA562" s="0"/>
      <c r="AGB562" s="0"/>
      <c r="AGC562" s="0"/>
      <c r="AGD562" s="0"/>
      <c r="AGE562" s="0"/>
      <c r="AGF562" s="0"/>
      <c r="AGG562" s="0"/>
      <c r="AGH562" s="0"/>
      <c r="AGI562" s="0"/>
      <c r="AGJ562" s="0"/>
      <c r="AGK562" s="0"/>
      <c r="AGL562" s="0"/>
      <c r="AGM562" s="0"/>
      <c r="AGN562" s="0"/>
      <c r="AGO562" s="0"/>
      <c r="AGP562" s="0"/>
      <c r="AGQ562" s="0"/>
      <c r="AGR562" s="0"/>
      <c r="AGS562" s="0"/>
      <c r="AGT562" s="0"/>
      <c r="AGU562" s="0"/>
      <c r="AGV562" s="0"/>
      <c r="AGW562" s="0"/>
      <c r="AGX562" s="0"/>
      <c r="AGY562" s="0"/>
      <c r="AGZ562" s="0"/>
      <c r="AHA562" s="0"/>
      <c r="AHB562" s="0"/>
      <c r="AHC562" s="0"/>
      <c r="AHD562" s="0"/>
      <c r="AHE562" s="0"/>
      <c r="AHF562" s="0"/>
      <c r="AHG562" s="0"/>
      <c r="AHH562" s="0"/>
      <c r="AHI562" s="0"/>
      <c r="AHJ562" s="0"/>
      <c r="AHK562" s="0"/>
      <c r="AHL562" s="0"/>
      <c r="AHM562" s="0"/>
      <c r="AHN562" s="0"/>
      <c r="AHO562" s="0"/>
      <c r="AHP562" s="0"/>
      <c r="AHQ562" s="0"/>
      <c r="AHR562" s="0"/>
      <c r="AHS562" s="0"/>
      <c r="AHT562" s="0"/>
      <c r="AHU562" s="0"/>
      <c r="AHV562" s="0"/>
      <c r="AHW562" s="0"/>
      <c r="AHX562" s="0"/>
      <c r="AHY562" s="0"/>
      <c r="AHZ562" s="0"/>
      <c r="AIA562" s="0"/>
      <c r="AIB562" s="0"/>
      <c r="AIC562" s="0"/>
      <c r="AID562" s="0"/>
      <c r="AIE562" s="0"/>
      <c r="AIF562" s="0"/>
      <c r="AIG562" s="0"/>
      <c r="AIH562" s="0"/>
      <c r="AII562" s="0"/>
      <c r="AIJ562" s="0"/>
      <c r="AIK562" s="0"/>
      <c r="AIL562" s="0"/>
      <c r="AIM562" s="0"/>
      <c r="AIN562" s="0"/>
      <c r="AIO562" s="0"/>
      <c r="AIP562" s="0"/>
      <c r="AIQ562" s="0"/>
      <c r="AIR562" s="0"/>
      <c r="AIS562" s="0"/>
      <c r="AIT562" s="0"/>
      <c r="AIU562" s="0"/>
      <c r="AIV562" s="0"/>
      <c r="AIW562" s="0"/>
      <c r="AIX562" s="0"/>
      <c r="AIY562" s="0"/>
      <c r="AIZ562" s="0"/>
      <c r="AJA562" s="0"/>
      <c r="AJB562" s="0"/>
      <c r="AJC562" s="0"/>
      <c r="AJD562" s="0"/>
      <c r="AJE562" s="0"/>
      <c r="AJF562" s="0"/>
      <c r="AJG562" s="0"/>
      <c r="AJH562" s="0"/>
      <c r="AJI562" s="0"/>
      <c r="AJJ562" s="0"/>
      <c r="AJK562" s="0"/>
      <c r="AJL562" s="0"/>
      <c r="AJM562" s="0"/>
      <c r="AJN562" s="0"/>
      <c r="AJO562" s="0"/>
      <c r="AJP562" s="0"/>
      <c r="AJQ562" s="0"/>
      <c r="AJR562" s="0"/>
      <c r="AJS562" s="0"/>
      <c r="AJT562" s="0"/>
      <c r="AJU562" s="0"/>
      <c r="AJV562" s="0"/>
      <c r="AJW562" s="0"/>
      <c r="AJX562" s="0"/>
      <c r="AJY562" s="0"/>
      <c r="AJZ562" s="0"/>
      <c r="AKA562" s="0"/>
      <c r="AKB562" s="0"/>
      <c r="AKC562" s="0"/>
      <c r="AKD562" s="0"/>
      <c r="AKE562" s="0"/>
      <c r="AKF562" s="0"/>
      <c r="AKG562" s="0"/>
      <c r="AKH562" s="0"/>
      <c r="AKI562" s="0"/>
      <c r="AKJ562" s="0"/>
      <c r="AKK562" s="0"/>
      <c r="AKL562" s="0"/>
      <c r="AKM562" s="0"/>
      <c r="AKN562" s="0"/>
      <c r="AKO562" s="0"/>
      <c r="AKP562" s="0"/>
      <c r="AKQ562" s="0"/>
      <c r="AKR562" s="0"/>
      <c r="AKS562" s="0"/>
      <c r="AKT562" s="0"/>
      <c r="AKU562" s="0"/>
      <c r="AKV562" s="0"/>
      <c r="AKW562" s="0"/>
      <c r="AKX562" s="0"/>
      <c r="AKY562" s="0"/>
      <c r="AKZ562" s="0"/>
      <c r="ALA562" s="0"/>
      <c r="ALB562" s="0"/>
      <c r="ALC562" s="0"/>
      <c r="ALD562" s="0"/>
      <c r="ALE562" s="0"/>
      <c r="ALF562" s="0"/>
      <c r="ALG562" s="0"/>
      <c r="ALH562" s="0"/>
      <c r="ALI562" s="0"/>
      <c r="ALJ562" s="0"/>
      <c r="ALK562" s="0"/>
      <c r="ALL562" s="0"/>
      <c r="ALM562" s="0"/>
      <c r="ALN562" s="0"/>
      <c r="ALO562" s="0"/>
      <c r="ALP562" s="0"/>
      <c r="ALQ562" s="0"/>
      <c r="ALR562" s="0"/>
      <c r="ALS562" s="0"/>
      <c r="ALT562" s="0"/>
      <c r="ALU562" s="0"/>
      <c r="ALV562" s="0"/>
      <c r="ALW562" s="0"/>
      <c r="ALX562" s="0"/>
      <c r="ALY562" s="0"/>
      <c r="ALZ562" s="0"/>
      <c r="AMA562" s="0"/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customFormat="false" ht="12.8" hidden="false" customHeight="false" outlineLevel="0" collapsed="false">
      <c r="A563" s="10" t="s">
        <v>172</v>
      </c>
      <c r="B563" s="10" t="s">
        <v>886</v>
      </c>
      <c r="C563" s="10" t="n">
        <v>1</v>
      </c>
      <c r="D563" s="10" t="n">
        <v>1</v>
      </c>
      <c r="E563" s="10" t="n">
        <v>1</v>
      </c>
      <c r="F563" s="0"/>
      <c r="G563" s="10" t="n">
        <v>1</v>
      </c>
      <c r="H563" s="0"/>
      <c r="I563" s="0"/>
      <c r="J563" s="0"/>
      <c r="K563" s="0"/>
      <c r="L563" s="0"/>
      <c r="M563" s="0"/>
      <c r="N563" s="0"/>
      <c r="O563" s="0"/>
      <c r="P563" s="0"/>
      <c r="Q563" s="0"/>
      <c r="R563" s="0"/>
      <c r="S563" s="0" t="n">
        <v>1</v>
      </c>
      <c r="T563" s="0"/>
      <c r="U563" s="0"/>
      <c r="V563" s="0"/>
      <c r="W563" s="0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/>
      <c r="IY563" s="0"/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0"/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s="0"/>
      <c r="LQ563" s="0"/>
      <c r="LR563" s="0"/>
      <c r="LS563" s="0"/>
      <c r="LT563" s="0"/>
      <c r="LU563" s="0"/>
      <c r="LV563" s="0"/>
      <c r="LW563" s="0"/>
      <c r="LX563" s="0"/>
      <c r="LY563" s="0"/>
      <c r="LZ563" s="0"/>
      <c r="MA563" s="0"/>
      <c r="MB563" s="0"/>
      <c r="MC563" s="0"/>
      <c r="MD563" s="0"/>
      <c r="ME563" s="0"/>
      <c r="MF563" s="0"/>
      <c r="MG563" s="0"/>
      <c r="MH563" s="0"/>
      <c r="MI563" s="0"/>
      <c r="MJ563" s="0"/>
      <c r="MK563" s="0"/>
      <c r="ML563" s="0"/>
      <c r="MM563" s="0"/>
      <c r="MN563" s="0"/>
      <c r="MO563" s="0"/>
      <c r="MP563" s="0"/>
      <c r="MQ563" s="0"/>
      <c r="MR563" s="0"/>
      <c r="MS563" s="0"/>
      <c r="MT563" s="0"/>
      <c r="MU563" s="0"/>
      <c r="MV563" s="0"/>
      <c r="MW563" s="0"/>
      <c r="MX563" s="0"/>
      <c r="MY563" s="0"/>
      <c r="MZ563" s="0"/>
      <c r="NA563" s="0"/>
      <c r="NB563" s="0"/>
      <c r="NC563" s="0"/>
      <c r="ND563" s="0"/>
      <c r="NE563" s="0"/>
      <c r="NF563" s="0"/>
      <c r="NG563" s="0"/>
      <c r="NH563" s="0"/>
      <c r="NI563" s="0"/>
      <c r="NJ563" s="0"/>
      <c r="NK563" s="0"/>
      <c r="NL563" s="0"/>
      <c r="NM563" s="0"/>
      <c r="NN563" s="0"/>
      <c r="NO563" s="0"/>
      <c r="NP563" s="0"/>
      <c r="NQ563" s="0"/>
      <c r="NR563" s="0"/>
      <c r="NS563" s="0"/>
      <c r="NT563" s="0"/>
      <c r="NU563" s="0"/>
      <c r="NV563" s="0"/>
      <c r="NW563" s="0"/>
      <c r="NX563" s="0"/>
      <c r="NY563" s="0"/>
      <c r="NZ563" s="0"/>
      <c r="OA563" s="0"/>
      <c r="OB563" s="0"/>
      <c r="OC563" s="0"/>
      <c r="OD563" s="0"/>
      <c r="OE563" s="0"/>
      <c r="OF563" s="0"/>
      <c r="OG563" s="0"/>
      <c r="OH563" s="0"/>
      <c r="OI563" s="0"/>
      <c r="OJ563" s="0"/>
      <c r="OK563" s="0"/>
      <c r="OL563" s="0"/>
      <c r="OM563" s="0"/>
      <c r="ON563" s="0"/>
      <c r="OO563" s="0"/>
      <c r="OP563" s="0"/>
      <c r="OQ563" s="0"/>
      <c r="OR563" s="0"/>
      <c r="OS563" s="0"/>
      <c r="OT563" s="0"/>
      <c r="OU563" s="0"/>
      <c r="OV563" s="0"/>
      <c r="OW563" s="0"/>
      <c r="OX563" s="0"/>
      <c r="OY563" s="0"/>
      <c r="OZ563" s="0"/>
      <c r="PA563" s="0"/>
      <c r="PB563" s="0"/>
      <c r="PC563" s="0"/>
      <c r="PD563" s="0"/>
      <c r="PE563" s="0"/>
      <c r="PF563" s="0"/>
      <c r="PG563" s="0"/>
      <c r="PH563" s="0"/>
      <c r="PI563" s="0"/>
      <c r="PJ563" s="0"/>
      <c r="PK563" s="0"/>
      <c r="PL563" s="0"/>
      <c r="PM563" s="0"/>
      <c r="PN563" s="0"/>
      <c r="PO563" s="0"/>
      <c r="PP563" s="0"/>
      <c r="PQ563" s="0"/>
      <c r="PR563" s="0"/>
      <c r="PS563" s="0"/>
      <c r="PT563" s="0"/>
      <c r="PU563" s="0"/>
      <c r="PV563" s="0"/>
      <c r="PW563" s="0"/>
      <c r="PX563" s="0"/>
      <c r="PY563" s="0"/>
      <c r="PZ563" s="0"/>
      <c r="QA563" s="0"/>
      <c r="QB563" s="0"/>
      <c r="QC563" s="0"/>
      <c r="QD563" s="0"/>
      <c r="QE563" s="0"/>
      <c r="QF563" s="0"/>
      <c r="QG563" s="0"/>
      <c r="QH563" s="0"/>
      <c r="QI563" s="0"/>
      <c r="QJ563" s="0"/>
      <c r="QK563" s="0"/>
      <c r="QL563" s="0"/>
      <c r="QM563" s="0"/>
      <c r="QN563" s="0"/>
      <c r="QO563" s="0"/>
      <c r="QP563" s="0"/>
      <c r="QQ563" s="0"/>
      <c r="QR563" s="0"/>
      <c r="QS563" s="0"/>
      <c r="QT563" s="0"/>
      <c r="QU563" s="0"/>
      <c r="QV563" s="0"/>
      <c r="QW563" s="0"/>
      <c r="QX563" s="0"/>
      <c r="QY563" s="0"/>
      <c r="QZ563" s="0"/>
      <c r="RA563" s="0"/>
      <c r="RB563" s="0"/>
      <c r="RC563" s="0"/>
      <c r="RD563" s="0"/>
      <c r="RE563" s="0"/>
      <c r="RF563" s="0"/>
      <c r="RG563" s="0"/>
      <c r="RH563" s="0"/>
      <c r="RI563" s="0"/>
      <c r="RJ563" s="0"/>
      <c r="RK563" s="0"/>
      <c r="RL563" s="0"/>
      <c r="RM563" s="0"/>
      <c r="RN563" s="0"/>
      <c r="RO563" s="0"/>
      <c r="RP563" s="0"/>
      <c r="RQ563" s="0"/>
      <c r="RR563" s="0"/>
      <c r="RS563" s="0"/>
      <c r="RT563" s="0"/>
      <c r="RU563" s="0"/>
      <c r="RV563" s="0"/>
      <c r="RW563" s="0"/>
      <c r="RX563" s="0"/>
      <c r="RY563" s="0"/>
      <c r="RZ563" s="0"/>
      <c r="SA563" s="0"/>
      <c r="SB563" s="0"/>
      <c r="SC563" s="0"/>
      <c r="SD563" s="0"/>
      <c r="SE563" s="0"/>
      <c r="SF563" s="0"/>
      <c r="SG563" s="0"/>
      <c r="SH563" s="0"/>
      <c r="SI563" s="0"/>
      <c r="SJ563" s="0"/>
      <c r="SK563" s="0"/>
      <c r="SL563" s="0"/>
      <c r="SM563" s="0"/>
      <c r="SN563" s="0"/>
      <c r="SO563" s="0"/>
      <c r="SP563" s="0"/>
      <c r="SQ563" s="0"/>
      <c r="SR563" s="0"/>
      <c r="SS563" s="0"/>
      <c r="ST563" s="0"/>
      <c r="SU563" s="0"/>
      <c r="SV563" s="0"/>
      <c r="SW563" s="0"/>
      <c r="SX563" s="0"/>
      <c r="SY563" s="0"/>
      <c r="SZ563" s="0"/>
      <c r="TA563" s="0"/>
      <c r="TB563" s="0"/>
      <c r="TC563" s="0"/>
      <c r="TD563" s="0"/>
      <c r="TE563" s="0"/>
      <c r="TF563" s="0"/>
      <c r="TG563" s="0"/>
      <c r="TH563" s="0"/>
      <c r="TI563" s="0"/>
      <c r="TJ563" s="0"/>
      <c r="TK563" s="0"/>
      <c r="TL563" s="0"/>
      <c r="TM563" s="0"/>
      <c r="TN563" s="0"/>
      <c r="TO563" s="0"/>
      <c r="TP563" s="0"/>
      <c r="TQ563" s="0"/>
      <c r="TR563" s="0"/>
      <c r="TS563" s="0"/>
      <c r="TT563" s="0"/>
      <c r="TU563" s="0"/>
      <c r="TV563" s="0"/>
      <c r="TW563" s="0"/>
      <c r="TX563" s="0"/>
      <c r="TY563" s="0"/>
      <c r="TZ563" s="0"/>
      <c r="UA563" s="0"/>
      <c r="UB563" s="0"/>
      <c r="UC563" s="0"/>
      <c r="UD563" s="0"/>
      <c r="UE563" s="0"/>
      <c r="UF563" s="0"/>
      <c r="UG563" s="0"/>
      <c r="UH563" s="0"/>
      <c r="UI563" s="0"/>
      <c r="UJ563" s="0"/>
      <c r="UK563" s="0"/>
      <c r="UL563" s="0"/>
      <c r="UM563" s="0"/>
      <c r="UN563" s="0"/>
      <c r="UO563" s="0"/>
      <c r="UP563" s="0"/>
      <c r="UQ563" s="0"/>
      <c r="UR563" s="0"/>
      <c r="US563" s="0"/>
      <c r="UT563" s="0"/>
      <c r="UU563" s="0"/>
      <c r="UV563" s="0"/>
      <c r="UW563" s="0"/>
      <c r="UX563" s="0"/>
      <c r="UY563" s="0"/>
      <c r="UZ563" s="0"/>
      <c r="VA563" s="0"/>
      <c r="VB563" s="0"/>
      <c r="VC563" s="0"/>
      <c r="VD563" s="0"/>
      <c r="VE563" s="0"/>
      <c r="VF563" s="0"/>
      <c r="VG563" s="0"/>
      <c r="VH563" s="0"/>
      <c r="VI563" s="0"/>
      <c r="VJ563" s="0"/>
      <c r="VK563" s="0"/>
      <c r="VL563" s="0"/>
      <c r="VM563" s="0"/>
      <c r="VN563" s="0"/>
      <c r="VO563" s="0"/>
      <c r="VP563" s="0"/>
      <c r="VQ563" s="0"/>
      <c r="VR563" s="0"/>
      <c r="VS563" s="0"/>
      <c r="VT563" s="0"/>
      <c r="VU563" s="0"/>
      <c r="VV563" s="0"/>
      <c r="VW563" s="0"/>
      <c r="VX563" s="0"/>
      <c r="VY563" s="0"/>
      <c r="VZ563" s="0"/>
      <c r="WA563" s="0"/>
      <c r="WB563" s="0"/>
      <c r="WC563" s="0"/>
      <c r="WD563" s="0"/>
      <c r="WE563" s="0"/>
      <c r="WF563" s="0"/>
      <c r="WG563" s="0"/>
      <c r="WH563" s="0"/>
      <c r="WI563" s="0"/>
      <c r="WJ563" s="0"/>
      <c r="WK563" s="0"/>
      <c r="WL563" s="0"/>
      <c r="WM563" s="0"/>
      <c r="WN563" s="0"/>
      <c r="WO563" s="0"/>
      <c r="WP563" s="0"/>
      <c r="WQ563" s="0"/>
      <c r="WR563" s="0"/>
      <c r="WS563" s="0"/>
      <c r="WT563" s="0"/>
      <c r="WU563" s="0"/>
      <c r="WV563" s="0"/>
      <c r="WW563" s="0"/>
      <c r="WX563" s="0"/>
      <c r="WY563" s="0"/>
      <c r="WZ563" s="0"/>
      <c r="XA563" s="0"/>
      <c r="XB563" s="0"/>
      <c r="XC563" s="0"/>
      <c r="XD563" s="0"/>
      <c r="XE563" s="0"/>
      <c r="XF563" s="0"/>
      <c r="XG563" s="0"/>
      <c r="XH563" s="0"/>
      <c r="XI563" s="0"/>
      <c r="XJ563" s="0"/>
      <c r="XK563" s="0"/>
      <c r="XL563" s="0"/>
      <c r="XM563" s="0"/>
      <c r="XN563" s="0"/>
      <c r="XO563" s="0"/>
      <c r="XP563" s="0"/>
      <c r="XQ563" s="0"/>
      <c r="XR563" s="0"/>
      <c r="XS563" s="0"/>
      <c r="XT563" s="0"/>
      <c r="XU563" s="0"/>
      <c r="XV563" s="0"/>
      <c r="XW563" s="0"/>
      <c r="XX563" s="0"/>
      <c r="XY563" s="0"/>
      <c r="XZ563" s="0"/>
      <c r="YA563" s="0"/>
      <c r="YB563" s="0"/>
      <c r="YC563" s="0"/>
      <c r="YD563" s="0"/>
      <c r="YE563" s="0"/>
      <c r="YF563" s="0"/>
      <c r="YG563" s="0"/>
      <c r="YH563" s="0"/>
      <c r="YI563" s="0"/>
      <c r="YJ563" s="0"/>
      <c r="YK563" s="0"/>
      <c r="YL563" s="0"/>
      <c r="YM563" s="0"/>
      <c r="YN563" s="0"/>
      <c r="YO563" s="0"/>
      <c r="YP563" s="0"/>
      <c r="YQ563" s="0"/>
      <c r="YR563" s="0"/>
      <c r="YS563" s="0"/>
      <c r="YT563" s="0"/>
      <c r="YU563" s="0"/>
      <c r="YV563" s="0"/>
      <c r="YW563" s="0"/>
      <c r="YX563" s="0"/>
      <c r="YY563" s="0"/>
      <c r="YZ563" s="0"/>
      <c r="ZA563" s="0"/>
      <c r="ZB563" s="0"/>
      <c r="ZC563" s="0"/>
      <c r="ZD563" s="0"/>
      <c r="ZE563" s="0"/>
      <c r="ZF563" s="0"/>
      <c r="ZG563" s="0"/>
      <c r="ZH563" s="0"/>
      <c r="ZI563" s="0"/>
      <c r="ZJ563" s="0"/>
      <c r="ZK563" s="0"/>
      <c r="ZL563" s="0"/>
      <c r="ZM563" s="0"/>
      <c r="ZN563" s="0"/>
      <c r="ZO563" s="0"/>
      <c r="ZP563" s="0"/>
      <c r="ZQ563" s="0"/>
      <c r="ZR563" s="0"/>
      <c r="ZS563" s="0"/>
      <c r="ZT563" s="0"/>
      <c r="ZU563" s="0"/>
      <c r="ZV563" s="0"/>
      <c r="ZW563" s="0"/>
      <c r="ZX563" s="0"/>
      <c r="ZY563" s="0"/>
      <c r="ZZ563" s="0"/>
      <c r="AAA563" s="0"/>
      <c r="AAB563" s="0"/>
      <c r="AAC563" s="0"/>
      <c r="AAD563" s="0"/>
      <c r="AAE563" s="0"/>
      <c r="AAF563" s="0"/>
      <c r="AAG563" s="0"/>
      <c r="AAH563" s="0"/>
      <c r="AAI563" s="0"/>
      <c r="AAJ563" s="0"/>
      <c r="AAK563" s="0"/>
      <c r="AAL563" s="0"/>
      <c r="AAM563" s="0"/>
      <c r="AAN563" s="0"/>
      <c r="AAO563" s="0"/>
      <c r="AAP563" s="0"/>
      <c r="AAQ563" s="0"/>
      <c r="AAR563" s="0"/>
      <c r="AAS563" s="0"/>
      <c r="AAT563" s="0"/>
      <c r="AAU563" s="0"/>
      <c r="AAV563" s="0"/>
      <c r="AAW563" s="0"/>
      <c r="AAX563" s="0"/>
      <c r="AAY563" s="0"/>
      <c r="AAZ563" s="0"/>
      <c r="ABA563" s="0"/>
      <c r="ABB563" s="0"/>
      <c r="ABC563" s="0"/>
      <c r="ABD563" s="0"/>
      <c r="ABE563" s="0"/>
      <c r="ABF563" s="0"/>
      <c r="ABG563" s="0"/>
      <c r="ABH563" s="0"/>
      <c r="ABI563" s="0"/>
      <c r="ABJ563" s="0"/>
      <c r="ABK563" s="0"/>
      <c r="ABL563" s="0"/>
      <c r="ABM563" s="0"/>
      <c r="ABN563" s="0"/>
      <c r="ABO563" s="0"/>
      <c r="ABP563" s="0"/>
      <c r="ABQ563" s="0"/>
      <c r="ABR563" s="0"/>
      <c r="ABS563" s="0"/>
      <c r="ABT563" s="0"/>
      <c r="ABU563" s="0"/>
      <c r="ABV563" s="0"/>
      <c r="ABW563" s="0"/>
      <c r="ABX563" s="0"/>
      <c r="ABY563" s="0"/>
      <c r="ABZ563" s="0"/>
      <c r="ACA563" s="0"/>
      <c r="ACB563" s="0"/>
      <c r="ACC563" s="0"/>
      <c r="ACD563" s="0"/>
      <c r="ACE563" s="0"/>
      <c r="ACF563" s="0"/>
      <c r="ACG563" s="0"/>
      <c r="ACH563" s="0"/>
      <c r="ACI563" s="0"/>
      <c r="ACJ563" s="0"/>
      <c r="ACK563" s="0"/>
      <c r="ACL563" s="0"/>
      <c r="ACM563" s="0"/>
      <c r="ACN563" s="0"/>
      <c r="ACO563" s="0"/>
      <c r="ACP563" s="0"/>
      <c r="ACQ563" s="0"/>
      <c r="ACR563" s="0"/>
      <c r="ACS563" s="0"/>
      <c r="ACT563" s="0"/>
      <c r="ACU563" s="0"/>
      <c r="ACV563" s="0"/>
      <c r="ACW563" s="0"/>
      <c r="ACX563" s="0"/>
      <c r="ACY563" s="0"/>
      <c r="ACZ563" s="0"/>
      <c r="ADA563" s="0"/>
      <c r="ADB563" s="0"/>
      <c r="ADC563" s="0"/>
      <c r="ADD563" s="0"/>
      <c r="ADE563" s="0"/>
      <c r="ADF563" s="0"/>
      <c r="ADG563" s="0"/>
      <c r="ADH563" s="0"/>
      <c r="ADI563" s="0"/>
      <c r="ADJ563" s="0"/>
      <c r="ADK563" s="0"/>
      <c r="ADL563" s="0"/>
      <c r="ADM563" s="0"/>
      <c r="ADN563" s="0"/>
      <c r="ADO563" s="0"/>
      <c r="ADP563" s="0"/>
      <c r="ADQ563" s="0"/>
      <c r="ADR563" s="0"/>
      <c r="ADS563" s="0"/>
      <c r="ADT563" s="0"/>
      <c r="ADU563" s="0"/>
      <c r="ADV563" s="0"/>
      <c r="ADW563" s="0"/>
      <c r="ADX563" s="0"/>
      <c r="ADY563" s="0"/>
      <c r="ADZ563" s="0"/>
      <c r="AEA563" s="0"/>
      <c r="AEB563" s="0"/>
      <c r="AEC563" s="0"/>
      <c r="AED563" s="0"/>
      <c r="AEE563" s="0"/>
      <c r="AEF563" s="0"/>
      <c r="AEG563" s="0"/>
      <c r="AEH563" s="0"/>
      <c r="AEI563" s="0"/>
      <c r="AEJ563" s="0"/>
      <c r="AEK563" s="0"/>
      <c r="AEL563" s="0"/>
      <c r="AEM563" s="0"/>
      <c r="AEN563" s="0"/>
      <c r="AEO563" s="0"/>
      <c r="AEP563" s="0"/>
      <c r="AEQ563" s="0"/>
      <c r="AER563" s="0"/>
      <c r="AES563" s="0"/>
      <c r="AET563" s="0"/>
      <c r="AEU563" s="0"/>
      <c r="AEV563" s="0"/>
      <c r="AEW563" s="0"/>
      <c r="AEX563" s="0"/>
      <c r="AEY563" s="0"/>
      <c r="AEZ563" s="0"/>
      <c r="AFA563" s="0"/>
      <c r="AFB563" s="0"/>
      <c r="AFC563" s="0"/>
      <c r="AFD563" s="0"/>
      <c r="AFE563" s="0"/>
      <c r="AFF563" s="0"/>
      <c r="AFG563" s="0"/>
      <c r="AFH563" s="0"/>
      <c r="AFI563" s="0"/>
      <c r="AFJ563" s="0"/>
      <c r="AFK563" s="0"/>
      <c r="AFL563" s="0"/>
      <c r="AFM563" s="0"/>
      <c r="AFN563" s="0"/>
      <c r="AFO563" s="0"/>
      <c r="AFP563" s="0"/>
      <c r="AFQ563" s="0"/>
      <c r="AFR563" s="0"/>
      <c r="AFS563" s="0"/>
      <c r="AFT563" s="0"/>
      <c r="AFU563" s="0"/>
      <c r="AFV563" s="0"/>
      <c r="AFW563" s="0"/>
      <c r="AFX563" s="0"/>
      <c r="AFY563" s="0"/>
      <c r="AFZ563" s="0"/>
      <c r="AGA563" s="0"/>
      <c r="AGB563" s="0"/>
      <c r="AGC563" s="0"/>
      <c r="AGD563" s="0"/>
      <c r="AGE563" s="0"/>
      <c r="AGF563" s="0"/>
      <c r="AGG563" s="0"/>
      <c r="AGH563" s="0"/>
      <c r="AGI563" s="0"/>
      <c r="AGJ563" s="0"/>
      <c r="AGK563" s="0"/>
      <c r="AGL563" s="0"/>
      <c r="AGM563" s="0"/>
      <c r="AGN563" s="0"/>
      <c r="AGO563" s="0"/>
      <c r="AGP563" s="0"/>
      <c r="AGQ563" s="0"/>
      <c r="AGR563" s="0"/>
      <c r="AGS563" s="0"/>
      <c r="AGT563" s="0"/>
      <c r="AGU563" s="0"/>
      <c r="AGV563" s="0"/>
      <c r="AGW563" s="0"/>
      <c r="AGX563" s="0"/>
      <c r="AGY563" s="0"/>
      <c r="AGZ563" s="0"/>
      <c r="AHA563" s="0"/>
      <c r="AHB563" s="0"/>
      <c r="AHC563" s="0"/>
      <c r="AHD563" s="0"/>
      <c r="AHE563" s="0"/>
      <c r="AHF563" s="0"/>
      <c r="AHG563" s="0"/>
      <c r="AHH563" s="0"/>
      <c r="AHI563" s="0"/>
      <c r="AHJ563" s="0"/>
      <c r="AHK563" s="0"/>
      <c r="AHL563" s="0"/>
      <c r="AHM563" s="0"/>
      <c r="AHN563" s="0"/>
      <c r="AHO563" s="0"/>
      <c r="AHP563" s="0"/>
      <c r="AHQ563" s="0"/>
      <c r="AHR563" s="0"/>
      <c r="AHS563" s="0"/>
      <c r="AHT563" s="0"/>
      <c r="AHU563" s="0"/>
      <c r="AHV563" s="0"/>
      <c r="AHW563" s="0"/>
      <c r="AHX563" s="0"/>
      <c r="AHY563" s="0"/>
      <c r="AHZ563" s="0"/>
      <c r="AIA563" s="0"/>
      <c r="AIB563" s="0"/>
      <c r="AIC563" s="0"/>
      <c r="AID563" s="0"/>
      <c r="AIE563" s="0"/>
      <c r="AIF563" s="0"/>
      <c r="AIG563" s="0"/>
      <c r="AIH563" s="0"/>
      <c r="AII563" s="0"/>
      <c r="AIJ563" s="0"/>
      <c r="AIK563" s="0"/>
      <c r="AIL563" s="0"/>
      <c r="AIM563" s="0"/>
      <c r="AIN563" s="0"/>
      <c r="AIO563" s="0"/>
      <c r="AIP563" s="0"/>
      <c r="AIQ563" s="0"/>
      <c r="AIR563" s="0"/>
      <c r="AIS563" s="0"/>
      <c r="AIT563" s="0"/>
      <c r="AIU563" s="0"/>
      <c r="AIV563" s="0"/>
      <c r="AIW563" s="0"/>
      <c r="AIX563" s="0"/>
      <c r="AIY563" s="0"/>
      <c r="AIZ563" s="0"/>
      <c r="AJA563" s="0"/>
      <c r="AJB563" s="0"/>
      <c r="AJC563" s="0"/>
      <c r="AJD563" s="0"/>
      <c r="AJE563" s="0"/>
      <c r="AJF563" s="0"/>
      <c r="AJG563" s="0"/>
      <c r="AJH563" s="0"/>
      <c r="AJI563" s="0"/>
      <c r="AJJ563" s="0"/>
      <c r="AJK563" s="0"/>
      <c r="AJL563" s="0"/>
      <c r="AJM563" s="0"/>
      <c r="AJN563" s="0"/>
      <c r="AJO563" s="0"/>
      <c r="AJP563" s="0"/>
      <c r="AJQ563" s="0"/>
      <c r="AJR563" s="0"/>
      <c r="AJS563" s="0"/>
      <c r="AJT563" s="0"/>
      <c r="AJU563" s="0"/>
      <c r="AJV563" s="0"/>
      <c r="AJW563" s="0"/>
      <c r="AJX563" s="0"/>
      <c r="AJY563" s="0"/>
      <c r="AJZ563" s="0"/>
      <c r="AKA563" s="0"/>
      <c r="AKB563" s="0"/>
      <c r="AKC563" s="0"/>
      <c r="AKD563" s="0"/>
      <c r="AKE563" s="0"/>
      <c r="AKF563" s="0"/>
      <c r="AKG563" s="0"/>
      <c r="AKH563" s="0"/>
      <c r="AKI563" s="0"/>
      <c r="AKJ563" s="0"/>
      <c r="AKK563" s="0"/>
      <c r="AKL563" s="0"/>
      <c r="AKM563" s="0"/>
      <c r="AKN563" s="0"/>
      <c r="AKO563" s="0"/>
      <c r="AKP563" s="0"/>
      <c r="AKQ563" s="0"/>
      <c r="AKR563" s="0"/>
      <c r="AKS563" s="0"/>
      <c r="AKT563" s="0"/>
      <c r="AKU563" s="0"/>
      <c r="AKV563" s="0"/>
      <c r="AKW563" s="0"/>
      <c r="AKX563" s="0"/>
      <c r="AKY563" s="0"/>
      <c r="AKZ563" s="0"/>
      <c r="ALA563" s="0"/>
      <c r="ALB563" s="0"/>
      <c r="ALC563" s="0"/>
      <c r="ALD563" s="0"/>
      <c r="ALE563" s="0"/>
      <c r="ALF563" s="0"/>
      <c r="ALG563" s="0"/>
      <c r="ALH563" s="0"/>
      <c r="ALI563" s="0"/>
      <c r="ALJ563" s="0"/>
      <c r="ALK563" s="0"/>
      <c r="ALL563" s="0"/>
      <c r="ALM563" s="0"/>
      <c r="ALN563" s="0"/>
      <c r="ALO563" s="0"/>
      <c r="ALP563" s="0"/>
      <c r="ALQ563" s="0"/>
      <c r="ALR563" s="0"/>
      <c r="ALS563" s="0"/>
      <c r="ALT563" s="0"/>
      <c r="ALU563" s="0"/>
      <c r="ALV563" s="0"/>
      <c r="ALW563" s="0"/>
      <c r="ALX563" s="0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customFormat="false" ht="12.8" hidden="false" customHeight="false" outlineLevel="0" collapsed="false">
      <c r="A564" s="10" t="s">
        <v>172</v>
      </c>
      <c r="B564" s="10" t="s">
        <v>887</v>
      </c>
      <c r="C564" s="10" t="n">
        <v>1</v>
      </c>
      <c r="D564" s="10" t="n">
        <v>1</v>
      </c>
      <c r="E564" s="10" t="n">
        <v>1</v>
      </c>
      <c r="F564" s="0"/>
      <c r="G564" s="10" t="n">
        <v>1</v>
      </c>
      <c r="H564" s="0"/>
      <c r="I564" s="0"/>
      <c r="J564" s="0"/>
      <c r="K564" s="0"/>
      <c r="L564" s="0"/>
      <c r="M564" s="0"/>
      <c r="N564" s="0"/>
      <c r="O564" s="0"/>
      <c r="P564" s="0"/>
      <c r="Q564" s="0"/>
      <c r="R564" s="0"/>
      <c r="S564" s="0" t="n">
        <v>1</v>
      </c>
      <c r="T564" s="0"/>
      <c r="U564" s="0"/>
      <c r="V564" s="0"/>
      <c r="W564" s="0"/>
      <c r="X564" s="0"/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  <c r="IW564" s="0"/>
      <c r="IX564" s="0"/>
      <c r="IY564" s="0"/>
      <c r="IZ564" s="0"/>
      <c r="JA564" s="0"/>
      <c r="JB564" s="0"/>
      <c r="JC564" s="0"/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s="0"/>
      <c r="JQ564" s="0"/>
      <c r="JR564" s="0"/>
      <c r="JS564" s="0"/>
      <c r="JT564" s="0"/>
      <c r="JU564" s="0"/>
      <c r="JV564" s="0"/>
      <c r="JW564" s="0"/>
      <c r="JX564" s="0"/>
      <c r="JY564" s="0"/>
      <c r="JZ564" s="0"/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s="0"/>
      <c r="KQ564" s="0"/>
      <c r="KR564" s="0"/>
      <c r="KS564" s="0"/>
      <c r="KT564" s="0"/>
      <c r="KU564" s="0"/>
      <c r="KV564" s="0"/>
      <c r="KW564" s="0"/>
      <c r="KX564" s="0"/>
      <c r="KY564" s="0"/>
      <c r="KZ564" s="0"/>
      <c r="LA564" s="0"/>
      <c r="LB564" s="0"/>
      <c r="LC564" s="0"/>
      <c r="LD564" s="0"/>
      <c r="LE564" s="0"/>
      <c r="LF564" s="0"/>
      <c r="LG564" s="0"/>
      <c r="LH564" s="0"/>
      <c r="LI564" s="0"/>
      <c r="LJ564" s="0"/>
      <c r="LK564" s="0"/>
      <c r="LL564" s="0"/>
      <c r="LM564" s="0"/>
      <c r="LN564" s="0"/>
      <c r="LO564" s="0"/>
      <c r="LP564" s="0"/>
      <c r="LQ564" s="0"/>
      <c r="LR564" s="0"/>
      <c r="LS564" s="0"/>
      <c r="LT564" s="0"/>
      <c r="LU564" s="0"/>
      <c r="LV564" s="0"/>
      <c r="LW564" s="0"/>
      <c r="LX564" s="0"/>
      <c r="LY564" s="0"/>
      <c r="LZ564" s="0"/>
      <c r="MA564" s="0"/>
      <c r="MB564" s="0"/>
      <c r="MC564" s="0"/>
      <c r="MD564" s="0"/>
      <c r="ME564" s="0"/>
      <c r="MF564" s="0"/>
      <c r="MG564" s="0"/>
      <c r="MH564" s="0"/>
      <c r="MI564" s="0"/>
      <c r="MJ564" s="0"/>
      <c r="MK564" s="0"/>
      <c r="ML564" s="0"/>
      <c r="MM564" s="0"/>
      <c r="MN564" s="0"/>
      <c r="MO564" s="0"/>
      <c r="MP564" s="0"/>
      <c r="MQ564" s="0"/>
      <c r="MR564" s="0"/>
      <c r="MS564" s="0"/>
      <c r="MT564" s="0"/>
      <c r="MU564" s="0"/>
      <c r="MV564" s="0"/>
      <c r="MW564" s="0"/>
      <c r="MX564" s="0"/>
      <c r="MY564" s="0"/>
      <c r="MZ564" s="0"/>
      <c r="NA564" s="0"/>
      <c r="NB564" s="0"/>
      <c r="NC564" s="0"/>
      <c r="ND564" s="0"/>
      <c r="NE564" s="0"/>
      <c r="NF564" s="0"/>
      <c r="NG564" s="0"/>
      <c r="NH564" s="0"/>
      <c r="NI564" s="0"/>
      <c r="NJ564" s="0"/>
      <c r="NK564" s="0"/>
      <c r="NL564" s="0"/>
      <c r="NM564" s="0"/>
      <c r="NN564" s="0"/>
      <c r="NO564" s="0"/>
      <c r="NP564" s="0"/>
      <c r="NQ564" s="0"/>
      <c r="NR564" s="0"/>
      <c r="NS564" s="0"/>
      <c r="NT564" s="0"/>
      <c r="NU564" s="0"/>
      <c r="NV564" s="0"/>
      <c r="NW564" s="0"/>
      <c r="NX564" s="0"/>
      <c r="NY564" s="0"/>
      <c r="NZ564" s="0"/>
      <c r="OA564" s="0"/>
      <c r="OB564" s="0"/>
      <c r="OC564" s="0"/>
      <c r="OD564" s="0"/>
      <c r="OE564" s="0"/>
      <c r="OF564" s="0"/>
      <c r="OG564" s="0"/>
      <c r="OH564" s="0"/>
      <c r="OI564" s="0"/>
      <c r="OJ564" s="0"/>
      <c r="OK564" s="0"/>
      <c r="OL564" s="0"/>
      <c r="OM564" s="0"/>
      <c r="ON564" s="0"/>
      <c r="OO564" s="0"/>
      <c r="OP564" s="0"/>
      <c r="OQ564" s="0"/>
      <c r="OR564" s="0"/>
      <c r="OS564" s="0"/>
      <c r="OT564" s="0"/>
      <c r="OU564" s="0"/>
      <c r="OV564" s="0"/>
      <c r="OW564" s="0"/>
      <c r="OX564" s="0"/>
      <c r="OY564" s="0"/>
      <c r="OZ564" s="0"/>
      <c r="PA564" s="0"/>
      <c r="PB564" s="0"/>
      <c r="PC564" s="0"/>
      <c r="PD564" s="0"/>
      <c r="PE564" s="0"/>
      <c r="PF564" s="0"/>
      <c r="PG564" s="0"/>
      <c r="PH564" s="0"/>
      <c r="PI564" s="0"/>
      <c r="PJ564" s="0"/>
      <c r="PK564" s="0"/>
      <c r="PL564" s="0"/>
      <c r="PM564" s="0"/>
      <c r="PN564" s="0"/>
      <c r="PO564" s="0"/>
      <c r="PP564" s="0"/>
      <c r="PQ564" s="0"/>
      <c r="PR564" s="0"/>
      <c r="PS564" s="0"/>
      <c r="PT564" s="0"/>
      <c r="PU564" s="0"/>
      <c r="PV564" s="0"/>
      <c r="PW564" s="0"/>
      <c r="PX564" s="0"/>
      <c r="PY564" s="0"/>
      <c r="PZ564" s="0"/>
      <c r="QA564" s="0"/>
      <c r="QB564" s="0"/>
      <c r="QC564" s="0"/>
      <c r="QD564" s="0"/>
      <c r="QE564" s="0"/>
      <c r="QF564" s="0"/>
      <c r="QG564" s="0"/>
      <c r="QH564" s="0"/>
      <c r="QI564" s="0"/>
      <c r="QJ564" s="0"/>
      <c r="QK564" s="0"/>
      <c r="QL564" s="0"/>
      <c r="QM564" s="0"/>
      <c r="QN564" s="0"/>
      <c r="QO564" s="0"/>
      <c r="QP564" s="0"/>
      <c r="QQ564" s="0"/>
      <c r="QR564" s="0"/>
      <c r="QS564" s="0"/>
      <c r="QT564" s="0"/>
      <c r="QU564" s="0"/>
      <c r="QV564" s="0"/>
      <c r="QW564" s="0"/>
      <c r="QX564" s="0"/>
      <c r="QY564" s="0"/>
      <c r="QZ564" s="0"/>
      <c r="RA564" s="0"/>
      <c r="RB564" s="0"/>
      <c r="RC564" s="0"/>
      <c r="RD564" s="0"/>
      <c r="RE564" s="0"/>
      <c r="RF564" s="0"/>
      <c r="RG564" s="0"/>
      <c r="RH564" s="0"/>
      <c r="RI564" s="0"/>
      <c r="RJ564" s="0"/>
      <c r="RK564" s="0"/>
      <c r="RL564" s="0"/>
      <c r="RM564" s="0"/>
      <c r="RN564" s="0"/>
      <c r="RO564" s="0"/>
      <c r="RP564" s="0"/>
      <c r="RQ564" s="0"/>
      <c r="RR564" s="0"/>
      <c r="RS564" s="0"/>
      <c r="RT564" s="0"/>
      <c r="RU564" s="0"/>
      <c r="RV564" s="0"/>
      <c r="RW564" s="0"/>
      <c r="RX564" s="0"/>
      <c r="RY564" s="0"/>
      <c r="RZ564" s="0"/>
      <c r="SA564" s="0"/>
      <c r="SB564" s="0"/>
      <c r="SC564" s="0"/>
      <c r="SD564" s="0"/>
      <c r="SE564" s="0"/>
      <c r="SF564" s="0"/>
      <c r="SG564" s="0"/>
      <c r="SH564" s="0"/>
      <c r="SI564" s="0"/>
      <c r="SJ564" s="0"/>
      <c r="SK564" s="0"/>
      <c r="SL564" s="0"/>
      <c r="SM564" s="0"/>
      <c r="SN564" s="0"/>
      <c r="SO564" s="0"/>
      <c r="SP564" s="0"/>
      <c r="SQ564" s="0"/>
      <c r="SR564" s="0"/>
      <c r="SS564" s="0"/>
      <c r="ST564" s="0"/>
      <c r="SU564" s="0"/>
      <c r="SV564" s="0"/>
      <c r="SW564" s="0"/>
      <c r="SX564" s="0"/>
      <c r="SY564" s="0"/>
      <c r="SZ564" s="0"/>
      <c r="TA564" s="0"/>
      <c r="TB564" s="0"/>
      <c r="TC564" s="0"/>
      <c r="TD564" s="0"/>
      <c r="TE564" s="0"/>
      <c r="TF564" s="0"/>
      <c r="TG564" s="0"/>
      <c r="TH564" s="0"/>
      <c r="TI564" s="0"/>
      <c r="TJ564" s="0"/>
      <c r="TK564" s="0"/>
      <c r="TL564" s="0"/>
      <c r="TM564" s="0"/>
      <c r="TN564" s="0"/>
      <c r="TO564" s="0"/>
      <c r="TP564" s="0"/>
      <c r="TQ564" s="0"/>
      <c r="TR564" s="0"/>
      <c r="TS564" s="0"/>
      <c r="TT564" s="0"/>
      <c r="TU564" s="0"/>
      <c r="TV564" s="0"/>
      <c r="TW564" s="0"/>
      <c r="TX564" s="0"/>
      <c r="TY564" s="0"/>
      <c r="TZ564" s="0"/>
      <c r="UA564" s="0"/>
      <c r="UB564" s="0"/>
      <c r="UC564" s="0"/>
      <c r="UD564" s="0"/>
      <c r="UE564" s="0"/>
      <c r="UF564" s="0"/>
      <c r="UG564" s="0"/>
      <c r="UH564" s="0"/>
      <c r="UI564" s="0"/>
      <c r="UJ564" s="0"/>
      <c r="UK564" s="0"/>
      <c r="UL564" s="0"/>
      <c r="UM564" s="0"/>
      <c r="UN564" s="0"/>
      <c r="UO564" s="0"/>
      <c r="UP564" s="0"/>
      <c r="UQ564" s="0"/>
      <c r="UR564" s="0"/>
      <c r="US564" s="0"/>
      <c r="UT564" s="0"/>
      <c r="UU564" s="0"/>
      <c r="UV564" s="0"/>
      <c r="UW564" s="0"/>
      <c r="UX564" s="0"/>
      <c r="UY564" s="0"/>
      <c r="UZ564" s="0"/>
      <c r="VA564" s="0"/>
      <c r="VB564" s="0"/>
      <c r="VC564" s="0"/>
      <c r="VD564" s="0"/>
      <c r="VE564" s="0"/>
      <c r="VF564" s="0"/>
      <c r="VG564" s="0"/>
      <c r="VH564" s="0"/>
      <c r="VI564" s="0"/>
      <c r="VJ564" s="0"/>
      <c r="VK564" s="0"/>
      <c r="VL564" s="0"/>
      <c r="VM564" s="0"/>
      <c r="VN564" s="0"/>
      <c r="VO564" s="0"/>
      <c r="VP564" s="0"/>
      <c r="VQ564" s="0"/>
      <c r="VR564" s="0"/>
      <c r="VS564" s="0"/>
      <c r="VT564" s="0"/>
      <c r="VU564" s="0"/>
      <c r="VV564" s="0"/>
      <c r="VW564" s="0"/>
      <c r="VX564" s="0"/>
      <c r="VY564" s="0"/>
      <c r="VZ564" s="0"/>
      <c r="WA564" s="0"/>
      <c r="WB564" s="0"/>
      <c r="WC564" s="0"/>
      <c r="WD564" s="0"/>
      <c r="WE564" s="0"/>
      <c r="WF564" s="0"/>
      <c r="WG564" s="0"/>
      <c r="WH564" s="0"/>
      <c r="WI564" s="0"/>
      <c r="WJ564" s="0"/>
      <c r="WK564" s="0"/>
      <c r="WL564" s="0"/>
      <c r="WM564" s="0"/>
      <c r="WN564" s="0"/>
      <c r="WO564" s="0"/>
      <c r="WP564" s="0"/>
      <c r="WQ564" s="0"/>
      <c r="WR564" s="0"/>
      <c r="WS564" s="0"/>
      <c r="WT564" s="0"/>
      <c r="WU564" s="0"/>
      <c r="WV564" s="0"/>
      <c r="WW564" s="0"/>
      <c r="WX564" s="0"/>
      <c r="WY564" s="0"/>
      <c r="WZ564" s="0"/>
      <c r="XA564" s="0"/>
      <c r="XB564" s="0"/>
      <c r="XC564" s="0"/>
      <c r="XD564" s="0"/>
      <c r="XE564" s="0"/>
      <c r="XF564" s="0"/>
      <c r="XG564" s="0"/>
      <c r="XH564" s="0"/>
      <c r="XI564" s="0"/>
      <c r="XJ564" s="0"/>
      <c r="XK564" s="0"/>
      <c r="XL564" s="0"/>
      <c r="XM564" s="0"/>
      <c r="XN564" s="0"/>
      <c r="XO564" s="0"/>
      <c r="XP564" s="0"/>
      <c r="XQ564" s="0"/>
      <c r="XR564" s="0"/>
      <c r="XS564" s="0"/>
      <c r="XT564" s="0"/>
      <c r="XU564" s="0"/>
      <c r="XV564" s="0"/>
      <c r="XW564" s="0"/>
      <c r="XX564" s="0"/>
      <c r="XY564" s="0"/>
      <c r="XZ564" s="0"/>
      <c r="YA564" s="0"/>
      <c r="YB564" s="0"/>
      <c r="YC564" s="0"/>
      <c r="YD564" s="0"/>
      <c r="YE564" s="0"/>
      <c r="YF564" s="0"/>
      <c r="YG564" s="0"/>
      <c r="YH564" s="0"/>
      <c r="YI564" s="0"/>
      <c r="YJ564" s="0"/>
      <c r="YK564" s="0"/>
      <c r="YL564" s="0"/>
      <c r="YM564" s="0"/>
      <c r="YN564" s="0"/>
      <c r="YO564" s="0"/>
      <c r="YP564" s="0"/>
      <c r="YQ564" s="0"/>
      <c r="YR564" s="0"/>
      <c r="YS564" s="0"/>
      <c r="YT564" s="0"/>
      <c r="YU564" s="0"/>
      <c r="YV564" s="0"/>
      <c r="YW564" s="0"/>
      <c r="YX564" s="0"/>
      <c r="YY564" s="0"/>
      <c r="YZ564" s="0"/>
      <c r="ZA564" s="0"/>
      <c r="ZB564" s="0"/>
      <c r="ZC564" s="0"/>
      <c r="ZD564" s="0"/>
      <c r="ZE564" s="0"/>
      <c r="ZF564" s="0"/>
      <c r="ZG564" s="0"/>
      <c r="ZH564" s="0"/>
      <c r="ZI564" s="0"/>
      <c r="ZJ564" s="0"/>
      <c r="ZK564" s="0"/>
      <c r="ZL564" s="0"/>
      <c r="ZM564" s="0"/>
      <c r="ZN564" s="0"/>
      <c r="ZO564" s="0"/>
      <c r="ZP564" s="0"/>
      <c r="ZQ564" s="0"/>
      <c r="ZR564" s="0"/>
      <c r="ZS564" s="0"/>
      <c r="ZT564" s="0"/>
      <c r="ZU564" s="0"/>
      <c r="ZV564" s="0"/>
      <c r="ZW564" s="0"/>
      <c r="ZX564" s="0"/>
      <c r="ZY564" s="0"/>
      <c r="ZZ564" s="0"/>
      <c r="AAA564" s="0"/>
      <c r="AAB564" s="0"/>
      <c r="AAC564" s="0"/>
      <c r="AAD564" s="0"/>
      <c r="AAE564" s="0"/>
      <c r="AAF564" s="0"/>
      <c r="AAG564" s="0"/>
      <c r="AAH564" s="0"/>
      <c r="AAI564" s="0"/>
      <c r="AAJ564" s="0"/>
      <c r="AAK564" s="0"/>
      <c r="AAL564" s="0"/>
      <c r="AAM564" s="0"/>
      <c r="AAN564" s="0"/>
      <c r="AAO564" s="0"/>
      <c r="AAP564" s="0"/>
      <c r="AAQ564" s="0"/>
      <c r="AAR564" s="0"/>
      <c r="AAS564" s="0"/>
      <c r="AAT564" s="0"/>
      <c r="AAU564" s="0"/>
      <c r="AAV564" s="0"/>
      <c r="AAW564" s="0"/>
      <c r="AAX564" s="0"/>
      <c r="AAY564" s="0"/>
      <c r="AAZ564" s="0"/>
      <c r="ABA564" s="0"/>
      <c r="ABB564" s="0"/>
      <c r="ABC564" s="0"/>
      <c r="ABD564" s="0"/>
      <c r="ABE564" s="0"/>
      <c r="ABF564" s="0"/>
      <c r="ABG564" s="0"/>
      <c r="ABH564" s="0"/>
      <c r="ABI564" s="0"/>
      <c r="ABJ564" s="0"/>
      <c r="ABK564" s="0"/>
      <c r="ABL564" s="0"/>
      <c r="ABM564" s="0"/>
      <c r="ABN564" s="0"/>
      <c r="ABO564" s="0"/>
      <c r="ABP564" s="0"/>
      <c r="ABQ564" s="0"/>
      <c r="ABR564" s="0"/>
      <c r="ABS564" s="0"/>
      <c r="ABT564" s="0"/>
      <c r="ABU564" s="0"/>
      <c r="ABV564" s="0"/>
      <c r="ABW564" s="0"/>
      <c r="ABX564" s="0"/>
      <c r="ABY564" s="0"/>
      <c r="ABZ564" s="0"/>
      <c r="ACA564" s="0"/>
      <c r="ACB564" s="0"/>
      <c r="ACC564" s="0"/>
      <c r="ACD564" s="0"/>
      <c r="ACE564" s="0"/>
      <c r="ACF564" s="0"/>
      <c r="ACG564" s="0"/>
      <c r="ACH564" s="0"/>
      <c r="ACI564" s="0"/>
      <c r="ACJ564" s="0"/>
      <c r="ACK564" s="0"/>
      <c r="ACL564" s="0"/>
      <c r="ACM564" s="0"/>
      <c r="ACN564" s="0"/>
      <c r="ACO564" s="0"/>
      <c r="ACP564" s="0"/>
      <c r="ACQ564" s="0"/>
      <c r="ACR564" s="0"/>
      <c r="ACS564" s="0"/>
      <c r="ACT564" s="0"/>
      <c r="ACU564" s="0"/>
      <c r="ACV564" s="0"/>
      <c r="ACW564" s="0"/>
      <c r="ACX564" s="0"/>
      <c r="ACY564" s="0"/>
      <c r="ACZ564" s="0"/>
      <c r="ADA564" s="0"/>
      <c r="ADB564" s="0"/>
      <c r="ADC564" s="0"/>
      <c r="ADD564" s="0"/>
      <c r="ADE564" s="0"/>
      <c r="ADF564" s="0"/>
      <c r="ADG564" s="0"/>
      <c r="ADH564" s="0"/>
      <c r="ADI564" s="0"/>
      <c r="ADJ564" s="0"/>
      <c r="ADK564" s="0"/>
      <c r="ADL564" s="0"/>
      <c r="ADM564" s="0"/>
      <c r="ADN564" s="0"/>
      <c r="ADO564" s="0"/>
      <c r="ADP564" s="0"/>
      <c r="ADQ564" s="0"/>
      <c r="ADR564" s="0"/>
      <c r="ADS564" s="0"/>
      <c r="ADT564" s="0"/>
      <c r="ADU564" s="0"/>
      <c r="ADV564" s="0"/>
      <c r="ADW564" s="0"/>
      <c r="ADX564" s="0"/>
      <c r="ADY564" s="0"/>
      <c r="ADZ564" s="0"/>
      <c r="AEA564" s="0"/>
      <c r="AEB564" s="0"/>
      <c r="AEC564" s="0"/>
      <c r="AED564" s="0"/>
      <c r="AEE564" s="0"/>
      <c r="AEF564" s="0"/>
      <c r="AEG564" s="0"/>
      <c r="AEH564" s="0"/>
      <c r="AEI564" s="0"/>
      <c r="AEJ564" s="0"/>
      <c r="AEK564" s="0"/>
      <c r="AEL564" s="0"/>
      <c r="AEM564" s="0"/>
      <c r="AEN564" s="0"/>
      <c r="AEO564" s="0"/>
      <c r="AEP564" s="0"/>
      <c r="AEQ564" s="0"/>
      <c r="AER564" s="0"/>
      <c r="AES564" s="0"/>
      <c r="AET564" s="0"/>
      <c r="AEU564" s="0"/>
      <c r="AEV564" s="0"/>
      <c r="AEW564" s="0"/>
      <c r="AEX564" s="0"/>
      <c r="AEY564" s="0"/>
      <c r="AEZ564" s="0"/>
      <c r="AFA564" s="0"/>
      <c r="AFB564" s="0"/>
      <c r="AFC564" s="0"/>
      <c r="AFD564" s="0"/>
      <c r="AFE564" s="0"/>
      <c r="AFF564" s="0"/>
      <c r="AFG564" s="0"/>
      <c r="AFH564" s="0"/>
      <c r="AFI564" s="0"/>
      <c r="AFJ564" s="0"/>
      <c r="AFK564" s="0"/>
      <c r="AFL564" s="0"/>
      <c r="AFM564" s="0"/>
      <c r="AFN564" s="0"/>
      <c r="AFO564" s="0"/>
      <c r="AFP564" s="0"/>
      <c r="AFQ564" s="0"/>
      <c r="AFR564" s="0"/>
      <c r="AFS564" s="0"/>
      <c r="AFT564" s="0"/>
      <c r="AFU564" s="0"/>
      <c r="AFV564" s="0"/>
      <c r="AFW564" s="0"/>
      <c r="AFX564" s="0"/>
      <c r="AFY564" s="0"/>
      <c r="AFZ564" s="0"/>
      <c r="AGA564" s="0"/>
      <c r="AGB564" s="0"/>
      <c r="AGC564" s="0"/>
      <c r="AGD564" s="0"/>
      <c r="AGE564" s="0"/>
      <c r="AGF564" s="0"/>
      <c r="AGG564" s="0"/>
      <c r="AGH564" s="0"/>
      <c r="AGI564" s="0"/>
      <c r="AGJ564" s="0"/>
      <c r="AGK564" s="0"/>
      <c r="AGL564" s="0"/>
      <c r="AGM564" s="0"/>
      <c r="AGN564" s="0"/>
      <c r="AGO564" s="0"/>
      <c r="AGP564" s="0"/>
      <c r="AGQ564" s="0"/>
      <c r="AGR564" s="0"/>
      <c r="AGS564" s="0"/>
      <c r="AGT564" s="0"/>
      <c r="AGU564" s="0"/>
      <c r="AGV564" s="0"/>
      <c r="AGW564" s="0"/>
      <c r="AGX564" s="0"/>
      <c r="AGY564" s="0"/>
      <c r="AGZ564" s="0"/>
      <c r="AHA564" s="0"/>
      <c r="AHB564" s="0"/>
      <c r="AHC564" s="0"/>
      <c r="AHD564" s="0"/>
      <c r="AHE564" s="0"/>
      <c r="AHF564" s="0"/>
      <c r="AHG564" s="0"/>
      <c r="AHH564" s="0"/>
      <c r="AHI564" s="0"/>
      <c r="AHJ564" s="0"/>
      <c r="AHK564" s="0"/>
      <c r="AHL564" s="0"/>
      <c r="AHM564" s="0"/>
      <c r="AHN564" s="0"/>
      <c r="AHO564" s="0"/>
      <c r="AHP564" s="0"/>
      <c r="AHQ564" s="0"/>
      <c r="AHR564" s="0"/>
      <c r="AHS564" s="0"/>
      <c r="AHT564" s="0"/>
      <c r="AHU564" s="0"/>
      <c r="AHV564" s="0"/>
      <c r="AHW564" s="0"/>
      <c r="AHX564" s="0"/>
      <c r="AHY564" s="0"/>
      <c r="AHZ564" s="0"/>
      <c r="AIA564" s="0"/>
      <c r="AIB564" s="0"/>
      <c r="AIC564" s="0"/>
      <c r="AID564" s="0"/>
      <c r="AIE564" s="0"/>
      <c r="AIF564" s="0"/>
      <c r="AIG564" s="0"/>
      <c r="AIH564" s="0"/>
      <c r="AII564" s="0"/>
      <c r="AIJ564" s="0"/>
      <c r="AIK564" s="0"/>
      <c r="AIL564" s="0"/>
      <c r="AIM564" s="0"/>
      <c r="AIN564" s="0"/>
      <c r="AIO564" s="0"/>
      <c r="AIP564" s="0"/>
      <c r="AIQ564" s="0"/>
      <c r="AIR564" s="0"/>
      <c r="AIS564" s="0"/>
      <c r="AIT564" s="0"/>
      <c r="AIU564" s="0"/>
      <c r="AIV564" s="0"/>
      <c r="AIW564" s="0"/>
      <c r="AIX564" s="0"/>
      <c r="AIY564" s="0"/>
      <c r="AIZ564" s="0"/>
      <c r="AJA564" s="0"/>
      <c r="AJB564" s="0"/>
      <c r="AJC564" s="0"/>
      <c r="AJD564" s="0"/>
      <c r="AJE564" s="0"/>
      <c r="AJF564" s="0"/>
      <c r="AJG564" s="0"/>
      <c r="AJH564" s="0"/>
      <c r="AJI564" s="0"/>
      <c r="AJJ564" s="0"/>
      <c r="AJK564" s="0"/>
      <c r="AJL564" s="0"/>
      <c r="AJM564" s="0"/>
      <c r="AJN564" s="0"/>
      <c r="AJO564" s="0"/>
      <c r="AJP564" s="0"/>
      <c r="AJQ564" s="0"/>
      <c r="AJR564" s="0"/>
      <c r="AJS564" s="0"/>
      <c r="AJT564" s="0"/>
      <c r="AJU564" s="0"/>
      <c r="AJV564" s="0"/>
      <c r="AJW564" s="0"/>
      <c r="AJX564" s="0"/>
      <c r="AJY564" s="0"/>
      <c r="AJZ564" s="0"/>
      <c r="AKA564" s="0"/>
      <c r="AKB564" s="0"/>
      <c r="AKC564" s="0"/>
      <c r="AKD564" s="0"/>
      <c r="AKE564" s="0"/>
      <c r="AKF564" s="0"/>
      <c r="AKG564" s="0"/>
      <c r="AKH564" s="0"/>
      <c r="AKI564" s="0"/>
      <c r="AKJ564" s="0"/>
      <c r="AKK564" s="0"/>
      <c r="AKL564" s="0"/>
      <c r="AKM564" s="0"/>
      <c r="AKN564" s="0"/>
      <c r="AKO564" s="0"/>
      <c r="AKP564" s="0"/>
      <c r="AKQ564" s="0"/>
      <c r="AKR564" s="0"/>
      <c r="AKS564" s="0"/>
      <c r="AKT564" s="0"/>
      <c r="AKU564" s="0"/>
      <c r="AKV564" s="0"/>
      <c r="AKW564" s="0"/>
      <c r="AKX564" s="0"/>
      <c r="AKY564" s="0"/>
      <c r="AKZ564" s="0"/>
      <c r="ALA564" s="0"/>
      <c r="ALB564" s="0"/>
      <c r="ALC564" s="0"/>
      <c r="ALD564" s="0"/>
      <c r="ALE564" s="0"/>
      <c r="ALF564" s="0"/>
      <c r="ALG564" s="0"/>
      <c r="ALH564" s="0"/>
      <c r="ALI564" s="0"/>
      <c r="ALJ564" s="0"/>
      <c r="ALK564" s="0"/>
      <c r="ALL564" s="0"/>
      <c r="ALM564" s="0"/>
      <c r="ALN564" s="0"/>
      <c r="ALO564" s="0"/>
      <c r="ALP564" s="0"/>
      <c r="ALQ564" s="0"/>
      <c r="ALR564" s="0"/>
      <c r="ALS564" s="0"/>
      <c r="ALT564" s="0"/>
      <c r="ALU564" s="0"/>
      <c r="ALV564" s="0"/>
      <c r="ALW564" s="0"/>
      <c r="ALX564" s="0"/>
      <c r="ALY564" s="0"/>
      <c r="ALZ564" s="0"/>
      <c r="AMA564" s="0"/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customFormat="false" ht="12.8" hidden="false" customHeight="false" outlineLevel="0" collapsed="false">
      <c r="A565" s="10" t="s">
        <v>172</v>
      </c>
      <c r="B565" s="10" t="s">
        <v>888</v>
      </c>
      <c r="C565" s="10" t="n">
        <v>1</v>
      </c>
      <c r="D565" s="10" t="n">
        <v>1</v>
      </c>
      <c r="E565" s="10" t="n">
        <v>1</v>
      </c>
      <c r="F565" s="0"/>
      <c r="G565" s="10" t="n">
        <v>1</v>
      </c>
      <c r="H565" s="0"/>
      <c r="I565" s="0"/>
      <c r="J565" s="0"/>
      <c r="K565" s="0"/>
      <c r="L565" s="0"/>
      <c r="M565" s="0"/>
      <c r="N565" s="0"/>
      <c r="O565" s="0"/>
      <c r="P565" s="0"/>
      <c r="Q565" s="0"/>
      <c r="R565" s="0"/>
      <c r="S565" s="0" t="n">
        <v>1</v>
      </c>
      <c r="T565" s="0"/>
      <c r="U565" s="0"/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0"/>
      <c r="LS565" s="0"/>
      <c r="LT565" s="0"/>
      <c r="LU565" s="0"/>
      <c r="LV565" s="0"/>
      <c r="LW565" s="0"/>
      <c r="LX565" s="0"/>
      <c r="LY565" s="0"/>
      <c r="LZ565" s="0"/>
      <c r="MA565" s="0"/>
      <c r="MB565" s="0"/>
      <c r="MC565" s="0"/>
      <c r="MD565" s="0"/>
      <c r="ME565" s="0"/>
      <c r="MF565" s="0"/>
      <c r="MG565" s="0"/>
      <c r="MH565" s="0"/>
      <c r="MI565" s="0"/>
      <c r="MJ565" s="0"/>
      <c r="MK565" s="0"/>
      <c r="ML565" s="0"/>
      <c r="MM565" s="0"/>
      <c r="MN565" s="0"/>
      <c r="MO565" s="0"/>
      <c r="MP565" s="0"/>
      <c r="MQ565" s="0"/>
      <c r="MR565" s="0"/>
      <c r="MS565" s="0"/>
      <c r="MT565" s="0"/>
      <c r="MU565" s="0"/>
      <c r="MV565" s="0"/>
      <c r="MW565" s="0"/>
      <c r="MX565" s="0"/>
      <c r="MY565" s="0"/>
      <c r="MZ565" s="0"/>
      <c r="NA565" s="0"/>
      <c r="NB565" s="0"/>
      <c r="NC565" s="0"/>
      <c r="ND565" s="0"/>
      <c r="NE565" s="0"/>
      <c r="NF565" s="0"/>
      <c r="NG565" s="0"/>
      <c r="NH565" s="0"/>
      <c r="NI565" s="0"/>
      <c r="NJ565" s="0"/>
      <c r="NK565" s="0"/>
      <c r="NL565" s="0"/>
      <c r="NM565" s="0"/>
      <c r="NN565" s="0"/>
      <c r="NO565" s="0"/>
      <c r="NP565" s="0"/>
      <c r="NQ565" s="0"/>
      <c r="NR565" s="0"/>
      <c r="NS565" s="0"/>
      <c r="NT565" s="0"/>
      <c r="NU565" s="0"/>
      <c r="NV565" s="0"/>
      <c r="NW565" s="0"/>
      <c r="NX565" s="0"/>
      <c r="NY565" s="0"/>
      <c r="NZ565" s="0"/>
      <c r="OA565" s="0"/>
      <c r="OB565" s="0"/>
      <c r="OC565" s="0"/>
      <c r="OD565" s="0"/>
      <c r="OE565" s="0"/>
      <c r="OF565" s="0"/>
      <c r="OG565" s="0"/>
      <c r="OH565" s="0"/>
      <c r="OI565" s="0"/>
      <c r="OJ565" s="0"/>
      <c r="OK565" s="0"/>
      <c r="OL565" s="0"/>
      <c r="OM565" s="0"/>
      <c r="ON565" s="0"/>
      <c r="OO565" s="0"/>
      <c r="OP565" s="0"/>
      <c r="OQ565" s="0"/>
      <c r="OR565" s="0"/>
      <c r="OS565" s="0"/>
      <c r="OT565" s="0"/>
      <c r="OU565" s="0"/>
      <c r="OV565" s="0"/>
      <c r="OW565" s="0"/>
      <c r="OX565" s="0"/>
      <c r="OY565" s="0"/>
      <c r="OZ565" s="0"/>
      <c r="PA565" s="0"/>
      <c r="PB565" s="0"/>
      <c r="PC565" s="0"/>
      <c r="PD565" s="0"/>
      <c r="PE565" s="0"/>
      <c r="PF565" s="0"/>
      <c r="PG565" s="0"/>
      <c r="PH565" s="0"/>
      <c r="PI565" s="0"/>
      <c r="PJ565" s="0"/>
      <c r="PK565" s="0"/>
      <c r="PL565" s="0"/>
      <c r="PM565" s="0"/>
      <c r="PN565" s="0"/>
      <c r="PO565" s="0"/>
      <c r="PP565" s="0"/>
      <c r="PQ565" s="0"/>
      <c r="PR565" s="0"/>
      <c r="PS565" s="0"/>
      <c r="PT565" s="0"/>
      <c r="PU565" s="0"/>
      <c r="PV565" s="0"/>
      <c r="PW565" s="0"/>
      <c r="PX565" s="0"/>
      <c r="PY565" s="0"/>
      <c r="PZ565" s="0"/>
      <c r="QA565" s="0"/>
      <c r="QB565" s="0"/>
      <c r="QC565" s="0"/>
      <c r="QD565" s="0"/>
      <c r="QE565" s="0"/>
      <c r="QF565" s="0"/>
      <c r="QG565" s="0"/>
      <c r="QH565" s="0"/>
      <c r="QI565" s="0"/>
      <c r="QJ565" s="0"/>
      <c r="QK565" s="0"/>
      <c r="QL565" s="0"/>
      <c r="QM565" s="0"/>
      <c r="QN565" s="0"/>
      <c r="QO565" s="0"/>
      <c r="QP565" s="0"/>
      <c r="QQ565" s="0"/>
      <c r="QR565" s="0"/>
      <c r="QS565" s="0"/>
      <c r="QT565" s="0"/>
      <c r="QU565" s="0"/>
      <c r="QV565" s="0"/>
      <c r="QW565" s="0"/>
      <c r="QX565" s="0"/>
      <c r="QY565" s="0"/>
      <c r="QZ565" s="0"/>
      <c r="RA565" s="0"/>
      <c r="RB565" s="0"/>
      <c r="RC565" s="0"/>
      <c r="RD565" s="0"/>
      <c r="RE565" s="0"/>
      <c r="RF565" s="0"/>
      <c r="RG565" s="0"/>
      <c r="RH565" s="0"/>
      <c r="RI565" s="0"/>
      <c r="RJ565" s="0"/>
      <c r="RK565" s="0"/>
      <c r="RL565" s="0"/>
      <c r="RM565" s="0"/>
      <c r="RN565" s="0"/>
      <c r="RO565" s="0"/>
      <c r="RP565" s="0"/>
      <c r="RQ565" s="0"/>
      <c r="RR565" s="0"/>
      <c r="RS565" s="0"/>
      <c r="RT565" s="0"/>
      <c r="RU565" s="0"/>
      <c r="RV565" s="0"/>
      <c r="RW565" s="0"/>
      <c r="RX565" s="0"/>
      <c r="RY565" s="0"/>
      <c r="RZ565" s="0"/>
      <c r="SA565" s="0"/>
      <c r="SB565" s="0"/>
      <c r="SC565" s="0"/>
      <c r="SD565" s="0"/>
      <c r="SE565" s="0"/>
      <c r="SF565" s="0"/>
      <c r="SG565" s="0"/>
      <c r="SH565" s="0"/>
      <c r="SI565" s="0"/>
      <c r="SJ565" s="0"/>
      <c r="SK565" s="0"/>
      <c r="SL565" s="0"/>
      <c r="SM565" s="0"/>
      <c r="SN565" s="0"/>
      <c r="SO565" s="0"/>
      <c r="SP565" s="0"/>
      <c r="SQ565" s="0"/>
      <c r="SR565" s="0"/>
      <c r="SS565" s="0"/>
      <c r="ST565" s="0"/>
      <c r="SU565" s="0"/>
      <c r="SV565" s="0"/>
      <c r="SW565" s="0"/>
      <c r="SX565" s="0"/>
      <c r="SY565" s="0"/>
      <c r="SZ565" s="0"/>
      <c r="TA565" s="0"/>
      <c r="TB565" s="0"/>
      <c r="TC565" s="0"/>
      <c r="TD565" s="0"/>
      <c r="TE565" s="0"/>
      <c r="TF565" s="0"/>
      <c r="TG565" s="0"/>
      <c r="TH565" s="0"/>
      <c r="TI565" s="0"/>
      <c r="TJ565" s="0"/>
      <c r="TK565" s="0"/>
      <c r="TL565" s="0"/>
      <c r="TM565" s="0"/>
      <c r="TN565" s="0"/>
      <c r="TO565" s="0"/>
      <c r="TP565" s="0"/>
      <c r="TQ565" s="0"/>
      <c r="TR565" s="0"/>
      <c r="TS565" s="0"/>
      <c r="TT565" s="0"/>
      <c r="TU565" s="0"/>
      <c r="TV565" s="0"/>
      <c r="TW565" s="0"/>
      <c r="TX565" s="0"/>
      <c r="TY565" s="0"/>
      <c r="TZ565" s="0"/>
      <c r="UA565" s="0"/>
      <c r="UB565" s="0"/>
      <c r="UC565" s="0"/>
      <c r="UD565" s="0"/>
      <c r="UE565" s="0"/>
      <c r="UF565" s="0"/>
      <c r="UG565" s="0"/>
      <c r="UH565" s="0"/>
      <c r="UI565" s="0"/>
      <c r="UJ565" s="0"/>
      <c r="UK565" s="0"/>
      <c r="UL565" s="0"/>
      <c r="UM565" s="0"/>
      <c r="UN565" s="0"/>
      <c r="UO565" s="0"/>
      <c r="UP565" s="0"/>
      <c r="UQ565" s="0"/>
      <c r="UR565" s="0"/>
      <c r="US565" s="0"/>
      <c r="UT565" s="0"/>
      <c r="UU565" s="0"/>
      <c r="UV565" s="0"/>
      <c r="UW565" s="0"/>
      <c r="UX565" s="0"/>
      <c r="UY565" s="0"/>
      <c r="UZ565" s="0"/>
      <c r="VA565" s="0"/>
      <c r="VB565" s="0"/>
      <c r="VC565" s="0"/>
      <c r="VD565" s="0"/>
      <c r="VE565" s="0"/>
      <c r="VF565" s="0"/>
      <c r="VG565" s="0"/>
      <c r="VH565" s="0"/>
      <c r="VI565" s="0"/>
      <c r="VJ565" s="0"/>
      <c r="VK565" s="0"/>
      <c r="VL565" s="0"/>
      <c r="VM565" s="0"/>
      <c r="VN565" s="0"/>
      <c r="VO565" s="0"/>
      <c r="VP565" s="0"/>
      <c r="VQ565" s="0"/>
      <c r="VR565" s="0"/>
      <c r="VS565" s="0"/>
      <c r="VT565" s="0"/>
      <c r="VU565" s="0"/>
      <c r="VV565" s="0"/>
      <c r="VW565" s="0"/>
      <c r="VX565" s="0"/>
      <c r="VY565" s="0"/>
      <c r="VZ565" s="0"/>
      <c r="WA565" s="0"/>
      <c r="WB565" s="0"/>
      <c r="WC565" s="0"/>
      <c r="WD565" s="0"/>
      <c r="WE565" s="0"/>
      <c r="WF565" s="0"/>
      <c r="WG565" s="0"/>
      <c r="WH565" s="0"/>
      <c r="WI565" s="0"/>
      <c r="WJ565" s="0"/>
      <c r="WK565" s="0"/>
      <c r="WL565" s="0"/>
      <c r="WM565" s="0"/>
      <c r="WN565" s="0"/>
      <c r="WO565" s="0"/>
      <c r="WP565" s="0"/>
      <c r="WQ565" s="0"/>
      <c r="WR565" s="0"/>
      <c r="WS565" s="0"/>
      <c r="WT565" s="0"/>
      <c r="WU565" s="0"/>
      <c r="WV565" s="0"/>
      <c r="WW565" s="0"/>
      <c r="WX565" s="0"/>
      <c r="WY565" s="0"/>
      <c r="WZ565" s="0"/>
      <c r="XA565" s="0"/>
      <c r="XB565" s="0"/>
      <c r="XC565" s="0"/>
      <c r="XD565" s="0"/>
      <c r="XE565" s="0"/>
      <c r="XF565" s="0"/>
      <c r="XG565" s="0"/>
      <c r="XH565" s="0"/>
      <c r="XI565" s="0"/>
      <c r="XJ565" s="0"/>
      <c r="XK565" s="0"/>
      <c r="XL565" s="0"/>
      <c r="XM565" s="0"/>
      <c r="XN565" s="0"/>
      <c r="XO565" s="0"/>
      <c r="XP565" s="0"/>
      <c r="XQ565" s="0"/>
      <c r="XR565" s="0"/>
      <c r="XS565" s="0"/>
      <c r="XT565" s="0"/>
      <c r="XU565" s="0"/>
      <c r="XV565" s="0"/>
      <c r="XW565" s="0"/>
      <c r="XX565" s="0"/>
      <c r="XY565" s="0"/>
      <c r="XZ565" s="0"/>
      <c r="YA565" s="0"/>
      <c r="YB565" s="0"/>
      <c r="YC565" s="0"/>
      <c r="YD565" s="0"/>
      <c r="YE565" s="0"/>
      <c r="YF565" s="0"/>
      <c r="YG565" s="0"/>
      <c r="YH565" s="0"/>
      <c r="YI565" s="0"/>
      <c r="YJ565" s="0"/>
      <c r="YK565" s="0"/>
      <c r="YL565" s="0"/>
      <c r="YM565" s="0"/>
      <c r="YN565" s="0"/>
      <c r="YO565" s="0"/>
      <c r="YP565" s="0"/>
      <c r="YQ565" s="0"/>
      <c r="YR565" s="0"/>
      <c r="YS565" s="0"/>
      <c r="YT565" s="0"/>
      <c r="YU565" s="0"/>
      <c r="YV565" s="0"/>
      <c r="YW565" s="0"/>
      <c r="YX565" s="0"/>
      <c r="YY565" s="0"/>
      <c r="YZ565" s="0"/>
      <c r="ZA565" s="0"/>
      <c r="ZB565" s="0"/>
      <c r="ZC565" s="0"/>
      <c r="ZD565" s="0"/>
      <c r="ZE565" s="0"/>
      <c r="ZF565" s="0"/>
      <c r="ZG565" s="0"/>
      <c r="ZH565" s="0"/>
      <c r="ZI565" s="0"/>
      <c r="ZJ565" s="0"/>
      <c r="ZK565" s="0"/>
      <c r="ZL565" s="0"/>
      <c r="ZM565" s="0"/>
      <c r="ZN565" s="0"/>
      <c r="ZO565" s="0"/>
      <c r="ZP565" s="0"/>
      <c r="ZQ565" s="0"/>
      <c r="ZR565" s="0"/>
      <c r="ZS565" s="0"/>
      <c r="ZT565" s="0"/>
      <c r="ZU565" s="0"/>
      <c r="ZV565" s="0"/>
      <c r="ZW565" s="0"/>
      <c r="ZX565" s="0"/>
      <c r="ZY565" s="0"/>
      <c r="ZZ565" s="0"/>
      <c r="AAA565" s="0"/>
      <c r="AAB565" s="0"/>
      <c r="AAC565" s="0"/>
      <c r="AAD565" s="0"/>
      <c r="AAE565" s="0"/>
      <c r="AAF565" s="0"/>
      <c r="AAG565" s="0"/>
      <c r="AAH565" s="0"/>
      <c r="AAI565" s="0"/>
      <c r="AAJ565" s="0"/>
      <c r="AAK565" s="0"/>
      <c r="AAL565" s="0"/>
      <c r="AAM565" s="0"/>
      <c r="AAN565" s="0"/>
      <c r="AAO565" s="0"/>
      <c r="AAP565" s="0"/>
      <c r="AAQ565" s="0"/>
      <c r="AAR565" s="0"/>
      <c r="AAS565" s="0"/>
      <c r="AAT565" s="0"/>
      <c r="AAU565" s="0"/>
      <c r="AAV565" s="0"/>
      <c r="AAW565" s="0"/>
      <c r="AAX565" s="0"/>
      <c r="AAY565" s="0"/>
      <c r="AAZ565" s="0"/>
      <c r="ABA565" s="0"/>
      <c r="ABB565" s="0"/>
      <c r="ABC565" s="0"/>
      <c r="ABD565" s="0"/>
      <c r="ABE565" s="0"/>
      <c r="ABF565" s="0"/>
      <c r="ABG565" s="0"/>
      <c r="ABH565" s="0"/>
      <c r="ABI565" s="0"/>
      <c r="ABJ565" s="0"/>
      <c r="ABK565" s="0"/>
      <c r="ABL565" s="0"/>
      <c r="ABM565" s="0"/>
      <c r="ABN565" s="0"/>
      <c r="ABO565" s="0"/>
      <c r="ABP565" s="0"/>
      <c r="ABQ565" s="0"/>
      <c r="ABR565" s="0"/>
      <c r="ABS565" s="0"/>
      <c r="ABT565" s="0"/>
      <c r="ABU565" s="0"/>
      <c r="ABV565" s="0"/>
      <c r="ABW565" s="0"/>
      <c r="ABX565" s="0"/>
      <c r="ABY565" s="0"/>
      <c r="ABZ565" s="0"/>
      <c r="ACA565" s="0"/>
      <c r="ACB565" s="0"/>
      <c r="ACC565" s="0"/>
      <c r="ACD565" s="0"/>
      <c r="ACE565" s="0"/>
      <c r="ACF565" s="0"/>
      <c r="ACG565" s="0"/>
      <c r="ACH565" s="0"/>
      <c r="ACI565" s="0"/>
      <c r="ACJ565" s="0"/>
      <c r="ACK565" s="0"/>
      <c r="ACL565" s="0"/>
      <c r="ACM565" s="0"/>
      <c r="ACN565" s="0"/>
      <c r="ACO565" s="0"/>
      <c r="ACP565" s="0"/>
      <c r="ACQ565" s="0"/>
      <c r="ACR565" s="0"/>
      <c r="ACS565" s="0"/>
      <c r="ACT565" s="0"/>
      <c r="ACU565" s="0"/>
      <c r="ACV565" s="0"/>
      <c r="ACW565" s="0"/>
      <c r="ACX565" s="0"/>
      <c r="ACY565" s="0"/>
      <c r="ACZ565" s="0"/>
      <c r="ADA565" s="0"/>
      <c r="ADB565" s="0"/>
      <c r="ADC565" s="0"/>
      <c r="ADD565" s="0"/>
      <c r="ADE565" s="0"/>
      <c r="ADF565" s="0"/>
      <c r="ADG565" s="0"/>
      <c r="ADH565" s="0"/>
      <c r="ADI565" s="0"/>
      <c r="ADJ565" s="0"/>
      <c r="ADK565" s="0"/>
      <c r="ADL565" s="0"/>
      <c r="ADM565" s="0"/>
      <c r="ADN565" s="0"/>
      <c r="ADO565" s="0"/>
      <c r="ADP565" s="0"/>
      <c r="ADQ565" s="0"/>
      <c r="ADR565" s="0"/>
      <c r="ADS565" s="0"/>
      <c r="ADT565" s="0"/>
      <c r="ADU565" s="0"/>
      <c r="ADV565" s="0"/>
      <c r="ADW565" s="0"/>
      <c r="ADX565" s="0"/>
      <c r="ADY565" s="0"/>
      <c r="ADZ565" s="0"/>
      <c r="AEA565" s="0"/>
      <c r="AEB565" s="0"/>
      <c r="AEC565" s="0"/>
      <c r="AED565" s="0"/>
      <c r="AEE565" s="0"/>
      <c r="AEF565" s="0"/>
      <c r="AEG565" s="0"/>
      <c r="AEH565" s="0"/>
      <c r="AEI565" s="0"/>
      <c r="AEJ565" s="0"/>
      <c r="AEK565" s="0"/>
      <c r="AEL565" s="0"/>
      <c r="AEM565" s="0"/>
      <c r="AEN565" s="0"/>
      <c r="AEO565" s="0"/>
      <c r="AEP565" s="0"/>
      <c r="AEQ565" s="0"/>
      <c r="AER565" s="0"/>
      <c r="AES565" s="0"/>
      <c r="AET565" s="0"/>
      <c r="AEU565" s="0"/>
      <c r="AEV565" s="0"/>
      <c r="AEW565" s="0"/>
      <c r="AEX565" s="0"/>
      <c r="AEY565" s="0"/>
      <c r="AEZ565" s="0"/>
      <c r="AFA565" s="0"/>
      <c r="AFB565" s="0"/>
      <c r="AFC565" s="0"/>
      <c r="AFD565" s="0"/>
      <c r="AFE565" s="0"/>
      <c r="AFF565" s="0"/>
      <c r="AFG565" s="0"/>
      <c r="AFH565" s="0"/>
      <c r="AFI565" s="0"/>
      <c r="AFJ565" s="0"/>
      <c r="AFK565" s="0"/>
      <c r="AFL565" s="0"/>
      <c r="AFM565" s="0"/>
      <c r="AFN565" s="0"/>
      <c r="AFO565" s="0"/>
      <c r="AFP565" s="0"/>
      <c r="AFQ565" s="0"/>
      <c r="AFR565" s="0"/>
      <c r="AFS565" s="0"/>
      <c r="AFT565" s="0"/>
      <c r="AFU565" s="0"/>
      <c r="AFV565" s="0"/>
      <c r="AFW565" s="0"/>
      <c r="AFX565" s="0"/>
      <c r="AFY565" s="0"/>
      <c r="AFZ565" s="0"/>
      <c r="AGA565" s="0"/>
      <c r="AGB565" s="0"/>
      <c r="AGC565" s="0"/>
      <c r="AGD565" s="0"/>
      <c r="AGE565" s="0"/>
      <c r="AGF565" s="0"/>
      <c r="AGG565" s="0"/>
      <c r="AGH565" s="0"/>
      <c r="AGI565" s="0"/>
      <c r="AGJ565" s="0"/>
      <c r="AGK565" s="0"/>
      <c r="AGL565" s="0"/>
      <c r="AGM565" s="0"/>
      <c r="AGN565" s="0"/>
      <c r="AGO565" s="0"/>
      <c r="AGP565" s="0"/>
      <c r="AGQ565" s="0"/>
      <c r="AGR565" s="0"/>
      <c r="AGS565" s="0"/>
      <c r="AGT565" s="0"/>
      <c r="AGU565" s="0"/>
      <c r="AGV565" s="0"/>
      <c r="AGW565" s="0"/>
      <c r="AGX565" s="0"/>
      <c r="AGY565" s="0"/>
      <c r="AGZ565" s="0"/>
      <c r="AHA565" s="0"/>
      <c r="AHB565" s="0"/>
      <c r="AHC565" s="0"/>
      <c r="AHD565" s="0"/>
      <c r="AHE565" s="0"/>
      <c r="AHF565" s="0"/>
      <c r="AHG565" s="0"/>
      <c r="AHH565" s="0"/>
      <c r="AHI565" s="0"/>
      <c r="AHJ565" s="0"/>
      <c r="AHK565" s="0"/>
      <c r="AHL565" s="0"/>
      <c r="AHM565" s="0"/>
      <c r="AHN565" s="0"/>
      <c r="AHO565" s="0"/>
      <c r="AHP565" s="0"/>
      <c r="AHQ565" s="0"/>
      <c r="AHR565" s="0"/>
      <c r="AHS565" s="0"/>
      <c r="AHT565" s="0"/>
      <c r="AHU565" s="0"/>
      <c r="AHV565" s="0"/>
      <c r="AHW565" s="0"/>
      <c r="AHX565" s="0"/>
      <c r="AHY565" s="0"/>
      <c r="AHZ565" s="0"/>
      <c r="AIA565" s="0"/>
      <c r="AIB565" s="0"/>
      <c r="AIC565" s="0"/>
      <c r="AID565" s="0"/>
      <c r="AIE565" s="0"/>
      <c r="AIF565" s="0"/>
      <c r="AIG565" s="0"/>
      <c r="AIH565" s="0"/>
      <c r="AII565" s="0"/>
      <c r="AIJ565" s="0"/>
      <c r="AIK565" s="0"/>
      <c r="AIL565" s="0"/>
      <c r="AIM565" s="0"/>
      <c r="AIN565" s="0"/>
      <c r="AIO565" s="0"/>
      <c r="AIP565" s="0"/>
      <c r="AIQ565" s="0"/>
      <c r="AIR565" s="0"/>
      <c r="AIS565" s="0"/>
      <c r="AIT565" s="0"/>
      <c r="AIU565" s="0"/>
      <c r="AIV565" s="0"/>
      <c r="AIW565" s="0"/>
      <c r="AIX565" s="0"/>
      <c r="AIY565" s="0"/>
      <c r="AIZ565" s="0"/>
      <c r="AJA565" s="0"/>
      <c r="AJB565" s="0"/>
      <c r="AJC565" s="0"/>
      <c r="AJD565" s="0"/>
      <c r="AJE565" s="0"/>
      <c r="AJF565" s="0"/>
      <c r="AJG565" s="0"/>
      <c r="AJH565" s="0"/>
      <c r="AJI565" s="0"/>
      <c r="AJJ565" s="0"/>
      <c r="AJK565" s="0"/>
      <c r="AJL565" s="0"/>
      <c r="AJM565" s="0"/>
      <c r="AJN565" s="0"/>
      <c r="AJO565" s="0"/>
      <c r="AJP565" s="0"/>
      <c r="AJQ565" s="0"/>
      <c r="AJR565" s="0"/>
      <c r="AJS565" s="0"/>
      <c r="AJT565" s="0"/>
      <c r="AJU565" s="0"/>
      <c r="AJV565" s="0"/>
      <c r="AJW565" s="0"/>
      <c r="AJX565" s="0"/>
      <c r="AJY565" s="0"/>
      <c r="AJZ565" s="0"/>
      <c r="AKA565" s="0"/>
      <c r="AKB565" s="0"/>
      <c r="AKC565" s="0"/>
      <c r="AKD565" s="0"/>
      <c r="AKE565" s="0"/>
      <c r="AKF565" s="0"/>
      <c r="AKG565" s="0"/>
      <c r="AKH565" s="0"/>
      <c r="AKI565" s="0"/>
      <c r="AKJ565" s="0"/>
      <c r="AKK565" s="0"/>
      <c r="AKL565" s="0"/>
      <c r="AKM565" s="0"/>
      <c r="AKN565" s="0"/>
      <c r="AKO565" s="0"/>
      <c r="AKP565" s="0"/>
      <c r="AKQ565" s="0"/>
      <c r="AKR565" s="0"/>
      <c r="AKS565" s="0"/>
      <c r="AKT565" s="0"/>
      <c r="AKU565" s="0"/>
      <c r="AKV565" s="0"/>
      <c r="AKW565" s="0"/>
      <c r="AKX565" s="0"/>
      <c r="AKY565" s="0"/>
      <c r="AKZ565" s="0"/>
      <c r="ALA565" s="0"/>
      <c r="ALB565" s="0"/>
      <c r="ALC565" s="0"/>
      <c r="ALD565" s="0"/>
      <c r="ALE565" s="0"/>
      <c r="ALF565" s="0"/>
      <c r="ALG565" s="0"/>
      <c r="ALH565" s="0"/>
      <c r="ALI565" s="0"/>
      <c r="ALJ565" s="0"/>
      <c r="ALK565" s="0"/>
      <c r="ALL565" s="0"/>
      <c r="ALM565" s="0"/>
      <c r="ALN565" s="0"/>
      <c r="ALO565" s="0"/>
      <c r="ALP565" s="0"/>
      <c r="ALQ565" s="0"/>
      <c r="ALR565" s="0"/>
      <c r="ALS565" s="0"/>
      <c r="ALT565" s="0"/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customFormat="false" ht="12.8" hidden="false" customHeight="false" outlineLevel="0" collapsed="false">
      <c r="A566" s="10" t="s">
        <v>172</v>
      </c>
      <c r="B566" s="10" t="s">
        <v>889</v>
      </c>
      <c r="C566" s="10" t="n">
        <v>1</v>
      </c>
      <c r="D566" s="10" t="n">
        <v>1</v>
      </c>
      <c r="E566" s="10" t="n">
        <v>1</v>
      </c>
      <c r="F566" s="0"/>
      <c r="G566" s="10" t="n">
        <v>1</v>
      </c>
      <c r="H566" s="0"/>
      <c r="I566" s="0"/>
      <c r="J566" s="0"/>
      <c r="K566" s="0"/>
      <c r="L566" s="0"/>
      <c r="M566" s="0"/>
      <c r="N566" s="0"/>
      <c r="O566" s="0"/>
      <c r="P566" s="0"/>
      <c r="Q566" s="0"/>
      <c r="R566" s="0"/>
      <c r="S566" s="0" t="n">
        <v>1</v>
      </c>
      <c r="T566" s="0"/>
      <c r="U566" s="0"/>
      <c r="V566" s="0"/>
      <c r="W566" s="0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  <c r="LB566" s="0"/>
      <c r="LC566" s="0"/>
      <c r="LD566" s="0"/>
      <c r="LE566" s="0"/>
      <c r="LF566" s="0"/>
      <c r="LG566" s="0"/>
      <c r="LH566" s="0"/>
      <c r="LI566" s="0"/>
      <c r="LJ566" s="0"/>
      <c r="LK566" s="0"/>
      <c r="LL566" s="0"/>
      <c r="LM566" s="0"/>
      <c r="LN566" s="0"/>
      <c r="LO566" s="0"/>
      <c r="LP566" s="0"/>
      <c r="LQ566" s="0"/>
      <c r="LR566" s="0"/>
      <c r="LS566" s="0"/>
      <c r="LT566" s="0"/>
      <c r="LU566" s="0"/>
      <c r="LV566" s="0"/>
      <c r="LW566" s="0"/>
      <c r="LX566" s="0"/>
      <c r="LY566" s="0"/>
      <c r="LZ566" s="0"/>
      <c r="MA566" s="0"/>
      <c r="MB566" s="0"/>
      <c r="MC566" s="0"/>
      <c r="MD566" s="0"/>
      <c r="ME566" s="0"/>
      <c r="MF566" s="0"/>
      <c r="MG566" s="0"/>
      <c r="MH566" s="0"/>
      <c r="MI566" s="0"/>
      <c r="MJ566" s="0"/>
      <c r="MK566" s="0"/>
      <c r="ML566" s="0"/>
      <c r="MM566" s="0"/>
      <c r="MN566" s="0"/>
      <c r="MO566" s="0"/>
      <c r="MP566" s="0"/>
      <c r="MQ566" s="0"/>
      <c r="MR566" s="0"/>
      <c r="MS566" s="0"/>
      <c r="MT566" s="0"/>
      <c r="MU566" s="0"/>
      <c r="MV566" s="0"/>
      <c r="MW566" s="0"/>
      <c r="MX566" s="0"/>
      <c r="MY566" s="0"/>
      <c r="MZ566" s="0"/>
      <c r="NA566" s="0"/>
      <c r="NB566" s="0"/>
      <c r="NC566" s="0"/>
      <c r="ND566" s="0"/>
      <c r="NE566" s="0"/>
      <c r="NF566" s="0"/>
      <c r="NG566" s="0"/>
      <c r="NH566" s="0"/>
      <c r="NI566" s="0"/>
      <c r="NJ566" s="0"/>
      <c r="NK566" s="0"/>
      <c r="NL566" s="0"/>
      <c r="NM566" s="0"/>
      <c r="NN566" s="0"/>
      <c r="NO566" s="0"/>
      <c r="NP566" s="0"/>
      <c r="NQ566" s="0"/>
      <c r="NR566" s="0"/>
      <c r="NS566" s="0"/>
      <c r="NT566" s="0"/>
      <c r="NU566" s="0"/>
      <c r="NV566" s="0"/>
      <c r="NW566" s="0"/>
      <c r="NX566" s="0"/>
      <c r="NY566" s="0"/>
      <c r="NZ566" s="0"/>
      <c r="OA566" s="0"/>
      <c r="OB566" s="0"/>
      <c r="OC566" s="0"/>
      <c r="OD566" s="0"/>
      <c r="OE566" s="0"/>
      <c r="OF566" s="0"/>
      <c r="OG566" s="0"/>
      <c r="OH566" s="0"/>
      <c r="OI566" s="0"/>
      <c r="OJ566" s="0"/>
      <c r="OK566" s="0"/>
      <c r="OL566" s="0"/>
      <c r="OM566" s="0"/>
      <c r="ON566" s="0"/>
      <c r="OO566" s="0"/>
      <c r="OP566" s="0"/>
      <c r="OQ566" s="0"/>
      <c r="OR566" s="0"/>
      <c r="OS566" s="0"/>
      <c r="OT566" s="0"/>
      <c r="OU566" s="0"/>
      <c r="OV566" s="0"/>
      <c r="OW566" s="0"/>
      <c r="OX566" s="0"/>
      <c r="OY566" s="0"/>
      <c r="OZ566" s="0"/>
      <c r="PA566" s="0"/>
      <c r="PB566" s="0"/>
      <c r="PC566" s="0"/>
      <c r="PD566" s="0"/>
      <c r="PE566" s="0"/>
      <c r="PF566" s="0"/>
      <c r="PG566" s="0"/>
      <c r="PH566" s="0"/>
      <c r="PI566" s="0"/>
      <c r="PJ566" s="0"/>
      <c r="PK566" s="0"/>
      <c r="PL566" s="0"/>
      <c r="PM566" s="0"/>
      <c r="PN566" s="0"/>
      <c r="PO566" s="0"/>
      <c r="PP566" s="0"/>
      <c r="PQ566" s="0"/>
      <c r="PR566" s="0"/>
      <c r="PS566" s="0"/>
      <c r="PT566" s="0"/>
      <c r="PU566" s="0"/>
      <c r="PV566" s="0"/>
      <c r="PW566" s="0"/>
      <c r="PX566" s="0"/>
      <c r="PY566" s="0"/>
      <c r="PZ566" s="0"/>
      <c r="QA566" s="0"/>
      <c r="QB566" s="0"/>
      <c r="QC566" s="0"/>
      <c r="QD566" s="0"/>
      <c r="QE566" s="0"/>
      <c r="QF566" s="0"/>
      <c r="QG566" s="0"/>
      <c r="QH566" s="0"/>
      <c r="QI566" s="0"/>
      <c r="QJ566" s="0"/>
      <c r="QK566" s="0"/>
      <c r="QL566" s="0"/>
      <c r="QM566" s="0"/>
      <c r="QN566" s="0"/>
      <c r="QO566" s="0"/>
      <c r="QP566" s="0"/>
      <c r="QQ566" s="0"/>
      <c r="QR566" s="0"/>
      <c r="QS566" s="0"/>
      <c r="QT566" s="0"/>
      <c r="QU566" s="0"/>
      <c r="QV566" s="0"/>
      <c r="QW566" s="0"/>
      <c r="QX566" s="0"/>
      <c r="QY566" s="0"/>
      <c r="QZ566" s="0"/>
      <c r="RA566" s="0"/>
      <c r="RB566" s="0"/>
      <c r="RC566" s="0"/>
      <c r="RD566" s="0"/>
      <c r="RE566" s="0"/>
      <c r="RF566" s="0"/>
      <c r="RG566" s="0"/>
      <c r="RH566" s="0"/>
      <c r="RI566" s="0"/>
      <c r="RJ566" s="0"/>
      <c r="RK566" s="0"/>
      <c r="RL566" s="0"/>
      <c r="RM566" s="0"/>
      <c r="RN566" s="0"/>
      <c r="RO566" s="0"/>
      <c r="RP566" s="0"/>
      <c r="RQ566" s="0"/>
      <c r="RR566" s="0"/>
      <c r="RS566" s="0"/>
      <c r="RT566" s="0"/>
      <c r="RU566" s="0"/>
      <c r="RV566" s="0"/>
      <c r="RW566" s="0"/>
      <c r="RX566" s="0"/>
      <c r="RY566" s="0"/>
      <c r="RZ566" s="0"/>
      <c r="SA566" s="0"/>
      <c r="SB566" s="0"/>
      <c r="SC566" s="0"/>
      <c r="SD566" s="0"/>
      <c r="SE566" s="0"/>
      <c r="SF566" s="0"/>
      <c r="SG566" s="0"/>
      <c r="SH566" s="0"/>
      <c r="SI566" s="0"/>
      <c r="SJ566" s="0"/>
      <c r="SK566" s="0"/>
      <c r="SL566" s="0"/>
      <c r="SM566" s="0"/>
      <c r="SN566" s="0"/>
      <c r="SO566" s="0"/>
      <c r="SP566" s="0"/>
      <c r="SQ566" s="0"/>
      <c r="SR566" s="0"/>
      <c r="SS566" s="0"/>
      <c r="ST566" s="0"/>
      <c r="SU566" s="0"/>
      <c r="SV566" s="0"/>
      <c r="SW566" s="0"/>
      <c r="SX566" s="0"/>
      <c r="SY566" s="0"/>
      <c r="SZ566" s="0"/>
      <c r="TA566" s="0"/>
      <c r="TB566" s="0"/>
      <c r="TC566" s="0"/>
      <c r="TD566" s="0"/>
      <c r="TE566" s="0"/>
      <c r="TF566" s="0"/>
      <c r="TG566" s="0"/>
      <c r="TH566" s="0"/>
      <c r="TI566" s="0"/>
      <c r="TJ566" s="0"/>
      <c r="TK566" s="0"/>
      <c r="TL566" s="0"/>
      <c r="TM566" s="0"/>
      <c r="TN566" s="0"/>
      <c r="TO566" s="0"/>
      <c r="TP566" s="0"/>
      <c r="TQ566" s="0"/>
      <c r="TR566" s="0"/>
      <c r="TS566" s="0"/>
      <c r="TT566" s="0"/>
      <c r="TU566" s="0"/>
      <c r="TV566" s="0"/>
      <c r="TW566" s="0"/>
      <c r="TX566" s="0"/>
      <c r="TY566" s="0"/>
      <c r="TZ566" s="0"/>
      <c r="UA566" s="0"/>
      <c r="UB566" s="0"/>
      <c r="UC566" s="0"/>
      <c r="UD566" s="0"/>
      <c r="UE566" s="0"/>
      <c r="UF566" s="0"/>
      <c r="UG566" s="0"/>
      <c r="UH566" s="0"/>
      <c r="UI566" s="0"/>
      <c r="UJ566" s="0"/>
      <c r="UK566" s="0"/>
      <c r="UL566" s="0"/>
      <c r="UM566" s="0"/>
      <c r="UN566" s="0"/>
      <c r="UO566" s="0"/>
      <c r="UP566" s="0"/>
      <c r="UQ566" s="0"/>
      <c r="UR566" s="0"/>
      <c r="US566" s="0"/>
      <c r="UT566" s="0"/>
      <c r="UU566" s="0"/>
      <c r="UV566" s="0"/>
      <c r="UW566" s="0"/>
      <c r="UX566" s="0"/>
      <c r="UY566" s="0"/>
      <c r="UZ566" s="0"/>
      <c r="VA566" s="0"/>
      <c r="VB566" s="0"/>
      <c r="VC566" s="0"/>
      <c r="VD566" s="0"/>
      <c r="VE566" s="0"/>
      <c r="VF566" s="0"/>
      <c r="VG566" s="0"/>
      <c r="VH566" s="0"/>
      <c r="VI566" s="0"/>
      <c r="VJ566" s="0"/>
      <c r="VK566" s="0"/>
      <c r="VL566" s="0"/>
      <c r="VM566" s="0"/>
      <c r="VN566" s="0"/>
      <c r="VO566" s="0"/>
      <c r="VP566" s="0"/>
      <c r="VQ566" s="0"/>
      <c r="VR566" s="0"/>
      <c r="VS566" s="0"/>
      <c r="VT566" s="0"/>
      <c r="VU566" s="0"/>
      <c r="VV566" s="0"/>
      <c r="VW566" s="0"/>
      <c r="VX566" s="0"/>
      <c r="VY566" s="0"/>
      <c r="VZ566" s="0"/>
      <c r="WA566" s="0"/>
      <c r="WB566" s="0"/>
      <c r="WC566" s="0"/>
      <c r="WD566" s="0"/>
      <c r="WE566" s="0"/>
      <c r="WF566" s="0"/>
      <c r="WG566" s="0"/>
      <c r="WH566" s="0"/>
      <c r="WI566" s="0"/>
      <c r="WJ566" s="0"/>
      <c r="WK566" s="0"/>
      <c r="WL566" s="0"/>
      <c r="WM566" s="0"/>
      <c r="WN566" s="0"/>
      <c r="WO566" s="0"/>
      <c r="WP566" s="0"/>
      <c r="WQ566" s="0"/>
      <c r="WR566" s="0"/>
      <c r="WS566" s="0"/>
      <c r="WT566" s="0"/>
      <c r="WU566" s="0"/>
      <c r="WV566" s="0"/>
      <c r="WW566" s="0"/>
      <c r="WX566" s="0"/>
      <c r="WY566" s="0"/>
      <c r="WZ566" s="0"/>
      <c r="XA566" s="0"/>
      <c r="XB566" s="0"/>
      <c r="XC566" s="0"/>
      <c r="XD566" s="0"/>
      <c r="XE566" s="0"/>
      <c r="XF566" s="0"/>
      <c r="XG566" s="0"/>
      <c r="XH566" s="0"/>
      <c r="XI566" s="0"/>
      <c r="XJ566" s="0"/>
      <c r="XK566" s="0"/>
      <c r="XL566" s="0"/>
      <c r="XM566" s="0"/>
      <c r="XN566" s="0"/>
      <c r="XO566" s="0"/>
      <c r="XP566" s="0"/>
      <c r="XQ566" s="0"/>
      <c r="XR566" s="0"/>
      <c r="XS566" s="0"/>
      <c r="XT566" s="0"/>
      <c r="XU566" s="0"/>
      <c r="XV566" s="0"/>
      <c r="XW566" s="0"/>
      <c r="XX566" s="0"/>
      <c r="XY566" s="0"/>
      <c r="XZ566" s="0"/>
      <c r="YA566" s="0"/>
      <c r="YB566" s="0"/>
      <c r="YC566" s="0"/>
      <c r="YD566" s="0"/>
      <c r="YE566" s="0"/>
      <c r="YF566" s="0"/>
      <c r="YG566" s="0"/>
      <c r="YH566" s="0"/>
      <c r="YI566" s="0"/>
      <c r="YJ566" s="0"/>
      <c r="YK566" s="0"/>
      <c r="YL566" s="0"/>
      <c r="YM566" s="0"/>
      <c r="YN566" s="0"/>
      <c r="YO566" s="0"/>
      <c r="YP566" s="0"/>
      <c r="YQ566" s="0"/>
      <c r="YR566" s="0"/>
      <c r="YS566" s="0"/>
      <c r="YT566" s="0"/>
      <c r="YU566" s="0"/>
      <c r="YV566" s="0"/>
      <c r="YW566" s="0"/>
      <c r="YX566" s="0"/>
      <c r="YY566" s="0"/>
      <c r="YZ566" s="0"/>
      <c r="ZA566" s="0"/>
      <c r="ZB566" s="0"/>
      <c r="ZC566" s="0"/>
      <c r="ZD566" s="0"/>
      <c r="ZE566" s="0"/>
      <c r="ZF566" s="0"/>
      <c r="ZG566" s="0"/>
      <c r="ZH566" s="0"/>
      <c r="ZI566" s="0"/>
      <c r="ZJ566" s="0"/>
      <c r="ZK566" s="0"/>
      <c r="ZL566" s="0"/>
      <c r="ZM566" s="0"/>
      <c r="ZN566" s="0"/>
      <c r="ZO566" s="0"/>
      <c r="ZP566" s="0"/>
      <c r="ZQ566" s="0"/>
      <c r="ZR566" s="0"/>
      <c r="ZS566" s="0"/>
      <c r="ZT566" s="0"/>
      <c r="ZU566" s="0"/>
      <c r="ZV566" s="0"/>
      <c r="ZW566" s="0"/>
      <c r="ZX566" s="0"/>
      <c r="ZY566" s="0"/>
      <c r="ZZ566" s="0"/>
      <c r="AAA566" s="0"/>
      <c r="AAB566" s="0"/>
      <c r="AAC566" s="0"/>
      <c r="AAD566" s="0"/>
      <c r="AAE566" s="0"/>
      <c r="AAF566" s="0"/>
      <c r="AAG566" s="0"/>
      <c r="AAH566" s="0"/>
      <c r="AAI566" s="0"/>
      <c r="AAJ566" s="0"/>
      <c r="AAK566" s="0"/>
      <c r="AAL566" s="0"/>
      <c r="AAM566" s="0"/>
      <c r="AAN566" s="0"/>
      <c r="AAO566" s="0"/>
      <c r="AAP566" s="0"/>
      <c r="AAQ566" s="0"/>
      <c r="AAR566" s="0"/>
      <c r="AAS566" s="0"/>
      <c r="AAT566" s="0"/>
      <c r="AAU566" s="0"/>
      <c r="AAV566" s="0"/>
      <c r="AAW566" s="0"/>
      <c r="AAX566" s="0"/>
      <c r="AAY566" s="0"/>
      <c r="AAZ566" s="0"/>
      <c r="ABA566" s="0"/>
      <c r="ABB566" s="0"/>
      <c r="ABC566" s="0"/>
      <c r="ABD566" s="0"/>
      <c r="ABE566" s="0"/>
      <c r="ABF566" s="0"/>
      <c r="ABG566" s="0"/>
      <c r="ABH566" s="0"/>
      <c r="ABI566" s="0"/>
      <c r="ABJ566" s="0"/>
      <c r="ABK566" s="0"/>
      <c r="ABL566" s="0"/>
      <c r="ABM566" s="0"/>
      <c r="ABN566" s="0"/>
      <c r="ABO566" s="0"/>
      <c r="ABP566" s="0"/>
      <c r="ABQ566" s="0"/>
      <c r="ABR566" s="0"/>
      <c r="ABS566" s="0"/>
      <c r="ABT566" s="0"/>
      <c r="ABU566" s="0"/>
      <c r="ABV566" s="0"/>
      <c r="ABW566" s="0"/>
      <c r="ABX566" s="0"/>
      <c r="ABY566" s="0"/>
      <c r="ABZ566" s="0"/>
      <c r="ACA566" s="0"/>
      <c r="ACB566" s="0"/>
      <c r="ACC566" s="0"/>
      <c r="ACD566" s="0"/>
      <c r="ACE566" s="0"/>
      <c r="ACF566" s="0"/>
      <c r="ACG566" s="0"/>
      <c r="ACH566" s="0"/>
      <c r="ACI566" s="0"/>
      <c r="ACJ566" s="0"/>
      <c r="ACK566" s="0"/>
      <c r="ACL566" s="0"/>
      <c r="ACM566" s="0"/>
      <c r="ACN566" s="0"/>
      <c r="ACO566" s="0"/>
      <c r="ACP566" s="0"/>
      <c r="ACQ566" s="0"/>
      <c r="ACR566" s="0"/>
      <c r="ACS566" s="0"/>
      <c r="ACT566" s="0"/>
      <c r="ACU566" s="0"/>
      <c r="ACV566" s="0"/>
      <c r="ACW566" s="0"/>
      <c r="ACX566" s="0"/>
      <c r="ACY566" s="0"/>
      <c r="ACZ566" s="0"/>
      <c r="ADA566" s="0"/>
      <c r="ADB566" s="0"/>
      <c r="ADC566" s="0"/>
      <c r="ADD566" s="0"/>
      <c r="ADE566" s="0"/>
      <c r="ADF566" s="0"/>
      <c r="ADG566" s="0"/>
      <c r="ADH566" s="0"/>
      <c r="ADI566" s="0"/>
      <c r="ADJ566" s="0"/>
      <c r="ADK566" s="0"/>
      <c r="ADL566" s="0"/>
      <c r="ADM566" s="0"/>
      <c r="ADN566" s="0"/>
      <c r="ADO566" s="0"/>
      <c r="ADP566" s="0"/>
      <c r="ADQ566" s="0"/>
      <c r="ADR566" s="0"/>
      <c r="ADS566" s="0"/>
      <c r="ADT566" s="0"/>
      <c r="ADU566" s="0"/>
      <c r="ADV566" s="0"/>
      <c r="ADW566" s="0"/>
      <c r="ADX566" s="0"/>
      <c r="ADY566" s="0"/>
      <c r="ADZ566" s="0"/>
      <c r="AEA566" s="0"/>
      <c r="AEB566" s="0"/>
      <c r="AEC566" s="0"/>
      <c r="AED566" s="0"/>
      <c r="AEE566" s="0"/>
      <c r="AEF566" s="0"/>
      <c r="AEG566" s="0"/>
      <c r="AEH566" s="0"/>
      <c r="AEI566" s="0"/>
      <c r="AEJ566" s="0"/>
      <c r="AEK566" s="0"/>
      <c r="AEL566" s="0"/>
      <c r="AEM566" s="0"/>
      <c r="AEN566" s="0"/>
      <c r="AEO566" s="0"/>
      <c r="AEP566" s="0"/>
      <c r="AEQ566" s="0"/>
      <c r="AER566" s="0"/>
      <c r="AES566" s="0"/>
      <c r="AET566" s="0"/>
      <c r="AEU566" s="0"/>
      <c r="AEV566" s="0"/>
      <c r="AEW566" s="0"/>
      <c r="AEX566" s="0"/>
      <c r="AEY566" s="0"/>
      <c r="AEZ566" s="0"/>
      <c r="AFA566" s="0"/>
      <c r="AFB566" s="0"/>
      <c r="AFC566" s="0"/>
      <c r="AFD566" s="0"/>
      <c r="AFE566" s="0"/>
      <c r="AFF566" s="0"/>
      <c r="AFG566" s="0"/>
      <c r="AFH566" s="0"/>
      <c r="AFI566" s="0"/>
      <c r="AFJ566" s="0"/>
      <c r="AFK566" s="0"/>
      <c r="AFL566" s="0"/>
      <c r="AFM566" s="0"/>
      <c r="AFN566" s="0"/>
      <c r="AFO566" s="0"/>
      <c r="AFP566" s="0"/>
      <c r="AFQ566" s="0"/>
      <c r="AFR566" s="0"/>
      <c r="AFS566" s="0"/>
      <c r="AFT566" s="0"/>
      <c r="AFU566" s="0"/>
      <c r="AFV566" s="0"/>
      <c r="AFW566" s="0"/>
      <c r="AFX566" s="0"/>
      <c r="AFY566" s="0"/>
      <c r="AFZ566" s="0"/>
      <c r="AGA566" s="0"/>
      <c r="AGB566" s="0"/>
      <c r="AGC566" s="0"/>
      <c r="AGD566" s="0"/>
      <c r="AGE566" s="0"/>
      <c r="AGF566" s="0"/>
      <c r="AGG566" s="0"/>
      <c r="AGH566" s="0"/>
      <c r="AGI566" s="0"/>
      <c r="AGJ566" s="0"/>
      <c r="AGK566" s="0"/>
      <c r="AGL566" s="0"/>
      <c r="AGM566" s="0"/>
      <c r="AGN566" s="0"/>
      <c r="AGO566" s="0"/>
      <c r="AGP566" s="0"/>
      <c r="AGQ566" s="0"/>
      <c r="AGR566" s="0"/>
      <c r="AGS566" s="0"/>
      <c r="AGT566" s="0"/>
      <c r="AGU566" s="0"/>
      <c r="AGV566" s="0"/>
      <c r="AGW566" s="0"/>
      <c r="AGX566" s="0"/>
      <c r="AGY566" s="0"/>
      <c r="AGZ566" s="0"/>
      <c r="AHA566" s="0"/>
      <c r="AHB566" s="0"/>
      <c r="AHC566" s="0"/>
      <c r="AHD566" s="0"/>
      <c r="AHE566" s="0"/>
      <c r="AHF566" s="0"/>
      <c r="AHG566" s="0"/>
      <c r="AHH566" s="0"/>
      <c r="AHI566" s="0"/>
      <c r="AHJ566" s="0"/>
      <c r="AHK566" s="0"/>
      <c r="AHL566" s="0"/>
      <c r="AHM566" s="0"/>
      <c r="AHN566" s="0"/>
      <c r="AHO566" s="0"/>
      <c r="AHP566" s="0"/>
      <c r="AHQ566" s="0"/>
      <c r="AHR566" s="0"/>
      <c r="AHS566" s="0"/>
      <c r="AHT566" s="0"/>
      <c r="AHU566" s="0"/>
      <c r="AHV566" s="0"/>
      <c r="AHW566" s="0"/>
      <c r="AHX566" s="0"/>
      <c r="AHY566" s="0"/>
      <c r="AHZ566" s="0"/>
      <c r="AIA566" s="0"/>
      <c r="AIB566" s="0"/>
      <c r="AIC566" s="0"/>
      <c r="AID566" s="0"/>
      <c r="AIE566" s="0"/>
      <c r="AIF566" s="0"/>
      <c r="AIG566" s="0"/>
      <c r="AIH566" s="0"/>
      <c r="AII566" s="0"/>
      <c r="AIJ566" s="0"/>
      <c r="AIK566" s="0"/>
      <c r="AIL566" s="0"/>
      <c r="AIM566" s="0"/>
      <c r="AIN566" s="0"/>
      <c r="AIO566" s="0"/>
      <c r="AIP566" s="0"/>
      <c r="AIQ566" s="0"/>
      <c r="AIR566" s="0"/>
      <c r="AIS566" s="0"/>
      <c r="AIT566" s="0"/>
      <c r="AIU566" s="0"/>
      <c r="AIV566" s="0"/>
      <c r="AIW566" s="0"/>
      <c r="AIX566" s="0"/>
      <c r="AIY566" s="0"/>
      <c r="AIZ566" s="0"/>
      <c r="AJA566" s="0"/>
      <c r="AJB566" s="0"/>
      <c r="AJC566" s="0"/>
      <c r="AJD566" s="0"/>
      <c r="AJE566" s="0"/>
      <c r="AJF566" s="0"/>
      <c r="AJG566" s="0"/>
      <c r="AJH566" s="0"/>
      <c r="AJI566" s="0"/>
      <c r="AJJ566" s="0"/>
      <c r="AJK566" s="0"/>
      <c r="AJL566" s="0"/>
      <c r="AJM566" s="0"/>
      <c r="AJN566" s="0"/>
      <c r="AJO566" s="0"/>
      <c r="AJP566" s="0"/>
      <c r="AJQ566" s="0"/>
      <c r="AJR566" s="0"/>
      <c r="AJS566" s="0"/>
      <c r="AJT566" s="0"/>
      <c r="AJU566" s="0"/>
      <c r="AJV566" s="0"/>
      <c r="AJW566" s="0"/>
      <c r="AJX566" s="0"/>
      <c r="AJY566" s="0"/>
      <c r="AJZ566" s="0"/>
      <c r="AKA566" s="0"/>
      <c r="AKB566" s="0"/>
      <c r="AKC566" s="0"/>
      <c r="AKD566" s="0"/>
      <c r="AKE566" s="0"/>
      <c r="AKF566" s="0"/>
      <c r="AKG566" s="0"/>
      <c r="AKH566" s="0"/>
      <c r="AKI566" s="0"/>
      <c r="AKJ566" s="0"/>
      <c r="AKK566" s="0"/>
      <c r="AKL566" s="0"/>
      <c r="AKM566" s="0"/>
      <c r="AKN566" s="0"/>
      <c r="AKO566" s="0"/>
      <c r="AKP566" s="0"/>
      <c r="AKQ566" s="0"/>
      <c r="AKR566" s="0"/>
      <c r="AKS566" s="0"/>
      <c r="AKT566" s="0"/>
      <c r="AKU566" s="0"/>
      <c r="AKV566" s="0"/>
      <c r="AKW566" s="0"/>
      <c r="AKX566" s="0"/>
      <c r="AKY566" s="0"/>
      <c r="AKZ566" s="0"/>
      <c r="ALA566" s="0"/>
      <c r="ALB566" s="0"/>
      <c r="ALC566" s="0"/>
      <c r="ALD566" s="0"/>
      <c r="ALE566" s="0"/>
      <c r="ALF566" s="0"/>
      <c r="ALG566" s="0"/>
      <c r="ALH566" s="0"/>
      <c r="ALI566" s="0"/>
      <c r="ALJ566" s="0"/>
      <c r="ALK566" s="0"/>
      <c r="ALL566" s="0"/>
      <c r="ALM566" s="0"/>
      <c r="ALN566" s="0"/>
      <c r="ALO566" s="0"/>
      <c r="ALP566" s="0"/>
      <c r="ALQ566" s="0"/>
      <c r="ALR566" s="0"/>
      <c r="ALS566" s="0"/>
      <c r="ALT566" s="0"/>
      <c r="ALU566" s="0"/>
      <c r="ALV566" s="0"/>
      <c r="ALW566" s="0"/>
      <c r="ALX566" s="0"/>
      <c r="ALY566" s="0"/>
      <c r="ALZ566" s="0"/>
      <c r="AMA566" s="0"/>
      <c r="AMB566" s="0"/>
      <c r="AMC566" s="0"/>
      <c r="AMD566" s="0"/>
      <c r="AME566" s="0"/>
      <c r="AMF566" s="0"/>
      <c r="AMG566" s="0"/>
      <c r="AMH566" s="0"/>
      <c r="AMI566" s="0"/>
      <c r="AMJ566" s="0"/>
    </row>
    <row r="567" customFormat="false" ht="12.8" hidden="false" customHeight="false" outlineLevel="0" collapsed="false">
      <c r="A567" s="10" t="s">
        <v>172</v>
      </c>
      <c r="B567" s="10" t="s">
        <v>890</v>
      </c>
      <c r="C567" s="10" t="n">
        <v>1</v>
      </c>
      <c r="D567" s="10" t="n">
        <v>1</v>
      </c>
      <c r="E567" s="10" t="n">
        <v>1</v>
      </c>
      <c r="F567" s="0"/>
      <c r="G567" s="10" t="n">
        <v>1</v>
      </c>
      <c r="H567" s="0"/>
      <c r="I567" s="0"/>
      <c r="J567" s="0"/>
      <c r="K567" s="0"/>
      <c r="L567" s="0"/>
      <c r="M567" s="0"/>
      <c r="N567" s="0"/>
      <c r="O567" s="0"/>
      <c r="P567" s="0"/>
      <c r="Q567" s="0"/>
      <c r="R567" s="0"/>
      <c r="S567" s="0" t="n">
        <v>1</v>
      </c>
      <c r="T567" s="0"/>
      <c r="U567" s="0"/>
      <c r="V567" s="0"/>
      <c r="W567" s="0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  <c r="LX567" s="0"/>
      <c r="LY567" s="0"/>
      <c r="LZ567" s="0"/>
      <c r="MA567" s="0"/>
      <c r="MB567" s="0"/>
      <c r="MC567" s="0"/>
      <c r="MD567" s="0"/>
      <c r="ME567" s="0"/>
      <c r="MF567" s="0"/>
      <c r="MG567" s="0"/>
      <c r="MH567" s="0"/>
      <c r="MI567" s="0"/>
      <c r="MJ567" s="0"/>
      <c r="MK567" s="0"/>
      <c r="ML567" s="0"/>
      <c r="MM567" s="0"/>
      <c r="MN567" s="0"/>
      <c r="MO567" s="0"/>
      <c r="MP567" s="0"/>
      <c r="MQ567" s="0"/>
      <c r="MR567" s="0"/>
      <c r="MS567" s="0"/>
      <c r="MT567" s="0"/>
      <c r="MU567" s="0"/>
      <c r="MV567" s="0"/>
      <c r="MW567" s="0"/>
      <c r="MX567" s="0"/>
      <c r="MY567" s="0"/>
      <c r="MZ567" s="0"/>
      <c r="NA567" s="0"/>
      <c r="NB567" s="0"/>
      <c r="NC567" s="0"/>
      <c r="ND567" s="0"/>
      <c r="NE567" s="0"/>
      <c r="NF567" s="0"/>
      <c r="NG567" s="0"/>
      <c r="NH567" s="0"/>
      <c r="NI567" s="0"/>
      <c r="NJ567" s="0"/>
      <c r="NK567" s="0"/>
      <c r="NL567" s="0"/>
      <c r="NM567" s="0"/>
      <c r="NN567" s="0"/>
      <c r="NO567" s="0"/>
      <c r="NP567" s="0"/>
      <c r="NQ567" s="0"/>
      <c r="NR567" s="0"/>
      <c r="NS567" s="0"/>
      <c r="NT567" s="0"/>
      <c r="NU567" s="0"/>
      <c r="NV567" s="0"/>
      <c r="NW567" s="0"/>
      <c r="NX567" s="0"/>
      <c r="NY567" s="0"/>
      <c r="NZ567" s="0"/>
      <c r="OA567" s="0"/>
      <c r="OB567" s="0"/>
      <c r="OC567" s="0"/>
      <c r="OD567" s="0"/>
      <c r="OE567" s="0"/>
      <c r="OF567" s="0"/>
      <c r="OG567" s="0"/>
      <c r="OH567" s="0"/>
      <c r="OI567" s="0"/>
      <c r="OJ567" s="0"/>
      <c r="OK567" s="0"/>
      <c r="OL567" s="0"/>
      <c r="OM567" s="0"/>
      <c r="ON567" s="0"/>
      <c r="OO567" s="0"/>
      <c r="OP567" s="0"/>
      <c r="OQ567" s="0"/>
      <c r="OR567" s="0"/>
      <c r="OS567" s="0"/>
      <c r="OT567" s="0"/>
      <c r="OU567" s="0"/>
      <c r="OV567" s="0"/>
      <c r="OW567" s="0"/>
      <c r="OX567" s="0"/>
      <c r="OY567" s="0"/>
      <c r="OZ567" s="0"/>
      <c r="PA567" s="0"/>
      <c r="PB567" s="0"/>
      <c r="PC567" s="0"/>
      <c r="PD567" s="0"/>
      <c r="PE567" s="0"/>
      <c r="PF567" s="0"/>
      <c r="PG567" s="0"/>
      <c r="PH567" s="0"/>
      <c r="PI567" s="0"/>
      <c r="PJ567" s="0"/>
      <c r="PK567" s="0"/>
      <c r="PL567" s="0"/>
      <c r="PM567" s="0"/>
      <c r="PN567" s="0"/>
      <c r="PO567" s="0"/>
      <c r="PP567" s="0"/>
      <c r="PQ567" s="0"/>
      <c r="PR567" s="0"/>
      <c r="PS567" s="0"/>
      <c r="PT567" s="0"/>
      <c r="PU567" s="0"/>
      <c r="PV567" s="0"/>
      <c r="PW567" s="0"/>
      <c r="PX567" s="0"/>
      <c r="PY567" s="0"/>
      <c r="PZ567" s="0"/>
      <c r="QA567" s="0"/>
      <c r="QB567" s="0"/>
      <c r="QC567" s="0"/>
      <c r="QD567" s="0"/>
      <c r="QE567" s="0"/>
      <c r="QF567" s="0"/>
      <c r="QG567" s="0"/>
      <c r="QH567" s="0"/>
      <c r="QI567" s="0"/>
      <c r="QJ567" s="0"/>
      <c r="QK567" s="0"/>
      <c r="QL567" s="0"/>
      <c r="QM567" s="0"/>
      <c r="QN567" s="0"/>
      <c r="QO567" s="0"/>
      <c r="QP567" s="0"/>
      <c r="QQ567" s="0"/>
      <c r="QR567" s="0"/>
      <c r="QS567" s="0"/>
      <c r="QT567" s="0"/>
      <c r="QU567" s="0"/>
      <c r="QV567" s="0"/>
      <c r="QW567" s="0"/>
      <c r="QX567" s="0"/>
      <c r="QY567" s="0"/>
      <c r="QZ567" s="0"/>
      <c r="RA567" s="0"/>
      <c r="RB567" s="0"/>
      <c r="RC567" s="0"/>
      <c r="RD567" s="0"/>
      <c r="RE567" s="0"/>
      <c r="RF567" s="0"/>
      <c r="RG567" s="0"/>
      <c r="RH567" s="0"/>
      <c r="RI567" s="0"/>
      <c r="RJ567" s="0"/>
      <c r="RK567" s="0"/>
      <c r="RL567" s="0"/>
      <c r="RM567" s="0"/>
      <c r="RN567" s="0"/>
      <c r="RO567" s="0"/>
      <c r="RP567" s="0"/>
      <c r="RQ567" s="0"/>
      <c r="RR567" s="0"/>
      <c r="RS567" s="0"/>
      <c r="RT567" s="0"/>
      <c r="RU567" s="0"/>
      <c r="RV567" s="0"/>
      <c r="RW567" s="0"/>
      <c r="RX567" s="0"/>
      <c r="RY567" s="0"/>
      <c r="RZ567" s="0"/>
      <c r="SA567" s="0"/>
      <c r="SB567" s="0"/>
      <c r="SC567" s="0"/>
      <c r="SD567" s="0"/>
      <c r="SE567" s="0"/>
      <c r="SF567" s="0"/>
      <c r="SG567" s="0"/>
      <c r="SH567" s="0"/>
      <c r="SI567" s="0"/>
      <c r="SJ567" s="0"/>
      <c r="SK567" s="0"/>
      <c r="SL567" s="0"/>
      <c r="SM567" s="0"/>
      <c r="SN567" s="0"/>
      <c r="SO567" s="0"/>
      <c r="SP567" s="0"/>
      <c r="SQ567" s="0"/>
      <c r="SR567" s="0"/>
      <c r="SS567" s="0"/>
      <c r="ST567" s="0"/>
      <c r="SU567" s="0"/>
      <c r="SV567" s="0"/>
      <c r="SW567" s="0"/>
      <c r="SX567" s="0"/>
      <c r="SY567" s="0"/>
      <c r="SZ567" s="0"/>
      <c r="TA567" s="0"/>
      <c r="TB567" s="0"/>
      <c r="TC567" s="0"/>
      <c r="TD567" s="0"/>
      <c r="TE567" s="0"/>
      <c r="TF567" s="0"/>
      <c r="TG567" s="0"/>
      <c r="TH567" s="0"/>
      <c r="TI567" s="0"/>
      <c r="TJ567" s="0"/>
      <c r="TK567" s="0"/>
      <c r="TL567" s="0"/>
      <c r="TM567" s="0"/>
      <c r="TN567" s="0"/>
      <c r="TO567" s="0"/>
      <c r="TP567" s="0"/>
      <c r="TQ567" s="0"/>
      <c r="TR567" s="0"/>
      <c r="TS567" s="0"/>
      <c r="TT567" s="0"/>
      <c r="TU567" s="0"/>
      <c r="TV567" s="0"/>
      <c r="TW567" s="0"/>
      <c r="TX567" s="0"/>
      <c r="TY567" s="0"/>
      <c r="TZ567" s="0"/>
      <c r="UA567" s="0"/>
      <c r="UB567" s="0"/>
      <c r="UC567" s="0"/>
      <c r="UD567" s="0"/>
      <c r="UE567" s="0"/>
      <c r="UF567" s="0"/>
      <c r="UG567" s="0"/>
      <c r="UH567" s="0"/>
      <c r="UI567" s="0"/>
      <c r="UJ567" s="0"/>
      <c r="UK567" s="0"/>
      <c r="UL567" s="0"/>
      <c r="UM567" s="0"/>
      <c r="UN567" s="0"/>
      <c r="UO567" s="0"/>
      <c r="UP567" s="0"/>
      <c r="UQ567" s="0"/>
      <c r="UR567" s="0"/>
      <c r="US567" s="0"/>
      <c r="UT567" s="0"/>
      <c r="UU567" s="0"/>
      <c r="UV567" s="0"/>
      <c r="UW567" s="0"/>
      <c r="UX567" s="0"/>
      <c r="UY567" s="0"/>
      <c r="UZ567" s="0"/>
      <c r="VA567" s="0"/>
      <c r="VB567" s="0"/>
      <c r="VC567" s="0"/>
      <c r="VD567" s="0"/>
      <c r="VE567" s="0"/>
      <c r="VF567" s="0"/>
      <c r="VG567" s="0"/>
      <c r="VH567" s="0"/>
      <c r="VI567" s="0"/>
      <c r="VJ567" s="0"/>
      <c r="VK567" s="0"/>
      <c r="VL567" s="0"/>
      <c r="VM567" s="0"/>
      <c r="VN567" s="0"/>
      <c r="VO567" s="0"/>
      <c r="VP567" s="0"/>
      <c r="VQ567" s="0"/>
      <c r="VR567" s="0"/>
      <c r="VS567" s="0"/>
      <c r="VT567" s="0"/>
      <c r="VU567" s="0"/>
      <c r="VV567" s="0"/>
      <c r="VW567" s="0"/>
      <c r="VX567" s="0"/>
      <c r="VY567" s="0"/>
      <c r="VZ567" s="0"/>
      <c r="WA567" s="0"/>
      <c r="WB567" s="0"/>
      <c r="WC567" s="0"/>
      <c r="WD567" s="0"/>
      <c r="WE567" s="0"/>
      <c r="WF567" s="0"/>
      <c r="WG567" s="0"/>
      <c r="WH567" s="0"/>
      <c r="WI567" s="0"/>
      <c r="WJ567" s="0"/>
      <c r="WK567" s="0"/>
      <c r="WL567" s="0"/>
      <c r="WM567" s="0"/>
      <c r="WN567" s="0"/>
      <c r="WO567" s="0"/>
      <c r="WP567" s="0"/>
      <c r="WQ567" s="0"/>
      <c r="WR567" s="0"/>
      <c r="WS567" s="0"/>
      <c r="WT567" s="0"/>
      <c r="WU567" s="0"/>
      <c r="WV567" s="0"/>
      <c r="WW567" s="0"/>
      <c r="WX567" s="0"/>
      <c r="WY567" s="0"/>
      <c r="WZ567" s="0"/>
      <c r="XA567" s="0"/>
      <c r="XB567" s="0"/>
      <c r="XC567" s="0"/>
      <c r="XD567" s="0"/>
      <c r="XE567" s="0"/>
      <c r="XF567" s="0"/>
      <c r="XG567" s="0"/>
      <c r="XH567" s="0"/>
      <c r="XI567" s="0"/>
      <c r="XJ567" s="0"/>
      <c r="XK567" s="0"/>
      <c r="XL567" s="0"/>
      <c r="XM567" s="0"/>
      <c r="XN567" s="0"/>
      <c r="XO567" s="0"/>
      <c r="XP567" s="0"/>
      <c r="XQ567" s="0"/>
      <c r="XR567" s="0"/>
      <c r="XS567" s="0"/>
      <c r="XT567" s="0"/>
      <c r="XU567" s="0"/>
      <c r="XV567" s="0"/>
      <c r="XW567" s="0"/>
      <c r="XX567" s="0"/>
      <c r="XY567" s="0"/>
      <c r="XZ567" s="0"/>
      <c r="YA567" s="0"/>
      <c r="YB567" s="0"/>
      <c r="YC567" s="0"/>
      <c r="YD567" s="0"/>
      <c r="YE567" s="0"/>
      <c r="YF567" s="0"/>
      <c r="YG567" s="0"/>
      <c r="YH567" s="0"/>
      <c r="YI567" s="0"/>
      <c r="YJ567" s="0"/>
      <c r="YK567" s="0"/>
      <c r="YL567" s="0"/>
      <c r="YM567" s="0"/>
      <c r="YN567" s="0"/>
      <c r="YO567" s="0"/>
      <c r="YP567" s="0"/>
      <c r="YQ567" s="0"/>
      <c r="YR567" s="0"/>
      <c r="YS567" s="0"/>
      <c r="YT567" s="0"/>
      <c r="YU567" s="0"/>
      <c r="YV567" s="0"/>
      <c r="YW567" s="0"/>
      <c r="YX567" s="0"/>
      <c r="YY567" s="0"/>
      <c r="YZ567" s="0"/>
      <c r="ZA567" s="0"/>
      <c r="ZB567" s="0"/>
      <c r="ZC567" s="0"/>
      <c r="ZD567" s="0"/>
      <c r="ZE567" s="0"/>
      <c r="ZF567" s="0"/>
      <c r="ZG567" s="0"/>
      <c r="ZH567" s="0"/>
      <c r="ZI567" s="0"/>
      <c r="ZJ567" s="0"/>
      <c r="ZK567" s="0"/>
      <c r="ZL567" s="0"/>
      <c r="ZM567" s="0"/>
      <c r="ZN567" s="0"/>
      <c r="ZO567" s="0"/>
      <c r="ZP567" s="0"/>
      <c r="ZQ567" s="0"/>
      <c r="ZR567" s="0"/>
      <c r="ZS567" s="0"/>
      <c r="ZT567" s="0"/>
      <c r="ZU567" s="0"/>
      <c r="ZV567" s="0"/>
      <c r="ZW567" s="0"/>
      <c r="ZX567" s="0"/>
      <c r="ZY567" s="0"/>
      <c r="ZZ567" s="0"/>
      <c r="AAA567" s="0"/>
      <c r="AAB567" s="0"/>
      <c r="AAC567" s="0"/>
      <c r="AAD567" s="0"/>
      <c r="AAE567" s="0"/>
      <c r="AAF567" s="0"/>
      <c r="AAG567" s="0"/>
      <c r="AAH567" s="0"/>
      <c r="AAI567" s="0"/>
      <c r="AAJ567" s="0"/>
      <c r="AAK567" s="0"/>
      <c r="AAL567" s="0"/>
      <c r="AAM567" s="0"/>
      <c r="AAN567" s="0"/>
      <c r="AAO567" s="0"/>
      <c r="AAP567" s="0"/>
      <c r="AAQ567" s="0"/>
      <c r="AAR567" s="0"/>
      <c r="AAS567" s="0"/>
      <c r="AAT567" s="0"/>
      <c r="AAU567" s="0"/>
      <c r="AAV567" s="0"/>
      <c r="AAW567" s="0"/>
      <c r="AAX567" s="0"/>
      <c r="AAY567" s="0"/>
      <c r="AAZ567" s="0"/>
      <c r="ABA567" s="0"/>
      <c r="ABB567" s="0"/>
      <c r="ABC567" s="0"/>
      <c r="ABD567" s="0"/>
      <c r="ABE567" s="0"/>
      <c r="ABF567" s="0"/>
      <c r="ABG567" s="0"/>
      <c r="ABH567" s="0"/>
      <c r="ABI567" s="0"/>
      <c r="ABJ567" s="0"/>
      <c r="ABK567" s="0"/>
      <c r="ABL567" s="0"/>
      <c r="ABM567" s="0"/>
      <c r="ABN567" s="0"/>
      <c r="ABO567" s="0"/>
      <c r="ABP567" s="0"/>
      <c r="ABQ567" s="0"/>
      <c r="ABR567" s="0"/>
      <c r="ABS567" s="0"/>
      <c r="ABT567" s="0"/>
      <c r="ABU567" s="0"/>
      <c r="ABV567" s="0"/>
      <c r="ABW567" s="0"/>
      <c r="ABX567" s="0"/>
      <c r="ABY567" s="0"/>
      <c r="ABZ567" s="0"/>
      <c r="ACA567" s="0"/>
      <c r="ACB567" s="0"/>
      <c r="ACC567" s="0"/>
      <c r="ACD567" s="0"/>
      <c r="ACE567" s="0"/>
      <c r="ACF567" s="0"/>
      <c r="ACG567" s="0"/>
      <c r="ACH567" s="0"/>
      <c r="ACI567" s="0"/>
      <c r="ACJ567" s="0"/>
      <c r="ACK567" s="0"/>
      <c r="ACL567" s="0"/>
      <c r="ACM567" s="0"/>
      <c r="ACN567" s="0"/>
      <c r="ACO567" s="0"/>
      <c r="ACP567" s="0"/>
      <c r="ACQ567" s="0"/>
      <c r="ACR567" s="0"/>
      <c r="ACS567" s="0"/>
      <c r="ACT567" s="0"/>
      <c r="ACU567" s="0"/>
      <c r="ACV567" s="0"/>
      <c r="ACW567" s="0"/>
      <c r="ACX567" s="0"/>
      <c r="ACY567" s="0"/>
      <c r="ACZ567" s="0"/>
      <c r="ADA567" s="0"/>
      <c r="ADB567" s="0"/>
      <c r="ADC567" s="0"/>
      <c r="ADD567" s="0"/>
      <c r="ADE567" s="0"/>
      <c r="ADF567" s="0"/>
      <c r="ADG567" s="0"/>
      <c r="ADH567" s="0"/>
      <c r="ADI567" s="0"/>
      <c r="ADJ567" s="0"/>
      <c r="ADK567" s="0"/>
      <c r="ADL567" s="0"/>
      <c r="ADM567" s="0"/>
      <c r="ADN567" s="0"/>
      <c r="ADO567" s="0"/>
      <c r="ADP567" s="0"/>
      <c r="ADQ567" s="0"/>
      <c r="ADR567" s="0"/>
      <c r="ADS567" s="0"/>
      <c r="ADT567" s="0"/>
      <c r="ADU567" s="0"/>
      <c r="ADV567" s="0"/>
      <c r="ADW567" s="0"/>
      <c r="ADX567" s="0"/>
      <c r="ADY567" s="0"/>
      <c r="ADZ567" s="0"/>
      <c r="AEA567" s="0"/>
      <c r="AEB567" s="0"/>
      <c r="AEC567" s="0"/>
      <c r="AED567" s="0"/>
      <c r="AEE567" s="0"/>
      <c r="AEF567" s="0"/>
      <c r="AEG567" s="0"/>
      <c r="AEH567" s="0"/>
      <c r="AEI567" s="0"/>
      <c r="AEJ567" s="0"/>
      <c r="AEK567" s="0"/>
      <c r="AEL567" s="0"/>
      <c r="AEM567" s="0"/>
      <c r="AEN567" s="0"/>
      <c r="AEO567" s="0"/>
      <c r="AEP567" s="0"/>
      <c r="AEQ567" s="0"/>
      <c r="AER567" s="0"/>
      <c r="AES567" s="0"/>
      <c r="AET567" s="0"/>
      <c r="AEU567" s="0"/>
      <c r="AEV567" s="0"/>
      <c r="AEW567" s="0"/>
      <c r="AEX567" s="0"/>
      <c r="AEY567" s="0"/>
      <c r="AEZ567" s="0"/>
      <c r="AFA567" s="0"/>
      <c r="AFB567" s="0"/>
      <c r="AFC567" s="0"/>
      <c r="AFD567" s="0"/>
      <c r="AFE567" s="0"/>
      <c r="AFF567" s="0"/>
      <c r="AFG567" s="0"/>
      <c r="AFH567" s="0"/>
      <c r="AFI567" s="0"/>
      <c r="AFJ567" s="0"/>
      <c r="AFK567" s="0"/>
      <c r="AFL567" s="0"/>
      <c r="AFM567" s="0"/>
      <c r="AFN567" s="0"/>
      <c r="AFO567" s="0"/>
      <c r="AFP567" s="0"/>
      <c r="AFQ567" s="0"/>
      <c r="AFR567" s="0"/>
      <c r="AFS567" s="0"/>
      <c r="AFT567" s="0"/>
      <c r="AFU567" s="0"/>
      <c r="AFV567" s="0"/>
      <c r="AFW567" s="0"/>
      <c r="AFX567" s="0"/>
      <c r="AFY567" s="0"/>
      <c r="AFZ567" s="0"/>
      <c r="AGA567" s="0"/>
      <c r="AGB567" s="0"/>
      <c r="AGC567" s="0"/>
      <c r="AGD567" s="0"/>
      <c r="AGE567" s="0"/>
      <c r="AGF567" s="0"/>
      <c r="AGG567" s="0"/>
      <c r="AGH567" s="0"/>
      <c r="AGI567" s="0"/>
      <c r="AGJ567" s="0"/>
      <c r="AGK567" s="0"/>
      <c r="AGL567" s="0"/>
      <c r="AGM567" s="0"/>
      <c r="AGN567" s="0"/>
      <c r="AGO567" s="0"/>
      <c r="AGP567" s="0"/>
      <c r="AGQ567" s="0"/>
      <c r="AGR567" s="0"/>
      <c r="AGS567" s="0"/>
      <c r="AGT567" s="0"/>
      <c r="AGU567" s="0"/>
      <c r="AGV567" s="0"/>
      <c r="AGW567" s="0"/>
      <c r="AGX567" s="0"/>
      <c r="AGY567" s="0"/>
      <c r="AGZ567" s="0"/>
      <c r="AHA567" s="0"/>
      <c r="AHB567" s="0"/>
      <c r="AHC567" s="0"/>
      <c r="AHD567" s="0"/>
      <c r="AHE567" s="0"/>
      <c r="AHF567" s="0"/>
      <c r="AHG567" s="0"/>
      <c r="AHH567" s="0"/>
      <c r="AHI567" s="0"/>
      <c r="AHJ567" s="0"/>
      <c r="AHK567" s="0"/>
      <c r="AHL567" s="0"/>
      <c r="AHM567" s="0"/>
      <c r="AHN567" s="0"/>
      <c r="AHO567" s="0"/>
      <c r="AHP567" s="0"/>
      <c r="AHQ567" s="0"/>
      <c r="AHR567" s="0"/>
      <c r="AHS567" s="0"/>
      <c r="AHT567" s="0"/>
      <c r="AHU567" s="0"/>
      <c r="AHV567" s="0"/>
      <c r="AHW567" s="0"/>
      <c r="AHX567" s="0"/>
      <c r="AHY567" s="0"/>
      <c r="AHZ567" s="0"/>
      <c r="AIA567" s="0"/>
      <c r="AIB567" s="0"/>
      <c r="AIC567" s="0"/>
      <c r="AID567" s="0"/>
      <c r="AIE567" s="0"/>
      <c r="AIF567" s="0"/>
      <c r="AIG567" s="0"/>
      <c r="AIH567" s="0"/>
      <c r="AII567" s="0"/>
      <c r="AIJ567" s="0"/>
      <c r="AIK567" s="0"/>
      <c r="AIL567" s="0"/>
      <c r="AIM567" s="0"/>
      <c r="AIN567" s="0"/>
      <c r="AIO567" s="0"/>
      <c r="AIP567" s="0"/>
      <c r="AIQ567" s="0"/>
      <c r="AIR567" s="0"/>
      <c r="AIS567" s="0"/>
      <c r="AIT567" s="0"/>
      <c r="AIU567" s="0"/>
      <c r="AIV567" s="0"/>
      <c r="AIW567" s="0"/>
      <c r="AIX567" s="0"/>
      <c r="AIY567" s="0"/>
      <c r="AIZ567" s="0"/>
      <c r="AJA567" s="0"/>
      <c r="AJB567" s="0"/>
      <c r="AJC567" s="0"/>
      <c r="AJD567" s="0"/>
      <c r="AJE567" s="0"/>
      <c r="AJF567" s="0"/>
      <c r="AJG567" s="0"/>
      <c r="AJH567" s="0"/>
      <c r="AJI567" s="0"/>
      <c r="AJJ567" s="0"/>
      <c r="AJK567" s="0"/>
      <c r="AJL567" s="0"/>
      <c r="AJM567" s="0"/>
      <c r="AJN567" s="0"/>
      <c r="AJO567" s="0"/>
      <c r="AJP567" s="0"/>
      <c r="AJQ567" s="0"/>
      <c r="AJR567" s="0"/>
      <c r="AJS567" s="0"/>
      <c r="AJT567" s="0"/>
      <c r="AJU567" s="0"/>
      <c r="AJV567" s="0"/>
      <c r="AJW567" s="0"/>
      <c r="AJX567" s="0"/>
      <c r="AJY567" s="0"/>
      <c r="AJZ567" s="0"/>
      <c r="AKA567" s="0"/>
      <c r="AKB567" s="0"/>
      <c r="AKC567" s="0"/>
      <c r="AKD567" s="0"/>
      <c r="AKE567" s="0"/>
      <c r="AKF567" s="0"/>
      <c r="AKG567" s="0"/>
      <c r="AKH567" s="0"/>
      <c r="AKI567" s="0"/>
      <c r="AKJ567" s="0"/>
      <c r="AKK567" s="0"/>
      <c r="AKL567" s="0"/>
      <c r="AKM567" s="0"/>
      <c r="AKN567" s="0"/>
      <c r="AKO567" s="0"/>
      <c r="AKP567" s="0"/>
      <c r="AKQ567" s="0"/>
      <c r="AKR567" s="0"/>
      <c r="AKS567" s="0"/>
      <c r="AKT567" s="0"/>
      <c r="AKU567" s="0"/>
      <c r="AKV567" s="0"/>
      <c r="AKW567" s="0"/>
      <c r="AKX567" s="0"/>
      <c r="AKY567" s="0"/>
      <c r="AKZ567" s="0"/>
      <c r="ALA567" s="0"/>
      <c r="ALB567" s="0"/>
      <c r="ALC567" s="0"/>
      <c r="ALD567" s="0"/>
      <c r="ALE567" s="0"/>
      <c r="ALF567" s="0"/>
      <c r="ALG567" s="0"/>
      <c r="ALH567" s="0"/>
      <c r="ALI567" s="0"/>
      <c r="ALJ567" s="0"/>
      <c r="ALK567" s="0"/>
      <c r="ALL567" s="0"/>
      <c r="ALM567" s="0"/>
      <c r="ALN567" s="0"/>
      <c r="ALO567" s="0"/>
      <c r="ALP567" s="0"/>
      <c r="ALQ567" s="0"/>
      <c r="ALR567" s="0"/>
      <c r="ALS567" s="0"/>
      <c r="ALT567" s="0"/>
      <c r="ALU567" s="0"/>
      <c r="ALV567" s="0"/>
      <c r="ALW567" s="0"/>
      <c r="ALX567" s="0"/>
      <c r="ALY567" s="0"/>
      <c r="ALZ567" s="0"/>
      <c r="AMA567" s="0"/>
      <c r="AMB567" s="0"/>
      <c r="AMC567" s="0"/>
      <c r="AMD567" s="0"/>
      <c r="AME567" s="0"/>
      <c r="AMF567" s="0"/>
      <c r="AMG567" s="0"/>
      <c r="AMH567" s="0"/>
      <c r="AMI567" s="0"/>
      <c r="AMJ567" s="0"/>
    </row>
    <row r="568" customFormat="false" ht="12.8" hidden="false" customHeight="false" outlineLevel="0" collapsed="false">
      <c r="A568" s="10" t="s">
        <v>172</v>
      </c>
      <c r="B568" s="10" t="s">
        <v>891</v>
      </c>
      <c r="C568" s="10" t="n">
        <v>1</v>
      </c>
      <c r="D568" s="10" t="n">
        <v>1</v>
      </c>
      <c r="E568" s="10" t="n">
        <v>1</v>
      </c>
      <c r="F568" s="0"/>
      <c r="G568" s="10" t="n">
        <v>1</v>
      </c>
      <c r="H568" s="0"/>
      <c r="I568" s="0"/>
      <c r="J568" s="0"/>
      <c r="K568" s="0"/>
      <c r="L568" s="0"/>
      <c r="M568" s="0"/>
      <c r="N568" s="0"/>
      <c r="O568" s="0"/>
      <c r="P568" s="0"/>
      <c r="Q568" s="0"/>
      <c r="R568" s="0"/>
      <c r="S568" s="0" t="n">
        <v>1</v>
      </c>
      <c r="T568" s="0"/>
      <c r="U568" s="0"/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  <c r="LX568" s="0"/>
      <c r="LY568" s="0"/>
      <c r="LZ568" s="0"/>
      <c r="MA568" s="0"/>
      <c r="MB568" s="0"/>
      <c r="MC568" s="0"/>
      <c r="MD568" s="0"/>
      <c r="ME568" s="0"/>
      <c r="MF568" s="0"/>
      <c r="MG568" s="0"/>
      <c r="MH568" s="0"/>
      <c r="MI568" s="0"/>
      <c r="MJ568" s="0"/>
      <c r="MK568" s="0"/>
      <c r="ML568" s="0"/>
      <c r="MM568" s="0"/>
      <c r="MN568" s="0"/>
      <c r="MO568" s="0"/>
      <c r="MP568" s="0"/>
      <c r="MQ568" s="0"/>
      <c r="MR568" s="0"/>
      <c r="MS568" s="0"/>
      <c r="MT568" s="0"/>
      <c r="MU568" s="0"/>
      <c r="MV568" s="0"/>
      <c r="MW568" s="0"/>
      <c r="MX568" s="0"/>
      <c r="MY568" s="0"/>
      <c r="MZ568" s="0"/>
      <c r="NA568" s="0"/>
      <c r="NB568" s="0"/>
      <c r="NC568" s="0"/>
      <c r="ND568" s="0"/>
      <c r="NE568" s="0"/>
      <c r="NF568" s="0"/>
      <c r="NG568" s="0"/>
      <c r="NH568" s="0"/>
      <c r="NI568" s="0"/>
      <c r="NJ568" s="0"/>
      <c r="NK568" s="0"/>
      <c r="NL568" s="0"/>
      <c r="NM568" s="0"/>
      <c r="NN568" s="0"/>
      <c r="NO568" s="0"/>
      <c r="NP568" s="0"/>
      <c r="NQ568" s="0"/>
      <c r="NR568" s="0"/>
      <c r="NS568" s="0"/>
      <c r="NT568" s="0"/>
      <c r="NU568" s="0"/>
      <c r="NV568" s="0"/>
      <c r="NW568" s="0"/>
      <c r="NX568" s="0"/>
      <c r="NY568" s="0"/>
      <c r="NZ568" s="0"/>
      <c r="OA568" s="0"/>
      <c r="OB568" s="0"/>
      <c r="OC568" s="0"/>
      <c r="OD568" s="0"/>
      <c r="OE568" s="0"/>
      <c r="OF568" s="0"/>
      <c r="OG568" s="0"/>
      <c r="OH568" s="0"/>
      <c r="OI568" s="0"/>
      <c r="OJ568" s="0"/>
      <c r="OK568" s="0"/>
      <c r="OL568" s="0"/>
      <c r="OM568" s="0"/>
      <c r="ON568" s="0"/>
      <c r="OO568" s="0"/>
      <c r="OP568" s="0"/>
      <c r="OQ568" s="0"/>
      <c r="OR568" s="0"/>
      <c r="OS568" s="0"/>
      <c r="OT568" s="0"/>
      <c r="OU568" s="0"/>
      <c r="OV568" s="0"/>
      <c r="OW568" s="0"/>
      <c r="OX568" s="0"/>
      <c r="OY568" s="0"/>
      <c r="OZ568" s="0"/>
      <c r="PA568" s="0"/>
      <c r="PB568" s="0"/>
      <c r="PC568" s="0"/>
      <c r="PD568" s="0"/>
      <c r="PE568" s="0"/>
      <c r="PF568" s="0"/>
      <c r="PG568" s="0"/>
      <c r="PH568" s="0"/>
      <c r="PI568" s="0"/>
      <c r="PJ568" s="0"/>
      <c r="PK568" s="0"/>
      <c r="PL568" s="0"/>
      <c r="PM568" s="0"/>
      <c r="PN568" s="0"/>
      <c r="PO568" s="0"/>
      <c r="PP568" s="0"/>
      <c r="PQ568" s="0"/>
      <c r="PR568" s="0"/>
      <c r="PS568" s="0"/>
      <c r="PT568" s="0"/>
      <c r="PU568" s="0"/>
      <c r="PV568" s="0"/>
      <c r="PW568" s="0"/>
      <c r="PX568" s="0"/>
      <c r="PY568" s="0"/>
      <c r="PZ568" s="0"/>
      <c r="QA568" s="0"/>
      <c r="QB568" s="0"/>
      <c r="QC568" s="0"/>
      <c r="QD568" s="0"/>
      <c r="QE568" s="0"/>
      <c r="QF568" s="0"/>
      <c r="QG568" s="0"/>
      <c r="QH568" s="0"/>
      <c r="QI568" s="0"/>
      <c r="QJ568" s="0"/>
      <c r="QK568" s="0"/>
      <c r="QL568" s="0"/>
      <c r="QM568" s="0"/>
      <c r="QN568" s="0"/>
      <c r="QO568" s="0"/>
      <c r="QP568" s="0"/>
      <c r="QQ568" s="0"/>
      <c r="QR568" s="0"/>
      <c r="QS568" s="0"/>
      <c r="QT568" s="0"/>
      <c r="QU568" s="0"/>
      <c r="QV568" s="0"/>
      <c r="QW568" s="0"/>
      <c r="QX568" s="0"/>
      <c r="QY568" s="0"/>
      <c r="QZ568" s="0"/>
      <c r="RA568" s="0"/>
      <c r="RB568" s="0"/>
      <c r="RC568" s="0"/>
      <c r="RD568" s="0"/>
      <c r="RE568" s="0"/>
      <c r="RF568" s="0"/>
      <c r="RG568" s="0"/>
      <c r="RH568" s="0"/>
      <c r="RI568" s="0"/>
      <c r="RJ568" s="0"/>
      <c r="RK568" s="0"/>
      <c r="RL568" s="0"/>
      <c r="RM568" s="0"/>
      <c r="RN568" s="0"/>
      <c r="RO568" s="0"/>
      <c r="RP568" s="0"/>
      <c r="RQ568" s="0"/>
      <c r="RR568" s="0"/>
      <c r="RS568" s="0"/>
      <c r="RT568" s="0"/>
      <c r="RU568" s="0"/>
      <c r="RV568" s="0"/>
      <c r="RW568" s="0"/>
      <c r="RX568" s="0"/>
      <c r="RY568" s="0"/>
      <c r="RZ568" s="0"/>
      <c r="SA568" s="0"/>
      <c r="SB568" s="0"/>
      <c r="SC568" s="0"/>
      <c r="SD568" s="0"/>
      <c r="SE568" s="0"/>
      <c r="SF568" s="0"/>
      <c r="SG568" s="0"/>
      <c r="SH568" s="0"/>
      <c r="SI568" s="0"/>
      <c r="SJ568" s="0"/>
      <c r="SK568" s="0"/>
      <c r="SL568" s="0"/>
      <c r="SM568" s="0"/>
      <c r="SN568" s="0"/>
      <c r="SO568" s="0"/>
      <c r="SP568" s="0"/>
      <c r="SQ568" s="0"/>
      <c r="SR568" s="0"/>
      <c r="SS568" s="0"/>
      <c r="ST568" s="0"/>
      <c r="SU568" s="0"/>
      <c r="SV568" s="0"/>
      <c r="SW568" s="0"/>
      <c r="SX568" s="0"/>
      <c r="SY568" s="0"/>
      <c r="SZ568" s="0"/>
      <c r="TA568" s="0"/>
      <c r="TB568" s="0"/>
      <c r="TC568" s="0"/>
      <c r="TD568" s="0"/>
      <c r="TE568" s="0"/>
      <c r="TF568" s="0"/>
      <c r="TG568" s="0"/>
      <c r="TH568" s="0"/>
      <c r="TI568" s="0"/>
      <c r="TJ568" s="0"/>
      <c r="TK568" s="0"/>
      <c r="TL568" s="0"/>
      <c r="TM568" s="0"/>
      <c r="TN568" s="0"/>
      <c r="TO568" s="0"/>
      <c r="TP568" s="0"/>
      <c r="TQ568" s="0"/>
      <c r="TR568" s="0"/>
      <c r="TS568" s="0"/>
      <c r="TT568" s="0"/>
      <c r="TU568" s="0"/>
      <c r="TV568" s="0"/>
      <c r="TW568" s="0"/>
      <c r="TX568" s="0"/>
      <c r="TY568" s="0"/>
      <c r="TZ568" s="0"/>
      <c r="UA568" s="0"/>
      <c r="UB568" s="0"/>
      <c r="UC568" s="0"/>
      <c r="UD568" s="0"/>
      <c r="UE568" s="0"/>
      <c r="UF568" s="0"/>
      <c r="UG568" s="0"/>
      <c r="UH568" s="0"/>
      <c r="UI568" s="0"/>
      <c r="UJ568" s="0"/>
      <c r="UK568" s="0"/>
      <c r="UL568" s="0"/>
      <c r="UM568" s="0"/>
      <c r="UN568" s="0"/>
      <c r="UO568" s="0"/>
      <c r="UP568" s="0"/>
      <c r="UQ568" s="0"/>
      <c r="UR568" s="0"/>
      <c r="US568" s="0"/>
      <c r="UT568" s="0"/>
      <c r="UU568" s="0"/>
      <c r="UV568" s="0"/>
      <c r="UW568" s="0"/>
      <c r="UX568" s="0"/>
      <c r="UY568" s="0"/>
      <c r="UZ568" s="0"/>
      <c r="VA568" s="0"/>
      <c r="VB568" s="0"/>
      <c r="VC568" s="0"/>
      <c r="VD568" s="0"/>
      <c r="VE568" s="0"/>
      <c r="VF568" s="0"/>
      <c r="VG568" s="0"/>
      <c r="VH568" s="0"/>
      <c r="VI568" s="0"/>
      <c r="VJ568" s="0"/>
      <c r="VK568" s="0"/>
      <c r="VL568" s="0"/>
      <c r="VM568" s="0"/>
      <c r="VN568" s="0"/>
      <c r="VO568" s="0"/>
      <c r="VP568" s="0"/>
      <c r="VQ568" s="0"/>
      <c r="VR568" s="0"/>
      <c r="VS568" s="0"/>
      <c r="VT568" s="0"/>
      <c r="VU568" s="0"/>
      <c r="VV568" s="0"/>
      <c r="VW568" s="0"/>
      <c r="VX568" s="0"/>
      <c r="VY568" s="0"/>
      <c r="VZ568" s="0"/>
      <c r="WA568" s="0"/>
      <c r="WB568" s="0"/>
      <c r="WC568" s="0"/>
      <c r="WD568" s="0"/>
      <c r="WE568" s="0"/>
      <c r="WF568" s="0"/>
      <c r="WG568" s="0"/>
      <c r="WH568" s="0"/>
      <c r="WI568" s="0"/>
      <c r="WJ568" s="0"/>
      <c r="WK568" s="0"/>
      <c r="WL568" s="0"/>
      <c r="WM568" s="0"/>
      <c r="WN568" s="0"/>
      <c r="WO568" s="0"/>
      <c r="WP568" s="0"/>
      <c r="WQ568" s="0"/>
      <c r="WR568" s="0"/>
      <c r="WS568" s="0"/>
      <c r="WT568" s="0"/>
      <c r="WU568" s="0"/>
      <c r="WV568" s="0"/>
      <c r="WW568" s="0"/>
      <c r="WX568" s="0"/>
      <c r="WY568" s="0"/>
      <c r="WZ568" s="0"/>
      <c r="XA568" s="0"/>
      <c r="XB568" s="0"/>
      <c r="XC568" s="0"/>
      <c r="XD568" s="0"/>
      <c r="XE568" s="0"/>
      <c r="XF568" s="0"/>
      <c r="XG568" s="0"/>
      <c r="XH568" s="0"/>
      <c r="XI568" s="0"/>
      <c r="XJ568" s="0"/>
      <c r="XK568" s="0"/>
      <c r="XL568" s="0"/>
      <c r="XM568" s="0"/>
      <c r="XN568" s="0"/>
      <c r="XO568" s="0"/>
      <c r="XP568" s="0"/>
      <c r="XQ568" s="0"/>
      <c r="XR568" s="0"/>
      <c r="XS568" s="0"/>
      <c r="XT568" s="0"/>
      <c r="XU568" s="0"/>
      <c r="XV568" s="0"/>
      <c r="XW568" s="0"/>
      <c r="XX568" s="0"/>
      <c r="XY568" s="0"/>
      <c r="XZ568" s="0"/>
      <c r="YA568" s="0"/>
      <c r="YB568" s="0"/>
      <c r="YC568" s="0"/>
      <c r="YD568" s="0"/>
      <c r="YE568" s="0"/>
      <c r="YF568" s="0"/>
      <c r="YG568" s="0"/>
      <c r="YH568" s="0"/>
      <c r="YI568" s="0"/>
      <c r="YJ568" s="0"/>
      <c r="YK568" s="0"/>
      <c r="YL568" s="0"/>
      <c r="YM568" s="0"/>
      <c r="YN568" s="0"/>
      <c r="YO568" s="0"/>
      <c r="YP568" s="0"/>
      <c r="YQ568" s="0"/>
      <c r="YR568" s="0"/>
      <c r="YS568" s="0"/>
      <c r="YT568" s="0"/>
      <c r="YU568" s="0"/>
      <c r="YV568" s="0"/>
      <c r="YW568" s="0"/>
      <c r="YX568" s="0"/>
      <c r="YY568" s="0"/>
      <c r="YZ568" s="0"/>
      <c r="ZA568" s="0"/>
      <c r="ZB568" s="0"/>
      <c r="ZC568" s="0"/>
      <c r="ZD568" s="0"/>
      <c r="ZE568" s="0"/>
      <c r="ZF568" s="0"/>
      <c r="ZG568" s="0"/>
      <c r="ZH568" s="0"/>
      <c r="ZI568" s="0"/>
      <c r="ZJ568" s="0"/>
      <c r="ZK568" s="0"/>
      <c r="ZL568" s="0"/>
      <c r="ZM568" s="0"/>
      <c r="ZN568" s="0"/>
      <c r="ZO568" s="0"/>
      <c r="ZP568" s="0"/>
      <c r="ZQ568" s="0"/>
      <c r="ZR568" s="0"/>
      <c r="ZS568" s="0"/>
      <c r="ZT568" s="0"/>
      <c r="ZU568" s="0"/>
      <c r="ZV568" s="0"/>
      <c r="ZW568" s="0"/>
      <c r="ZX568" s="0"/>
      <c r="ZY568" s="0"/>
      <c r="ZZ568" s="0"/>
      <c r="AAA568" s="0"/>
      <c r="AAB568" s="0"/>
      <c r="AAC568" s="0"/>
      <c r="AAD568" s="0"/>
      <c r="AAE568" s="0"/>
      <c r="AAF568" s="0"/>
      <c r="AAG568" s="0"/>
      <c r="AAH568" s="0"/>
      <c r="AAI568" s="0"/>
      <c r="AAJ568" s="0"/>
      <c r="AAK568" s="0"/>
      <c r="AAL568" s="0"/>
      <c r="AAM568" s="0"/>
      <c r="AAN568" s="0"/>
      <c r="AAO568" s="0"/>
      <c r="AAP568" s="0"/>
      <c r="AAQ568" s="0"/>
      <c r="AAR568" s="0"/>
      <c r="AAS568" s="0"/>
      <c r="AAT568" s="0"/>
      <c r="AAU568" s="0"/>
      <c r="AAV568" s="0"/>
      <c r="AAW568" s="0"/>
      <c r="AAX568" s="0"/>
      <c r="AAY568" s="0"/>
      <c r="AAZ568" s="0"/>
      <c r="ABA568" s="0"/>
      <c r="ABB568" s="0"/>
      <c r="ABC568" s="0"/>
      <c r="ABD568" s="0"/>
      <c r="ABE568" s="0"/>
      <c r="ABF568" s="0"/>
      <c r="ABG568" s="0"/>
      <c r="ABH568" s="0"/>
      <c r="ABI568" s="0"/>
      <c r="ABJ568" s="0"/>
      <c r="ABK568" s="0"/>
      <c r="ABL568" s="0"/>
      <c r="ABM568" s="0"/>
      <c r="ABN568" s="0"/>
      <c r="ABO568" s="0"/>
      <c r="ABP568" s="0"/>
      <c r="ABQ568" s="0"/>
      <c r="ABR568" s="0"/>
      <c r="ABS568" s="0"/>
      <c r="ABT568" s="0"/>
      <c r="ABU568" s="0"/>
      <c r="ABV568" s="0"/>
      <c r="ABW568" s="0"/>
      <c r="ABX568" s="0"/>
      <c r="ABY568" s="0"/>
      <c r="ABZ568" s="0"/>
      <c r="ACA568" s="0"/>
      <c r="ACB568" s="0"/>
      <c r="ACC568" s="0"/>
      <c r="ACD568" s="0"/>
      <c r="ACE568" s="0"/>
      <c r="ACF568" s="0"/>
      <c r="ACG568" s="0"/>
      <c r="ACH568" s="0"/>
      <c r="ACI568" s="0"/>
      <c r="ACJ568" s="0"/>
      <c r="ACK568" s="0"/>
      <c r="ACL568" s="0"/>
      <c r="ACM568" s="0"/>
      <c r="ACN568" s="0"/>
      <c r="ACO568" s="0"/>
      <c r="ACP568" s="0"/>
      <c r="ACQ568" s="0"/>
      <c r="ACR568" s="0"/>
      <c r="ACS568" s="0"/>
      <c r="ACT568" s="0"/>
      <c r="ACU568" s="0"/>
      <c r="ACV568" s="0"/>
      <c r="ACW568" s="0"/>
      <c r="ACX568" s="0"/>
      <c r="ACY568" s="0"/>
      <c r="ACZ568" s="0"/>
      <c r="ADA568" s="0"/>
      <c r="ADB568" s="0"/>
      <c r="ADC568" s="0"/>
      <c r="ADD568" s="0"/>
      <c r="ADE568" s="0"/>
      <c r="ADF568" s="0"/>
      <c r="ADG568" s="0"/>
      <c r="ADH568" s="0"/>
      <c r="ADI568" s="0"/>
      <c r="ADJ568" s="0"/>
      <c r="ADK568" s="0"/>
      <c r="ADL568" s="0"/>
      <c r="ADM568" s="0"/>
      <c r="ADN568" s="0"/>
      <c r="ADO568" s="0"/>
      <c r="ADP568" s="0"/>
      <c r="ADQ568" s="0"/>
      <c r="ADR568" s="0"/>
      <c r="ADS568" s="0"/>
      <c r="ADT568" s="0"/>
      <c r="ADU568" s="0"/>
      <c r="ADV568" s="0"/>
      <c r="ADW568" s="0"/>
      <c r="ADX568" s="0"/>
      <c r="ADY568" s="0"/>
      <c r="ADZ568" s="0"/>
      <c r="AEA568" s="0"/>
      <c r="AEB568" s="0"/>
      <c r="AEC568" s="0"/>
      <c r="AED568" s="0"/>
      <c r="AEE568" s="0"/>
      <c r="AEF568" s="0"/>
      <c r="AEG568" s="0"/>
      <c r="AEH568" s="0"/>
      <c r="AEI568" s="0"/>
      <c r="AEJ568" s="0"/>
      <c r="AEK568" s="0"/>
      <c r="AEL568" s="0"/>
      <c r="AEM568" s="0"/>
      <c r="AEN568" s="0"/>
      <c r="AEO568" s="0"/>
      <c r="AEP568" s="0"/>
      <c r="AEQ568" s="0"/>
      <c r="AER568" s="0"/>
      <c r="AES568" s="0"/>
      <c r="AET568" s="0"/>
      <c r="AEU568" s="0"/>
      <c r="AEV568" s="0"/>
      <c r="AEW568" s="0"/>
      <c r="AEX568" s="0"/>
      <c r="AEY568" s="0"/>
      <c r="AEZ568" s="0"/>
      <c r="AFA568" s="0"/>
      <c r="AFB568" s="0"/>
      <c r="AFC568" s="0"/>
      <c r="AFD568" s="0"/>
      <c r="AFE568" s="0"/>
      <c r="AFF568" s="0"/>
      <c r="AFG568" s="0"/>
      <c r="AFH568" s="0"/>
      <c r="AFI568" s="0"/>
      <c r="AFJ568" s="0"/>
      <c r="AFK568" s="0"/>
      <c r="AFL568" s="0"/>
      <c r="AFM568" s="0"/>
      <c r="AFN568" s="0"/>
      <c r="AFO568" s="0"/>
      <c r="AFP568" s="0"/>
      <c r="AFQ568" s="0"/>
      <c r="AFR568" s="0"/>
      <c r="AFS568" s="0"/>
      <c r="AFT568" s="0"/>
      <c r="AFU568" s="0"/>
      <c r="AFV568" s="0"/>
      <c r="AFW568" s="0"/>
      <c r="AFX568" s="0"/>
      <c r="AFY568" s="0"/>
      <c r="AFZ568" s="0"/>
      <c r="AGA568" s="0"/>
      <c r="AGB568" s="0"/>
      <c r="AGC568" s="0"/>
      <c r="AGD568" s="0"/>
      <c r="AGE568" s="0"/>
      <c r="AGF568" s="0"/>
      <c r="AGG568" s="0"/>
      <c r="AGH568" s="0"/>
      <c r="AGI568" s="0"/>
      <c r="AGJ568" s="0"/>
      <c r="AGK568" s="0"/>
      <c r="AGL568" s="0"/>
      <c r="AGM568" s="0"/>
      <c r="AGN568" s="0"/>
      <c r="AGO568" s="0"/>
      <c r="AGP568" s="0"/>
      <c r="AGQ568" s="0"/>
      <c r="AGR568" s="0"/>
      <c r="AGS568" s="0"/>
      <c r="AGT568" s="0"/>
      <c r="AGU568" s="0"/>
      <c r="AGV568" s="0"/>
      <c r="AGW568" s="0"/>
      <c r="AGX568" s="0"/>
      <c r="AGY568" s="0"/>
      <c r="AGZ568" s="0"/>
      <c r="AHA568" s="0"/>
      <c r="AHB568" s="0"/>
      <c r="AHC568" s="0"/>
      <c r="AHD568" s="0"/>
      <c r="AHE568" s="0"/>
      <c r="AHF568" s="0"/>
      <c r="AHG568" s="0"/>
      <c r="AHH568" s="0"/>
      <c r="AHI568" s="0"/>
      <c r="AHJ568" s="0"/>
      <c r="AHK568" s="0"/>
      <c r="AHL568" s="0"/>
      <c r="AHM568" s="0"/>
      <c r="AHN568" s="0"/>
      <c r="AHO568" s="0"/>
      <c r="AHP568" s="0"/>
      <c r="AHQ568" s="0"/>
      <c r="AHR568" s="0"/>
      <c r="AHS568" s="0"/>
      <c r="AHT568" s="0"/>
      <c r="AHU568" s="0"/>
      <c r="AHV568" s="0"/>
      <c r="AHW568" s="0"/>
      <c r="AHX568" s="0"/>
      <c r="AHY568" s="0"/>
      <c r="AHZ568" s="0"/>
      <c r="AIA568" s="0"/>
      <c r="AIB568" s="0"/>
      <c r="AIC568" s="0"/>
      <c r="AID568" s="0"/>
      <c r="AIE568" s="0"/>
      <c r="AIF568" s="0"/>
      <c r="AIG568" s="0"/>
      <c r="AIH568" s="0"/>
      <c r="AII568" s="0"/>
      <c r="AIJ568" s="0"/>
      <c r="AIK568" s="0"/>
      <c r="AIL568" s="0"/>
      <c r="AIM568" s="0"/>
      <c r="AIN568" s="0"/>
      <c r="AIO568" s="0"/>
      <c r="AIP568" s="0"/>
      <c r="AIQ568" s="0"/>
      <c r="AIR568" s="0"/>
      <c r="AIS568" s="0"/>
      <c r="AIT568" s="0"/>
      <c r="AIU568" s="0"/>
      <c r="AIV568" s="0"/>
      <c r="AIW568" s="0"/>
      <c r="AIX568" s="0"/>
      <c r="AIY568" s="0"/>
      <c r="AIZ568" s="0"/>
      <c r="AJA568" s="0"/>
      <c r="AJB568" s="0"/>
      <c r="AJC568" s="0"/>
      <c r="AJD568" s="0"/>
      <c r="AJE568" s="0"/>
      <c r="AJF568" s="0"/>
      <c r="AJG568" s="0"/>
      <c r="AJH568" s="0"/>
      <c r="AJI568" s="0"/>
      <c r="AJJ568" s="0"/>
      <c r="AJK568" s="0"/>
      <c r="AJL568" s="0"/>
      <c r="AJM568" s="0"/>
      <c r="AJN568" s="0"/>
      <c r="AJO568" s="0"/>
      <c r="AJP568" s="0"/>
      <c r="AJQ568" s="0"/>
      <c r="AJR568" s="0"/>
      <c r="AJS568" s="0"/>
      <c r="AJT568" s="0"/>
      <c r="AJU568" s="0"/>
      <c r="AJV568" s="0"/>
      <c r="AJW568" s="0"/>
      <c r="AJX568" s="0"/>
      <c r="AJY568" s="0"/>
      <c r="AJZ568" s="0"/>
      <c r="AKA568" s="0"/>
      <c r="AKB568" s="0"/>
      <c r="AKC568" s="0"/>
      <c r="AKD568" s="0"/>
      <c r="AKE568" s="0"/>
      <c r="AKF568" s="0"/>
      <c r="AKG568" s="0"/>
      <c r="AKH568" s="0"/>
      <c r="AKI568" s="0"/>
      <c r="AKJ568" s="0"/>
      <c r="AKK568" s="0"/>
      <c r="AKL568" s="0"/>
      <c r="AKM568" s="0"/>
      <c r="AKN568" s="0"/>
      <c r="AKO568" s="0"/>
      <c r="AKP568" s="0"/>
      <c r="AKQ568" s="0"/>
      <c r="AKR568" s="0"/>
      <c r="AKS568" s="0"/>
      <c r="AKT568" s="0"/>
      <c r="AKU568" s="0"/>
      <c r="AKV568" s="0"/>
      <c r="AKW568" s="0"/>
      <c r="AKX568" s="0"/>
      <c r="AKY568" s="0"/>
      <c r="AKZ568" s="0"/>
      <c r="ALA568" s="0"/>
      <c r="ALB568" s="0"/>
      <c r="ALC568" s="0"/>
      <c r="ALD568" s="0"/>
      <c r="ALE568" s="0"/>
      <c r="ALF568" s="0"/>
      <c r="ALG568" s="0"/>
      <c r="ALH568" s="0"/>
      <c r="ALI568" s="0"/>
      <c r="ALJ568" s="0"/>
      <c r="ALK568" s="0"/>
      <c r="ALL568" s="0"/>
      <c r="ALM568" s="0"/>
      <c r="ALN568" s="0"/>
      <c r="ALO568" s="0"/>
      <c r="ALP568" s="0"/>
      <c r="ALQ568" s="0"/>
      <c r="ALR568" s="0"/>
      <c r="ALS568" s="0"/>
      <c r="ALT568" s="0"/>
      <c r="ALU568" s="0"/>
      <c r="ALV568" s="0"/>
      <c r="ALW568" s="0"/>
      <c r="ALX568" s="0"/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customFormat="false" ht="12.8" hidden="false" customHeight="false" outlineLevel="0" collapsed="false">
      <c r="A569" s="10" t="s">
        <v>172</v>
      </c>
      <c r="B569" s="10" t="s">
        <v>892</v>
      </c>
      <c r="C569" s="10" t="n">
        <v>1</v>
      </c>
      <c r="D569" s="10" t="n">
        <v>1</v>
      </c>
      <c r="E569" s="10" t="n">
        <v>1</v>
      </c>
      <c r="F569" s="0"/>
      <c r="G569" s="10" t="n">
        <v>1</v>
      </c>
      <c r="H569" s="0"/>
      <c r="I569" s="0"/>
      <c r="J569" s="0"/>
      <c r="K569" s="0"/>
      <c r="L569" s="0"/>
      <c r="M569" s="0"/>
      <c r="N569" s="0"/>
      <c r="O569" s="0"/>
      <c r="P569" s="0"/>
      <c r="Q569" s="0"/>
      <c r="R569" s="0"/>
      <c r="S569" s="0" t="n">
        <v>1</v>
      </c>
      <c r="T569" s="0"/>
      <c r="U569" s="0"/>
      <c r="V569" s="0"/>
      <c r="W569" s="0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  <c r="LZ569" s="0"/>
      <c r="MA569" s="0"/>
      <c r="MB569" s="0"/>
      <c r="MC569" s="0"/>
      <c r="MD569" s="0"/>
      <c r="ME569" s="0"/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s="0"/>
      <c r="MQ569" s="0"/>
      <c r="MR569" s="0"/>
      <c r="MS569" s="0"/>
      <c r="MT569" s="0"/>
      <c r="MU569" s="0"/>
      <c r="MV569" s="0"/>
      <c r="MW569" s="0"/>
      <c r="MX569" s="0"/>
      <c r="MY569" s="0"/>
      <c r="MZ569" s="0"/>
      <c r="NA569" s="0"/>
      <c r="NB569" s="0"/>
      <c r="NC569" s="0"/>
      <c r="ND569" s="0"/>
      <c r="NE569" s="0"/>
      <c r="NF569" s="0"/>
      <c r="NG569" s="0"/>
      <c r="NH569" s="0"/>
      <c r="NI569" s="0"/>
      <c r="NJ569" s="0"/>
      <c r="NK569" s="0"/>
      <c r="NL569" s="0"/>
      <c r="NM569" s="0"/>
      <c r="NN569" s="0"/>
      <c r="NO569" s="0"/>
      <c r="NP569" s="0"/>
      <c r="NQ569" s="0"/>
      <c r="NR569" s="0"/>
      <c r="NS569" s="0"/>
      <c r="NT569" s="0"/>
      <c r="NU569" s="0"/>
      <c r="NV569" s="0"/>
      <c r="NW569" s="0"/>
      <c r="NX569" s="0"/>
      <c r="NY569" s="0"/>
      <c r="NZ569" s="0"/>
      <c r="OA569" s="0"/>
      <c r="OB569" s="0"/>
      <c r="OC569" s="0"/>
      <c r="OD569" s="0"/>
      <c r="OE569" s="0"/>
      <c r="OF569" s="0"/>
      <c r="OG569" s="0"/>
      <c r="OH569" s="0"/>
      <c r="OI569" s="0"/>
      <c r="OJ569" s="0"/>
      <c r="OK569" s="0"/>
      <c r="OL569" s="0"/>
      <c r="OM569" s="0"/>
      <c r="ON569" s="0"/>
      <c r="OO569" s="0"/>
      <c r="OP569" s="0"/>
      <c r="OQ569" s="0"/>
      <c r="OR569" s="0"/>
      <c r="OS569" s="0"/>
      <c r="OT569" s="0"/>
      <c r="OU569" s="0"/>
      <c r="OV569" s="0"/>
      <c r="OW569" s="0"/>
      <c r="OX569" s="0"/>
      <c r="OY569" s="0"/>
      <c r="OZ569" s="0"/>
      <c r="PA569" s="0"/>
      <c r="PB569" s="0"/>
      <c r="PC569" s="0"/>
      <c r="PD569" s="0"/>
      <c r="PE569" s="0"/>
      <c r="PF569" s="0"/>
      <c r="PG569" s="0"/>
      <c r="PH569" s="0"/>
      <c r="PI569" s="0"/>
      <c r="PJ569" s="0"/>
      <c r="PK569" s="0"/>
      <c r="PL569" s="0"/>
      <c r="PM569" s="0"/>
      <c r="PN569" s="0"/>
      <c r="PO569" s="0"/>
      <c r="PP569" s="0"/>
      <c r="PQ569" s="0"/>
      <c r="PR569" s="0"/>
      <c r="PS569" s="0"/>
      <c r="PT569" s="0"/>
      <c r="PU569" s="0"/>
      <c r="PV569" s="0"/>
      <c r="PW569" s="0"/>
      <c r="PX569" s="0"/>
      <c r="PY569" s="0"/>
      <c r="PZ569" s="0"/>
      <c r="QA569" s="0"/>
      <c r="QB569" s="0"/>
      <c r="QC569" s="0"/>
      <c r="QD569" s="0"/>
      <c r="QE569" s="0"/>
      <c r="QF569" s="0"/>
      <c r="QG569" s="0"/>
      <c r="QH569" s="0"/>
      <c r="QI569" s="0"/>
      <c r="QJ569" s="0"/>
      <c r="QK569" s="0"/>
      <c r="QL569" s="0"/>
      <c r="QM569" s="0"/>
      <c r="QN569" s="0"/>
      <c r="QO569" s="0"/>
      <c r="QP569" s="0"/>
      <c r="QQ569" s="0"/>
      <c r="QR569" s="0"/>
      <c r="QS569" s="0"/>
      <c r="QT569" s="0"/>
      <c r="QU569" s="0"/>
      <c r="QV569" s="0"/>
      <c r="QW569" s="0"/>
      <c r="QX569" s="0"/>
      <c r="QY569" s="0"/>
      <c r="QZ569" s="0"/>
      <c r="RA569" s="0"/>
      <c r="RB569" s="0"/>
      <c r="RC569" s="0"/>
      <c r="RD569" s="0"/>
      <c r="RE569" s="0"/>
      <c r="RF569" s="0"/>
      <c r="RG569" s="0"/>
      <c r="RH569" s="0"/>
      <c r="RI569" s="0"/>
      <c r="RJ569" s="0"/>
      <c r="RK569" s="0"/>
      <c r="RL569" s="0"/>
      <c r="RM569" s="0"/>
      <c r="RN569" s="0"/>
      <c r="RO569" s="0"/>
      <c r="RP569" s="0"/>
      <c r="RQ569" s="0"/>
      <c r="RR569" s="0"/>
      <c r="RS569" s="0"/>
      <c r="RT569" s="0"/>
      <c r="RU569" s="0"/>
      <c r="RV569" s="0"/>
      <c r="RW569" s="0"/>
      <c r="RX569" s="0"/>
      <c r="RY569" s="0"/>
      <c r="RZ569" s="0"/>
      <c r="SA569" s="0"/>
      <c r="SB569" s="0"/>
      <c r="SC569" s="0"/>
      <c r="SD569" s="0"/>
      <c r="SE569" s="0"/>
      <c r="SF569" s="0"/>
      <c r="SG569" s="0"/>
      <c r="SH569" s="0"/>
      <c r="SI569" s="0"/>
      <c r="SJ569" s="0"/>
      <c r="SK569" s="0"/>
      <c r="SL569" s="0"/>
      <c r="SM569" s="0"/>
      <c r="SN569" s="0"/>
      <c r="SO569" s="0"/>
      <c r="SP569" s="0"/>
      <c r="SQ569" s="0"/>
      <c r="SR569" s="0"/>
      <c r="SS569" s="0"/>
      <c r="ST569" s="0"/>
      <c r="SU569" s="0"/>
      <c r="SV569" s="0"/>
      <c r="SW569" s="0"/>
      <c r="SX569" s="0"/>
      <c r="SY569" s="0"/>
      <c r="SZ569" s="0"/>
      <c r="TA569" s="0"/>
      <c r="TB569" s="0"/>
      <c r="TC569" s="0"/>
      <c r="TD569" s="0"/>
      <c r="TE569" s="0"/>
      <c r="TF569" s="0"/>
      <c r="TG569" s="0"/>
      <c r="TH569" s="0"/>
      <c r="TI569" s="0"/>
      <c r="TJ569" s="0"/>
      <c r="TK569" s="0"/>
      <c r="TL569" s="0"/>
      <c r="TM569" s="0"/>
      <c r="TN569" s="0"/>
      <c r="TO569" s="0"/>
      <c r="TP569" s="0"/>
      <c r="TQ569" s="0"/>
      <c r="TR569" s="0"/>
      <c r="TS569" s="0"/>
      <c r="TT569" s="0"/>
      <c r="TU569" s="0"/>
      <c r="TV569" s="0"/>
      <c r="TW569" s="0"/>
      <c r="TX569" s="0"/>
      <c r="TY569" s="0"/>
      <c r="TZ569" s="0"/>
      <c r="UA569" s="0"/>
      <c r="UB569" s="0"/>
      <c r="UC569" s="0"/>
      <c r="UD569" s="0"/>
      <c r="UE569" s="0"/>
      <c r="UF569" s="0"/>
      <c r="UG569" s="0"/>
      <c r="UH569" s="0"/>
      <c r="UI569" s="0"/>
      <c r="UJ569" s="0"/>
      <c r="UK569" s="0"/>
      <c r="UL569" s="0"/>
      <c r="UM569" s="0"/>
      <c r="UN569" s="0"/>
      <c r="UO569" s="0"/>
      <c r="UP569" s="0"/>
      <c r="UQ569" s="0"/>
      <c r="UR569" s="0"/>
      <c r="US569" s="0"/>
      <c r="UT569" s="0"/>
      <c r="UU569" s="0"/>
      <c r="UV569" s="0"/>
      <c r="UW569" s="0"/>
      <c r="UX569" s="0"/>
      <c r="UY569" s="0"/>
      <c r="UZ569" s="0"/>
      <c r="VA569" s="0"/>
      <c r="VB569" s="0"/>
      <c r="VC569" s="0"/>
      <c r="VD569" s="0"/>
      <c r="VE569" s="0"/>
      <c r="VF569" s="0"/>
      <c r="VG569" s="0"/>
      <c r="VH569" s="0"/>
      <c r="VI569" s="0"/>
      <c r="VJ569" s="0"/>
      <c r="VK569" s="0"/>
      <c r="VL569" s="0"/>
      <c r="VM569" s="0"/>
      <c r="VN569" s="0"/>
      <c r="VO569" s="0"/>
      <c r="VP569" s="0"/>
      <c r="VQ569" s="0"/>
      <c r="VR569" s="0"/>
      <c r="VS569" s="0"/>
      <c r="VT569" s="0"/>
      <c r="VU569" s="0"/>
      <c r="VV569" s="0"/>
      <c r="VW569" s="0"/>
      <c r="VX569" s="0"/>
      <c r="VY569" s="0"/>
      <c r="VZ569" s="0"/>
      <c r="WA569" s="0"/>
      <c r="WB569" s="0"/>
      <c r="WC569" s="0"/>
      <c r="WD569" s="0"/>
      <c r="WE569" s="0"/>
      <c r="WF569" s="0"/>
      <c r="WG569" s="0"/>
      <c r="WH569" s="0"/>
      <c r="WI569" s="0"/>
      <c r="WJ569" s="0"/>
      <c r="WK569" s="0"/>
      <c r="WL569" s="0"/>
      <c r="WM569" s="0"/>
      <c r="WN569" s="0"/>
      <c r="WO569" s="0"/>
      <c r="WP569" s="0"/>
      <c r="WQ569" s="0"/>
      <c r="WR569" s="0"/>
      <c r="WS569" s="0"/>
      <c r="WT569" s="0"/>
      <c r="WU569" s="0"/>
      <c r="WV569" s="0"/>
      <c r="WW569" s="0"/>
      <c r="WX569" s="0"/>
      <c r="WY569" s="0"/>
      <c r="WZ569" s="0"/>
      <c r="XA569" s="0"/>
      <c r="XB569" s="0"/>
      <c r="XC569" s="0"/>
      <c r="XD569" s="0"/>
      <c r="XE569" s="0"/>
      <c r="XF569" s="0"/>
      <c r="XG569" s="0"/>
      <c r="XH569" s="0"/>
      <c r="XI569" s="0"/>
      <c r="XJ569" s="0"/>
      <c r="XK569" s="0"/>
      <c r="XL569" s="0"/>
      <c r="XM569" s="0"/>
      <c r="XN569" s="0"/>
      <c r="XO569" s="0"/>
      <c r="XP569" s="0"/>
      <c r="XQ569" s="0"/>
      <c r="XR569" s="0"/>
      <c r="XS569" s="0"/>
      <c r="XT569" s="0"/>
      <c r="XU569" s="0"/>
      <c r="XV569" s="0"/>
      <c r="XW569" s="0"/>
      <c r="XX569" s="0"/>
      <c r="XY569" s="0"/>
      <c r="XZ569" s="0"/>
      <c r="YA569" s="0"/>
      <c r="YB569" s="0"/>
      <c r="YC569" s="0"/>
      <c r="YD569" s="0"/>
      <c r="YE569" s="0"/>
      <c r="YF569" s="0"/>
      <c r="YG569" s="0"/>
      <c r="YH569" s="0"/>
      <c r="YI569" s="0"/>
      <c r="YJ569" s="0"/>
      <c r="YK569" s="0"/>
      <c r="YL569" s="0"/>
      <c r="YM569" s="0"/>
      <c r="YN569" s="0"/>
      <c r="YO569" s="0"/>
      <c r="YP569" s="0"/>
      <c r="YQ569" s="0"/>
      <c r="YR569" s="0"/>
      <c r="YS569" s="0"/>
      <c r="YT569" s="0"/>
      <c r="YU569" s="0"/>
      <c r="YV569" s="0"/>
      <c r="YW569" s="0"/>
      <c r="YX569" s="0"/>
      <c r="YY569" s="0"/>
      <c r="YZ569" s="0"/>
      <c r="ZA569" s="0"/>
      <c r="ZB569" s="0"/>
      <c r="ZC569" s="0"/>
      <c r="ZD569" s="0"/>
      <c r="ZE569" s="0"/>
      <c r="ZF569" s="0"/>
      <c r="ZG569" s="0"/>
      <c r="ZH569" s="0"/>
      <c r="ZI569" s="0"/>
      <c r="ZJ569" s="0"/>
      <c r="ZK569" s="0"/>
      <c r="ZL569" s="0"/>
      <c r="ZM569" s="0"/>
      <c r="ZN569" s="0"/>
      <c r="ZO569" s="0"/>
      <c r="ZP569" s="0"/>
      <c r="ZQ569" s="0"/>
      <c r="ZR569" s="0"/>
      <c r="ZS569" s="0"/>
      <c r="ZT569" s="0"/>
      <c r="ZU569" s="0"/>
      <c r="ZV569" s="0"/>
      <c r="ZW569" s="0"/>
      <c r="ZX569" s="0"/>
      <c r="ZY569" s="0"/>
      <c r="ZZ569" s="0"/>
      <c r="AAA569" s="0"/>
      <c r="AAB569" s="0"/>
      <c r="AAC569" s="0"/>
      <c r="AAD569" s="0"/>
      <c r="AAE569" s="0"/>
      <c r="AAF569" s="0"/>
      <c r="AAG569" s="0"/>
      <c r="AAH569" s="0"/>
      <c r="AAI569" s="0"/>
      <c r="AAJ569" s="0"/>
      <c r="AAK569" s="0"/>
      <c r="AAL569" s="0"/>
      <c r="AAM569" s="0"/>
      <c r="AAN569" s="0"/>
      <c r="AAO569" s="0"/>
      <c r="AAP569" s="0"/>
      <c r="AAQ569" s="0"/>
      <c r="AAR569" s="0"/>
      <c r="AAS569" s="0"/>
      <c r="AAT569" s="0"/>
      <c r="AAU569" s="0"/>
      <c r="AAV569" s="0"/>
      <c r="AAW569" s="0"/>
      <c r="AAX569" s="0"/>
      <c r="AAY569" s="0"/>
      <c r="AAZ569" s="0"/>
      <c r="ABA569" s="0"/>
      <c r="ABB569" s="0"/>
      <c r="ABC569" s="0"/>
      <c r="ABD569" s="0"/>
      <c r="ABE569" s="0"/>
      <c r="ABF569" s="0"/>
      <c r="ABG569" s="0"/>
      <c r="ABH569" s="0"/>
      <c r="ABI569" s="0"/>
      <c r="ABJ569" s="0"/>
      <c r="ABK569" s="0"/>
      <c r="ABL569" s="0"/>
      <c r="ABM569" s="0"/>
      <c r="ABN569" s="0"/>
      <c r="ABO569" s="0"/>
      <c r="ABP569" s="0"/>
      <c r="ABQ569" s="0"/>
      <c r="ABR569" s="0"/>
      <c r="ABS569" s="0"/>
      <c r="ABT569" s="0"/>
      <c r="ABU569" s="0"/>
      <c r="ABV569" s="0"/>
      <c r="ABW569" s="0"/>
      <c r="ABX569" s="0"/>
      <c r="ABY569" s="0"/>
      <c r="ABZ569" s="0"/>
      <c r="ACA569" s="0"/>
      <c r="ACB569" s="0"/>
      <c r="ACC569" s="0"/>
      <c r="ACD569" s="0"/>
      <c r="ACE569" s="0"/>
      <c r="ACF569" s="0"/>
      <c r="ACG569" s="0"/>
      <c r="ACH569" s="0"/>
      <c r="ACI569" s="0"/>
      <c r="ACJ569" s="0"/>
      <c r="ACK569" s="0"/>
      <c r="ACL569" s="0"/>
      <c r="ACM569" s="0"/>
      <c r="ACN569" s="0"/>
      <c r="ACO569" s="0"/>
      <c r="ACP569" s="0"/>
      <c r="ACQ569" s="0"/>
      <c r="ACR569" s="0"/>
      <c r="ACS569" s="0"/>
      <c r="ACT569" s="0"/>
      <c r="ACU569" s="0"/>
      <c r="ACV569" s="0"/>
      <c r="ACW569" s="0"/>
      <c r="ACX569" s="0"/>
      <c r="ACY569" s="0"/>
      <c r="ACZ569" s="0"/>
      <c r="ADA569" s="0"/>
      <c r="ADB569" s="0"/>
      <c r="ADC569" s="0"/>
      <c r="ADD569" s="0"/>
      <c r="ADE569" s="0"/>
      <c r="ADF569" s="0"/>
      <c r="ADG569" s="0"/>
      <c r="ADH569" s="0"/>
      <c r="ADI569" s="0"/>
      <c r="ADJ569" s="0"/>
      <c r="ADK569" s="0"/>
      <c r="ADL569" s="0"/>
      <c r="ADM569" s="0"/>
      <c r="ADN569" s="0"/>
      <c r="ADO569" s="0"/>
      <c r="ADP569" s="0"/>
      <c r="ADQ569" s="0"/>
      <c r="ADR569" s="0"/>
      <c r="ADS569" s="0"/>
      <c r="ADT569" s="0"/>
      <c r="ADU569" s="0"/>
      <c r="ADV569" s="0"/>
      <c r="ADW569" s="0"/>
      <c r="ADX569" s="0"/>
      <c r="ADY569" s="0"/>
      <c r="ADZ569" s="0"/>
      <c r="AEA569" s="0"/>
      <c r="AEB569" s="0"/>
      <c r="AEC569" s="0"/>
      <c r="AED569" s="0"/>
      <c r="AEE569" s="0"/>
      <c r="AEF569" s="0"/>
      <c r="AEG569" s="0"/>
      <c r="AEH569" s="0"/>
      <c r="AEI569" s="0"/>
      <c r="AEJ569" s="0"/>
      <c r="AEK569" s="0"/>
      <c r="AEL569" s="0"/>
      <c r="AEM569" s="0"/>
      <c r="AEN569" s="0"/>
      <c r="AEO569" s="0"/>
      <c r="AEP569" s="0"/>
      <c r="AEQ569" s="0"/>
      <c r="AER569" s="0"/>
      <c r="AES569" s="0"/>
      <c r="AET569" s="0"/>
      <c r="AEU569" s="0"/>
      <c r="AEV569" s="0"/>
      <c r="AEW569" s="0"/>
      <c r="AEX569" s="0"/>
      <c r="AEY569" s="0"/>
      <c r="AEZ569" s="0"/>
      <c r="AFA569" s="0"/>
      <c r="AFB569" s="0"/>
      <c r="AFC569" s="0"/>
      <c r="AFD569" s="0"/>
      <c r="AFE569" s="0"/>
      <c r="AFF569" s="0"/>
      <c r="AFG569" s="0"/>
      <c r="AFH569" s="0"/>
      <c r="AFI569" s="0"/>
      <c r="AFJ569" s="0"/>
      <c r="AFK569" s="0"/>
      <c r="AFL569" s="0"/>
      <c r="AFM569" s="0"/>
      <c r="AFN569" s="0"/>
      <c r="AFO569" s="0"/>
      <c r="AFP569" s="0"/>
      <c r="AFQ569" s="0"/>
      <c r="AFR569" s="0"/>
      <c r="AFS569" s="0"/>
      <c r="AFT569" s="0"/>
      <c r="AFU569" s="0"/>
      <c r="AFV569" s="0"/>
      <c r="AFW569" s="0"/>
      <c r="AFX569" s="0"/>
      <c r="AFY569" s="0"/>
      <c r="AFZ569" s="0"/>
      <c r="AGA569" s="0"/>
      <c r="AGB569" s="0"/>
      <c r="AGC569" s="0"/>
      <c r="AGD569" s="0"/>
      <c r="AGE569" s="0"/>
      <c r="AGF569" s="0"/>
      <c r="AGG569" s="0"/>
      <c r="AGH569" s="0"/>
      <c r="AGI569" s="0"/>
      <c r="AGJ569" s="0"/>
      <c r="AGK569" s="0"/>
      <c r="AGL569" s="0"/>
      <c r="AGM569" s="0"/>
      <c r="AGN569" s="0"/>
      <c r="AGO569" s="0"/>
      <c r="AGP569" s="0"/>
      <c r="AGQ569" s="0"/>
      <c r="AGR569" s="0"/>
      <c r="AGS569" s="0"/>
      <c r="AGT569" s="0"/>
      <c r="AGU569" s="0"/>
      <c r="AGV569" s="0"/>
      <c r="AGW569" s="0"/>
      <c r="AGX569" s="0"/>
      <c r="AGY569" s="0"/>
      <c r="AGZ569" s="0"/>
      <c r="AHA569" s="0"/>
      <c r="AHB569" s="0"/>
      <c r="AHC569" s="0"/>
      <c r="AHD569" s="0"/>
      <c r="AHE569" s="0"/>
      <c r="AHF569" s="0"/>
      <c r="AHG569" s="0"/>
      <c r="AHH569" s="0"/>
      <c r="AHI569" s="0"/>
      <c r="AHJ569" s="0"/>
      <c r="AHK569" s="0"/>
      <c r="AHL569" s="0"/>
      <c r="AHM569" s="0"/>
      <c r="AHN569" s="0"/>
      <c r="AHO569" s="0"/>
      <c r="AHP569" s="0"/>
      <c r="AHQ569" s="0"/>
      <c r="AHR569" s="0"/>
      <c r="AHS569" s="0"/>
      <c r="AHT569" s="0"/>
      <c r="AHU569" s="0"/>
      <c r="AHV569" s="0"/>
      <c r="AHW569" s="0"/>
      <c r="AHX569" s="0"/>
      <c r="AHY569" s="0"/>
      <c r="AHZ569" s="0"/>
      <c r="AIA569" s="0"/>
      <c r="AIB569" s="0"/>
      <c r="AIC569" s="0"/>
      <c r="AID569" s="0"/>
      <c r="AIE569" s="0"/>
      <c r="AIF569" s="0"/>
      <c r="AIG569" s="0"/>
      <c r="AIH569" s="0"/>
      <c r="AII569" s="0"/>
      <c r="AIJ569" s="0"/>
      <c r="AIK569" s="0"/>
      <c r="AIL569" s="0"/>
      <c r="AIM569" s="0"/>
      <c r="AIN569" s="0"/>
      <c r="AIO569" s="0"/>
      <c r="AIP569" s="0"/>
      <c r="AIQ569" s="0"/>
      <c r="AIR569" s="0"/>
      <c r="AIS569" s="0"/>
      <c r="AIT569" s="0"/>
      <c r="AIU569" s="0"/>
      <c r="AIV569" s="0"/>
      <c r="AIW569" s="0"/>
      <c r="AIX569" s="0"/>
      <c r="AIY569" s="0"/>
      <c r="AIZ569" s="0"/>
      <c r="AJA569" s="0"/>
      <c r="AJB569" s="0"/>
      <c r="AJC569" s="0"/>
      <c r="AJD569" s="0"/>
      <c r="AJE569" s="0"/>
      <c r="AJF569" s="0"/>
      <c r="AJG569" s="0"/>
      <c r="AJH569" s="0"/>
      <c r="AJI569" s="0"/>
      <c r="AJJ569" s="0"/>
      <c r="AJK569" s="0"/>
      <c r="AJL569" s="0"/>
      <c r="AJM569" s="0"/>
      <c r="AJN569" s="0"/>
      <c r="AJO569" s="0"/>
      <c r="AJP569" s="0"/>
      <c r="AJQ569" s="0"/>
      <c r="AJR569" s="0"/>
      <c r="AJS569" s="0"/>
      <c r="AJT569" s="0"/>
      <c r="AJU569" s="0"/>
      <c r="AJV569" s="0"/>
      <c r="AJW569" s="0"/>
      <c r="AJX569" s="0"/>
      <c r="AJY569" s="0"/>
      <c r="AJZ569" s="0"/>
      <c r="AKA569" s="0"/>
      <c r="AKB569" s="0"/>
      <c r="AKC569" s="0"/>
      <c r="AKD569" s="0"/>
      <c r="AKE569" s="0"/>
      <c r="AKF569" s="0"/>
      <c r="AKG569" s="0"/>
      <c r="AKH569" s="0"/>
      <c r="AKI569" s="0"/>
      <c r="AKJ569" s="0"/>
      <c r="AKK569" s="0"/>
      <c r="AKL569" s="0"/>
      <c r="AKM569" s="0"/>
      <c r="AKN569" s="0"/>
      <c r="AKO569" s="0"/>
      <c r="AKP569" s="0"/>
      <c r="AKQ569" s="0"/>
      <c r="AKR569" s="0"/>
      <c r="AKS569" s="0"/>
      <c r="AKT569" s="0"/>
      <c r="AKU569" s="0"/>
      <c r="AKV569" s="0"/>
      <c r="AKW569" s="0"/>
      <c r="AKX569" s="0"/>
      <c r="AKY569" s="0"/>
      <c r="AKZ569" s="0"/>
      <c r="ALA569" s="0"/>
      <c r="ALB569" s="0"/>
      <c r="ALC569" s="0"/>
      <c r="ALD569" s="0"/>
      <c r="ALE569" s="0"/>
      <c r="ALF569" s="0"/>
      <c r="ALG569" s="0"/>
      <c r="ALH569" s="0"/>
      <c r="ALI569" s="0"/>
      <c r="ALJ569" s="0"/>
      <c r="ALK569" s="0"/>
      <c r="ALL569" s="0"/>
      <c r="ALM569" s="0"/>
      <c r="ALN569" s="0"/>
      <c r="ALO569" s="0"/>
      <c r="ALP569" s="0"/>
      <c r="ALQ569" s="0"/>
      <c r="ALR569" s="0"/>
      <c r="ALS569" s="0"/>
      <c r="ALT569" s="0"/>
      <c r="ALU569" s="0"/>
      <c r="ALV569" s="0"/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customFormat="false" ht="12.8" hidden="false" customHeight="false" outlineLevel="0" collapsed="false">
      <c r="A570" s="10" t="s">
        <v>174</v>
      </c>
      <c r="B570" s="10" t="s">
        <v>893</v>
      </c>
      <c r="C570" s="10" t="n">
        <v>1</v>
      </c>
      <c r="D570" s="10" t="n">
        <v>1</v>
      </c>
      <c r="E570" s="10" t="n">
        <v>0</v>
      </c>
      <c r="F570" s="0"/>
      <c r="G570" s="10" t="n">
        <v>0</v>
      </c>
      <c r="H570" s="0"/>
      <c r="I570" s="0"/>
      <c r="J570" s="0"/>
      <c r="K570" s="0"/>
      <c r="L570" s="0"/>
      <c r="M570" s="10" t="s">
        <v>833</v>
      </c>
      <c r="N570" s="40" t="s">
        <v>296</v>
      </c>
      <c r="O570" s="0"/>
      <c r="P570" s="0"/>
      <c r="Q570" s="0"/>
      <c r="R570" s="0"/>
      <c r="S570" s="0" t="n">
        <v>0</v>
      </c>
      <c r="T570" s="0"/>
      <c r="U570" s="0"/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  <c r="LZ570" s="0"/>
      <c r="MA570" s="0"/>
      <c r="MB570" s="0"/>
      <c r="MC570" s="0"/>
      <c r="MD570" s="0"/>
      <c r="ME570" s="0"/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s="0"/>
      <c r="MQ570" s="0"/>
      <c r="MR570" s="0"/>
      <c r="MS570" s="0"/>
      <c r="MT570" s="0"/>
      <c r="MU570" s="0"/>
      <c r="MV570" s="0"/>
      <c r="MW570" s="0"/>
      <c r="MX570" s="0"/>
      <c r="MY570" s="0"/>
      <c r="MZ570" s="0"/>
      <c r="NA570" s="0"/>
      <c r="NB570" s="0"/>
      <c r="NC570" s="0"/>
      <c r="ND570" s="0"/>
      <c r="NE570" s="0"/>
      <c r="NF570" s="0"/>
      <c r="NG570" s="0"/>
      <c r="NH570" s="0"/>
      <c r="NI570" s="0"/>
      <c r="NJ570" s="0"/>
      <c r="NK570" s="0"/>
      <c r="NL570" s="0"/>
      <c r="NM570" s="0"/>
      <c r="NN570" s="0"/>
      <c r="NO570" s="0"/>
      <c r="NP570" s="0"/>
      <c r="NQ570" s="0"/>
      <c r="NR570" s="0"/>
      <c r="NS570" s="0"/>
      <c r="NT570" s="0"/>
      <c r="NU570" s="0"/>
      <c r="NV570" s="0"/>
      <c r="NW570" s="0"/>
      <c r="NX570" s="0"/>
      <c r="NY570" s="0"/>
      <c r="NZ570" s="0"/>
      <c r="OA570" s="0"/>
      <c r="OB570" s="0"/>
      <c r="OC570" s="0"/>
      <c r="OD570" s="0"/>
      <c r="OE570" s="0"/>
      <c r="OF570" s="0"/>
      <c r="OG570" s="0"/>
      <c r="OH570" s="0"/>
      <c r="OI570" s="0"/>
      <c r="OJ570" s="0"/>
      <c r="OK570" s="0"/>
      <c r="OL570" s="0"/>
      <c r="OM570" s="0"/>
      <c r="ON570" s="0"/>
      <c r="OO570" s="0"/>
      <c r="OP570" s="0"/>
      <c r="OQ570" s="0"/>
      <c r="OR570" s="0"/>
      <c r="OS570" s="0"/>
      <c r="OT570" s="0"/>
      <c r="OU570" s="0"/>
      <c r="OV570" s="0"/>
      <c r="OW570" s="0"/>
      <c r="OX570" s="0"/>
      <c r="OY570" s="0"/>
      <c r="OZ570" s="0"/>
      <c r="PA570" s="0"/>
      <c r="PB570" s="0"/>
      <c r="PC570" s="0"/>
      <c r="PD570" s="0"/>
      <c r="PE570" s="0"/>
      <c r="PF570" s="0"/>
      <c r="PG570" s="0"/>
      <c r="PH570" s="0"/>
      <c r="PI570" s="0"/>
      <c r="PJ570" s="0"/>
      <c r="PK570" s="0"/>
      <c r="PL570" s="0"/>
      <c r="PM570" s="0"/>
      <c r="PN570" s="0"/>
      <c r="PO570" s="0"/>
      <c r="PP570" s="0"/>
      <c r="PQ570" s="0"/>
      <c r="PR570" s="0"/>
      <c r="PS570" s="0"/>
      <c r="PT570" s="0"/>
      <c r="PU570" s="0"/>
      <c r="PV570" s="0"/>
      <c r="PW570" s="0"/>
      <c r="PX570" s="0"/>
      <c r="PY570" s="0"/>
      <c r="PZ570" s="0"/>
      <c r="QA570" s="0"/>
      <c r="QB570" s="0"/>
      <c r="QC570" s="0"/>
      <c r="QD570" s="0"/>
      <c r="QE570" s="0"/>
      <c r="QF570" s="0"/>
      <c r="QG570" s="0"/>
      <c r="QH570" s="0"/>
      <c r="QI570" s="0"/>
      <c r="QJ570" s="0"/>
      <c r="QK570" s="0"/>
      <c r="QL570" s="0"/>
      <c r="QM570" s="0"/>
      <c r="QN570" s="0"/>
      <c r="QO570" s="0"/>
      <c r="QP570" s="0"/>
      <c r="QQ570" s="0"/>
      <c r="QR570" s="0"/>
      <c r="QS570" s="0"/>
      <c r="QT570" s="0"/>
      <c r="QU570" s="0"/>
      <c r="QV570" s="0"/>
      <c r="QW570" s="0"/>
      <c r="QX570" s="0"/>
      <c r="QY570" s="0"/>
      <c r="QZ570" s="0"/>
      <c r="RA570" s="0"/>
      <c r="RB570" s="0"/>
      <c r="RC570" s="0"/>
      <c r="RD570" s="0"/>
      <c r="RE570" s="0"/>
      <c r="RF570" s="0"/>
      <c r="RG570" s="0"/>
      <c r="RH570" s="0"/>
      <c r="RI570" s="0"/>
      <c r="RJ570" s="0"/>
      <c r="RK570" s="0"/>
      <c r="RL570" s="0"/>
      <c r="RM570" s="0"/>
      <c r="RN570" s="0"/>
      <c r="RO570" s="0"/>
      <c r="RP570" s="0"/>
      <c r="RQ570" s="0"/>
      <c r="RR570" s="0"/>
      <c r="RS570" s="0"/>
      <c r="RT570" s="0"/>
      <c r="RU570" s="0"/>
      <c r="RV570" s="0"/>
      <c r="RW570" s="0"/>
      <c r="RX570" s="0"/>
      <c r="RY570" s="0"/>
      <c r="RZ570" s="0"/>
      <c r="SA570" s="0"/>
      <c r="SB570" s="0"/>
      <c r="SC570" s="0"/>
      <c r="SD570" s="0"/>
      <c r="SE570" s="0"/>
      <c r="SF570" s="0"/>
      <c r="SG570" s="0"/>
      <c r="SH570" s="0"/>
      <c r="SI570" s="0"/>
      <c r="SJ570" s="0"/>
      <c r="SK570" s="0"/>
      <c r="SL570" s="0"/>
      <c r="SM570" s="0"/>
      <c r="SN570" s="0"/>
      <c r="SO570" s="0"/>
      <c r="SP570" s="0"/>
      <c r="SQ570" s="0"/>
      <c r="SR570" s="0"/>
      <c r="SS570" s="0"/>
      <c r="ST570" s="0"/>
      <c r="SU570" s="0"/>
      <c r="SV570" s="0"/>
      <c r="SW570" s="0"/>
      <c r="SX570" s="0"/>
      <c r="SY570" s="0"/>
      <c r="SZ570" s="0"/>
      <c r="TA570" s="0"/>
      <c r="TB570" s="0"/>
      <c r="TC570" s="0"/>
      <c r="TD570" s="0"/>
      <c r="TE570" s="0"/>
      <c r="TF570" s="0"/>
      <c r="TG570" s="0"/>
      <c r="TH570" s="0"/>
      <c r="TI570" s="0"/>
      <c r="TJ570" s="0"/>
      <c r="TK570" s="0"/>
      <c r="TL570" s="0"/>
      <c r="TM570" s="0"/>
      <c r="TN570" s="0"/>
      <c r="TO570" s="0"/>
      <c r="TP570" s="0"/>
      <c r="TQ570" s="0"/>
      <c r="TR570" s="0"/>
      <c r="TS570" s="0"/>
      <c r="TT570" s="0"/>
      <c r="TU570" s="0"/>
      <c r="TV570" s="0"/>
      <c r="TW570" s="0"/>
      <c r="TX570" s="0"/>
      <c r="TY570" s="0"/>
      <c r="TZ570" s="0"/>
      <c r="UA570" s="0"/>
      <c r="UB570" s="0"/>
      <c r="UC570" s="0"/>
      <c r="UD570" s="0"/>
      <c r="UE570" s="0"/>
      <c r="UF570" s="0"/>
      <c r="UG570" s="0"/>
      <c r="UH570" s="0"/>
      <c r="UI570" s="0"/>
      <c r="UJ570" s="0"/>
      <c r="UK570" s="0"/>
      <c r="UL570" s="0"/>
      <c r="UM570" s="0"/>
      <c r="UN570" s="0"/>
      <c r="UO570" s="0"/>
      <c r="UP570" s="0"/>
      <c r="UQ570" s="0"/>
      <c r="UR570" s="0"/>
      <c r="US570" s="0"/>
      <c r="UT570" s="0"/>
      <c r="UU570" s="0"/>
      <c r="UV570" s="0"/>
      <c r="UW570" s="0"/>
      <c r="UX570" s="0"/>
      <c r="UY570" s="0"/>
      <c r="UZ570" s="0"/>
      <c r="VA570" s="0"/>
      <c r="VB570" s="0"/>
      <c r="VC570" s="0"/>
      <c r="VD570" s="0"/>
      <c r="VE570" s="0"/>
      <c r="VF570" s="0"/>
      <c r="VG570" s="0"/>
      <c r="VH570" s="0"/>
      <c r="VI570" s="0"/>
      <c r="VJ570" s="0"/>
      <c r="VK570" s="0"/>
      <c r="VL570" s="0"/>
      <c r="VM570" s="0"/>
      <c r="VN570" s="0"/>
      <c r="VO570" s="0"/>
      <c r="VP570" s="0"/>
      <c r="VQ570" s="0"/>
      <c r="VR570" s="0"/>
      <c r="VS570" s="0"/>
      <c r="VT570" s="0"/>
      <c r="VU570" s="0"/>
      <c r="VV570" s="0"/>
      <c r="VW570" s="0"/>
      <c r="VX570" s="0"/>
      <c r="VY570" s="0"/>
      <c r="VZ570" s="0"/>
      <c r="WA570" s="0"/>
      <c r="WB570" s="0"/>
      <c r="WC570" s="0"/>
      <c r="WD570" s="0"/>
      <c r="WE570" s="0"/>
      <c r="WF570" s="0"/>
      <c r="WG570" s="0"/>
      <c r="WH570" s="0"/>
      <c r="WI570" s="0"/>
      <c r="WJ570" s="0"/>
      <c r="WK570" s="0"/>
      <c r="WL570" s="0"/>
      <c r="WM570" s="0"/>
      <c r="WN570" s="0"/>
      <c r="WO570" s="0"/>
      <c r="WP570" s="0"/>
      <c r="WQ570" s="0"/>
      <c r="WR570" s="0"/>
      <c r="WS570" s="0"/>
      <c r="WT570" s="0"/>
      <c r="WU570" s="0"/>
      <c r="WV570" s="0"/>
      <c r="WW570" s="0"/>
      <c r="WX570" s="0"/>
      <c r="WY570" s="0"/>
      <c r="WZ570" s="0"/>
      <c r="XA570" s="0"/>
      <c r="XB570" s="0"/>
      <c r="XC570" s="0"/>
      <c r="XD570" s="0"/>
      <c r="XE570" s="0"/>
      <c r="XF570" s="0"/>
      <c r="XG570" s="0"/>
      <c r="XH570" s="0"/>
      <c r="XI570" s="0"/>
      <c r="XJ570" s="0"/>
      <c r="XK570" s="0"/>
      <c r="XL570" s="0"/>
      <c r="XM570" s="0"/>
      <c r="XN570" s="0"/>
      <c r="XO570" s="0"/>
      <c r="XP570" s="0"/>
      <c r="XQ570" s="0"/>
      <c r="XR570" s="0"/>
      <c r="XS570" s="0"/>
      <c r="XT570" s="0"/>
      <c r="XU570" s="0"/>
      <c r="XV570" s="0"/>
      <c r="XW570" s="0"/>
      <c r="XX570" s="0"/>
      <c r="XY570" s="0"/>
      <c r="XZ570" s="0"/>
      <c r="YA570" s="0"/>
      <c r="YB570" s="0"/>
      <c r="YC570" s="0"/>
      <c r="YD570" s="0"/>
      <c r="YE570" s="0"/>
      <c r="YF570" s="0"/>
      <c r="YG570" s="0"/>
      <c r="YH570" s="0"/>
      <c r="YI570" s="0"/>
      <c r="YJ570" s="0"/>
      <c r="YK570" s="0"/>
      <c r="YL570" s="0"/>
      <c r="YM570" s="0"/>
      <c r="YN570" s="0"/>
      <c r="YO570" s="0"/>
      <c r="YP570" s="0"/>
      <c r="YQ570" s="0"/>
      <c r="YR570" s="0"/>
      <c r="YS570" s="0"/>
      <c r="YT570" s="0"/>
      <c r="YU570" s="0"/>
      <c r="YV570" s="0"/>
      <c r="YW570" s="0"/>
      <c r="YX570" s="0"/>
      <c r="YY570" s="0"/>
      <c r="YZ570" s="0"/>
      <c r="ZA570" s="0"/>
      <c r="ZB570" s="0"/>
      <c r="ZC570" s="0"/>
      <c r="ZD570" s="0"/>
      <c r="ZE570" s="0"/>
      <c r="ZF570" s="0"/>
      <c r="ZG570" s="0"/>
      <c r="ZH570" s="0"/>
      <c r="ZI570" s="0"/>
      <c r="ZJ570" s="0"/>
      <c r="ZK570" s="0"/>
      <c r="ZL570" s="0"/>
      <c r="ZM570" s="0"/>
      <c r="ZN570" s="0"/>
      <c r="ZO570" s="0"/>
      <c r="ZP570" s="0"/>
      <c r="ZQ570" s="0"/>
      <c r="ZR570" s="0"/>
      <c r="ZS570" s="0"/>
      <c r="ZT570" s="0"/>
      <c r="ZU570" s="0"/>
      <c r="ZV570" s="0"/>
      <c r="ZW570" s="0"/>
      <c r="ZX570" s="0"/>
      <c r="ZY570" s="0"/>
      <c r="ZZ570" s="0"/>
      <c r="AAA570" s="0"/>
      <c r="AAB570" s="0"/>
      <c r="AAC570" s="0"/>
      <c r="AAD570" s="0"/>
      <c r="AAE570" s="0"/>
      <c r="AAF570" s="0"/>
      <c r="AAG570" s="0"/>
      <c r="AAH570" s="0"/>
      <c r="AAI570" s="0"/>
      <c r="AAJ570" s="0"/>
      <c r="AAK570" s="0"/>
      <c r="AAL570" s="0"/>
      <c r="AAM570" s="0"/>
      <c r="AAN570" s="0"/>
      <c r="AAO570" s="0"/>
      <c r="AAP570" s="0"/>
      <c r="AAQ570" s="0"/>
      <c r="AAR570" s="0"/>
      <c r="AAS570" s="0"/>
      <c r="AAT570" s="0"/>
      <c r="AAU570" s="0"/>
      <c r="AAV570" s="0"/>
      <c r="AAW570" s="0"/>
      <c r="AAX570" s="0"/>
      <c r="AAY570" s="0"/>
      <c r="AAZ570" s="0"/>
      <c r="ABA570" s="0"/>
      <c r="ABB570" s="0"/>
      <c r="ABC570" s="0"/>
      <c r="ABD570" s="0"/>
      <c r="ABE570" s="0"/>
      <c r="ABF570" s="0"/>
      <c r="ABG570" s="0"/>
      <c r="ABH570" s="0"/>
      <c r="ABI570" s="0"/>
      <c r="ABJ570" s="0"/>
      <c r="ABK570" s="0"/>
      <c r="ABL570" s="0"/>
      <c r="ABM570" s="0"/>
      <c r="ABN570" s="0"/>
      <c r="ABO570" s="0"/>
      <c r="ABP570" s="0"/>
      <c r="ABQ570" s="0"/>
      <c r="ABR570" s="0"/>
      <c r="ABS570" s="0"/>
      <c r="ABT570" s="0"/>
      <c r="ABU570" s="0"/>
      <c r="ABV570" s="0"/>
      <c r="ABW570" s="0"/>
      <c r="ABX570" s="0"/>
      <c r="ABY570" s="0"/>
      <c r="ABZ570" s="0"/>
      <c r="ACA570" s="0"/>
      <c r="ACB570" s="0"/>
      <c r="ACC570" s="0"/>
      <c r="ACD570" s="0"/>
      <c r="ACE570" s="0"/>
      <c r="ACF570" s="0"/>
      <c r="ACG570" s="0"/>
      <c r="ACH570" s="0"/>
      <c r="ACI570" s="0"/>
      <c r="ACJ570" s="0"/>
      <c r="ACK570" s="0"/>
      <c r="ACL570" s="0"/>
      <c r="ACM570" s="0"/>
      <c r="ACN570" s="0"/>
      <c r="ACO570" s="0"/>
      <c r="ACP570" s="0"/>
      <c r="ACQ570" s="0"/>
      <c r="ACR570" s="0"/>
      <c r="ACS570" s="0"/>
      <c r="ACT570" s="0"/>
      <c r="ACU570" s="0"/>
      <c r="ACV570" s="0"/>
      <c r="ACW570" s="0"/>
      <c r="ACX570" s="0"/>
      <c r="ACY570" s="0"/>
      <c r="ACZ570" s="0"/>
      <c r="ADA570" s="0"/>
      <c r="ADB570" s="0"/>
      <c r="ADC570" s="0"/>
      <c r="ADD570" s="0"/>
      <c r="ADE570" s="0"/>
      <c r="ADF570" s="0"/>
      <c r="ADG570" s="0"/>
      <c r="ADH570" s="0"/>
      <c r="ADI570" s="0"/>
      <c r="ADJ570" s="0"/>
      <c r="ADK570" s="0"/>
      <c r="ADL570" s="0"/>
      <c r="ADM570" s="0"/>
      <c r="ADN570" s="0"/>
      <c r="ADO570" s="0"/>
      <c r="ADP570" s="0"/>
      <c r="ADQ570" s="0"/>
      <c r="ADR570" s="0"/>
      <c r="ADS570" s="0"/>
      <c r="ADT570" s="0"/>
      <c r="ADU570" s="0"/>
      <c r="ADV570" s="0"/>
      <c r="ADW570" s="0"/>
      <c r="ADX570" s="0"/>
      <c r="ADY570" s="0"/>
      <c r="ADZ570" s="0"/>
      <c r="AEA570" s="0"/>
      <c r="AEB570" s="0"/>
      <c r="AEC570" s="0"/>
      <c r="AED570" s="0"/>
      <c r="AEE570" s="0"/>
      <c r="AEF570" s="0"/>
      <c r="AEG570" s="0"/>
      <c r="AEH570" s="0"/>
      <c r="AEI570" s="0"/>
      <c r="AEJ570" s="0"/>
      <c r="AEK570" s="0"/>
      <c r="AEL570" s="0"/>
      <c r="AEM570" s="0"/>
      <c r="AEN570" s="0"/>
      <c r="AEO570" s="0"/>
      <c r="AEP570" s="0"/>
      <c r="AEQ570" s="0"/>
      <c r="AER570" s="0"/>
      <c r="AES570" s="0"/>
      <c r="AET570" s="0"/>
      <c r="AEU570" s="0"/>
      <c r="AEV570" s="0"/>
      <c r="AEW570" s="0"/>
      <c r="AEX570" s="0"/>
      <c r="AEY570" s="0"/>
      <c r="AEZ570" s="0"/>
      <c r="AFA570" s="0"/>
      <c r="AFB570" s="0"/>
      <c r="AFC570" s="0"/>
      <c r="AFD570" s="0"/>
      <c r="AFE570" s="0"/>
      <c r="AFF570" s="0"/>
      <c r="AFG570" s="0"/>
      <c r="AFH570" s="0"/>
      <c r="AFI570" s="0"/>
      <c r="AFJ570" s="0"/>
      <c r="AFK570" s="0"/>
      <c r="AFL570" s="0"/>
      <c r="AFM570" s="0"/>
      <c r="AFN570" s="0"/>
      <c r="AFO570" s="0"/>
      <c r="AFP570" s="0"/>
      <c r="AFQ570" s="0"/>
      <c r="AFR570" s="0"/>
      <c r="AFS570" s="0"/>
      <c r="AFT570" s="0"/>
      <c r="AFU570" s="0"/>
      <c r="AFV570" s="0"/>
      <c r="AFW570" s="0"/>
      <c r="AFX570" s="0"/>
      <c r="AFY570" s="0"/>
      <c r="AFZ570" s="0"/>
      <c r="AGA570" s="0"/>
      <c r="AGB570" s="0"/>
      <c r="AGC570" s="0"/>
      <c r="AGD570" s="0"/>
      <c r="AGE570" s="0"/>
      <c r="AGF570" s="0"/>
      <c r="AGG570" s="0"/>
      <c r="AGH570" s="0"/>
      <c r="AGI570" s="0"/>
      <c r="AGJ570" s="0"/>
      <c r="AGK570" s="0"/>
      <c r="AGL570" s="0"/>
      <c r="AGM570" s="0"/>
      <c r="AGN570" s="0"/>
      <c r="AGO570" s="0"/>
      <c r="AGP570" s="0"/>
      <c r="AGQ570" s="0"/>
      <c r="AGR570" s="0"/>
      <c r="AGS570" s="0"/>
      <c r="AGT570" s="0"/>
      <c r="AGU570" s="0"/>
      <c r="AGV570" s="0"/>
      <c r="AGW570" s="0"/>
      <c r="AGX570" s="0"/>
      <c r="AGY570" s="0"/>
      <c r="AGZ570" s="0"/>
      <c r="AHA570" s="0"/>
      <c r="AHB570" s="0"/>
      <c r="AHC570" s="0"/>
      <c r="AHD570" s="0"/>
      <c r="AHE570" s="0"/>
      <c r="AHF570" s="0"/>
      <c r="AHG570" s="0"/>
      <c r="AHH570" s="0"/>
      <c r="AHI570" s="0"/>
      <c r="AHJ570" s="0"/>
      <c r="AHK570" s="0"/>
      <c r="AHL570" s="0"/>
      <c r="AHM570" s="0"/>
      <c r="AHN570" s="0"/>
      <c r="AHO570" s="0"/>
      <c r="AHP570" s="0"/>
      <c r="AHQ570" s="0"/>
      <c r="AHR570" s="0"/>
      <c r="AHS570" s="0"/>
      <c r="AHT570" s="0"/>
      <c r="AHU570" s="0"/>
      <c r="AHV570" s="0"/>
      <c r="AHW570" s="0"/>
      <c r="AHX570" s="0"/>
      <c r="AHY570" s="0"/>
      <c r="AHZ570" s="0"/>
      <c r="AIA570" s="0"/>
      <c r="AIB570" s="0"/>
      <c r="AIC570" s="0"/>
      <c r="AID570" s="0"/>
      <c r="AIE570" s="0"/>
      <c r="AIF570" s="0"/>
      <c r="AIG570" s="0"/>
      <c r="AIH570" s="0"/>
      <c r="AII570" s="0"/>
      <c r="AIJ570" s="0"/>
      <c r="AIK570" s="0"/>
      <c r="AIL570" s="0"/>
      <c r="AIM570" s="0"/>
      <c r="AIN570" s="0"/>
      <c r="AIO570" s="0"/>
      <c r="AIP570" s="0"/>
      <c r="AIQ570" s="0"/>
      <c r="AIR570" s="0"/>
      <c r="AIS570" s="0"/>
      <c r="AIT570" s="0"/>
      <c r="AIU570" s="0"/>
      <c r="AIV570" s="0"/>
      <c r="AIW570" s="0"/>
      <c r="AIX570" s="0"/>
      <c r="AIY570" s="0"/>
      <c r="AIZ570" s="0"/>
      <c r="AJA570" s="0"/>
      <c r="AJB570" s="0"/>
      <c r="AJC570" s="0"/>
      <c r="AJD570" s="0"/>
      <c r="AJE570" s="0"/>
      <c r="AJF570" s="0"/>
      <c r="AJG570" s="0"/>
      <c r="AJH570" s="0"/>
      <c r="AJI570" s="0"/>
      <c r="AJJ570" s="0"/>
      <c r="AJK570" s="0"/>
      <c r="AJL570" s="0"/>
      <c r="AJM570" s="0"/>
      <c r="AJN570" s="0"/>
      <c r="AJO570" s="0"/>
      <c r="AJP570" s="0"/>
      <c r="AJQ570" s="0"/>
      <c r="AJR570" s="0"/>
      <c r="AJS570" s="0"/>
      <c r="AJT570" s="0"/>
      <c r="AJU570" s="0"/>
      <c r="AJV570" s="0"/>
      <c r="AJW570" s="0"/>
      <c r="AJX570" s="0"/>
      <c r="AJY570" s="0"/>
      <c r="AJZ570" s="0"/>
      <c r="AKA570" s="0"/>
      <c r="AKB570" s="0"/>
      <c r="AKC570" s="0"/>
      <c r="AKD570" s="0"/>
      <c r="AKE570" s="0"/>
      <c r="AKF570" s="0"/>
      <c r="AKG570" s="0"/>
      <c r="AKH570" s="0"/>
      <c r="AKI570" s="0"/>
      <c r="AKJ570" s="0"/>
      <c r="AKK570" s="0"/>
      <c r="AKL570" s="0"/>
      <c r="AKM570" s="0"/>
      <c r="AKN570" s="0"/>
      <c r="AKO570" s="0"/>
      <c r="AKP570" s="0"/>
      <c r="AKQ570" s="0"/>
      <c r="AKR570" s="0"/>
      <c r="AKS570" s="0"/>
      <c r="AKT570" s="0"/>
      <c r="AKU570" s="0"/>
      <c r="AKV570" s="0"/>
      <c r="AKW570" s="0"/>
      <c r="AKX570" s="0"/>
      <c r="AKY570" s="0"/>
      <c r="AKZ570" s="0"/>
      <c r="ALA570" s="0"/>
      <c r="ALB570" s="0"/>
      <c r="ALC570" s="0"/>
      <c r="ALD570" s="0"/>
      <c r="ALE570" s="0"/>
      <c r="ALF570" s="0"/>
      <c r="ALG570" s="0"/>
      <c r="ALH570" s="0"/>
      <c r="ALI570" s="0"/>
      <c r="ALJ570" s="0"/>
      <c r="ALK570" s="0"/>
      <c r="ALL570" s="0"/>
      <c r="ALM570" s="0"/>
      <c r="ALN570" s="0"/>
      <c r="ALO570" s="0"/>
      <c r="ALP570" s="0"/>
      <c r="ALQ570" s="0"/>
      <c r="ALR570" s="0"/>
      <c r="ALS570" s="0"/>
      <c r="ALT570" s="0"/>
      <c r="ALU570" s="0"/>
      <c r="ALV570" s="0"/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customFormat="false" ht="12.8" hidden="false" customHeight="false" outlineLevel="0" collapsed="false">
      <c r="A571" s="10" t="s">
        <v>174</v>
      </c>
      <c r="B571" s="10" t="s">
        <v>894</v>
      </c>
      <c r="C571" s="10" t="n">
        <v>1</v>
      </c>
      <c r="D571" s="10" t="n">
        <v>1</v>
      </c>
      <c r="E571" s="10" t="n">
        <v>0</v>
      </c>
      <c r="F571" s="0"/>
      <c r="G571" s="10" t="n">
        <v>0</v>
      </c>
      <c r="H571" s="0"/>
      <c r="I571" s="0"/>
      <c r="J571" s="0"/>
      <c r="K571" s="0"/>
      <c r="L571" s="0"/>
      <c r="M571" s="10" t="s">
        <v>833</v>
      </c>
      <c r="N571" s="40" t="s">
        <v>296</v>
      </c>
      <c r="O571" s="0"/>
      <c r="P571" s="0"/>
      <c r="Q571" s="0"/>
      <c r="R571" s="0"/>
      <c r="S571" s="0" t="n">
        <v>0</v>
      </c>
      <c r="T571" s="0"/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customFormat="false" ht="12.8" hidden="false" customHeight="false" outlineLevel="0" collapsed="false">
      <c r="A572" s="10" t="s">
        <v>174</v>
      </c>
      <c r="B572" s="10" t="s">
        <v>895</v>
      </c>
      <c r="C572" s="10" t="n">
        <v>1</v>
      </c>
      <c r="D572" s="10" t="n">
        <v>1</v>
      </c>
      <c r="E572" s="10" t="n">
        <v>0</v>
      </c>
      <c r="F572" s="0"/>
      <c r="G572" s="10" t="n">
        <v>0</v>
      </c>
      <c r="H572" s="0"/>
      <c r="I572" s="0"/>
      <c r="J572" s="0"/>
      <c r="K572" s="0"/>
      <c r="L572" s="0"/>
      <c r="M572" s="10" t="s">
        <v>833</v>
      </c>
      <c r="N572" s="0"/>
      <c r="O572" s="0"/>
      <c r="P572" s="0"/>
      <c r="Q572" s="0"/>
      <c r="R572" s="0"/>
      <c r="S572" s="0" t="n">
        <v>0</v>
      </c>
      <c r="T572" s="0"/>
      <c r="U572" s="0"/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/>
      <c r="BJ572" s="0"/>
      <c r="BK572" s="0"/>
      <c r="BL572" s="0"/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  <c r="IW572" s="0"/>
      <c r="IX572" s="0"/>
      <c r="IY572" s="0"/>
      <c r="IZ572" s="0"/>
      <c r="JA572" s="0"/>
      <c r="JB572" s="0"/>
      <c r="JC572" s="0"/>
      <c r="JD572" s="0"/>
      <c r="JE572" s="0"/>
      <c r="JF572" s="0"/>
      <c r="JG572" s="0"/>
      <c r="JH572" s="0"/>
      <c r="JI572" s="0"/>
      <c r="JJ572" s="0"/>
      <c r="JK572" s="0"/>
      <c r="JL572" s="0"/>
      <c r="JM572" s="0"/>
      <c r="JN572" s="0"/>
      <c r="JO572" s="0"/>
      <c r="JP572" s="0"/>
      <c r="JQ572" s="0"/>
      <c r="JR572" s="0"/>
      <c r="JS572" s="0"/>
      <c r="JT572" s="0"/>
      <c r="JU572" s="0"/>
      <c r="JV572" s="0"/>
      <c r="JW572" s="0"/>
      <c r="JX572" s="0"/>
      <c r="JY572" s="0"/>
      <c r="JZ572" s="0"/>
      <c r="KA572" s="0"/>
      <c r="KB572" s="0"/>
      <c r="KC572" s="0"/>
      <c r="KD572" s="0"/>
      <c r="KE572" s="0"/>
      <c r="KF572" s="0"/>
      <c r="KG572" s="0"/>
      <c r="KH572" s="0"/>
      <c r="KI572" s="0"/>
      <c r="KJ572" s="0"/>
      <c r="KK572" s="0"/>
      <c r="KL572" s="0"/>
      <c r="KM572" s="0"/>
      <c r="KN572" s="0"/>
      <c r="KO572" s="0"/>
      <c r="KP572" s="0"/>
      <c r="KQ572" s="0"/>
      <c r="KR572" s="0"/>
      <c r="KS572" s="0"/>
      <c r="KT572" s="0"/>
      <c r="KU572" s="0"/>
      <c r="KV572" s="0"/>
      <c r="KW572" s="0"/>
      <c r="KX572" s="0"/>
      <c r="KY572" s="0"/>
      <c r="KZ572" s="0"/>
      <c r="LA572" s="0"/>
      <c r="LB572" s="0"/>
      <c r="LC572" s="0"/>
      <c r="LD572" s="0"/>
      <c r="LE572" s="0"/>
      <c r="LF572" s="0"/>
      <c r="LG572" s="0"/>
      <c r="LH572" s="0"/>
      <c r="LI572" s="0"/>
      <c r="LJ572" s="0"/>
      <c r="LK572" s="0"/>
      <c r="LL572" s="0"/>
      <c r="LM572" s="0"/>
      <c r="LN572" s="0"/>
      <c r="LO572" s="0"/>
      <c r="LP572" s="0"/>
      <c r="LQ572" s="0"/>
      <c r="LR572" s="0"/>
      <c r="LS572" s="0"/>
      <c r="LT572" s="0"/>
      <c r="LU572" s="0"/>
      <c r="LV572" s="0"/>
      <c r="LW572" s="0"/>
      <c r="LX572" s="0"/>
      <c r="LY572" s="0"/>
      <c r="LZ572" s="0"/>
      <c r="MA572" s="0"/>
      <c r="MB572" s="0"/>
      <c r="MC572" s="0"/>
      <c r="MD572" s="0"/>
      <c r="ME572" s="0"/>
      <c r="MF572" s="0"/>
      <c r="MG572" s="0"/>
      <c r="MH572" s="0"/>
      <c r="MI572" s="0"/>
      <c r="MJ572" s="0"/>
      <c r="MK572" s="0"/>
      <c r="ML572" s="0"/>
      <c r="MM572" s="0"/>
      <c r="MN572" s="0"/>
      <c r="MO572" s="0"/>
      <c r="MP572" s="0"/>
      <c r="MQ572" s="0"/>
      <c r="MR572" s="0"/>
      <c r="MS572" s="0"/>
      <c r="MT572" s="0"/>
      <c r="MU572" s="0"/>
      <c r="MV572" s="0"/>
      <c r="MW572" s="0"/>
      <c r="MX572" s="0"/>
      <c r="MY572" s="0"/>
      <c r="MZ572" s="0"/>
      <c r="NA572" s="0"/>
      <c r="NB572" s="0"/>
      <c r="NC572" s="0"/>
      <c r="ND572" s="0"/>
      <c r="NE572" s="0"/>
      <c r="NF572" s="0"/>
      <c r="NG572" s="0"/>
      <c r="NH572" s="0"/>
      <c r="NI572" s="0"/>
      <c r="NJ572" s="0"/>
      <c r="NK572" s="0"/>
      <c r="NL572" s="0"/>
      <c r="NM572" s="0"/>
      <c r="NN572" s="0"/>
      <c r="NO572" s="0"/>
      <c r="NP572" s="0"/>
      <c r="NQ572" s="0"/>
      <c r="NR572" s="0"/>
      <c r="NS572" s="0"/>
      <c r="NT572" s="0"/>
      <c r="NU572" s="0"/>
      <c r="NV572" s="0"/>
      <c r="NW572" s="0"/>
      <c r="NX572" s="0"/>
      <c r="NY572" s="0"/>
      <c r="NZ572" s="0"/>
      <c r="OA572" s="0"/>
      <c r="OB572" s="0"/>
      <c r="OC572" s="0"/>
      <c r="OD572" s="0"/>
      <c r="OE572" s="0"/>
      <c r="OF572" s="0"/>
      <c r="OG572" s="0"/>
      <c r="OH572" s="0"/>
      <c r="OI572" s="0"/>
      <c r="OJ572" s="0"/>
      <c r="OK572" s="0"/>
      <c r="OL572" s="0"/>
      <c r="OM572" s="0"/>
      <c r="ON572" s="0"/>
      <c r="OO572" s="0"/>
      <c r="OP572" s="0"/>
      <c r="OQ572" s="0"/>
      <c r="OR572" s="0"/>
      <c r="OS572" s="0"/>
      <c r="OT572" s="0"/>
      <c r="OU572" s="0"/>
      <c r="OV572" s="0"/>
      <c r="OW572" s="0"/>
      <c r="OX572" s="0"/>
      <c r="OY572" s="0"/>
      <c r="OZ572" s="0"/>
      <c r="PA572" s="0"/>
      <c r="PB572" s="0"/>
      <c r="PC572" s="0"/>
      <c r="PD572" s="0"/>
      <c r="PE572" s="0"/>
      <c r="PF572" s="0"/>
      <c r="PG572" s="0"/>
      <c r="PH572" s="0"/>
      <c r="PI572" s="0"/>
      <c r="PJ572" s="0"/>
      <c r="PK572" s="0"/>
      <c r="PL572" s="0"/>
      <c r="PM572" s="0"/>
      <c r="PN572" s="0"/>
      <c r="PO572" s="0"/>
      <c r="PP572" s="0"/>
      <c r="PQ572" s="0"/>
      <c r="PR572" s="0"/>
      <c r="PS572" s="0"/>
      <c r="PT572" s="0"/>
      <c r="PU572" s="0"/>
      <c r="PV572" s="0"/>
      <c r="PW572" s="0"/>
      <c r="PX572" s="0"/>
      <c r="PY572" s="0"/>
      <c r="PZ572" s="0"/>
      <c r="QA572" s="0"/>
      <c r="QB572" s="0"/>
      <c r="QC572" s="0"/>
      <c r="QD572" s="0"/>
      <c r="QE572" s="0"/>
      <c r="QF572" s="0"/>
      <c r="QG572" s="0"/>
      <c r="QH572" s="0"/>
      <c r="QI572" s="0"/>
      <c r="QJ572" s="0"/>
      <c r="QK572" s="0"/>
      <c r="QL572" s="0"/>
      <c r="QM572" s="0"/>
      <c r="QN572" s="0"/>
      <c r="QO572" s="0"/>
      <c r="QP572" s="0"/>
      <c r="QQ572" s="0"/>
      <c r="QR572" s="0"/>
      <c r="QS572" s="0"/>
      <c r="QT572" s="0"/>
      <c r="QU572" s="0"/>
      <c r="QV572" s="0"/>
      <c r="QW572" s="0"/>
      <c r="QX572" s="0"/>
      <c r="QY572" s="0"/>
      <c r="QZ572" s="0"/>
      <c r="RA572" s="0"/>
      <c r="RB572" s="0"/>
      <c r="RC572" s="0"/>
      <c r="RD572" s="0"/>
      <c r="RE572" s="0"/>
      <c r="RF572" s="0"/>
      <c r="RG572" s="0"/>
      <c r="RH572" s="0"/>
      <c r="RI572" s="0"/>
      <c r="RJ572" s="0"/>
      <c r="RK572" s="0"/>
      <c r="RL572" s="0"/>
      <c r="RM572" s="0"/>
      <c r="RN572" s="0"/>
      <c r="RO572" s="0"/>
      <c r="RP572" s="0"/>
      <c r="RQ572" s="0"/>
      <c r="RR572" s="0"/>
      <c r="RS572" s="0"/>
      <c r="RT572" s="0"/>
      <c r="RU572" s="0"/>
      <c r="RV572" s="0"/>
      <c r="RW572" s="0"/>
      <c r="RX572" s="0"/>
      <c r="RY572" s="0"/>
      <c r="RZ572" s="0"/>
      <c r="SA572" s="0"/>
      <c r="SB572" s="0"/>
      <c r="SC572" s="0"/>
      <c r="SD572" s="0"/>
      <c r="SE572" s="0"/>
      <c r="SF572" s="0"/>
      <c r="SG572" s="0"/>
      <c r="SH572" s="0"/>
      <c r="SI572" s="0"/>
      <c r="SJ572" s="0"/>
      <c r="SK572" s="0"/>
      <c r="SL572" s="0"/>
      <c r="SM572" s="0"/>
      <c r="SN572" s="0"/>
      <c r="SO572" s="0"/>
      <c r="SP572" s="0"/>
      <c r="SQ572" s="0"/>
      <c r="SR572" s="0"/>
      <c r="SS572" s="0"/>
      <c r="ST572" s="0"/>
      <c r="SU572" s="0"/>
      <c r="SV572" s="0"/>
      <c r="SW572" s="0"/>
      <c r="SX572" s="0"/>
      <c r="SY572" s="0"/>
      <c r="SZ572" s="0"/>
      <c r="TA572" s="0"/>
      <c r="TB572" s="0"/>
      <c r="TC572" s="0"/>
      <c r="TD572" s="0"/>
      <c r="TE572" s="0"/>
      <c r="TF572" s="0"/>
      <c r="TG572" s="0"/>
      <c r="TH572" s="0"/>
      <c r="TI572" s="0"/>
      <c r="TJ572" s="0"/>
      <c r="TK572" s="0"/>
      <c r="TL572" s="0"/>
      <c r="TM572" s="0"/>
      <c r="TN572" s="0"/>
      <c r="TO572" s="0"/>
      <c r="TP572" s="0"/>
      <c r="TQ572" s="0"/>
      <c r="TR572" s="0"/>
      <c r="TS572" s="0"/>
      <c r="TT572" s="0"/>
      <c r="TU572" s="0"/>
      <c r="TV572" s="0"/>
      <c r="TW572" s="0"/>
      <c r="TX572" s="0"/>
      <c r="TY572" s="0"/>
      <c r="TZ572" s="0"/>
      <c r="UA572" s="0"/>
      <c r="UB572" s="0"/>
      <c r="UC572" s="0"/>
      <c r="UD572" s="0"/>
      <c r="UE572" s="0"/>
      <c r="UF572" s="0"/>
      <c r="UG572" s="0"/>
      <c r="UH572" s="0"/>
      <c r="UI572" s="0"/>
      <c r="UJ572" s="0"/>
      <c r="UK572" s="0"/>
      <c r="UL572" s="0"/>
      <c r="UM572" s="0"/>
      <c r="UN572" s="0"/>
      <c r="UO572" s="0"/>
      <c r="UP572" s="0"/>
      <c r="UQ572" s="0"/>
      <c r="UR572" s="0"/>
      <c r="US572" s="0"/>
      <c r="UT572" s="0"/>
      <c r="UU572" s="0"/>
      <c r="UV572" s="0"/>
      <c r="UW572" s="0"/>
      <c r="UX572" s="0"/>
      <c r="UY572" s="0"/>
      <c r="UZ572" s="0"/>
      <c r="VA572" s="0"/>
      <c r="VB572" s="0"/>
      <c r="VC572" s="0"/>
      <c r="VD572" s="0"/>
      <c r="VE572" s="0"/>
      <c r="VF572" s="0"/>
      <c r="VG572" s="0"/>
      <c r="VH572" s="0"/>
      <c r="VI572" s="0"/>
      <c r="VJ572" s="0"/>
      <c r="VK572" s="0"/>
      <c r="VL572" s="0"/>
      <c r="VM572" s="0"/>
      <c r="VN572" s="0"/>
      <c r="VO572" s="0"/>
      <c r="VP572" s="0"/>
      <c r="VQ572" s="0"/>
      <c r="VR572" s="0"/>
      <c r="VS572" s="0"/>
      <c r="VT572" s="0"/>
      <c r="VU572" s="0"/>
      <c r="VV572" s="0"/>
      <c r="VW572" s="0"/>
      <c r="VX572" s="0"/>
      <c r="VY572" s="0"/>
      <c r="VZ572" s="0"/>
      <c r="WA572" s="0"/>
      <c r="WB572" s="0"/>
      <c r="WC572" s="0"/>
      <c r="WD572" s="0"/>
      <c r="WE572" s="0"/>
      <c r="WF572" s="0"/>
      <c r="WG572" s="0"/>
      <c r="WH572" s="0"/>
      <c r="WI572" s="0"/>
      <c r="WJ572" s="0"/>
      <c r="WK572" s="0"/>
      <c r="WL572" s="0"/>
      <c r="WM572" s="0"/>
      <c r="WN572" s="0"/>
      <c r="WO572" s="0"/>
      <c r="WP572" s="0"/>
      <c r="WQ572" s="0"/>
      <c r="WR572" s="0"/>
      <c r="WS572" s="0"/>
      <c r="WT572" s="0"/>
      <c r="WU572" s="0"/>
      <c r="WV572" s="0"/>
      <c r="WW572" s="0"/>
      <c r="WX572" s="0"/>
      <c r="WY572" s="0"/>
      <c r="WZ572" s="0"/>
      <c r="XA572" s="0"/>
      <c r="XB572" s="0"/>
      <c r="XC572" s="0"/>
      <c r="XD572" s="0"/>
      <c r="XE572" s="0"/>
      <c r="XF572" s="0"/>
      <c r="XG572" s="0"/>
      <c r="XH572" s="0"/>
      <c r="XI572" s="0"/>
      <c r="XJ572" s="0"/>
      <c r="XK572" s="0"/>
      <c r="XL572" s="0"/>
      <c r="XM572" s="0"/>
      <c r="XN572" s="0"/>
      <c r="XO572" s="0"/>
      <c r="XP572" s="0"/>
      <c r="XQ572" s="0"/>
      <c r="XR572" s="0"/>
      <c r="XS572" s="0"/>
      <c r="XT572" s="0"/>
      <c r="XU572" s="0"/>
      <c r="XV572" s="0"/>
      <c r="XW572" s="0"/>
      <c r="XX572" s="0"/>
      <c r="XY572" s="0"/>
      <c r="XZ572" s="0"/>
      <c r="YA572" s="0"/>
      <c r="YB572" s="0"/>
      <c r="YC572" s="0"/>
      <c r="YD572" s="0"/>
      <c r="YE572" s="0"/>
      <c r="YF572" s="0"/>
      <c r="YG572" s="0"/>
      <c r="YH572" s="0"/>
      <c r="YI572" s="0"/>
      <c r="YJ572" s="0"/>
      <c r="YK572" s="0"/>
      <c r="YL572" s="0"/>
      <c r="YM572" s="0"/>
      <c r="YN572" s="0"/>
      <c r="YO572" s="0"/>
      <c r="YP572" s="0"/>
      <c r="YQ572" s="0"/>
      <c r="YR572" s="0"/>
      <c r="YS572" s="0"/>
      <c r="YT572" s="0"/>
      <c r="YU572" s="0"/>
      <c r="YV572" s="0"/>
      <c r="YW572" s="0"/>
      <c r="YX572" s="0"/>
      <c r="YY572" s="0"/>
      <c r="YZ572" s="0"/>
      <c r="ZA572" s="0"/>
      <c r="ZB572" s="0"/>
      <c r="ZC572" s="0"/>
      <c r="ZD572" s="0"/>
      <c r="ZE572" s="0"/>
      <c r="ZF572" s="0"/>
      <c r="ZG572" s="0"/>
      <c r="ZH572" s="0"/>
      <c r="ZI572" s="0"/>
      <c r="ZJ572" s="0"/>
      <c r="ZK572" s="0"/>
      <c r="ZL572" s="0"/>
      <c r="ZM572" s="0"/>
      <c r="ZN572" s="0"/>
      <c r="ZO572" s="0"/>
      <c r="ZP572" s="0"/>
      <c r="ZQ572" s="0"/>
      <c r="ZR572" s="0"/>
      <c r="ZS572" s="0"/>
      <c r="ZT572" s="0"/>
      <c r="ZU572" s="0"/>
      <c r="ZV572" s="0"/>
      <c r="ZW572" s="0"/>
      <c r="ZX572" s="0"/>
      <c r="ZY572" s="0"/>
      <c r="ZZ572" s="0"/>
      <c r="AAA572" s="0"/>
      <c r="AAB572" s="0"/>
      <c r="AAC572" s="0"/>
      <c r="AAD572" s="0"/>
      <c r="AAE572" s="0"/>
      <c r="AAF572" s="0"/>
      <c r="AAG572" s="0"/>
      <c r="AAH572" s="0"/>
      <c r="AAI572" s="0"/>
      <c r="AAJ572" s="0"/>
      <c r="AAK572" s="0"/>
      <c r="AAL572" s="0"/>
      <c r="AAM572" s="0"/>
      <c r="AAN572" s="0"/>
      <c r="AAO572" s="0"/>
      <c r="AAP572" s="0"/>
      <c r="AAQ572" s="0"/>
      <c r="AAR572" s="0"/>
      <c r="AAS572" s="0"/>
      <c r="AAT572" s="0"/>
      <c r="AAU572" s="0"/>
      <c r="AAV572" s="0"/>
      <c r="AAW572" s="0"/>
      <c r="AAX572" s="0"/>
      <c r="AAY572" s="0"/>
      <c r="AAZ572" s="0"/>
      <c r="ABA572" s="0"/>
      <c r="ABB572" s="0"/>
      <c r="ABC572" s="0"/>
      <c r="ABD572" s="0"/>
      <c r="ABE572" s="0"/>
      <c r="ABF572" s="0"/>
      <c r="ABG572" s="0"/>
      <c r="ABH572" s="0"/>
      <c r="ABI572" s="0"/>
      <c r="ABJ572" s="0"/>
      <c r="ABK572" s="0"/>
      <c r="ABL572" s="0"/>
      <c r="ABM572" s="0"/>
      <c r="ABN572" s="0"/>
      <c r="ABO572" s="0"/>
      <c r="ABP572" s="0"/>
      <c r="ABQ572" s="0"/>
      <c r="ABR572" s="0"/>
      <c r="ABS572" s="0"/>
      <c r="ABT572" s="0"/>
      <c r="ABU572" s="0"/>
      <c r="ABV572" s="0"/>
      <c r="ABW572" s="0"/>
      <c r="ABX572" s="0"/>
      <c r="ABY572" s="0"/>
      <c r="ABZ572" s="0"/>
      <c r="ACA572" s="0"/>
      <c r="ACB572" s="0"/>
      <c r="ACC572" s="0"/>
      <c r="ACD572" s="0"/>
      <c r="ACE572" s="0"/>
      <c r="ACF572" s="0"/>
      <c r="ACG572" s="0"/>
      <c r="ACH572" s="0"/>
      <c r="ACI572" s="0"/>
      <c r="ACJ572" s="0"/>
      <c r="ACK572" s="0"/>
      <c r="ACL572" s="0"/>
      <c r="ACM572" s="0"/>
      <c r="ACN572" s="0"/>
      <c r="ACO572" s="0"/>
      <c r="ACP572" s="0"/>
      <c r="ACQ572" s="0"/>
      <c r="ACR572" s="0"/>
      <c r="ACS572" s="0"/>
      <c r="ACT572" s="0"/>
      <c r="ACU572" s="0"/>
      <c r="ACV572" s="0"/>
      <c r="ACW572" s="0"/>
      <c r="ACX572" s="0"/>
      <c r="ACY572" s="0"/>
      <c r="ACZ572" s="0"/>
      <c r="ADA572" s="0"/>
      <c r="ADB572" s="0"/>
      <c r="ADC572" s="0"/>
      <c r="ADD572" s="0"/>
      <c r="ADE572" s="0"/>
      <c r="ADF572" s="0"/>
      <c r="ADG572" s="0"/>
      <c r="ADH572" s="0"/>
      <c r="ADI572" s="0"/>
      <c r="ADJ572" s="0"/>
      <c r="ADK572" s="0"/>
      <c r="ADL572" s="0"/>
      <c r="ADM572" s="0"/>
      <c r="ADN572" s="0"/>
      <c r="ADO572" s="0"/>
      <c r="ADP572" s="0"/>
      <c r="ADQ572" s="0"/>
      <c r="ADR572" s="0"/>
      <c r="ADS572" s="0"/>
      <c r="ADT572" s="0"/>
      <c r="ADU572" s="0"/>
      <c r="ADV572" s="0"/>
      <c r="ADW572" s="0"/>
      <c r="ADX572" s="0"/>
      <c r="ADY572" s="0"/>
      <c r="ADZ572" s="0"/>
      <c r="AEA572" s="0"/>
      <c r="AEB572" s="0"/>
      <c r="AEC572" s="0"/>
      <c r="AED572" s="0"/>
      <c r="AEE572" s="0"/>
      <c r="AEF572" s="0"/>
      <c r="AEG572" s="0"/>
      <c r="AEH572" s="0"/>
      <c r="AEI572" s="0"/>
      <c r="AEJ572" s="0"/>
      <c r="AEK572" s="0"/>
      <c r="AEL572" s="0"/>
      <c r="AEM572" s="0"/>
      <c r="AEN572" s="0"/>
      <c r="AEO572" s="0"/>
      <c r="AEP572" s="0"/>
      <c r="AEQ572" s="0"/>
      <c r="AER572" s="0"/>
      <c r="AES572" s="0"/>
      <c r="AET572" s="0"/>
      <c r="AEU572" s="0"/>
      <c r="AEV572" s="0"/>
      <c r="AEW572" s="0"/>
      <c r="AEX572" s="0"/>
      <c r="AEY572" s="0"/>
      <c r="AEZ572" s="0"/>
      <c r="AFA572" s="0"/>
      <c r="AFB572" s="0"/>
      <c r="AFC572" s="0"/>
      <c r="AFD572" s="0"/>
      <c r="AFE572" s="0"/>
      <c r="AFF572" s="0"/>
      <c r="AFG572" s="0"/>
      <c r="AFH572" s="0"/>
      <c r="AFI572" s="0"/>
      <c r="AFJ572" s="0"/>
      <c r="AFK572" s="0"/>
      <c r="AFL572" s="0"/>
      <c r="AFM572" s="0"/>
      <c r="AFN572" s="0"/>
      <c r="AFO572" s="0"/>
      <c r="AFP572" s="0"/>
      <c r="AFQ572" s="0"/>
      <c r="AFR572" s="0"/>
      <c r="AFS572" s="0"/>
      <c r="AFT572" s="0"/>
      <c r="AFU572" s="0"/>
      <c r="AFV572" s="0"/>
      <c r="AFW572" s="0"/>
      <c r="AFX572" s="0"/>
      <c r="AFY572" s="0"/>
      <c r="AFZ572" s="0"/>
      <c r="AGA572" s="0"/>
      <c r="AGB572" s="0"/>
      <c r="AGC572" s="0"/>
      <c r="AGD572" s="0"/>
      <c r="AGE572" s="0"/>
      <c r="AGF572" s="0"/>
      <c r="AGG572" s="0"/>
      <c r="AGH572" s="0"/>
      <c r="AGI572" s="0"/>
      <c r="AGJ572" s="0"/>
      <c r="AGK572" s="0"/>
      <c r="AGL572" s="0"/>
      <c r="AGM572" s="0"/>
      <c r="AGN572" s="0"/>
      <c r="AGO572" s="0"/>
      <c r="AGP572" s="0"/>
      <c r="AGQ572" s="0"/>
      <c r="AGR572" s="0"/>
      <c r="AGS572" s="0"/>
      <c r="AGT572" s="0"/>
      <c r="AGU572" s="0"/>
      <c r="AGV572" s="0"/>
      <c r="AGW572" s="0"/>
      <c r="AGX572" s="0"/>
      <c r="AGY572" s="0"/>
      <c r="AGZ572" s="0"/>
      <c r="AHA572" s="0"/>
      <c r="AHB572" s="0"/>
      <c r="AHC572" s="0"/>
      <c r="AHD572" s="0"/>
      <c r="AHE572" s="0"/>
      <c r="AHF572" s="0"/>
      <c r="AHG572" s="0"/>
      <c r="AHH572" s="0"/>
      <c r="AHI572" s="0"/>
      <c r="AHJ572" s="0"/>
      <c r="AHK572" s="0"/>
      <c r="AHL572" s="0"/>
      <c r="AHM572" s="0"/>
      <c r="AHN572" s="0"/>
      <c r="AHO572" s="0"/>
      <c r="AHP572" s="0"/>
      <c r="AHQ572" s="0"/>
      <c r="AHR572" s="0"/>
      <c r="AHS572" s="0"/>
      <c r="AHT572" s="0"/>
      <c r="AHU572" s="0"/>
      <c r="AHV572" s="0"/>
      <c r="AHW572" s="0"/>
      <c r="AHX572" s="0"/>
      <c r="AHY572" s="0"/>
      <c r="AHZ572" s="0"/>
      <c r="AIA572" s="0"/>
      <c r="AIB572" s="0"/>
      <c r="AIC572" s="0"/>
      <c r="AID572" s="0"/>
      <c r="AIE572" s="0"/>
      <c r="AIF572" s="0"/>
      <c r="AIG572" s="0"/>
      <c r="AIH572" s="0"/>
      <c r="AII572" s="0"/>
      <c r="AIJ572" s="0"/>
      <c r="AIK572" s="0"/>
      <c r="AIL572" s="0"/>
      <c r="AIM572" s="0"/>
      <c r="AIN572" s="0"/>
      <c r="AIO572" s="0"/>
      <c r="AIP572" s="0"/>
      <c r="AIQ572" s="0"/>
      <c r="AIR572" s="0"/>
      <c r="AIS572" s="0"/>
      <c r="AIT572" s="0"/>
      <c r="AIU572" s="0"/>
      <c r="AIV572" s="0"/>
      <c r="AIW572" s="0"/>
      <c r="AIX572" s="0"/>
      <c r="AIY572" s="0"/>
      <c r="AIZ572" s="0"/>
      <c r="AJA572" s="0"/>
      <c r="AJB572" s="0"/>
      <c r="AJC572" s="0"/>
      <c r="AJD572" s="0"/>
      <c r="AJE572" s="0"/>
      <c r="AJF572" s="0"/>
      <c r="AJG572" s="0"/>
      <c r="AJH572" s="0"/>
      <c r="AJI572" s="0"/>
      <c r="AJJ572" s="0"/>
      <c r="AJK572" s="0"/>
      <c r="AJL572" s="0"/>
      <c r="AJM572" s="0"/>
      <c r="AJN572" s="0"/>
      <c r="AJO572" s="0"/>
      <c r="AJP572" s="0"/>
      <c r="AJQ572" s="0"/>
      <c r="AJR572" s="0"/>
      <c r="AJS572" s="0"/>
      <c r="AJT572" s="0"/>
      <c r="AJU572" s="0"/>
      <c r="AJV572" s="0"/>
      <c r="AJW572" s="0"/>
      <c r="AJX572" s="0"/>
      <c r="AJY572" s="0"/>
      <c r="AJZ572" s="0"/>
      <c r="AKA572" s="0"/>
      <c r="AKB572" s="0"/>
      <c r="AKC572" s="0"/>
      <c r="AKD572" s="0"/>
      <c r="AKE572" s="0"/>
      <c r="AKF572" s="0"/>
      <c r="AKG572" s="0"/>
      <c r="AKH572" s="0"/>
      <c r="AKI572" s="0"/>
      <c r="AKJ572" s="0"/>
      <c r="AKK572" s="0"/>
      <c r="AKL572" s="0"/>
      <c r="AKM572" s="0"/>
      <c r="AKN572" s="0"/>
      <c r="AKO572" s="0"/>
      <c r="AKP572" s="0"/>
      <c r="AKQ572" s="0"/>
      <c r="AKR572" s="0"/>
      <c r="AKS572" s="0"/>
      <c r="AKT572" s="0"/>
      <c r="AKU572" s="0"/>
      <c r="AKV572" s="0"/>
      <c r="AKW572" s="0"/>
      <c r="AKX572" s="0"/>
      <c r="AKY572" s="0"/>
      <c r="AKZ572" s="0"/>
      <c r="ALA572" s="0"/>
      <c r="ALB572" s="0"/>
      <c r="ALC572" s="0"/>
      <c r="ALD572" s="0"/>
      <c r="ALE572" s="0"/>
      <c r="ALF572" s="0"/>
      <c r="ALG572" s="0"/>
      <c r="ALH572" s="0"/>
      <c r="ALI572" s="0"/>
      <c r="ALJ572" s="0"/>
      <c r="ALK572" s="0"/>
      <c r="ALL572" s="0"/>
      <c r="ALM572" s="0"/>
      <c r="ALN572" s="0"/>
      <c r="ALO572" s="0"/>
      <c r="ALP572" s="0"/>
      <c r="ALQ572" s="0"/>
      <c r="ALR572" s="0"/>
      <c r="ALS572" s="0"/>
      <c r="ALT572" s="0"/>
      <c r="ALU572" s="0"/>
      <c r="ALV572" s="0"/>
      <c r="ALW572" s="0"/>
      <c r="ALX572" s="0"/>
      <c r="ALY572" s="0"/>
      <c r="ALZ572" s="0"/>
      <c r="AMA572" s="0"/>
      <c r="AMB572" s="0"/>
      <c r="AMC572" s="0"/>
      <c r="AMD572" s="0"/>
      <c r="AME572" s="0"/>
      <c r="AMF572" s="0"/>
      <c r="AMG572" s="0"/>
      <c r="AMH572" s="0"/>
      <c r="AMI572" s="0"/>
      <c r="AMJ572" s="0"/>
    </row>
    <row r="573" customFormat="false" ht="12.8" hidden="false" customHeight="false" outlineLevel="0" collapsed="false">
      <c r="A573" s="0" t="s">
        <v>174</v>
      </c>
      <c r="B573" s="0" t="s">
        <v>896</v>
      </c>
      <c r="C573" s="10" t="n">
        <v>1</v>
      </c>
      <c r="D573" s="10" t="n">
        <v>1</v>
      </c>
      <c r="E573" s="0" t="n">
        <v>0</v>
      </c>
      <c r="F573" s="33"/>
      <c r="G573" s="33"/>
      <c r="H573" s="0" t="n">
        <v>1</v>
      </c>
      <c r="I573" s="0" t="n">
        <v>1</v>
      </c>
      <c r="J573" s="0"/>
      <c r="K573" s="0"/>
      <c r="L573" s="0"/>
      <c r="M573" s="0"/>
      <c r="N573" s="33"/>
      <c r="O573" s="0"/>
      <c r="P573" s="0"/>
      <c r="Q573" s="0"/>
      <c r="R573" s="0"/>
      <c r="S573" s="0" t="n">
        <v>0</v>
      </c>
      <c r="T573" s="0"/>
      <c r="U573" s="0"/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  <c r="LX573" s="0"/>
      <c r="LY573" s="0"/>
      <c r="LZ573" s="0"/>
      <c r="MA573" s="0"/>
      <c r="MB573" s="0"/>
      <c r="MC573" s="0"/>
      <c r="MD573" s="0"/>
      <c r="ME573" s="0"/>
      <c r="MF573" s="0"/>
      <c r="MG573" s="0"/>
      <c r="MH573" s="0"/>
      <c r="MI573" s="0"/>
      <c r="MJ573" s="0"/>
      <c r="MK573" s="0"/>
      <c r="ML573" s="0"/>
      <c r="MM573" s="0"/>
      <c r="MN573" s="0"/>
      <c r="MO573" s="0"/>
      <c r="MP573" s="0"/>
      <c r="MQ573" s="0"/>
      <c r="MR573" s="0"/>
      <c r="MS573" s="0"/>
      <c r="MT573" s="0"/>
      <c r="MU573" s="0"/>
      <c r="MV573" s="0"/>
      <c r="MW573" s="0"/>
      <c r="MX573" s="0"/>
      <c r="MY573" s="0"/>
      <c r="MZ573" s="0"/>
      <c r="NA573" s="0"/>
      <c r="NB573" s="0"/>
      <c r="NC573" s="0"/>
      <c r="ND573" s="0"/>
      <c r="NE573" s="0"/>
      <c r="NF573" s="0"/>
      <c r="NG573" s="0"/>
      <c r="NH573" s="0"/>
      <c r="NI573" s="0"/>
      <c r="NJ573" s="0"/>
      <c r="NK573" s="0"/>
      <c r="NL573" s="0"/>
      <c r="NM573" s="0"/>
      <c r="NN573" s="0"/>
      <c r="NO573" s="0"/>
      <c r="NP573" s="0"/>
      <c r="NQ573" s="0"/>
      <c r="NR573" s="0"/>
      <c r="NS573" s="0"/>
      <c r="NT573" s="0"/>
      <c r="NU573" s="0"/>
      <c r="NV573" s="0"/>
      <c r="NW573" s="0"/>
      <c r="NX573" s="0"/>
      <c r="NY573" s="0"/>
      <c r="NZ573" s="0"/>
      <c r="OA573" s="0"/>
      <c r="OB573" s="0"/>
      <c r="OC573" s="0"/>
      <c r="OD573" s="0"/>
      <c r="OE573" s="0"/>
      <c r="OF573" s="0"/>
      <c r="OG573" s="0"/>
      <c r="OH573" s="0"/>
      <c r="OI573" s="0"/>
      <c r="OJ573" s="0"/>
      <c r="OK573" s="0"/>
      <c r="OL573" s="0"/>
      <c r="OM573" s="0"/>
      <c r="ON573" s="0"/>
      <c r="OO573" s="0"/>
      <c r="OP573" s="0"/>
      <c r="OQ573" s="0"/>
      <c r="OR573" s="0"/>
      <c r="OS573" s="0"/>
      <c r="OT573" s="0"/>
      <c r="OU573" s="0"/>
      <c r="OV573" s="0"/>
      <c r="OW573" s="0"/>
      <c r="OX573" s="0"/>
      <c r="OY573" s="0"/>
      <c r="OZ573" s="0"/>
      <c r="PA573" s="0"/>
      <c r="PB573" s="0"/>
      <c r="PC573" s="0"/>
      <c r="PD573" s="0"/>
      <c r="PE573" s="0"/>
      <c r="PF573" s="0"/>
      <c r="PG573" s="0"/>
      <c r="PH573" s="0"/>
      <c r="PI573" s="0"/>
      <c r="PJ573" s="0"/>
      <c r="PK573" s="0"/>
      <c r="PL573" s="0"/>
      <c r="PM573" s="0"/>
      <c r="PN573" s="0"/>
      <c r="PO573" s="0"/>
      <c r="PP573" s="0"/>
      <c r="PQ573" s="0"/>
      <c r="PR573" s="0"/>
      <c r="PS573" s="0"/>
      <c r="PT573" s="0"/>
      <c r="PU573" s="0"/>
      <c r="PV573" s="0"/>
      <c r="PW573" s="0"/>
      <c r="PX573" s="0"/>
      <c r="PY573" s="0"/>
      <c r="PZ573" s="0"/>
      <c r="QA573" s="0"/>
      <c r="QB573" s="0"/>
      <c r="QC573" s="0"/>
      <c r="QD573" s="0"/>
      <c r="QE573" s="0"/>
      <c r="QF573" s="0"/>
      <c r="QG573" s="0"/>
      <c r="QH573" s="0"/>
      <c r="QI573" s="0"/>
      <c r="QJ573" s="0"/>
      <c r="QK573" s="0"/>
      <c r="QL573" s="0"/>
      <c r="QM573" s="0"/>
      <c r="QN573" s="0"/>
      <c r="QO573" s="0"/>
      <c r="QP573" s="0"/>
      <c r="QQ573" s="0"/>
      <c r="QR573" s="0"/>
      <c r="QS573" s="0"/>
      <c r="QT573" s="0"/>
      <c r="QU573" s="0"/>
      <c r="QV573" s="0"/>
      <c r="QW573" s="0"/>
      <c r="QX573" s="0"/>
      <c r="QY573" s="0"/>
      <c r="QZ573" s="0"/>
      <c r="RA573" s="0"/>
      <c r="RB573" s="0"/>
      <c r="RC573" s="0"/>
      <c r="RD573" s="0"/>
      <c r="RE573" s="0"/>
      <c r="RF573" s="0"/>
      <c r="RG573" s="0"/>
      <c r="RH573" s="0"/>
      <c r="RI573" s="0"/>
      <c r="RJ573" s="0"/>
      <c r="RK573" s="0"/>
      <c r="RL573" s="0"/>
      <c r="RM573" s="0"/>
      <c r="RN573" s="0"/>
      <c r="RO573" s="0"/>
      <c r="RP573" s="0"/>
      <c r="RQ573" s="0"/>
      <c r="RR573" s="0"/>
      <c r="RS573" s="0"/>
      <c r="RT573" s="0"/>
      <c r="RU573" s="0"/>
      <c r="RV573" s="0"/>
      <c r="RW573" s="0"/>
      <c r="RX573" s="0"/>
      <c r="RY573" s="0"/>
      <c r="RZ573" s="0"/>
      <c r="SA573" s="0"/>
      <c r="SB573" s="0"/>
      <c r="SC573" s="0"/>
      <c r="SD573" s="0"/>
      <c r="SE573" s="0"/>
      <c r="SF573" s="0"/>
      <c r="SG573" s="0"/>
      <c r="SH573" s="0"/>
      <c r="SI573" s="0"/>
      <c r="SJ573" s="0"/>
      <c r="SK573" s="0"/>
      <c r="SL573" s="0"/>
      <c r="SM573" s="0"/>
      <c r="SN573" s="0"/>
      <c r="SO573" s="0"/>
      <c r="SP573" s="0"/>
      <c r="SQ573" s="0"/>
      <c r="SR573" s="0"/>
      <c r="SS573" s="0"/>
      <c r="ST573" s="0"/>
      <c r="SU573" s="0"/>
      <c r="SV573" s="0"/>
      <c r="SW573" s="0"/>
      <c r="SX573" s="0"/>
      <c r="SY573" s="0"/>
      <c r="SZ573" s="0"/>
      <c r="TA573" s="0"/>
      <c r="TB573" s="0"/>
      <c r="TC573" s="0"/>
      <c r="TD573" s="0"/>
      <c r="TE573" s="0"/>
      <c r="TF573" s="0"/>
      <c r="TG573" s="0"/>
      <c r="TH573" s="0"/>
      <c r="TI573" s="0"/>
      <c r="TJ573" s="0"/>
      <c r="TK573" s="0"/>
      <c r="TL573" s="0"/>
      <c r="TM573" s="0"/>
      <c r="TN573" s="0"/>
      <c r="TO573" s="0"/>
      <c r="TP573" s="0"/>
      <c r="TQ573" s="0"/>
      <c r="TR573" s="0"/>
      <c r="TS573" s="0"/>
      <c r="TT573" s="0"/>
      <c r="TU573" s="0"/>
      <c r="TV573" s="0"/>
      <c r="TW573" s="0"/>
      <c r="TX573" s="0"/>
      <c r="TY573" s="0"/>
      <c r="TZ573" s="0"/>
      <c r="UA573" s="0"/>
      <c r="UB573" s="0"/>
      <c r="UC573" s="0"/>
      <c r="UD573" s="0"/>
      <c r="UE573" s="0"/>
      <c r="UF573" s="0"/>
      <c r="UG573" s="0"/>
      <c r="UH573" s="0"/>
      <c r="UI573" s="0"/>
      <c r="UJ573" s="0"/>
      <c r="UK573" s="0"/>
      <c r="UL573" s="0"/>
      <c r="UM573" s="0"/>
      <c r="UN573" s="0"/>
      <c r="UO573" s="0"/>
      <c r="UP573" s="0"/>
      <c r="UQ573" s="0"/>
      <c r="UR573" s="0"/>
      <c r="US573" s="0"/>
      <c r="UT573" s="0"/>
      <c r="UU573" s="0"/>
      <c r="UV573" s="0"/>
      <c r="UW573" s="0"/>
      <c r="UX573" s="0"/>
      <c r="UY573" s="0"/>
      <c r="UZ573" s="0"/>
      <c r="VA573" s="0"/>
      <c r="VB573" s="0"/>
      <c r="VC573" s="0"/>
      <c r="VD573" s="0"/>
      <c r="VE573" s="0"/>
      <c r="VF573" s="0"/>
      <c r="VG573" s="0"/>
      <c r="VH573" s="0"/>
      <c r="VI573" s="0"/>
      <c r="VJ573" s="0"/>
      <c r="VK573" s="0"/>
      <c r="VL573" s="0"/>
      <c r="VM573" s="0"/>
      <c r="VN573" s="0"/>
      <c r="VO573" s="0"/>
      <c r="VP573" s="0"/>
      <c r="VQ573" s="0"/>
      <c r="VR573" s="0"/>
      <c r="VS573" s="0"/>
      <c r="VT573" s="0"/>
      <c r="VU573" s="0"/>
      <c r="VV573" s="0"/>
      <c r="VW573" s="0"/>
      <c r="VX573" s="0"/>
      <c r="VY573" s="0"/>
      <c r="VZ573" s="0"/>
      <c r="WA573" s="0"/>
      <c r="WB573" s="0"/>
      <c r="WC573" s="0"/>
      <c r="WD573" s="0"/>
      <c r="WE573" s="0"/>
      <c r="WF573" s="0"/>
      <c r="WG573" s="0"/>
      <c r="WH573" s="0"/>
      <c r="WI573" s="0"/>
      <c r="WJ573" s="0"/>
      <c r="WK573" s="0"/>
      <c r="WL573" s="0"/>
      <c r="WM573" s="0"/>
      <c r="WN573" s="0"/>
      <c r="WO573" s="0"/>
      <c r="WP573" s="0"/>
      <c r="WQ573" s="0"/>
      <c r="WR573" s="0"/>
      <c r="WS573" s="0"/>
      <c r="WT573" s="0"/>
      <c r="WU573" s="0"/>
      <c r="WV573" s="0"/>
      <c r="WW573" s="0"/>
      <c r="WX573" s="0"/>
      <c r="WY573" s="0"/>
      <c r="WZ573" s="0"/>
      <c r="XA573" s="0"/>
      <c r="XB573" s="0"/>
      <c r="XC573" s="0"/>
      <c r="XD573" s="0"/>
      <c r="XE573" s="0"/>
      <c r="XF573" s="0"/>
      <c r="XG573" s="0"/>
      <c r="XH573" s="0"/>
      <c r="XI573" s="0"/>
      <c r="XJ573" s="0"/>
      <c r="XK573" s="0"/>
      <c r="XL573" s="0"/>
      <c r="XM573" s="0"/>
      <c r="XN573" s="0"/>
      <c r="XO573" s="0"/>
      <c r="XP573" s="0"/>
      <c r="XQ573" s="0"/>
      <c r="XR573" s="0"/>
      <c r="XS573" s="0"/>
      <c r="XT573" s="0"/>
      <c r="XU573" s="0"/>
      <c r="XV573" s="0"/>
      <c r="XW573" s="0"/>
      <c r="XX573" s="0"/>
      <c r="XY573" s="0"/>
      <c r="XZ573" s="0"/>
      <c r="YA573" s="0"/>
      <c r="YB573" s="0"/>
      <c r="YC573" s="0"/>
      <c r="YD573" s="0"/>
      <c r="YE573" s="0"/>
      <c r="YF573" s="0"/>
      <c r="YG573" s="0"/>
      <c r="YH573" s="0"/>
      <c r="YI573" s="0"/>
      <c r="YJ573" s="0"/>
      <c r="YK573" s="0"/>
      <c r="YL573" s="0"/>
      <c r="YM573" s="0"/>
      <c r="YN573" s="0"/>
      <c r="YO573" s="0"/>
      <c r="YP573" s="0"/>
      <c r="YQ573" s="0"/>
      <c r="YR573" s="0"/>
      <c r="YS573" s="0"/>
      <c r="YT573" s="0"/>
      <c r="YU573" s="0"/>
      <c r="YV573" s="0"/>
      <c r="YW573" s="0"/>
      <c r="YX573" s="0"/>
      <c r="YY573" s="0"/>
      <c r="YZ573" s="0"/>
      <c r="ZA573" s="0"/>
      <c r="ZB573" s="0"/>
      <c r="ZC573" s="0"/>
      <c r="ZD573" s="0"/>
      <c r="ZE573" s="0"/>
      <c r="ZF573" s="0"/>
      <c r="ZG573" s="0"/>
      <c r="ZH573" s="0"/>
      <c r="ZI573" s="0"/>
      <c r="ZJ573" s="0"/>
      <c r="ZK573" s="0"/>
      <c r="ZL573" s="0"/>
      <c r="ZM573" s="0"/>
      <c r="ZN573" s="0"/>
      <c r="ZO573" s="0"/>
      <c r="ZP573" s="0"/>
      <c r="ZQ573" s="0"/>
      <c r="ZR573" s="0"/>
      <c r="ZS573" s="0"/>
      <c r="ZT573" s="0"/>
      <c r="ZU573" s="0"/>
      <c r="ZV573" s="0"/>
      <c r="ZW573" s="0"/>
      <c r="ZX573" s="0"/>
      <c r="ZY573" s="0"/>
      <c r="ZZ573" s="0"/>
      <c r="AAA573" s="0"/>
      <c r="AAB573" s="0"/>
      <c r="AAC573" s="0"/>
      <c r="AAD573" s="0"/>
      <c r="AAE573" s="0"/>
      <c r="AAF573" s="0"/>
      <c r="AAG573" s="0"/>
      <c r="AAH573" s="0"/>
      <c r="AAI573" s="0"/>
      <c r="AAJ573" s="0"/>
      <c r="AAK573" s="0"/>
      <c r="AAL573" s="0"/>
      <c r="AAM573" s="0"/>
      <c r="AAN573" s="0"/>
      <c r="AAO573" s="0"/>
      <c r="AAP573" s="0"/>
      <c r="AAQ573" s="0"/>
      <c r="AAR573" s="0"/>
      <c r="AAS573" s="0"/>
      <c r="AAT573" s="0"/>
      <c r="AAU573" s="0"/>
      <c r="AAV573" s="0"/>
      <c r="AAW573" s="0"/>
      <c r="AAX573" s="0"/>
      <c r="AAY573" s="0"/>
      <c r="AAZ573" s="0"/>
      <c r="ABA573" s="0"/>
      <c r="ABB573" s="0"/>
      <c r="ABC573" s="0"/>
      <c r="ABD573" s="0"/>
      <c r="ABE573" s="0"/>
      <c r="ABF573" s="0"/>
      <c r="ABG573" s="0"/>
      <c r="ABH573" s="0"/>
      <c r="ABI573" s="0"/>
      <c r="ABJ573" s="0"/>
      <c r="ABK573" s="0"/>
      <c r="ABL573" s="0"/>
      <c r="ABM573" s="0"/>
      <c r="ABN573" s="0"/>
      <c r="ABO573" s="0"/>
      <c r="ABP573" s="0"/>
      <c r="ABQ573" s="0"/>
      <c r="ABR573" s="0"/>
      <c r="ABS573" s="0"/>
      <c r="ABT573" s="0"/>
      <c r="ABU573" s="0"/>
      <c r="ABV573" s="0"/>
      <c r="ABW573" s="0"/>
      <c r="ABX573" s="0"/>
      <c r="ABY573" s="0"/>
      <c r="ABZ573" s="0"/>
      <c r="ACA573" s="0"/>
      <c r="ACB573" s="0"/>
      <c r="ACC573" s="0"/>
      <c r="ACD573" s="0"/>
      <c r="ACE573" s="0"/>
      <c r="ACF573" s="0"/>
      <c r="ACG573" s="0"/>
      <c r="ACH573" s="0"/>
      <c r="ACI573" s="0"/>
      <c r="ACJ573" s="0"/>
      <c r="ACK573" s="0"/>
      <c r="ACL573" s="0"/>
      <c r="ACM573" s="0"/>
      <c r="ACN573" s="0"/>
      <c r="ACO573" s="0"/>
      <c r="ACP573" s="0"/>
      <c r="ACQ573" s="0"/>
      <c r="ACR573" s="0"/>
      <c r="ACS573" s="0"/>
      <c r="ACT573" s="0"/>
      <c r="ACU573" s="0"/>
      <c r="ACV573" s="0"/>
      <c r="ACW573" s="0"/>
      <c r="ACX573" s="0"/>
      <c r="ACY573" s="0"/>
      <c r="ACZ573" s="0"/>
      <c r="ADA573" s="0"/>
      <c r="ADB573" s="0"/>
      <c r="ADC573" s="0"/>
      <c r="ADD573" s="0"/>
      <c r="ADE573" s="0"/>
      <c r="ADF573" s="0"/>
      <c r="ADG573" s="0"/>
      <c r="ADH573" s="0"/>
      <c r="ADI573" s="0"/>
      <c r="ADJ573" s="0"/>
      <c r="ADK573" s="0"/>
      <c r="ADL573" s="0"/>
      <c r="ADM573" s="0"/>
      <c r="ADN573" s="0"/>
      <c r="ADO573" s="0"/>
      <c r="ADP573" s="0"/>
      <c r="ADQ573" s="0"/>
      <c r="ADR573" s="0"/>
      <c r="ADS573" s="0"/>
      <c r="ADT573" s="0"/>
      <c r="ADU573" s="0"/>
      <c r="ADV573" s="0"/>
      <c r="ADW573" s="0"/>
      <c r="ADX573" s="0"/>
      <c r="ADY573" s="0"/>
      <c r="ADZ573" s="0"/>
      <c r="AEA573" s="0"/>
      <c r="AEB573" s="0"/>
      <c r="AEC573" s="0"/>
      <c r="AED573" s="0"/>
      <c r="AEE573" s="0"/>
      <c r="AEF573" s="0"/>
      <c r="AEG573" s="0"/>
      <c r="AEH573" s="0"/>
      <c r="AEI573" s="0"/>
      <c r="AEJ573" s="0"/>
      <c r="AEK573" s="0"/>
      <c r="AEL573" s="0"/>
      <c r="AEM573" s="0"/>
      <c r="AEN573" s="0"/>
      <c r="AEO573" s="0"/>
      <c r="AEP573" s="0"/>
      <c r="AEQ573" s="0"/>
      <c r="AER573" s="0"/>
      <c r="AES573" s="0"/>
      <c r="AET573" s="0"/>
      <c r="AEU573" s="0"/>
      <c r="AEV573" s="0"/>
      <c r="AEW573" s="0"/>
      <c r="AEX573" s="0"/>
      <c r="AEY573" s="0"/>
      <c r="AEZ573" s="0"/>
      <c r="AFA573" s="0"/>
      <c r="AFB573" s="0"/>
      <c r="AFC573" s="0"/>
      <c r="AFD573" s="0"/>
      <c r="AFE573" s="0"/>
      <c r="AFF573" s="0"/>
      <c r="AFG573" s="0"/>
      <c r="AFH573" s="0"/>
      <c r="AFI573" s="0"/>
      <c r="AFJ573" s="0"/>
      <c r="AFK573" s="0"/>
      <c r="AFL573" s="0"/>
      <c r="AFM573" s="0"/>
      <c r="AFN573" s="0"/>
      <c r="AFO573" s="0"/>
      <c r="AFP573" s="0"/>
      <c r="AFQ573" s="0"/>
      <c r="AFR573" s="0"/>
      <c r="AFS573" s="0"/>
      <c r="AFT573" s="0"/>
      <c r="AFU573" s="0"/>
      <c r="AFV573" s="0"/>
      <c r="AFW573" s="0"/>
      <c r="AFX573" s="0"/>
      <c r="AFY573" s="0"/>
      <c r="AFZ573" s="0"/>
      <c r="AGA573" s="0"/>
      <c r="AGB573" s="0"/>
      <c r="AGC573" s="0"/>
      <c r="AGD573" s="0"/>
      <c r="AGE573" s="0"/>
      <c r="AGF573" s="0"/>
      <c r="AGG573" s="0"/>
      <c r="AGH573" s="0"/>
      <c r="AGI573" s="0"/>
      <c r="AGJ573" s="0"/>
      <c r="AGK573" s="0"/>
      <c r="AGL573" s="0"/>
      <c r="AGM573" s="0"/>
      <c r="AGN573" s="0"/>
      <c r="AGO573" s="0"/>
      <c r="AGP573" s="0"/>
      <c r="AGQ573" s="0"/>
      <c r="AGR573" s="0"/>
      <c r="AGS573" s="0"/>
      <c r="AGT573" s="0"/>
      <c r="AGU573" s="0"/>
      <c r="AGV573" s="0"/>
      <c r="AGW573" s="0"/>
      <c r="AGX573" s="0"/>
      <c r="AGY573" s="0"/>
      <c r="AGZ573" s="0"/>
      <c r="AHA573" s="0"/>
      <c r="AHB573" s="0"/>
      <c r="AHC573" s="0"/>
      <c r="AHD573" s="0"/>
      <c r="AHE573" s="0"/>
      <c r="AHF573" s="0"/>
      <c r="AHG573" s="0"/>
      <c r="AHH573" s="0"/>
      <c r="AHI573" s="0"/>
      <c r="AHJ573" s="0"/>
      <c r="AHK573" s="0"/>
      <c r="AHL573" s="0"/>
      <c r="AHM573" s="0"/>
      <c r="AHN573" s="0"/>
      <c r="AHO573" s="0"/>
      <c r="AHP573" s="0"/>
      <c r="AHQ573" s="0"/>
      <c r="AHR573" s="0"/>
      <c r="AHS573" s="0"/>
      <c r="AHT573" s="0"/>
      <c r="AHU573" s="0"/>
      <c r="AHV573" s="0"/>
      <c r="AHW573" s="0"/>
      <c r="AHX573" s="0"/>
      <c r="AHY573" s="0"/>
      <c r="AHZ573" s="0"/>
      <c r="AIA573" s="0"/>
      <c r="AIB573" s="0"/>
      <c r="AIC573" s="0"/>
      <c r="AID573" s="0"/>
      <c r="AIE573" s="0"/>
      <c r="AIF573" s="0"/>
      <c r="AIG573" s="0"/>
      <c r="AIH573" s="0"/>
      <c r="AII573" s="0"/>
      <c r="AIJ573" s="0"/>
      <c r="AIK573" s="0"/>
      <c r="AIL573" s="0"/>
      <c r="AIM573" s="0"/>
      <c r="AIN573" s="0"/>
      <c r="AIO573" s="0"/>
      <c r="AIP573" s="0"/>
      <c r="AIQ573" s="0"/>
      <c r="AIR573" s="0"/>
      <c r="AIS573" s="0"/>
      <c r="AIT573" s="0"/>
      <c r="AIU573" s="0"/>
      <c r="AIV573" s="0"/>
      <c r="AIW573" s="0"/>
      <c r="AIX573" s="0"/>
      <c r="AIY573" s="0"/>
      <c r="AIZ573" s="0"/>
      <c r="AJA573" s="0"/>
      <c r="AJB573" s="0"/>
      <c r="AJC573" s="0"/>
      <c r="AJD573" s="0"/>
      <c r="AJE573" s="0"/>
      <c r="AJF573" s="0"/>
      <c r="AJG573" s="0"/>
      <c r="AJH573" s="0"/>
      <c r="AJI573" s="0"/>
      <c r="AJJ573" s="0"/>
      <c r="AJK573" s="0"/>
      <c r="AJL573" s="0"/>
      <c r="AJM573" s="0"/>
      <c r="AJN573" s="0"/>
      <c r="AJO573" s="0"/>
      <c r="AJP573" s="0"/>
      <c r="AJQ573" s="0"/>
      <c r="AJR573" s="0"/>
      <c r="AJS573" s="0"/>
      <c r="AJT573" s="0"/>
      <c r="AJU573" s="0"/>
      <c r="AJV573" s="0"/>
      <c r="AJW573" s="0"/>
      <c r="AJX573" s="0"/>
      <c r="AJY573" s="0"/>
      <c r="AJZ573" s="0"/>
      <c r="AKA573" s="0"/>
      <c r="AKB573" s="0"/>
      <c r="AKC573" s="0"/>
      <c r="AKD573" s="0"/>
      <c r="AKE573" s="0"/>
      <c r="AKF573" s="0"/>
      <c r="AKG573" s="0"/>
      <c r="AKH573" s="0"/>
      <c r="AKI573" s="0"/>
      <c r="AKJ573" s="0"/>
      <c r="AKK573" s="0"/>
      <c r="AKL573" s="0"/>
      <c r="AKM573" s="0"/>
      <c r="AKN573" s="0"/>
      <c r="AKO573" s="0"/>
      <c r="AKP573" s="0"/>
      <c r="AKQ573" s="0"/>
      <c r="AKR573" s="0"/>
      <c r="AKS573" s="0"/>
      <c r="AKT573" s="0"/>
      <c r="AKU573" s="0"/>
      <c r="AKV573" s="0"/>
      <c r="AKW573" s="0"/>
      <c r="AKX573" s="0"/>
      <c r="AKY573" s="0"/>
      <c r="AKZ573" s="0"/>
      <c r="ALA573" s="0"/>
      <c r="ALB573" s="0"/>
      <c r="ALC573" s="0"/>
      <c r="ALD573" s="0"/>
      <c r="ALE573" s="0"/>
      <c r="ALF573" s="0"/>
      <c r="ALG573" s="0"/>
      <c r="ALH573" s="0"/>
      <c r="ALI573" s="0"/>
      <c r="ALJ573" s="0"/>
      <c r="ALK573" s="0"/>
      <c r="ALL573" s="0"/>
      <c r="ALM573" s="0"/>
      <c r="ALN573" s="0"/>
      <c r="ALO573" s="0"/>
      <c r="ALP573" s="0"/>
      <c r="ALQ573" s="0"/>
      <c r="ALR573" s="0"/>
      <c r="ALS573" s="0"/>
      <c r="ALT573" s="0"/>
      <c r="ALU573" s="0"/>
      <c r="ALV573" s="0"/>
      <c r="ALW573" s="0"/>
      <c r="ALX573" s="0"/>
      <c r="ALY573" s="0"/>
      <c r="ALZ573" s="0"/>
      <c r="AMA573" s="0"/>
      <c r="AMB573" s="0"/>
      <c r="AMC573" s="0"/>
      <c r="AMD573" s="0"/>
      <c r="AME573" s="0"/>
      <c r="AMF573" s="0"/>
      <c r="AMG573" s="0"/>
      <c r="AMH573" s="0"/>
      <c r="AMI573" s="0"/>
      <c r="AMJ573" s="0"/>
    </row>
    <row r="574" customFormat="false" ht="12.8" hidden="false" customHeight="false" outlineLevel="0" collapsed="false">
      <c r="A574" s="0" t="s">
        <v>174</v>
      </c>
      <c r="B574" s="0" t="s">
        <v>897</v>
      </c>
      <c r="C574" s="10" t="n">
        <v>1</v>
      </c>
      <c r="D574" s="10" t="n">
        <v>1</v>
      </c>
      <c r="E574" s="0" t="n">
        <v>1</v>
      </c>
      <c r="F574" s="33"/>
      <c r="G574" s="33"/>
      <c r="H574" s="0"/>
      <c r="I574" s="0"/>
      <c r="J574" s="0"/>
      <c r="K574" s="0"/>
      <c r="L574" s="0"/>
      <c r="M574" s="0"/>
      <c r="N574" s="0"/>
      <c r="O574" s="0"/>
      <c r="P574" s="0"/>
      <c r="Q574" s="0"/>
      <c r="R574" s="0"/>
      <c r="S574" s="0"/>
      <c r="T574" s="0"/>
      <c r="U574" s="0"/>
      <c r="V574" s="0"/>
      <c r="W574" s="0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  <c r="IW574" s="0"/>
      <c r="IX574" s="0"/>
      <c r="IY574" s="0"/>
      <c r="IZ574" s="0"/>
      <c r="JA574" s="0"/>
      <c r="JB574" s="0"/>
      <c r="JC574" s="0"/>
      <c r="JD574" s="0"/>
      <c r="JE574" s="0"/>
      <c r="JF574" s="0"/>
      <c r="JG574" s="0"/>
      <c r="JH574" s="0"/>
      <c r="JI574" s="0"/>
      <c r="JJ574" s="0"/>
      <c r="JK574" s="0"/>
      <c r="JL574" s="0"/>
      <c r="JM574" s="0"/>
      <c r="JN574" s="0"/>
      <c r="JO574" s="0"/>
      <c r="JP574" s="0"/>
      <c r="JQ574" s="0"/>
      <c r="JR574" s="0"/>
      <c r="JS574" s="0"/>
      <c r="JT574" s="0"/>
      <c r="JU574" s="0"/>
      <c r="JV574" s="0"/>
      <c r="JW574" s="0"/>
      <c r="JX574" s="0"/>
      <c r="JY574" s="0"/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s="0"/>
      <c r="KQ574" s="0"/>
      <c r="KR574" s="0"/>
      <c r="KS574" s="0"/>
      <c r="KT574" s="0"/>
      <c r="KU574" s="0"/>
      <c r="KV574" s="0"/>
      <c r="KW574" s="0"/>
      <c r="KX574" s="0"/>
      <c r="KY574" s="0"/>
      <c r="KZ574" s="0"/>
      <c r="LA574" s="0"/>
      <c r="LB574" s="0"/>
      <c r="LC574" s="0"/>
      <c r="LD574" s="0"/>
      <c r="LE574" s="0"/>
      <c r="LF574" s="0"/>
      <c r="LG574" s="0"/>
      <c r="LH574" s="0"/>
      <c r="LI574" s="0"/>
      <c r="LJ574" s="0"/>
      <c r="LK574" s="0"/>
      <c r="LL574" s="0"/>
      <c r="LM574" s="0"/>
      <c r="LN574" s="0"/>
      <c r="LO574" s="0"/>
      <c r="LP574" s="0"/>
      <c r="LQ574" s="0"/>
      <c r="LR574" s="0"/>
      <c r="LS574" s="0"/>
      <c r="LT574" s="0"/>
      <c r="LU574" s="0"/>
      <c r="LV574" s="0"/>
      <c r="LW574" s="0"/>
      <c r="LX574" s="0"/>
      <c r="LY574" s="0"/>
      <c r="LZ574" s="0"/>
      <c r="MA574" s="0"/>
      <c r="MB574" s="0"/>
      <c r="MC574" s="0"/>
      <c r="MD574" s="0"/>
      <c r="ME574" s="0"/>
      <c r="MF574" s="0"/>
      <c r="MG574" s="0"/>
      <c r="MH574" s="0"/>
      <c r="MI574" s="0"/>
      <c r="MJ574" s="0"/>
      <c r="MK574" s="0"/>
      <c r="ML574" s="0"/>
      <c r="MM574" s="0"/>
      <c r="MN574" s="0"/>
      <c r="MO574" s="0"/>
      <c r="MP574" s="0"/>
      <c r="MQ574" s="0"/>
      <c r="MR574" s="0"/>
      <c r="MS574" s="0"/>
      <c r="MT574" s="0"/>
      <c r="MU574" s="0"/>
      <c r="MV574" s="0"/>
      <c r="MW574" s="0"/>
      <c r="MX574" s="0"/>
      <c r="MY574" s="0"/>
      <c r="MZ574" s="0"/>
      <c r="NA574" s="0"/>
      <c r="NB574" s="0"/>
      <c r="NC574" s="0"/>
      <c r="ND574" s="0"/>
      <c r="NE574" s="0"/>
      <c r="NF574" s="0"/>
      <c r="NG574" s="0"/>
      <c r="NH574" s="0"/>
      <c r="NI574" s="0"/>
      <c r="NJ574" s="0"/>
      <c r="NK574" s="0"/>
      <c r="NL574" s="0"/>
      <c r="NM574" s="0"/>
      <c r="NN574" s="0"/>
      <c r="NO574" s="0"/>
      <c r="NP574" s="0"/>
      <c r="NQ574" s="0"/>
      <c r="NR574" s="0"/>
      <c r="NS574" s="0"/>
      <c r="NT574" s="0"/>
      <c r="NU574" s="0"/>
      <c r="NV574" s="0"/>
      <c r="NW574" s="0"/>
      <c r="NX574" s="0"/>
      <c r="NY574" s="0"/>
      <c r="NZ574" s="0"/>
      <c r="OA574" s="0"/>
      <c r="OB574" s="0"/>
      <c r="OC574" s="0"/>
      <c r="OD574" s="0"/>
      <c r="OE574" s="0"/>
      <c r="OF574" s="0"/>
      <c r="OG574" s="0"/>
      <c r="OH574" s="0"/>
      <c r="OI574" s="0"/>
      <c r="OJ574" s="0"/>
      <c r="OK574" s="0"/>
      <c r="OL574" s="0"/>
      <c r="OM574" s="0"/>
      <c r="ON574" s="0"/>
      <c r="OO574" s="0"/>
      <c r="OP574" s="0"/>
      <c r="OQ574" s="0"/>
      <c r="OR574" s="0"/>
      <c r="OS574" s="0"/>
      <c r="OT574" s="0"/>
      <c r="OU574" s="0"/>
      <c r="OV574" s="0"/>
      <c r="OW574" s="0"/>
      <c r="OX574" s="0"/>
      <c r="OY574" s="0"/>
      <c r="OZ574" s="0"/>
      <c r="PA574" s="0"/>
      <c r="PB574" s="0"/>
      <c r="PC574" s="0"/>
      <c r="PD574" s="0"/>
      <c r="PE574" s="0"/>
      <c r="PF574" s="0"/>
      <c r="PG574" s="0"/>
      <c r="PH574" s="0"/>
      <c r="PI574" s="0"/>
      <c r="PJ574" s="0"/>
      <c r="PK574" s="0"/>
      <c r="PL574" s="0"/>
      <c r="PM574" s="0"/>
      <c r="PN574" s="0"/>
      <c r="PO574" s="0"/>
      <c r="PP574" s="0"/>
      <c r="PQ574" s="0"/>
      <c r="PR574" s="0"/>
      <c r="PS574" s="0"/>
      <c r="PT574" s="0"/>
      <c r="PU574" s="0"/>
      <c r="PV574" s="0"/>
      <c r="PW574" s="0"/>
      <c r="PX574" s="0"/>
      <c r="PY574" s="0"/>
      <c r="PZ574" s="0"/>
      <c r="QA574" s="0"/>
      <c r="QB574" s="0"/>
      <c r="QC574" s="0"/>
      <c r="QD574" s="0"/>
      <c r="QE574" s="0"/>
      <c r="QF574" s="0"/>
      <c r="QG574" s="0"/>
      <c r="QH574" s="0"/>
      <c r="QI574" s="0"/>
      <c r="QJ574" s="0"/>
      <c r="QK574" s="0"/>
      <c r="QL574" s="0"/>
      <c r="QM574" s="0"/>
      <c r="QN574" s="0"/>
      <c r="QO574" s="0"/>
      <c r="QP574" s="0"/>
      <c r="QQ574" s="0"/>
      <c r="QR574" s="0"/>
      <c r="QS574" s="0"/>
      <c r="QT574" s="0"/>
      <c r="QU574" s="0"/>
      <c r="QV574" s="0"/>
      <c r="QW574" s="0"/>
      <c r="QX574" s="0"/>
      <c r="QY574" s="0"/>
      <c r="QZ574" s="0"/>
      <c r="RA574" s="0"/>
      <c r="RB574" s="0"/>
      <c r="RC574" s="0"/>
      <c r="RD574" s="0"/>
      <c r="RE574" s="0"/>
      <c r="RF574" s="0"/>
      <c r="RG574" s="0"/>
      <c r="RH574" s="0"/>
      <c r="RI574" s="0"/>
      <c r="RJ574" s="0"/>
      <c r="RK574" s="0"/>
      <c r="RL574" s="0"/>
      <c r="RM574" s="0"/>
      <c r="RN574" s="0"/>
      <c r="RO574" s="0"/>
      <c r="RP574" s="0"/>
      <c r="RQ574" s="0"/>
      <c r="RR574" s="0"/>
      <c r="RS574" s="0"/>
      <c r="RT574" s="0"/>
      <c r="RU574" s="0"/>
      <c r="RV574" s="0"/>
      <c r="RW574" s="0"/>
      <c r="RX574" s="0"/>
      <c r="RY574" s="0"/>
      <c r="RZ574" s="0"/>
      <c r="SA574" s="0"/>
      <c r="SB574" s="0"/>
      <c r="SC574" s="0"/>
      <c r="SD574" s="0"/>
      <c r="SE574" s="0"/>
      <c r="SF574" s="0"/>
      <c r="SG574" s="0"/>
      <c r="SH574" s="0"/>
      <c r="SI574" s="0"/>
      <c r="SJ574" s="0"/>
      <c r="SK574" s="0"/>
      <c r="SL574" s="0"/>
      <c r="SM574" s="0"/>
      <c r="SN574" s="0"/>
      <c r="SO574" s="0"/>
      <c r="SP574" s="0"/>
      <c r="SQ574" s="0"/>
      <c r="SR574" s="0"/>
      <c r="SS574" s="0"/>
      <c r="ST574" s="0"/>
      <c r="SU574" s="0"/>
      <c r="SV574" s="0"/>
      <c r="SW574" s="0"/>
      <c r="SX574" s="0"/>
      <c r="SY574" s="0"/>
      <c r="SZ574" s="0"/>
      <c r="TA574" s="0"/>
      <c r="TB574" s="0"/>
      <c r="TC574" s="0"/>
      <c r="TD574" s="0"/>
      <c r="TE574" s="0"/>
      <c r="TF574" s="0"/>
      <c r="TG574" s="0"/>
      <c r="TH574" s="0"/>
      <c r="TI574" s="0"/>
      <c r="TJ574" s="0"/>
      <c r="TK574" s="0"/>
      <c r="TL574" s="0"/>
      <c r="TM574" s="0"/>
      <c r="TN574" s="0"/>
      <c r="TO574" s="0"/>
      <c r="TP574" s="0"/>
      <c r="TQ574" s="0"/>
      <c r="TR574" s="0"/>
      <c r="TS574" s="0"/>
      <c r="TT574" s="0"/>
      <c r="TU574" s="0"/>
      <c r="TV574" s="0"/>
      <c r="TW574" s="0"/>
      <c r="TX574" s="0"/>
      <c r="TY574" s="0"/>
      <c r="TZ574" s="0"/>
      <c r="UA574" s="0"/>
      <c r="UB574" s="0"/>
      <c r="UC574" s="0"/>
      <c r="UD574" s="0"/>
      <c r="UE574" s="0"/>
      <c r="UF574" s="0"/>
      <c r="UG574" s="0"/>
      <c r="UH574" s="0"/>
      <c r="UI574" s="0"/>
      <c r="UJ574" s="0"/>
      <c r="UK574" s="0"/>
      <c r="UL574" s="0"/>
      <c r="UM574" s="0"/>
      <c r="UN574" s="0"/>
      <c r="UO574" s="0"/>
      <c r="UP574" s="0"/>
      <c r="UQ574" s="0"/>
      <c r="UR574" s="0"/>
      <c r="US574" s="0"/>
      <c r="UT574" s="0"/>
      <c r="UU574" s="0"/>
      <c r="UV574" s="0"/>
      <c r="UW574" s="0"/>
      <c r="UX574" s="0"/>
      <c r="UY574" s="0"/>
      <c r="UZ574" s="0"/>
      <c r="VA574" s="0"/>
      <c r="VB574" s="0"/>
      <c r="VC574" s="0"/>
      <c r="VD574" s="0"/>
      <c r="VE574" s="0"/>
      <c r="VF574" s="0"/>
      <c r="VG574" s="0"/>
      <c r="VH574" s="0"/>
      <c r="VI574" s="0"/>
      <c r="VJ574" s="0"/>
      <c r="VK574" s="0"/>
      <c r="VL574" s="0"/>
      <c r="VM574" s="0"/>
      <c r="VN574" s="0"/>
      <c r="VO574" s="0"/>
      <c r="VP574" s="0"/>
      <c r="VQ574" s="0"/>
      <c r="VR574" s="0"/>
      <c r="VS574" s="0"/>
      <c r="VT574" s="0"/>
      <c r="VU574" s="0"/>
      <c r="VV574" s="0"/>
      <c r="VW574" s="0"/>
      <c r="VX574" s="0"/>
      <c r="VY574" s="0"/>
      <c r="VZ574" s="0"/>
      <c r="WA574" s="0"/>
      <c r="WB574" s="0"/>
      <c r="WC574" s="0"/>
      <c r="WD574" s="0"/>
      <c r="WE574" s="0"/>
      <c r="WF574" s="0"/>
      <c r="WG574" s="0"/>
      <c r="WH574" s="0"/>
      <c r="WI574" s="0"/>
      <c r="WJ574" s="0"/>
      <c r="WK574" s="0"/>
      <c r="WL574" s="0"/>
      <c r="WM574" s="0"/>
      <c r="WN574" s="0"/>
      <c r="WO574" s="0"/>
      <c r="WP574" s="0"/>
      <c r="WQ574" s="0"/>
      <c r="WR574" s="0"/>
      <c r="WS574" s="0"/>
      <c r="WT574" s="0"/>
      <c r="WU574" s="0"/>
      <c r="WV574" s="0"/>
      <c r="WW574" s="0"/>
      <c r="WX574" s="0"/>
      <c r="WY574" s="0"/>
      <c r="WZ574" s="0"/>
      <c r="XA574" s="0"/>
      <c r="XB574" s="0"/>
      <c r="XC574" s="0"/>
      <c r="XD574" s="0"/>
      <c r="XE574" s="0"/>
      <c r="XF574" s="0"/>
      <c r="XG574" s="0"/>
      <c r="XH574" s="0"/>
      <c r="XI574" s="0"/>
      <c r="XJ574" s="0"/>
      <c r="XK574" s="0"/>
      <c r="XL574" s="0"/>
      <c r="XM574" s="0"/>
      <c r="XN574" s="0"/>
      <c r="XO574" s="0"/>
      <c r="XP574" s="0"/>
      <c r="XQ574" s="0"/>
      <c r="XR574" s="0"/>
      <c r="XS574" s="0"/>
      <c r="XT574" s="0"/>
      <c r="XU574" s="0"/>
      <c r="XV574" s="0"/>
      <c r="XW574" s="0"/>
      <c r="XX574" s="0"/>
      <c r="XY574" s="0"/>
      <c r="XZ574" s="0"/>
      <c r="YA574" s="0"/>
      <c r="YB574" s="0"/>
      <c r="YC574" s="0"/>
      <c r="YD574" s="0"/>
      <c r="YE574" s="0"/>
      <c r="YF574" s="0"/>
      <c r="YG574" s="0"/>
      <c r="YH574" s="0"/>
      <c r="YI574" s="0"/>
      <c r="YJ574" s="0"/>
      <c r="YK574" s="0"/>
      <c r="YL574" s="0"/>
      <c r="YM574" s="0"/>
      <c r="YN574" s="0"/>
      <c r="YO574" s="0"/>
      <c r="YP574" s="0"/>
      <c r="YQ574" s="0"/>
      <c r="YR574" s="0"/>
      <c r="YS574" s="0"/>
      <c r="YT574" s="0"/>
      <c r="YU574" s="0"/>
      <c r="YV574" s="0"/>
      <c r="YW574" s="0"/>
      <c r="YX574" s="0"/>
      <c r="YY574" s="0"/>
      <c r="YZ574" s="0"/>
      <c r="ZA574" s="0"/>
      <c r="ZB574" s="0"/>
      <c r="ZC574" s="0"/>
      <c r="ZD574" s="0"/>
      <c r="ZE574" s="0"/>
      <c r="ZF574" s="0"/>
      <c r="ZG574" s="0"/>
      <c r="ZH574" s="0"/>
      <c r="ZI574" s="0"/>
      <c r="ZJ574" s="0"/>
      <c r="ZK574" s="0"/>
      <c r="ZL574" s="0"/>
      <c r="ZM574" s="0"/>
      <c r="ZN574" s="0"/>
      <c r="ZO574" s="0"/>
      <c r="ZP574" s="0"/>
      <c r="ZQ574" s="0"/>
      <c r="ZR574" s="0"/>
      <c r="ZS574" s="0"/>
      <c r="ZT574" s="0"/>
      <c r="ZU574" s="0"/>
      <c r="ZV574" s="0"/>
      <c r="ZW574" s="0"/>
      <c r="ZX574" s="0"/>
      <c r="ZY574" s="0"/>
      <c r="ZZ574" s="0"/>
      <c r="AAA574" s="0"/>
      <c r="AAB574" s="0"/>
      <c r="AAC574" s="0"/>
      <c r="AAD574" s="0"/>
      <c r="AAE574" s="0"/>
      <c r="AAF574" s="0"/>
      <c r="AAG574" s="0"/>
      <c r="AAH574" s="0"/>
      <c r="AAI574" s="0"/>
      <c r="AAJ574" s="0"/>
      <c r="AAK574" s="0"/>
      <c r="AAL574" s="0"/>
      <c r="AAM574" s="0"/>
      <c r="AAN574" s="0"/>
      <c r="AAO574" s="0"/>
      <c r="AAP574" s="0"/>
      <c r="AAQ574" s="0"/>
      <c r="AAR574" s="0"/>
      <c r="AAS574" s="0"/>
      <c r="AAT574" s="0"/>
      <c r="AAU574" s="0"/>
      <c r="AAV574" s="0"/>
      <c r="AAW574" s="0"/>
      <c r="AAX574" s="0"/>
      <c r="AAY574" s="0"/>
      <c r="AAZ574" s="0"/>
      <c r="ABA574" s="0"/>
      <c r="ABB574" s="0"/>
      <c r="ABC574" s="0"/>
      <c r="ABD574" s="0"/>
      <c r="ABE574" s="0"/>
      <c r="ABF574" s="0"/>
      <c r="ABG574" s="0"/>
      <c r="ABH574" s="0"/>
      <c r="ABI574" s="0"/>
      <c r="ABJ574" s="0"/>
      <c r="ABK574" s="0"/>
      <c r="ABL574" s="0"/>
      <c r="ABM574" s="0"/>
      <c r="ABN574" s="0"/>
      <c r="ABO574" s="0"/>
      <c r="ABP574" s="0"/>
      <c r="ABQ574" s="0"/>
      <c r="ABR574" s="0"/>
      <c r="ABS574" s="0"/>
      <c r="ABT574" s="0"/>
      <c r="ABU574" s="0"/>
      <c r="ABV574" s="0"/>
      <c r="ABW574" s="0"/>
      <c r="ABX574" s="0"/>
      <c r="ABY574" s="0"/>
      <c r="ABZ574" s="0"/>
      <c r="ACA574" s="0"/>
      <c r="ACB574" s="0"/>
      <c r="ACC574" s="0"/>
      <c r="ACD574" s="0"/>
      <c r="ACE574" s="0"/>
      <c r="ACF574" s="0"/>
      <c r="ACG574" s="0"/>
      <c r="ACH574" s="0"/>
      <c r="ACI574" s="0"/>
      <c r="ACJ574" s="0"/>
      <c r="ACK574" s="0"/>
      <c r="ACL574" s="0"/>
      <c r="ACM574" s="0"/>
      <c r="ACN574" s="0"/>
      <c r="ACO574" s="0"/>
      <c r="ACP574" s="0"/>
      <c r="ACQ574" s="0"/>
      <c r="ACR574" s="0"/>
      <c r="ACS574" s="0"/>
      <c r="ACT574" s="0"/>
      <c r="ACU574" s="0"/>
      <c r="ACV574" s="0"/>
      <c r="ACW574" s="0"/>
      <c r="ACX574" s="0"/>
      <c r="ACY574" s="0"/>
      <c r="ACZ574" s="0"/>
      <c r="ADA574" s="0"/>
      <c r="ADB574" s="0"/>
      <c r="ADC574" s="0"/>
      <c r="ADD574" s="0"/>
      <c r="ADE574" s="0"/>
      <c r="ADF574" s="0"/>
      <c r="ADG574" s="0"/>
      <c r="ADH574" s="0"/>
      <c r="ADI574" s="0"/>
      <c r="ADJ574" s="0"/>
      <c r="ADK574" s="0"/>
      <c r="ADL574" s="0"/>
      <c r="ADM574" s="0"/>
      <c r="ADN574" s="0"/>
      <c r="ADO574" s="0"/>
      <c r="ADP574" s="0"/>
      <c r="ADQ574" s="0"/>
      <c r="ADR574" s="0"/>
      <c r="ADS574" s="0"/>
      <c r="ADT574" s="0"/>
      <c r="ADU574" s="0"/>
      <c r="ADV574" s="0"/>
      <c r="ADW574" s="0"/>
      <c r="ADX574" s="0"/>
      <c r="ADY574" s="0"/>
      <c r="ADZ574" s="0"/>
      <c r="AEA574" s="0"/>
      <c r="AEB574" s="0"/>
      <c r="AEC574" s="0"/>
      <c r="AED574" s="0"/>
      <c r="AEE574" s="0"/>
      <c r="AEF574" s="0"/>
      <c r="AEG574" s="0"/>
      <c r="AEH574" s="0"/>
      <c r="AEI574" s="0"/>
      <c r="AEJ574" s="0"/>
      <c r="AEK574" s="0"/>
      <c r="AEL574" s="0"/>
      <c r="AEM574" s="0"/>
      <c r="AEN574" s="0"/>
      <c r="AEO574" s="0"/>
      <c r="AEP574" s="0"/>
      <c r="AEQ574" s="0"/>
      <c r="AER574" s="0"/>
      <c r="AES574" s="0"/>
      <c r="AET574" s="0"/>
      <c r="AEU574" s="0"/>
      <c r="AEV574" s="0"/>
      <c r="AEW574" s="0"/>
      <c r="AEX574" s="0"/>
      <c r="AEY574" s="0"/>
      <c r="AEZ574" s="0"/>
      <c r="AFA574" s="0"/>
      <c r="AFB574" s="0"/>
      <c r="AFC574" s="0"/>
      <c r="AFD574" s="0"/>
      <c r="AFE574" s="0"/>
      <c r="AFF574" s="0"/>
      <c r="AFG574" s="0"/>
      <c r="AFH574" s="0"/>
      <c r="AFI574" s="0"/>
      <c r="AFJ574" s="0"/>
      <c r="AFK574" s="0"/>
      <c r="AFL574" s="0"/>
      <c r="AFM574" s="0"/>
      <c r="AFN574" s="0"/>
      <c r="AFO574" s="0"/>
      <c r="AFP574" s="0"/>
      <c r="AFQ574" s="0"/>
      <c r="AFR574" s="0"/>
      <c r="AFS574" s="0"/>
      <c r="AFT574" s="0"/>
      <c r="AFU574" s="0"/>
      <c r="AFV574" s="0"/>
      <c r="AFW574" s="0"/>
      <c r="AFX574" s="0"/>
      <c r="AFY574" s="0"/>
      <c r="AFZ574" s="0"/>
      <c r="AGA574" s="0"/>
      <c r="AGB574" s="0"/>
      <c r="AGC574" s="0"/>
      <c r="AGD574" s="0"/>
      <c r="AGE574" s="0"/>
      <c r="AGF574" s="0"/>
      <c r="AGG574" s="0"/>
      <c r="AGH574" s="0"/>
      <c r="AGI574" s="0"/>
      <c r="AGJ574" s="0"/>
      <c r="AGK574" s="0"/>
      <c r="AGL574" s="0"/>
      <c r="AGM574" s="0"/>
      <c r="AGN574" s="0"/>
      <c r="AGO574" s="0"/>
      <c r="AGP574" s="0"/>
      <c r="AGQ574" s="0"/>
      <c r="AGR574" s="0"/>
      <c r="AGS574" s="0"/>
      <c r="AGT574" s="0"/>
      <c r="AGU574" s="0"/>
      <c r="AGV574" s="0"/>
      <c r="AGW574" s="0"/>
      <c r="AGX574" s="0"/>
      <c r="AGY574" s="0"/>
      <c r="AGZ574" s="0"/>
      <c r="AHA574" s="0"/>
      <c r="AHB574" s="0"/>
      <c r="AHC574" s="0"/>
      <c r="AHD574" s="0"/>
      <c r="AHE574" s="0"/>
      <c r="AHF574" s="0"/>
      <c r="AHG574" s="0"/>
      <c r="AHH574" s="0"/>
      <c r="AHI574" s="0"/>
      <c r="AHJ574" s="0"/>
      <c r="AHK574" s="0"/>
      <c r="AHL574" s="0"/>
      <c r="AHM574" s="0"/>
      <c r="AHN574" s="0"/>
      <c r="AHO574" s="0"/>
      <c r="AHP574" s="0"/>
      <c r="AHQ574" s="0"/>
      <c r="AHR574" s="0"/>
      <c r="AHS574" s="0"/>
      <c r="AHT574" s="0"/>
      <c r="AHU574" s="0"/>
      <c r="AHV574" s="0"/>
      <c r="AHW574" s="0"/>
      <c r="AHX574" s="0"/>
      <c r="AHY574" s="0"/>
      <c r="AHZ574" s="0"/>
      <c r="AIA574" s="0"/>
      <c r="AIB574" s="0"/>
      <c r="AIC574" s="0"/>
      <c r="AID574" s="0"/>
      <c r="AIE574" s="0"/>
      <c r="AIF574" s="0"/>
      <c r="AIG574" s="0"/>
      <c r="AIH574" s="0"/>
      <c r="AII574" s="0"/>
      <c r="AIJ574" s="0"/>
      <c r="AIK574" s="0"/>
      <c r="AIL574" s="0"/>
      <c r="AIM574" s="0"/>
      <c r="AIN574" s="0"/>
      <c r="AIO574" s="0"/>
      <c r="AIP574" s="0"/>
      <c r="AIQ574" s="0"/>
      <c r="AIR574" s="0"/>
      <c r="AIS574" s="0"/>
      <c r="AIT574" s="0"/>
      <c r="AIU574" s="0"/>
      <c r="AIV574" s="0"/>
      <c r="AIW574" s="0"/>
      <c r="AIX574" s="0"/>
      <c r="AIY574" s="0"/>
      <c r="AIZ574" s="0"/>
      <c r="AJA574" s="0"/>
      <c r="AJB574" s="0"/>
      <c r="AJC574" s="0"/>
      <c r="AJD574" s="0"/>
      <c r="AJE574" s="0"/>
      <c r="AJF574" s="0"/>
      <c r="AJG574" s="0"/>
      <c r="AJH574" s="0"/>
      <c r="AJI574" s="0"/>
      <c r="AJJ574" s="0"/>
      <c r="AJK574" s="0"/>
      <c r="AJL574" s="0"/>
      <c r="AJM574" s="0"/>
      <c r="AJN574" s="0"/>
      <c r="AJO574" s="0"/>
      <c r="AJP574" s="0"/>
      <c r="AJQ574" s="0"/>
      <c r="AJR574" s="0"/>
      <c r="AJS574" s="0"/>
      <c r="AJT574" s="0"/>
      <c r="AJU574" s="0"/>
      <c r="AJV574" s="0"/>
      <c r="AJW574" s="0"/>
      <c r="AJX574" s="0"/>
      <c r="AJY574" s="0"/>
      <c r="AJZ574" s="0"/>
      <c r="AKA574" s="0"/>
      <c r="AKB574" s="0"/>
      <c r="AKC574" s="0"/>
      <c r="AKD574" s="0"/>
      <c r="AKE574" s="0"/>
      <c r="AKF574" s="0"/>
      <c r="AKG574" s="0"/>
      <c r="AKH574" s="0"/>
      <c r="AKI574" s="0"/>
      <c r="AKJ574" s="0"/>
      <c r="AKK574" s="0"/>
      <c r="AKL574" s="0"/>
      <c r="AKM574" s="0"/>
      <c r="AKN574" s="0"/>
      <c r="AKO574" s="0"/>
      <c r="AKP574" s="0"/>
      <c r="AKQ574" s="0"/>
      <c r="AKR574" s="0"/>
      <c r="AKS574" s="0"/>
      <c r="AKT574" s="0"/>
      <c r="AKU574" s="0"/>
      <c r="AKV574" s="0"/>
      <c r="AKW574" s="0"/>
      <c r="AKX574" s="0"/>
      <c r="AKY574" s="0"/>
      <c r="AKZ574" s="0"/>
      <c r="ALA574" s="0"/>
      <c r="ALB574" s="0"/>
      <c r="ALC574" s="0"/>
      <c r="ALD574" s="0"/>
      <c r="ALE574" s="0"/>
      <c r="ALF574" s="0"/>
      <c r="ALG574" s="0"/>
      <c r="ALH574" s="0"/>
      <c r="ALI574" s="0"/>
      <c r="ALJ574" s="0"/>
      <c r="ALK574" s="0"/>
      <c r="ALL574" s="0"/>
      <c r="ALM574" s="0"/>
      <c r="ALN574" s="0"/>
      <c r="ALO574" s="0"/>
      <c r="ALP574" s="0"/>
      <c r="ALQ574" s="0"/>
      <c r="ALR574" s="0"/>
      <c r="ALS574" s="0"/>
      <c r="ALT574" s="0"/>
      <c r="ALU574" s="0"/>
      <c r="ALV574" s="0"/>
      <c r="ALW574" s="0"/>
      <c r="ALX574" s="0"/>
      <c r="ALY574" s="0"/>
      <c r="ALZ574" s="0"/>
      <c r="AMA574" s="0"/>
      <c r="AMB574" s="0"/>
      <c r="AMC574" s="0"/>
      <c r="AMD574" s="0"/>
      <c r="AME574" s="0"/>
      <c r="AMF574" s="0"/>
      <c r="AMG574" s="0"/>
      <c r="AMH574" s="0"/>
      <c r="AMI574" s="0"/>
      <c r="AMJ574" s="0"/>
    </row>
    <row r="575" customFormat="false" ht="12.8" hidden="false" customHeight="false" outlineLevel="0" collapsed="false">
      <c r="A575" s="0" t="s">
        <v>174</v>
      </c>
      <c r="B575" s="0" t="s">
        <v>898</v>
      </c>
      <c r="C575" s="10" t="n">
        <v>1</v>
      </c>
      <c r="D575" s="10" t="n">
        <v>1</v>
      </c>
      <c r="E575" s="0" t="n">
        <v>1</v>
      </c>
      <c r="F575" s="33"/>
      <c r="G575" s="33"/>
      <c r="H575" s="0"/>
      <c r="I575" s="0"/>
      <c r="J575" s="0"/>
      <c r="K575" s="0"/>
      <c r="L575" s="0"/>
      <c r="M575" s="0"/>
      <c r="N575" s="0"/>
      <c r="O575" s="0"/>
      <c r="P575" s="0"/>
      <c r="Q575" s="0"/>
      <c r="R575" s="0"/>
      <c r="S575" s="0"/>
      <c r="T575" s="0"/>
      <c r="U575" s="0"/>
      <c r="V575" s="0"/>
      <c r="W575" s="0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/>
      <c r="LY575" s="0"/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0"/>
      <c r="MO575" s="0"/>
      <c r="MP575" s="0"/>
      <c r="MQ575" s="0"/>
      <c r="MR575" s="0"/>
      <c r="MS575" s="0"/>
      <c r="MT575" s="0"/>
      <c r="MU575" s="0"/>
      <c r="MV575" s="0"/>
      <c r="MW575" s="0"/>
      <c r="MX575" s="0"/>
      <c r="MY575" s="0"/>
      <c r="MZ575" s="0"/>
      <c r="NA575" s="0"/>
      <c r="NB575" s="0"/>
      <c r="NC575" s="0"/>
      <c r="ND575" s="0"/>
      <c r="NE575" s="0"/>
      <c r="NF575" s="0"/>
      <c r="NG575" s="0"/>
      <c r="NH575" s="0"/>
      <c r="NI575" s="0"/>
      <c r="NJ575" s="0"/>
      <c r="NK575" s="0"/>
      <c r="NL575" s="0"/>
      <c r="NM575" s="0"/>
      <c r="NN575" s="0"/>
      <c r="NO575" s="0"/>
      <c r="NP575" s="0"/>
      <c r="NQ575" s="0"/>
      <c r="NR575" s="0"/>
      <c r="NS575" s="0"/>
      <c r="NT575" s="0"/>
      <c r="NU575" s="0"/>
      <c r="NV575" s="0"/>
      <c r="NW575" s="0"/>
      <c r="NX575" s="0"/>
      <c r="NY575" s="0"/>
      <c r="NZ575" s="0"/>
      <c r="OA575" s="0"/>
      <c r="OB575" s="0"/>
      <c r="OC575" s="0"/>
      <c r="OD575" s="0"/>
      <c r="OE575" s="0"/>
      <c r="OF575" s="0"/>
      <c r="OG575" s="0"/>
      <c r="OH575" s="0"/>
      <c r="OI575" s="0"/>
      <c r="OJ575" s="0"/>
      <c r="OK575" s="0"/>
      <c r="OL575" s="0"/>
      <c r="OM575" s="0"/>
      <c r="ON575" s="0"/>
      <c r="OO575" s="0"/>
      <c r="OP575" s="0"/>
      <c r="OQ575" s="0"/>
      <c r="OR575" s="0"/>
      <c r="OS575" s="0"/>
      <c r="OT575" s="0"/>
      <c r="OU575" s="0"/>
      <c r="OV575" s="0"/>
      <c r="OW575" s="0"/>
      <c r="OX575" s="0"/>
      <c r="OY575" s="0"/>
      <c r="OZ575" s="0"/>
      <c r="PA575" s="0"/>
      <c r="PB575" s="0"/>
      <c r="PC575" s="0"/>
      <c r="PD575" s="0"/>
      <c r="PE575" s="0"/>
      <c r="PF575" s="0"/>
      <c r="PG575" s="0"/>
      <c r="PH575" s="0"/>
      <c r="PI575" s="0"/>
      <c r="PJ575" s="0"/>
      <c r="PK575" s="0"/>
      <c r="PL575" s="0"/>
      <c r="PM575" s="0"/>
      <c r="PN575" s="0"/>
      <c r="PO575" s="0"/>
      <c r="PP575" s="0"/>
      <c r="PQ575" s="0"/>
      <c r="PR575" s="0"/>
      <c r="PS575" s="0"/>
      <c r="PT575" s="0"/>
      <c r="PU575" s="0"/>
      <c r="PV575" s="0"/>
      <c r="PW575" s="0"/>
      <c r="PX575" s="0"/>
      <c r="PY575" s="0"/>
      <c r="PZ575" s="0"/>
      <c r="QA575" s="0"/>
      <c r="QB575" s="0"/>
      <c r="QC575" s="0"/>
      <c r="QD575" s="0"/>
      <c r="QE575" s="0"/>
      <c r="QF575" s="0"/>
      <c r="QG575" s="0"/>
      <c r="QH575" s="0"/>
      <c r="QI575" s="0"/>
      <c r="QJ575" s="0"/>
      <c r="QK575" s="0"/>
      <c r="QL575" s="0"/>
      <c r="QM575" s="0"/>
      <c r="QN575" s="0"/>
      <c r="QO575" s="0"/>
      <c r="QP575" s="0"/>
      <c r="QQ575" s="0"/>
      <c r="QR575" s="0"/>
      <c r="QS575" s="0"/>
      <c r="QT575" s="0"/>
      <c r="QU575" s="0"/>
      <c r="QV575" s="0"/>
      <c r="QW575" s="0"/>
      <c r="QX575" s="0"/>
      <c r="QY575" s="0"/>
      <c r="QZ575" s="0"/>
      <c r="RA575" s="0"/>
      <c r="RB575" s="0"/>
      <c r="RC575" s="0"/>
      <c r="RD575" s="0"/>
      <c r="RE575" s="0"/>
      <c r="RF575" s="0"/>
      <c r="RG575" s="0"/>
      <c r="RH575" s="0"/>
      <c r="RI575" s="0"/>
      <c r="RJ575" s="0"/>
      <c r="RK575" s="0"/>
      <c r="RL575" s="0"/>
      <c r="RM575" s="0"/>
      <c r="RN575" s="0"/>
      <c r="RO575" s="0"/>
      <c r="RP575" s="0"/>
      <c r="RQ575" s="0"/>
      <c r="RR575" s="0"/>
      <c r="RS575" s="0"/>
      <c r="RT575" s="0"/>
      <c r="RU575" s="0"/>
      <c r="RV575" s="0"/>
      <c r="RW575" s="0"/>
      <c r="RX575" s="0"/>
      <c r="RY575" s="0"/>
      <c r="RZ575" s="0"/>
      <c r="SA575" s="0"/>
      <c r="SB575" s="0"/>
      <c r="SC575" s="0"/>
      <c r="SD575" s="0"/>
      <c r="SE575" s="0"/>
      <c r="SF575" s="0"/>
      <c r="SG575" s="0"/>
      <c r="SH575" s="0"/>
      <c r="SI575" s="0"/>
      <c r="SJ575" s="0"/>
      <c r="SK575" s="0"/>
      <c r="SL575" s="0"/>
      <c r="SM575" s="0"/>
      <c r="SN575" s="0"/>
      <c r="SO575" s="0"/>
      <c r="SP575" s="0"/>
      <c r="SQ575" s="0"/>
      <c r="SR575" s="0"/>
      <c r="SS575" s="0"/>
      <c r="ST575" s="0"/>
      <c r="SU575" s="0"/>
      <c r="SV575" s="0"/>
      <c r="SW575" s="0"/>
      <c r="SX575" s="0"/>
      <c r="SY575" s="0"/>
      <c r="SZ575" s="0"/>
      <c r="TA575" s="0"/>
      <c r="TB575" s="0"/>
      <c r="TC575" s="0"/>
      <c r="TD575" s="0"/>
      <c r="TE575" s="0"/>
      <c r="TF575" s="0"/>
      <c r="TG575" s="0"/>
      <c r="TH575" s="0"/>
      <c r="TI575" s="0"/>
      <c r="TJ575" s="0"/>
      <c r="TK575" s="0"/>
      <c r="TL575" s="0"/>
      <c r="TM575" s="0"/>
      <c r="TN575" s="0"/>
      <c r="TO575" s="0"/>
      <c r="TP575" s="0"/>
      <c r="TQ575" s="0"/>
      <c r="TR575" s="0"/>
      <c r="TS575" s="0"/>
      <c r="TT575" s="0"/>
      <c r="TU575" s="0"/>
      <c r="TV575" s="0"/>
      <c r="TW575" s="0"/>
      <c r="TX575" s="0"/>
      <c r="TY575" s="0"/>
      <c r="TZ575" s="0"/>
      <c r="UA575" s="0"/>
      <c r="UB575" s="0"/>
      <c r="UC575" s="0"/>
      <c r="UD575" s="0"/>
      <c r="UE575" s="0"/>
      <c r="UF575" s="0"/>
      <c r="UG575" s="0"/>
      <c r="UH575" s="0"/>
      <c r="UI575" s="0"/>
      <c r="UJ575" s="0"/>
      <c r="UK575" s="0"/>
      <c r="UL575" s="0"/>
      <c r="UM575" s="0"/>
      <c r="UN575" s="0"/>
      <c r="UO575" s="0"/>
      <c r="UP575" s="0"/>
      <c r="UQ575" s="0"/>
      <c r="UR575" s="0"/>
      <c r="US575" s="0"/>
      <c r="UT575" s="0"/>
      <c r="UU575" s="0"/>
      <c r="UV575" s="0"/>
      <c r="UW575" s="0"/>
      <c r="UX575" s="0"/>
      <c r="UY575" s="0"/>
      <c r="UZ575" s="0"/>
      <c r="VA575" s="0"/>
      <c r="VB575" s="0"/>
      <c r="VC575" s="0"/>
      <c r="VD575" s="0"/>
      <c r="VE575" s="0"/>
      <c r="VF575" s="0"/>
      <c r="VG575" s="0"/>
      <c r="VH575" s="0"/>
      <c r="VI575" s="0"/>
      <c r="VJ575" s="0"/>
      <c r="VK575" s="0"/>
      <c r="VL575" s="0"/>
      <c r="VM575" s="0"/>
      <c r="VN575" s="0"/>
      <c r="VO575" s="0"/>
      <c r="VP575" s="0"/>
      <c r="VQ575" s="0"/>
      <c r="VR575" s="0"/>
      <c r="VS575" s="0"/>
      <c r="VT575" s="0"/>
      <c r="VU575" s="0"/>
      <c r="VV575" s="0"/>
      <c r="VW575" s="0"/>
      <c r="VX575" s="0"/>
      <c r="VY575" s="0"/>
      <c r="VZ575" s="0"/>
      <c r="WA575" s="0"/>
      <c r="WB575" s="0"/>
      <c r="WC575" s="0"/>
      <c r="WD575" s="0"/>
      <c r="WE575" s="0"/>
      <c r="WF575" s="0"/>
      <c r="WG575" s="0"/>
      <c r="WH575" s="0"/>
      <c r="WI575" s="0"/>
      <c r="WJ575" s="0"/>
      <c r="WK575" s="0"/>
      <c r="WL575" s="0"/>
      <c r="WM575" s="0"/>
      <c r="WN575" s="0"/>
      <c r="WO575" s="0"/>
      <c r="WP575" s="0"/>
      <c r="WQ575" s="0"/>
      <c r="WR575" s="0"/>
      <c r="WS575" s="0"/>
      <c r="WT575" s="0"/>
      <c r="WU575" s="0"/>
      <c r="WV575" s="0"/>
      <c r="WW575" s="0"/>
      <c r="WX575" s="0"/>
      <c r="WY575" s="0"/>
      <c r="WZ575" s="0"/>
      <c r="XA575" s="0"/>
      <c r="XB575" s="0"/>
      <c r="XC575" s="0"/>
      <c r="XD575" s="0"/>
      <c r="XE575" s="0"/>
      <c r="XF575" s="0"/>
      <c r="XG575" s="0"/>
      <c r="XH575" s="0"/>
      <c r="XI575" s="0"/>
      <c r="XJ575" s="0"/>
      <c r="XK575" s="0"/>
      <c r="XL575" s="0"/>
      <c r="XM575" s="0"/>
      <c r="XN575" s="0"/>
      <c r="XO575" s="0"/>
      <c r="XP575" s="0"/>
      <c r="XQ575" s="0"/>
      <c r="XR575" s="0"/>
      <c r="XS575" s="0"/>
      <c r="XT575" s="0"/>
      <c r="XU575" s="0"/>
      <c r="XV575" s="0"/>
      <c r="XW575" s="0"/>
      <c r="XX575" s="0"/>
      <c r="XY575" s="0"/>
      <c r="XZ575" s="0"/>
      <c r="YA575" s="0"/>
      <c r="YB575" s="0"/>
      <c r="YC575" s="0"/>
      <c r="YD575" s="0"/>
      <c r="YE575" s="0"/>
      <c r="YF575" s="0"/>
      <c r="YG575" s="0"/>
      <c r="YH575" s="0"/>
      <c r="YI575" s="0"/>
      <c r="YJ575" s="0"/>
      <c r="YK575" s="0"/>
      <c r="YL575" s="0"/>
      <c r="YM575" s="0"/>
      <c r="YN575" s="0"/>
      <c r="YO575" s="0"/>
      <c r="YP575" s="0"/>
      <c r="YQ575" s="0"/>
      <c r="YR575" s="0"/>
      <c r="YS575" s="0"/>
      <c r="YT575" s="0"/>
      <c r="YU575" s="0"/>
      <c r="YV575" s="0"/>
      <c r="YW575" s="0"/>
      <c r="YX575" s="0"/>
      <c r="YY575" s="0"/>
      <c r="YZ575" s="0"/>
      <c r="ZA575" s="0"/>
      <c r="ZB575" s="0"/>
      <c r="ZC575" s="0"/>
      <c r="ZD575" s="0"/>
      <c r="ZE575" s="0"/>
      <c r="ZF575" s="0"/>
      <c r="ZG575" s="0"/>
      <c r="ZH575" s="0"/>
      <c r="ZI575" s="0"/>
      <c r="ZJ575" s="0"/>
      <c r="ZK575" s="0"/>
      <c r="ZL575" s="0"/>
      <c r="ZM575" s="0"/>
      <c r="ZN575" s="0"/>
      <c r="ZO575" s="0"/>
      <c r="ZP575" s="0"/>
      <c r="ZQ575" s="0"/>
      <c r="ZR575" s="0"/>
      <c r="ZS575" s="0"/>
      <c r="ZT575" s="0"/>
      <c r="ZU575" s="0"/>
      <c r="ZV575" s="0"/>
      <c r="ZW575" s="0"/>
      <c r="ZX575" s="0"/>
      <c r="ZY575" s="0"/>
      <c r="ZZ575" s="0"/>
      <c r="AAA575" s="0"/>
      <c r="AAB575" s="0"/>
      <c r="AAC575" s="0"/>
      <c r="AAD575" s="0"/>
      <c r="AAE575" s="0"/>
      <c r="AAF575" s="0"/>
      <c r="AAG575" s="0"/>
      <c r="AAH575" s="0"/>
      <c r="AAI575" s="0"/>
      <c r="AAJ575" s="0"/>
      <c r="AAK575" s="0"/>
      <c r="AAL575" s="0"/>
      <c r="AAM575" s="0"/>
      <c r="AAN575" s="0"/>
      <c r="AAO575" s="0"/>
      <c r="AAP575" s="0"/>
      <c r="AAQ575" s="0"/>
      <c r="AAR575" s="0"/>
      <c r="AAS575" s="0"/>
      <c r="AAT575" s="0"/>
      <c r="AAU575" s="0"/>
      <c r="AAV575" s="0"/>
      <c r="AAW575" s="0"/>
      <c r="AAX575" s="0"/>
      <c r="AAY575" s="0"/>
      <c r="AAZ575" s="0"/>
      <c r="ABA575" s="0"/>
      <c r="ABB575" s="0"/>
      <c r="ABC575" s="0"/>
      <c r="ABD575" s="0"/>
      <c r="ABE575" s="0"/>
      <c r="ABF575" s="0"/>
      <c r="ABG575" s="0"/>
      <c r="ABH575" s="0"/>
      <c r="ABI575" s="0"/>
      <c r="ABJ575" s="0"/>
      <c r="ABK575" s="0"/>
      <c r="ABL575" s="0"/>
      <c r="ABM575" s="0"/>
      <c r="ABN575" s="0"/>
      <c r="ABO575" s="0"/>
      <c r="ABP575" s="0"/>
      <c r="ABQ575" s="0"/>
      <c r="ABR575" s="0"/>
      <c r="ABS575" s="0"/>
      <c r="ABT575" s="0"/>
      <c r="ABU575" s="0"/>
      <c r="ABV575" s="0"/>
      <c r="ABW575" s="0"/>
      <c r="ABX575" s="0"/>
      <c r="ABY575" s="0"/>
      <c r="ABZ575" s="0"/>
      <c r="ACA575" s="0"/>
      <c r="ACB575" s="0"/>
      <c r="ACC575" s="0"/>
      <c r="ACD575" s="0"/>
      <c r="ACE575" s="0"/>
      <c r="ACF575" s="0"/>
      <c r="ACG575" s="0"/>
      <c r="ACH575" s="0"/>
      <c r="ACI575" s="0"/>
      <c r="ACJ575" s="0"/>
      <c r="ACK575" s="0"/>
      <c r="ACL575" s="0"/>
      <c r="ACM575" s="0"/>
      <c r="ACN575" s="0"/>
      <c r="ACO575" s="0"/>
      <c r="ACP575" s="0"/>
      <c r="ACQ575" s="0"/>
      <c r="ACR575" s="0"/>
      <c r="ACS575" s="0"/>
      <c r="ACT575" s="0"/>
      <c r="ACU575" s="0"/>
      <c r="ACV575" s="0"/>
      <c r="ACW575" s="0"/>
      <c r="ACX575" s="0"/>
      <c r="ACY575" s="0"/>
      <c r="ACZ575" s="0"/>
      <c r="ADA575" s="0"/>
      <c r="ADB575" s="0"/>
      <c r="ADC575" s="0"/>
      <c r="ADD575" s="0"/>
      <c r="ADE575" s="0"/>
      <c r="ADF575" s="0"/>
      <c r="ADG575" s="0"/>
      <c r="ADH575" s="0"/>
      <c r="ADI575" s="0"/>
      <c r="ADJ575" s="0"/>
      <c r="ADK575" s="0"/>
      <c r="ADL575" s="0"/>
      <c r="ADM575" s="0"/>
      <c r="ADN575" s="0"/>
      <c r="ADO575" s="0"/>
      <c r="ADP575" s="0"/>
      <c r="ADQ575" s="0"/>
      <c r="ADR575" s="0"/>
      <c r="ADS575" s="0"/>
      <c r="ADT575" s="0"/>
      <c r="ADU575" s="0"/>
      <c r="ADV575" s="0"/>
      <c r="ADW575" s="0"/>
      <c r="ADX575" s="0"/>
      <c r="ADY575" s="0"/>
      <c r="ADZ575" s="0"/>
      <c r="AEA575" s="0"/>
      <c r="AEB575" s="0"/>
      <c r="AEC575" s="0"/>
      <c r="AED575" s="0"/>
      <c r="AEE575" s="0"/>
      <c r="AEF575" s="0"/>
      <c r="AEG575" s="0"/>
      <c r="AEH575" s="0"/>
      <c r="AEI575" s="0"/>
      <c r="AEJ575" s="0"/>
      <c r="AEK575" s="0"/>
      <c r="AEL575" s="0"/>
      <c r="AEM575" s="0"/>
      <c r="AEN575" s="0"/>
      <c r="AEO575" s="0"/>
      <c r="AEP575" s="0"/>
      <c r="AEQ575" s="0"/>
      <c r="AER575" s="0"/>
      <c r="AES575" s="0"/>
      <c r="AET575" s="0"/>
      <c r="AEU575" s="0"/>
      <c r="AEV575" s="0"/>
      <c r="AEW575" s="0"/>
      <c r="AEX575" s="0"/>
      <c r="AEY575" s="0"/>
      <c r="AEZ575" s="0"/>
      <c r="AFA575" s="0"/>
      <c r="AFB575" s="0"/>
      <c r="AFC575" s="0"/>
      <c r="AFD575" s="0"/>
      <c r="AFE575" s="0"/>
      <c r="AFF575" s="0"/>
      <c r="AFG575" s="0"/>
      <c r="AFH575" s="0"/>
      <c r="AFI575" s="0"/>
      <c r="AFJ575" s="0"/>
      <c r="AFK575" s="0"/>
      <c r="AFL575" s="0"/>
      <c r="AFM575" s="0"/>
      <c r="AFN575" s="0"/>
      <c r="AFO575" s="0"/>
      <c r="AFP575" s="0"/>
      <c r="AFQ575" s="0"/>
      <c r="AFR575" s="0"/>
      <c r="AFS575" s="0"/>
      <c r="AFT575" s="0"/>
      <c r="AFU575" s="0"/>
      <c r="AFV575" s="0"/>
      <c r="AFW575" s="0"/>
      <c r="AFX575" s="0"/>
      <c r="AFY575" s="0"/>
      <c r="AFZ575" s="0"/>
      <c r="AGA575" s="0"/>
      <c r="AGB575" s="0"/>
      <c r="AGC575" s="0"/>
      <c r="AGD575" s="0"/>
      <c r="AGE575" s="0"/>
      <c r="AGF575" s="0"/>
      <c r="AGG575" s="0"/>
      <c r="AGH575" s="0"/>
      <c r="AGI575" s="0"/>
      <c r="AGJ575" s="0"/>
      <c r="AGK575" s="0"/>
      <c r="AGL575" s="0"/>
      <c r="AGM575" s="0"/>
      <c r="AGN575" s="0"/>
      <c r="AGO575" s="0"/>
      <c r="AGP575" s="0"/>
      <c r="AGQ575" s="0"/>
      <c r="AGR575" s="0"/>
      <c r="AGS575" s="0"/>
      <c r="AGT575" s="0"/>
      <c r="AGU575" s="0"/>
      <c r="AGV575" s="0"/>
      <c r="AGW575" s="0"/>
      <c r="AGX575" s="0"/>
      <c r="AGY575" s="0"/>
      <c r="AGZ575" s="0"/>
      <c r="AHA575" s="0"/>
      <c r="AHB575" s="0"/>
      <c r="AHC575" s="0"/>
      <c r="AHD575" s="0"/>
      <c r="AHE575" s="0"/>
      <c r="AHF575" s="0"/>
      <c r="AHG575" s="0"/>
      <c r="AHH575" s="0"/>
      <c r="AHI575" s="0"/>
      <c r="AHJ575" s="0"/>
      <c r="AHK575" s="0"/>
      <c r="AHL575" s="0"/>
      <c r="AHM575" s="0"/>
      <c r="AHN575" s="0"/>
      <c r="AHO575" s="0"/>
      <c r="AHP575" s="0"/>
      <c r="AHQ575" s="0"/>
      <c r="AHR575" s="0"/>
      <c r="AHS575" s="0"/>
      <c r="AHT575" s="0"/>
      <c r="AHU575" s="0"/>
      <c r="AHV575" s="0"/>
      <c r="AHW575" s="0"/>
      <c r="AHX575" s="0"/>
      <c r="AHY575" s="0"/>
      <c r="AHZ575" s="0"/>
      <c r="AIA575" s="0"/>
      <c r="AIB575" s="0"/>
      <c r="AIC575" s="0"/>
      <c r="AID575" s="0"/>
      <c r="AIE575" s="0"/>
      <c r="AIF575" s="0"/>
      <c r="AIG575" s="0"/>
      <c r="AIH575" s="0"/>
      <c r="AII575" s="0"/>
      <c r="AIJ575" s="0"/>
      <c r="AIK575" s="0"/>
      <c r="AIL575" s="0"/>
      <c r="AIM575" s="0"/>
      <c r="AIN575" s="0"/>
      <c r="AIO575" s="0"/>
      <c r="AIP575" s="0"/>
      <c r="AIQ575" s="0"/>
      <c r="AIR575" s="0"/>
      <c r="AIS575" s="0"/>
      <c r="AIT575" s="0"/>
      <c r="AIU575" s="0"/>
      <c r="AIV575" s="0"/>
      <c r="AIW575" s="0"/>
      <c r="AIX575" s="0"/>
      <c r="AIY575" s="0"/>
      <c r="AIZ575" s="0"/>
      <c r="AJA575" s="0"/>
      <c r="AJB575" s="0"/>
      <c r="AJC575" s="0"/>
      <c r="AJD575" s="0"/>
      <c r="AJE575" s="0"/>
      <c r="AJF575" s="0"/>
      <c r="AJG575" s="0"/>
      <c r="AJH575" s="0"/>
      <c r="AJI575" s="0"/>
      <c r="AJJ575" s="0"/>
      <c r="AJK575" s="0"/>
      <c r="AJL575" s="0"/>
      <c r="AJM575" s="0"/>
      <c r="AJN575" s="0"/>
      <c r="AJO575" s="0"/>
      <c r="AJP575" s="0"/>
      <c r="AJQ575" s="0"/>
      <c r="AJR575" s="0"/>
      <c r="AJS575" s="0"/>
      <c r="AJT575" s="0"/>
      <c r="AJU575" s="0"/>
      <c r="AJV575" s="0"/>
      <c r="AJW575" s="0"/>
      <c r="AJX575" s="0"/>
      <c r="AJY575" s="0"/>
      <c r="AJZ575" s="0"/>
      <c r="AKA575" s="0"/>
      <c r="AKB575" s="0"/>
      <c r="AKC575" s="0"/>
      <c r="AKD575" s="0"/>
      <c r="AKE575" s="0"/>
      <c r="AKF575" s="0"/>
      <c r="AKG575" s="0"/>
      <c r="AKH575" s="0"/>
      <c r="AKI575" s="0"/>
      <c r="AKJ575" s="0"/>
      <c r="AKK575" s="0"/>
      <c r="AKL575" s="0"/>
      <c r="AKM575" s="0"/>
      <c r="AKN575" s="0"/>
      <c r="AKO575" s="0"/>
      <c r="AKP575" s="0"/>
      <c r="AKQ575" s="0"/>
      <c r="AKR575" s="0"/>
      <c r="AKS575" s="0"/>
      <c r="AKT575" s="0"/>
      <c r="AKU575" s="0"/>
      <c r="AKV575" s="0"/>
      <c r="AKW575" s="0"/>
      <c r="AKX575" s="0"/>
      <c r="AKY575" s="0"/>
      <c r="AKZ575" s="0"/>
      <c r="ALA575" s="0"/>
      <c r="ALB575" s="0"/>
      <c r="ALC575" s="0"/>
      <c r="ALD575" s="0"/>
      <c r="ALE575" s="0"/>
      <c r="ALF575" s="0"/>
      <c r="ALG575" s="0"/>
      <c r="ALH575" s="0"/>
      <c r="ALI575" s="0"/>
      <c r="ALJ575" s="0"/>
      <c r="ALK575" s="0"/>
      <c r="ALL575" s="0"/>
      <c r="ALM575" s="0"/>
      <c r="ALN575" s="0"/>
      <c r="ALO575" s="0"/>
      <c r="ALP575" s="0"/>
      <c r="ALQ575" s="0"/>
      <c r="ALR575" s="0"/>
      <c r="ALS575" s="0"/>
      <c r="ALT575" s="0"/>
      <c r="ALU575" s="0"/>
      <c r="ALV575" s="0"/>
      <c r="ALW575" s="0"/>
      <c r="ALX575" s="0"/>
      <c r="ALY575" s="0"/>
      <c r="ALZ575" s="0"/>
      <c r="AMA575" s="0"/>
      <c r="AMB575" s="0"/>
      <c r="AMC575" s="0"/>
      <c r="AMD575" s="0"/>
      <c r="AME575" s="0"/>
      <c r="AMF575" s="0"/>
      <c r="AMG575" s="0"/>
      <c r="AMH575" s="0"/>
      <c r="AMI575" s="0"/>
      <c r="AMJ575" s="0"/>
    </row>
    <row r="576" customFormat="false" ht="12.8" hidden="false" customHeight="false" outlineLevel="0" collapsed="false">
      <c r="A576" s="0" t="s">
        <v>174</v>
      </c>
      <c r="B576" s="0" t="s">
        <v>899</v>
      </c>
      <c r="C576" s="10" t="n">
        <v>1</v>
      </c>
      <c r="D576" s="10" t="n">
        <v>1</v>
      </c>
      <c r="E576" s="0" t="n">
        <v>0</v>
      </c>
      <c r="F576" s="33"/>
      <c r="G576" s="33"/>
      <c r="H576" s="0" t="n">
        <v>1</v>
      </c>
      <c r="I576" s="0"/>
      <c r="J576" s="0"/>
      <c r="K576" s="0"/>
      <c r="L576" s="0"/>
      <c r="M576" s="0"/>
      <c r="N576" s="33"/>
      <c r="O576" s="0"/>
      <c r="P576" s="0"/>
      <c r="Q576" s="0"/>
      <c r="R576" s="0"/>
      <c r="S576" s="0" t="n">
        <v>0</v>
      </c>
      <c r="T576" s="0"/>
      <c r="U576" s="0"/>
      <c r="V576" s="0"/>
      <c r="W576" s="0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s="0"/>
      <c r="MQ576" s="0"/>
      <c r="MR576" s="0"/>
      <c r="MS576" s="0"/>
      <c r="MT576" s="0"/>
      <c r="MU576" s="0"/>
      <c r="MV576" s="0"/>
      <c r="MW576" s="0"/>
      <c r="MX576" s="0"/>
      <c r="MY576" s="0"/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s="0"/>
      <c r="NQ576" s="0"/>
      <c r="NR576" s="0"/>
      <c r="NS576" s="0"/>
      <c r="NT576" s="0"/>
      <c r="NU576" s="0"/>
      <c r="NV576" s="0"/>
      <c r="NW576" s="0"/>
      <c r="NX576" s="0"/>
      <c r="NY576" s="0"/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s="0"/>
      <c r="OQ576" s="0"/>
      <c r="OR576" s="0"/>
      <c r="OS576" s="0"/>
      <c r="OT576" s="0"/>
      <c r="OU576" s="0"/>
      <c r="OV576" s="0"/>
      <c r="OW576" s="0"/>
      <c r="OX576" s="0"/>
      <c r="OY576" s="0"/>
      <c r="OZ576" s="0"/>
      <c r="PA576" s="0"/>
      <c r="PB576" s="0"/>
      <c r="PC576" s="0"/>
      <c r="PD576" s="0"/>
      <c r="PE576" s="0"/>
      <c r="PF576" s="0"/>
      <c r="PG576" s="0"/>
      <c r="PH576" s="0"/>
      <c r="PI576" s="0"/>
      <c r="PJ576" s="0"/>
      <c r="PK576" s="0"/>
      <c r="PL576" s="0"/>
      <c r="PM576" s="0"/>
      <c r="PN576" s="0"/>
      <c r="PO576" s="0"/>
      <c r="PP576" s="0"/>
      <c r="PQ576" s="0"/>
      <c r="PR576" s="0"/>
      <c r="PS576" s="0"/>
      <c r="PT576" s="0"/>
      <c r="PU576" s="0"/>
      <c r="PV576" s="0"/>
      <c r="PW576" s="0"/>
      <c r="PX576" s="0"/>
      <c r="PY576" s="0"/>
      <c r="PZ576" s="0"/>
      <c r="QA576" s="0"/>
      <c r="QB576" s="0"/>
      <c r="QC576" s="0"/>
      <c r="QD576" s="0"/>
      <c r="QE576" s="0"/>
      <c r="QF576" s="0"/>
      <c r="QG576" s="0"/>
      <c r="QH576" s="0"/>
      <c r="QI576" s="0"/>
      <c r="QJ576" s="0"/>
      <c r="QK576" s="0"/>
      <c r="QL576" s="0"/>
      <c r="QM576" s="0"/>
      <c r="QN576" s="0"/>
      <c r="QO576" s="0"/>
      <c r="QP576" s="0"/>
      <c r="QQ576" s="0"/>
      <c r="QR576" s="0"/>
      <c r="QS576" s="0"/>
      <c r="QT576" s="0"/>
      <c r="QU576" s="0"/>
      <c r="QV576" s="0"/>
      <c r="QW576" s="0"/>
      <c r="QX576" s="0"/>
      <c r="QY576" s="0"/>
      <c r="QZ576" s="0"/>
      <c r="RA576" s="0"/>
      <c r="RB576" s="0"/>
      <c r="RC576" s="0"/>
      <c r="RD576" s="0"/>
      <c r="RE576" s="0"/>
      <c r="RF576" s="0"/>
      <c r="RG576" s="0"/>
      <c r="RH576" s="0"/>
      <c r="RI576" s="0"/>
      <c r="RJ576" s="0"/>
      <c r="RK576" s="0"/>
      <c r="RL576" s="0"/>
      <c r="RM576" s="0"/>
      <c r="RN576" s="0"/>
      <c r="RO576" s="0"/>
      <c r="RP576" s="0"/>
      <c r="RQ576" s="0"/>
      <c r="RR576" s="0"/>
      <c r="RS576" s="0"/>
      <c r="RT576" s="0"/>
      <c r="RU576" s="0"/>
      <c r="RV576" s="0"/>
      <c r="RW576" s="0"/>
      <c r="RX576" s="0"/>
      <c r="RY576" s="0"/>
      <c r="RZ576" s="0"/>
      <c r="SA576" s="0"/>
      <c r="SB576" s="0"/>
      <c r="SC576" s="0"/>
      <c r="SD576" s="0"/>
      <c r="SE576" s="0"/>
      <c r="SF576" s="0"/>
      <c r="SG576" s="0"/>
      <c r="SH576" s="0"/>
      <c r="SI576" s="0"/>
      <c r="SJ576" s="0"/>
      <c r="SK576" s="0"/>
      <c r="SL576" s="0"/>
      <c r="SM576" s="0"/>
      <c r="SN576" s="0"/>
      <c r="SO576" s="0"/>
      <c r="SP576" s="0"/>
      <c r="SQ576" s="0"/>
      <c r="SR576" s="0"/>
      <c r="SS576" s="0"/>
      <c r="ST576" s="0"/>
      <c r="SU576" s="0"/>
      <c r="SV576" s="0"/>
      <c r="SW576" s="0"/>
      <c r="SX576" s="0"/>
      <c r="SY576" s="0"/>
      <c r="SZ576" s="0"/>
      <c r="TA576" s="0"/>
      <c r="TB576" s="0"/>
      <c r="TC576" s="0"/>
      <c r="TD576" s="0"/>
      <c r="TE576" s="0"/>
      <c r="TF576" s="0"/>
      <c r="TG576" s="0"/>
      <c r="TH576" s="0"/>
      <c r="TI576" s="0"/>
      <c r="TJ576" s="0"/>
      <c r="TK576" s="0"/>
      <c r="TL576" s="0"/>
      <c r="TM576" s="0"/>
      <c r="TN576" s="0"/>
      <c r="TO576" s="0"/>
      <c r="TP576" s="0"/>
      <c r="TQ576" s="0"/>
      <c r="TR576" s="0"/>
      <c r="TS576" s="0"/>
      <c r="TT576" s="0"/>
      <c r="TU576" s="0"/>
      <c r="TV576" s="0"/>
      <c r="TW576" s="0"/>
      <c r="TX576" s="0"/>
      <c r="TY576" s="0"/>
      <c r="TZ576" s="0"/>
      <c r="UA576" s="0"/>
      <c r="UB576" s="0"/>
      <c r="UC576" s="0"/>
      <c r="UD576" s="0"/>
      <c r="UE576" s="0"/>
      <c r="UF576" s="0"/>
      <c r="UG576" s="0"/>
      <c r="UH576" s="0"/>
      <c r="UI576" s="0"/>
      <c r="UJ576" s="0"/>
      <c r="UK576" s="0"/>
      <c r="UL576" s="0"/>
      <c r="UM576" s="0"/>
      <c r="UN576" s="0"/>
      <c r="UO576" s="0"/>
      <c r="UP576" s="0"/>
      <c r="UQ576" s="0"/>
      <c r="UR576" s="0"/>
      <c r="US576" s="0"/>
      <c r="UT576" s="0"/>
      <c r="UU576" s="0"/>
      <c r="UV576" s="0"/>
      <c r="UW576" s="0"/>
      <c r="UX576" s="0"/>
      <c r="UY576" s="0"/>
      <c r="UZ576" s="0"/>
      <c r="VA576" s="0"/>
      <c r="VB576" s="0"/>
      <c r="VC576" s="0"/>
      <c r="VD576" s="0"/>
      <c r="VE576" s="0"/>
      <c r="VF576" s="0"/>
      <c r="VG576" s="0"/>
      <c r="VH576" s="0"/>
      <c r="VI576" s="0"/>
      <c r="VJ576" s="0"/>
      <c r="VK576" s="0"/>
      <c r="VL576" s="0"/>
      <c r="VM576" s="0"/>
      <c r="VN576" s="0"/>
      <c r="VO576" s="0"/>
      <c r="VP576" s="0"/>
      <c r="VQ576" s="0"/>
      <c r="VR576" s="0"/>
      <c r="VS576" s="0"/>
      <c r="VT576" s="0"/>
      <c r="VU576" s="0"/>
      <c r="VV576" s="0"/>
      <c r="VW576" s="0"/>
      <c r="VX576" s="0"/>
      <c r="VY576" s="0"/>
      <c r="VZ576" s="0"/>
      <c r="WA576" s="0"/>
      <c r="WB576" s="0"/>
      <c r="WC576" s="0"/>
      <c r="WD576" s="0"/>
      <c r="WE576" s="0"/>
      <c r="WF576" s="0"/>
      <c r="WG576" s="0"/>
      <c r="WH576" s="0"/>
      <c r="WI576" s="0"/>
      <c r="WJ576" s="0"/>
      <c r="WK576" s="0"/>
      <c r="WL576" s="0"/>
      <c r="WM576" s="0"/>
      <c r="WN576" s="0"/>
      <c r="WO576" s="0"/>
      <c r="WP576" s="0"/>
      <c r="WQ576" s="0"/>
      <c r="WR576" s="0"/>
      <c r="WS576" s="0"/>
      <c r="WT576" s="0"/>
      <c r="WU576" s="0"/>
      <c r="WV576" s="0"/>
      <c r="WW576" s="0"/>
      <c r="WX576" s="0"/>
      <c r="WY576" s="0"/>
      <c r="WZ576" s="0"/>
      <c r="XA576" s="0"/>
      <c r="XB576" s="0"/>
      <c r="XC576" s="0"/>
      <c r="XD576" s="0"/>
      <c r="XE576" s="0"/>
      <c r="XF576" s="0"/>
      <c r="XG576" s="0"/>
      <c r="XH576" s="0"/>
      <c r="XI576" s="0"/>
      <c r="XJ576" s="0"/>
      <c r="XK576" s="0"/>
      <c r="XL576" s="0"/>
      <c r="XM576" s="0"/>
      <c r="XN576" s="0"/>
      <c r="XO576" s="0"/>
      <c r="XP576" s="0"/>
      <c r="XQ576" s="0"/>
      <c r="XR576" s="0"/>
      <c r="XS576" s="0"/>
      <c r="XT576" s="0"/>
      <c r="XU576" s="0"/>
      <c r="XV576" s="0"/>
      <c r="XW576" s="0"/>
      <c r="XX576" s="0"/>
      <c r="XY576" s="0"/>
      <c r="XZ576" s="0"/>
      <c r="YA576" s="0"/>
      <c r="YB576" s="0"/>
      <c r="YC576" s="0"/>
      <c r="YD576" s="0"/>
      <c r="YE576" s="0"/>
      <c r="YF576" s="0"/>
      <c r="YG576" s="0"/>
      <c r="YH576" s="0"/>
      <c r="YI576" s="0"/>
      <c r="YJ576" s="0"/>
      <c r="YK576" s="0"/>
      <c r="YL576" s="0"/>
      <c r="YM576" s="0"/>
      <c r="YN576" s="0"/>
      <c r="YO576" s="0"/>
      <c r="YP576" s="0"/>
      <c r="YQ576" s="0"/>
      <c r="YR576" s="0"/>
      <c r="YS576" s="0"/>
      <c r="YT576" s="0"/>
      <c r="YU576" s="0"/>
      <c r="YV576" s="0"/>
      <c r="YW576" s="0"/>
      <c r="YX576" s="0"/>
      <c r="YY576" s="0"/>
      <c r="YZ576" s="0"/>
      <c r="ZA576" s="0"/>
      <c r="ZB576" s="0"/>
      <c r="ZC576" s="0"/>
      <c r="ZD576" s="0"/>
      <c r="ZE576" s="0"/>
      <c r="ZF576" s="0"/>
      <c r="ZG576" s="0"/>
      <c r="ZH576" s="0"/>
      <c r="ZI576" s="0"/>
      <c r="ZJ576" s="0"/>
      <c r="ZK576" s="0"/>
      <c r="ZL576" s="0"/>
      <c r="ZM576" s="0"/>
      <c r="ZN576" s="0"/>
      <c r="ZO576" s="0"/>
      <c r="ZP576" s="0"/>
      <c r="ZQ576" s="0"/>
      <c r="ZR576" s="0"/>
      <c r="ZS576" s="0"/>
      <c r="ZT576" s="0"/>
      <c r="ZU576" s="0"/>
      <c r="ZV576" s="0"/>
      <c r="ZW576" s="0"/>
      <c r="ZX576" s="0"/>
      <c r="ZY576" s="0"/>
      <c r="ZZ576" s="0"/>
      <c r="AAA576" s="0"/>
      <c r="AAB576" s="0"/>
      <c r="AAC576" s="0"/>
      <c r="AAD576" s="0"/>
      <c r="AAE576" s="0"/>
      <c r="AAF576" s="0"/>
      <c r="AAG576" s="0"/>
      <c r="AAH576" s="0"/>
      <c r="AAI576" s="0"/>
      <c r="AAJ576" s="0"/>
      <c r="AAK576" s="0"/>
      <c r="AAL576" s="0"/>
      <c r="AAM576" s="0"/>
      <c r="AAN576" s="0"/>
      <c r="AAO576" s="0"/>
      <c r="AAP576" s="0"/>
      <c r="AAQ576" s="0"/>
      <c r="AAR576" s="0"/>
      <c r="AAS576" s="0"/>
      <c r="AAT576" s="0"/>
      <c r="AAU576" s="0"/>
      <c r="AAV576" s="0"/>
      <c r="AAW576" s="0"/>
      <c r="AAX576" s="0"/>
      <c r="AAY576" s="0"/>
      <c r="AAZ576" s="0"/>
      <c r="ABA576" s="0"/>
      <c r="ABB576" s="0"/>
      <c r="ABC576" s="0"/>
      <c r="ABD576" s="0"/>
      <c r="ABE576" s="0"/>
      <c r="ABF576" s="0"/>
      <c r="ABG576" s="0"/>
      <c r="ABH576" s="0"/>
      <c r="ABI576" s="0"/>
      <c r="ABJ576" s="0"/>
      <c r="ABK576" s="0"/>
      <c r="ABL576" s="0"/>
      <c r="ABM576" s="0"/>
      <c r="ABN576" s="0"/>
      <c r="ABO576" s="0"/>
      <c r="ABP576" s="0"/>
      <c r="ABQ576" s="0"/>
      <c r="ABR576" s="0"/>
      <c r="ABS576" s="0"/>
      <c r="ABT576" s="0"/>
      <c r="ABU576" s="0"/>
      <c r="ABV576" s="0"/>
      <c r="ABW576" s="0"/>
      <c r="ABX576" s="0"/>
      <c r="ABY576" s="0"/>
      <c r="ABZ576" s="0"/>
      <c r="ACA576" s="0"/>
      <c r="ACB576" s="0"/>
      <c r="ACC576" s="0"/>
      <c r="ACD576" s="0"/>
      <c r="ACE576" s="0"/>
      <c r="ACF576" s="0"/>
      <c r="ACG576" s="0"/>
      <c r="ACH576" s="0"/>
      <c r="ACI576" s="0"/>
      <c r="ACJ576" s="0"/>
      <c r="ACK576" s="0"/>
      <c r="ACL576" s="0"/>
      <c r="ACM576" s="0"/>
      <c r="ACN576" s="0"/>
      <c r="ACO576" s="0"/>
      <c r="ACP576" s="0"/>
      <c r="ACQ576" s="0"/>
      <c r="ACR576" s="0"/>
      <c r="ACS576" s="0"/>
      <c r="ACT576" s="0"/>
      <c r="ACU576" s="0"/>
      <c r="ACV576" s="0"/>
      <c r="ACW576" s="0"/>
      <c r="ACX576" s="0"/>
      <c r="ACY576" s="0"/>
      <c r="ACZ576" s="0"/>
      <c r="ADA576" s="0"/>
      <c r="ADB576" s="0"/>
      <c r="ADC576" s="0"/>
      <c r="ADD576" s="0"/>
      <c r="ADE576" s="0"/>
      <c r="ADF576" s="0"/>
      <c r="ADG576" s="0"/>
      <c r="ADH576" s="0"/>
      <c r="ADI576" s="0"/>
      <c r="ADJ576" s="0"/>
      <c r="ADK576" s="0"/>
      <c r="ADL576" s="0"/>
      <c r="ADM576" s="0"/>
      <c r="ADN576" s="0"/>
      <c r="ADO576" s="0"/>
      <c r="ADP576" s="0"/>
      <c r="ADQ576" s="0"/>
      <c r="ADR576" s="0"/>
      <c r="ADS576" s="0"/>
      <c r="ADT576" s="0"/>
      <c r="ADU576" s="0"/>
      <c r="ADV576" s="0"/>
      <c r="ADW576" s="0"/>
      <c r="ADX576" s="0"/>
      <c r="ADY576" s="0"/>
      <c r="ADZ576" s="0"/>
      <c r="AEA576" s="0"/>
      <c r="AEB576" s="0"/>
      <c r="AEC576" s="0"/>
      <c r="AED576" s="0"/>
      <c r="AEE576" s="0"/>
      <c r="AEF576" s="0"/>
      <c r="AEG576" s="0"/>
      <c r="AEH576" s="0"/>
      <c r="AEI576" s="0"/>
      <c r="AEJ576" s="0"/>
      <c r="AEK576" s="0"/>
      <c r="AEL576" s="0"/>
      <c r="AEM576" s="0"/>
      <c r="AEN576" s="0"/>
      <c r="AEO576" s="0"/>
      <c r="AEP576" s="0"/>
      <c r="AEQ576" s="0"/>
      <c r="AER576" s="0"/>
      <c r="AES576" s="0"/>
      <c r="AET576" s="0"/>
      <c r="AEU576" s="0"/>
      <c r="AEV576" s="0"/>
      <c r="AEW576" s="0"/>
      <c r="AEX576" s="0"/>
      <c r="AEY576" s="0"/>
      <c r="AEZ576" s="0"/>
      <c r="AFA576" s="0"/>
      <c r="AFB576" s="0"/>
      <c r="AFC576" s="0"/>
      <c r="AFD576" s="0"/>
      <c r="AFE576" s="0"/>
      <c r="AFF576" s="0"/>
      <c r="AFG576" s="0"/>
      <c r="AFH576" s="0"/>
      <c r="AFI576" s="0"/>
      <c r="AFJ576" s="0"/>
      <c r="AFK576" s="0"/>
      <c r="AFL576" s="0"/>
      <c r="AFM576" s="0"/>
      <c r="AFN576" s="0"/>
      <c r="AFO576" s="0"/>
      <c r="AFP576" s="0"/>
      <c r="AFQ576" s="0"/>
      <c r="AFR576" s="0"/>
      <c r="AFS576" s="0"/>
      <c r="AFT576" s="0"/>
      <c r="AFU576" s="0"/>
      <c r="AFV576" s="0"/>
      <c r="AFW576" s="0"/>
      <c r="AFX576" s="0"/>
      <c r="AFY576" s="0"/>
      <c r="AFZ576" s="0"/>
      <c r="AGA576" s="0"/>
      <c r="AGB576" s="0"/>
      <c r="AGC576" s="0"/>
      <c r="AGD576" s="0"/>
      <c r="AGE576" s="0"/>
      <c r="AGF576" s="0"/>
      <c r="AGG576" s="0"/>
      <c r="AGH576" s="0"/>
      <c r="AGI576" s="0"/>
      <c r="AGJ576" s="0"/>
      <c r="AGK576" s="0"/>
      <c r="AGL576" s="0"/>
      <c r="AGM576" s="0"/>
      <c r="AGN576" s="0"/>
      <c r="AGO576" s="0"/>
      <c r="AGP576" s="0"/>
      <c r="AGQ576" s="0"/>
      <c r="AGR576" s="0"/>
      <c r="AGS576" s="0"/>
      <c r="AGT576" s="0"/>
      <c r="AGU576" s="0"/>
      <c r="AGV576" s="0"/>
      <c r="AGW576" s="0"/>
      <c r="AGX576" s="0"/>
      <c r="AGY576" s="0"/>
      <c r="AGZ576" s="0"/>
      <c r="AHA576" s="0"/>
      <c r="AHB576" s="0"/>
      <c r="AHC576" s="0"/>
      <c r="AHD576" s="0"/>
      <c r="AHE576" s="0"/>
      <c r="AHF576" s="0"/>
      <c r="AHG576" s="0"/>
      <c r="AHH576" s="0"/>
      <c r="AHI576" s="0"/>
      <c r="AHJ576" s="0"/>
      <c r="AHK576" s="0"/>
      <c r="AHL576" s="0"/>
      <c r="AHM576" s="0"/>
      <c r="AHN576" s="0"/>
      <c r="AHO576" s="0"/>
      <c r="AHP576" s="0"/>
      <c r="AHQ576" s="0"/>
      <c r="AHR576" s="0"/>
      <c r="AHS576" s="0"/>
      <c r="AHT576" s="0"/>
      <c r="AHU576" s="0"/>
      <c r="AHV576" s="0"/>
      <c r="AHW576" s="0"/>
      <c r="AHX576" s="0"/>
      <c r="AHY576" s="0"/>
      <c r="AHZ576" s="0"/>
      <c r="AIA576" s="0"/>
      <c r="AIB576" s="0"/>
      <c r="AIC576" s="0"/>
      <c r="AID576" s="0"/>
      <c r="AIE576" s="0"/>
      <c r="AIF576" s="0"/>
      <c r="AIG576" s="0"/>
      <c r="AIH576" s="0"/>
      <c r="AII576" s="0"/>
      <c r="AIJ576" s="0"/>
      <c r="AIK576" s="0"/>
      <c r="AIL576" s="0"/>
      <c r="AIM576" s="0"/>
      <c r="AIN576" s="0"/>
      <c r="AIO576" s="0"/>
      <c r="AIP576" s="0"/>
      <c r="AIQ576" s="0"/>
      <c r="AIR576" s="0"/>
      <c r="AIS576" s="0"/>
      <c r="AIT576" s="0"/>
      <c r="AIU576" s="0"/>
      <c r="AIV576" s="0"/>
      <c r="AIW576" s="0"/>
      <c r="AIX576" s="0"/>
      <c r="AIY576" s="0"/>
      <c r="AIZ576" s="0"/>
      <c r="AJA576" s="0"/>
      <c r="AJB576" s="0"/>
      <c r="AJC576" s="0"/>
      <c r="AJD576" s="0"/>
      <c r="AJE576" s="0"/>
      <c r="AJF576" s="0"/>
      <c r="AJG576" s="0"/>
      <c r="AJH576" s="0"/>
      <c r="AJI576" s="0"/>
      <c r="AJJ576" s="0"/>
      <c r="AJK576" s="0"/>
      <c r="AJL576" s="0"/>
      <c r="AJM576" s="0"/>
      <c r="AJN576" s="0"/>
      <c r="AJO576" s="0"/>
      <c r="AJP576" s="0"/>
      <c r="AJQ576" s="0"/>
      <c r="AJR576" s="0"/>
      <c r="AJS576" s="0"/>
      <c r="AJT576" s="0"/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customFormat="false" ht="12.8" hidden="false" customHeight="false" outlineLevel="0" collapsed="false">
      <c r="A577" s="10" t="s">
        <v>176</v>
      </c>
      <c r="B577" s="10" t="s">
        <v>900</v>
      </c>
      <c r="C577" s="10" t="n">
        <v>1</v>
      </c>
      <c r="D577" s="10" t="n">
        <v>1</v>
      </c>
      <c r="E577" s="10" t="n">
        <v>0</v>
      </c>
      <c r="F577" s="0"/>
      <c r="G577" s="10" t="n">
        <v>1</v>
      </c>
      <c r="H577" s="0"/>
      <c r="I577" s="10" t="n">
        <v>1</v>
      </c>
      <c r="J577" s="10" t="n">
        <v>1</v>
      </c>
      <c r="K577" s="0"/>
      <c r="L577" s="0"/>
      <c r="M577" s="0"/>
      <c r="N577" s="0"/>
      <c r="O577" s="0"/>
      <c r="P577" s="0"/>
      <c r="Q577" s="0"/>
      <c r="R577" s="0"/>
      <c r="S577" s="0" t="n">
        <v>1</v>
      </c>
      <c r="T577" s="0"/>
      <c r="U577" s="0"/>
      <c r="V577" s="0"/>
      <c r="W577" s="0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0"/>
      <c r="MV577" s="0"/>
      <c r="MW577" s="0"/>
      <c r="MX577" s="0"/>
      <c r="MY577" s="0"/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0"/>
      <c r="NT577" s="0"/>
      <c r="NU577" s="0"/>
      <c r="NV577" s="0"/>
      <c r="NW577" s="0"/>
      <c r="NX577" s="0"/>
      <c r="NY577" s="0"/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s="0"/>
      <c r="OQ577" s="0"/>
      <c r="OR577" s="0"/>
      <c r="OS577" s="0"/>
      <c r="OT577" s="0"/>
      <c r="OU577" s="0"/>
      <c r="OV577" s="0"/>
      <c r="OW577" s="0"/>
      <c r="OX577" s="0"/>
      <c r="OY577" s="0"/>
      <c r="OZ577" s="0"/>
      <c r="PA577" s="0"/>
      <c r="PB577" s="0"/>
      <c r="PC577" s="0"/>
      <c r="PD577" s="0"/>
      <c r="PE577" s="0"/>
      <c r="PF577" s="0"/>
      <c r="PG577" s="0"/>
      <c r="PH577" s="0"/>
      <c r="PI577" s="0"/>
      <c r="PJ577" s="0"/>
      <c r="PK577" s="0"/>
      <c r="PL577" s="0"/>
      <c r="PM577" s="0"/>
      <c r="PN577" s="0"/>
      <c r="PO577" s="0"/>
      <c r="PP577" s="0"/>
      <c r="PQ577" s="0"/>
      <c r="PR577" s="0"/>
      <c r="PS577" s="0"/>
      <c r="PT577" s="0"/>
      <c r="PU577" s="0"/>
      <c r="PV577" s="0"/>
      <c r="PW577" s="0"/>
      <c r="PX577" s="0"/>
      <c r="PY577" s="0"/>
      <c r="PZ577" s="0"/>
      <c r="QA577" s="0"/>
      <c r="QB577" s="0"/>
      <c r="QC577" s="0"/>
      <c r="QD577" s="0"/>
      <c r="QE577" s="0"/>
      <c r="QF577" s="0"/>
      <c r="QG577" s="0"/>
      <c r="QH577" s="0"/>
      <c r="QI577" s="0"/>
      <c r="QJ577" s="0"/>
      <c r="QK577" s="0"/>
      <c r="QL577" s="0"/>
      <c r="QM577" s="0"/>
      <c r="QN577" s="0"/>
      <c r="QO577" s="0"/>
      <c r="QP577" s="0"/>
      <c r="QQ577" s="0"/>
      <c r="QR577" s="0"/>
      <c r="QS577" s="0"/>
      <c r="QT577" s="0"/>
      <c r="QU577" s="0"/>
      <c r="QV577" s="0"/>
      <c r="QW577" s="0"/>
      <c r="QX577" s="0"/>
      <c r="QY577" s="0"/>
      <c r="QZ577" s="0"/>
      <c r="RA577" s="0"/>
      <c r="RB577" s="0"/>
      <c r="RC577" s="0"/>
      <c r="RD577" s="0"/>
      <c r="RE577" s="0"/>
      <c r="RF577" s="0"/>
      <c r="RG577" s="0"/>
      <c r="RH577" s="0"/>
      <c r="RI577" s="0"/>
      <c r="RJ577" s="0"/>
      <c r="RK577" s="0"/>
      <c r="RL577" s="0"/>
      <c r="RM577" s="0"/>
      <c r="RN577" s="0"/>
      <c r="RO577" s="0"/>
      <c r="RP577" s="0"/>
      <c r="RQ577" s="0"/>
      <c r="RR577" s="0"/>
      <c r="RS577" s="0"/>
      <c r="RT577" s="0"/>
      <c r="RU577" s="0"/>
      <c r="RV577" s="0"/>
      <c r="RW577" s="0"/>
      <c r="RX577" s="0"/>
      <c r="RY577" s="0"/>
      <c r="RZ577" s="0"/>
      <c r="SA577" s="0"/>
      <c r="SB577" s="0"/>
      <c r="SC577" s="0"/>
      <c r="SD577" s="0"/>
      <c r="SE577" s="0"/>
      <c r="SF577" s="0"/>
      <c r="SG577" s="0"/>
      <c r="SH577" s="0"/>
      <c r="SI577" s="0"/>
      <c r="SJ577" s="0"/>
      <c r="SK577" s="0"/>
      <c r="SL577" s="0"/>
      <c r="SM577" s="0"/>
      <c r="SN577" s="0"/>
      <c r="SO577" s="0"/>
      <c r="SP577" s="0"/>
      <c r="SQ577" s="0"/>
      <c r="SR577" s="0"/>
      <c r="SS577" s="0"/>
      <c r="ST577" s="0"/>
      <c r="SU577" s="0"/>
      <c r="SV577" s="0"/>
      <c r="SW577" s="0"/>
      <c r="SX577" s="0"/>
      <c r="SY577" s="0"/>
      <c r="SZ577" s="0"/>
      <c r="TA577" s="0"/>
      <c r="TB577" s="0"/>
      <c r="TC577" s="0"/>
      <c r="TD577" s="0"/>
      <c r="TE577" s="0"/>
      <c r="TF577" s="0"/>
      <c r="TG577" s="0"/>
      <c r="TH577" s="0"/>
      <c r="TI577" s="0"/>
      <c r="TJ577" s="0"/>
      <c r="TK577" s="0"/>
      <c r="TL577" s="0"/>
      <c r="TM577" s="0"/>
      <c r="TN577" s="0"/>
      <c r="TO577" s="0"/>
      <c r="TP577" s="0"/>
      <c r="TQ577" s="0"/>
      <c r="TR577" s="0"/>
      <c r="TS577" s="0"/>
      <c r="TT577" s="0"/>
      <c r="TU577" s="0"/>
      <c r="TV577" s="0"/>
      <c r="TW577" s="0"/>
      <c r="TX577" s="0"/>
      <c r="TY577" s="0"/>
      <c r="TZ577" s="0"/>
      <c r="UA577" s="0"/>
      <c r="UB577" s="0"/>
      <c r="UC577" s="0"/>
      <c r="UD577" s="0"/>
      <c r="UE577" s="0"/>
      <c r="UF577" s="0"/>
      <c r="UG577" s="0"/>
      <c r="UH577" s="0"/>
      <c r="UI577" s="0"/>
      <c r="UJ577" s="0"/>
      <c r="UK577" s="0"/>
      <c r="UL577" s="0"/>
      <c r="UM577" s="0"/>
      <c r="UN577" s="0"/>
      <c r="UO577" s="0"/>
      <c r="UP577" s="0"/>
      <c r="UQ577" s="0"/>
      <c r="UR577" s="0"/>
      <c r="US577" s="0"/>
      <c r="UT577" s="0"/>
      <c r="UU577" s="0"/>
      <c r="UV577" s="0"/>
      <c r="UW577" s="0"/>
      <c r="UX577" s="0"/>
      <c r="UY577" s="0"/>
      <c r="UZ577" s="0"/>
      <c r="VA577" s="0"/>
      <c r="VB577" s="0"/>
      <c r="VC577" s="0"/>
      <c r="VD577" s="0"/>
      <c r="VE577" s="0"/>
      <c r="VF577" s="0"/>
      <c r="VG577" s="0"/>
      <c r="VH577" s="0"/>
      <c r="VI577" s="0"/>
      <c r="VJ577" s="0"/>
      <c r="VK577" s="0"/>
      <c r="VL577" s="0"/>
      <c r="VM577" s="0"/>
      <c r="VN577" s="0"/>
      <c r="VO577" s="0"/>
      <c r="VP577" s="0"/>
      <c r="VQ577" s="0"/>
      <c r="VR577" s="0"/>
      <c r="VS577" s="0"/>
      <c r="VT577" s="0"/>
      <c r="VU577" s="0"/>
      <c r="VV577" s="0"/>
      <c r="VW577" s="0"/>
      <c r="VX577" s="0"/>
      <c r="VY577" s="0"/>
      <c r="VZ577" s="0"/>
      <c r="WA577" s="0"/>
      <c r="WB577" s="0"/>
      <c r="WC577" s="0"/>
      <c r="WD577" s="0"/>
      <c r="WE577" s="0"/>
      <c r="WF577" s="0"/>
      <c r="WG577" s="0"/>
      <c r="WH577" s="0"/>
      <c r="WI577" s="0"/>
      <c r="WJ577" s="0"/>
      <c r="WK577" s="0"/>
      <c r="WL577" s="0"/>
      <c r="WM577" s="0"/>
      <c r="WN577" s="0"/>
      <c r="WO577" s="0"/>
      <c r="WP577" s="0"/>
      <c r="WQ577" s="0"/>
      <c r="WR577" s="0"/>
      <c r="WS577" s="0"/>
      <c r="WT577" s="0"/>
      <c r="WU577" s="0"/>
      <c r="WV577" s="0"/>
      <c r="WW577" s="0"/>
      <c r="WX577" s="0"/>
      <c r="WY577" s="0"/>
      <c r="WZ577" s="0"/>
      <c r="XA577" s="0"/>
      <c r="XB577" s="0"/>
      <c r="XC577" s="0"/>
      <c r="XD577" s="0"/>
      <c r="XE577" s="0"/>
      <c r="XF577" s="0"/>
      <c r="XG577" s="0"/>
      <c r="XH577" s="0"/>
      <c r="XI577" s="0"/>
      <c r="XJ577" s="0"/>
      <c r="XK577" s="0"/>
      <c r="XL577" s="0"/>
      <c r="XM577" s="0"/>
      <c r="XN577" s="0"/>
      <c r="XO577" s="0"/>
      <c r="XP577" s="0"/>
      <c r="XQ577" s="0"/>
      <c r="XR577" s="0"/>
      <c r="XS577" s="0"/>
      <c r="XT577" s="0"/>
      <c r="XU577" s="0"/>
      <c r="XV577" s="0"/>
      <c r="XW577" s="0"/>
      <c r="XX577" s="0"/>
      <c r="XY577" s="0"/>
      <c r="XZ577" s="0"/>
      <c r="YA577" s="0"/>
      <c r="YB577" s="0"/>
      <c r="YC577" s="0"/>
      <c r="YD577" s="0"/>
      <c r="YE577" s="0"/>
      <c r="YF577" s="0"/>
      <c r="YG577" s="0"/>
      <c r="YH577" s="0"/>
      <c r="YI577" s="0"/>
      <c r="YJ577" s="0"/>
      <c r="YK577" s="0"/>
      <c r="YL577" s="0"/>
      <c r="YM577" s="0"/>
      <c r="YN577" s="0"/>
      <c r="YO577" s="0"/>
      <c r="YP577" s="0"/>
      <c r="YQ577" s="0"/>
      <c r="YR577" s="0"/>
      <c r="YS577" s="0"/>
      <c r="YT577" s="0"/>
      <c r="YU577" s="0"/>
      <c r="YV577" s="0"/>
      <c r="YW577" s="0"/>
      <c r="YX577" s="0"/>
      <c r="YY577" s="0"/>
      <c r="YZ577" s="0"/>
      <c r="ZA577" s="0"/>
      <c r="ZB577" s="0"/>
      <c r="ZC577" s="0"/>
      <c r="ZD577" s="0"/>
      <c r="ZE577" s="0"/>
      <c r="ZF577" s="0"/>
      <c r="ZG577" s="0"/>
      <c r="ZH577" s="0"/>
      <c r="ZI577" s="0"/>
      <c r="ZJ577" s="0"/>
      <c r="ZK577" s="0"/>
      <c r="ZL577" s="0"/>
      <c r="ZM577" s="0"/>
      <c r="ZN577" s="0"/>
      <c r="ZO577" s="0"/>
      <c r="ZP577" s="0"/>
      <c r="ZQ577" s="0"/>
      <c r="ZR577" s="0"/>
      <c r="ZS577" s="0"/>
      <c r="ZT577" s="0"/>
      <c r="ZU577" s="0"/>
      <c r="ZV577" s="0"/>
      <c r="ZW577" s="0"/>
      <c r="ZX577" s="0"/>
      <c r="ZY577" s="0"/>
      <c r="ZZ577" s="0"/>
      <c r="AAA577" s="0"/>
      <c r="AAB577" s="0"/>
      <c r="AAC577" s="0"/>
      <c r="AAD577" s="0"/>
      <c r="AAE577" s="0"/>
      <c r="AAF577" s="0"/>
      <c r="AAG577" s="0"/>
      <c r="AAH577" s="0"/>
      <c r="AAI577" s="0"/>
      <c r="AAJ577" s="0"/>
      <c r="AAK577" s="0"/>
      <c r="AAL577" s="0"/>
      <c r="AAM577" s="0"/>
      <c r="AAN577" s="0"/>
      <c r="AAO577" s="0"/>
      <c r="AAP577" s="0"/>
      <c r="AAQ577" s="0"/>
      <c r="AAR577" s="0"/>
      <c r="AAS577" s="0"/>
      <c r="AAT577" s="0"/>
      <c r="AAU577" s="0"/>
      <c r="AAV577" s="0"/>
      <c r="AAW577" s="0"/>
      <c r="AAX577" s="0"/>
      <c r="AAY577" s="0"/>
      <c r="AAZ577" s="0"/>
      <c r="ABA577" s="0"/>
      <c r="ABB577" s="0"/>
      <c r="ABC577" s="0"/>
      <c r="ABD577" s="0"/>
      <c r="ABE577" s="0"/>
      <c r="ABF577" s="0"/>
      <c r="ABG577" s="0"/>
      <c r="ABH577" s="0"/>
      <c r="ABI577" s="0"/>
      <c r="ABJ577" s="0"/>
      <c r="ABK577" s="0"/>
      <c r="ABL577" s="0"/>
      <c r="ABM577" s="0"/>
      <c r="ABN577" s="0"/>
      <c r="ABO577" s="0"/>
      <c r="ABP577" s="0"/>
      <c r="ABQ577" s="0"/>
      <c r="ABR577" s="0"/>
      <c r="ABS577" s="0"/>
      <c r="ABT577" s="0"/>
      <c r="ABU577" s="0"/>
      <c r="ABV577" s="0"/>
      <c r="ABW577" s="0"/>
      <c r="ABX577" s="0"/>
      <c r="ABY577" s="0"/>
      <c r="ABZ577" s="0"/>
      <c r="ACA577" s="0"/>
      <c r="ACB577" s="0"/>
      <c r="ACC577" s="0"/>
      <c r="ACD577" s="0"/>
      <c r="ACE577" s="0"/>
      <c r="ACF577" s="0"/>
      <c r="ACG577" s="0"/>
      <c r="ACH577" s="0"/>
      <c r="ACI577" s="0"/>
      <c r="ACJ577" s="0"/>
      <c r="ACK577" s="0"/>
      <c r="ACL577" s="0"/>
      <c r="ACM577" s="0"/>
      <c r="ACN577" s="0"/>
      <c r="ACO577" s="0"/>
      <c r="ACP577" s="0"/>
      <c r="ACQ577" s="0"/>
      <c r="ACR577" s="0"/>
      <c r="ACS577" s="0"/>
      <c r="ACT577" s="0"/>
      <c r="ACU577" s="0"/>
      <c r="ACV577" s="0"/>
      <c r="ACW577" s="0"/>
      <c r="ACX577" s="0"/>
      <c r="ACY577" s="0"/>
      <c r="ACZ577" s="0"/>
      <c r="ADA577" s="0"/>
      <c r="ADB577" s="0"/>
      <c r="ADC577" s="0"/>
      <c r="ADD577" s="0"/>
      <c r="ADE577" s="0"/>
      <c r="ADF577" s="0"/>
      <c r="ADG577" s="0"/>
      <c r="ADH577" s="0"/>
      <c r="ADI577" s="0"/>
      <c r="ADJ577" s="0"/>
      <c r="ADK577" s="0"/>
      <c r="ADL577" s="0"/>
      <c r="ADM577" s="0"/>
      <c r="ADN577" s="0"/>
      <c r="ADO577" s="0"/>
      <c r="ADP577" s="0"/>
      <c r="ADQ577" s="0"/>
      <c r="ADR577" s="0"/>
      <c r="ADS577" s="0"/>
      <c r="ADT577" s="0"/>
      <c r="ADU577" s="0"/>
      <c r="ADV577" s="0"/>
      <c r="ADW577" s="0"/>
      <c r="ADX577" s="0"/>
      <c r="ADY577" s="0"/>
      <c r="ADZ577" s="0"/>
      <c r="AEA577" s="0"/>
      <c r="AEB577" s="0"/>
      <c r="AEC577" s="0"/>
      <c r="AED577" s="0"/>
      <c r="AEE577" s="0"/>
      <c r="AEF577" s="0"/>
      <c r="AEG577" s="0"/>
      <c r="AEH577" s="0"/>
      <c r="AEI577" s="0"/>
      <c r="AEJ577" s="0"/>
      <c r="AEK577" s="0"/>
      <c r="AEL577" s="0"/>
      <c r="AEM577" s="0"/>
      <c r="AEN577" s="0"/>
      <c r="AEO577" s="0"/>
      <c r="AEP577" s="0"/>
      <c r="AEQ577" s="0"/>
      <c r="AER577" s="0"/>
      <c r="AES577" s="0"/>
      <c r="AET577" s="0"/>
      <c r="AEU577" s="0"/>
      <c r="AEV577" s="0"/>
      <c r="AEW577" s="0"/>
      <c r="AEX577" s="0"/>
      <c r="AEY577" s="0"/>
      <c r="AEZ577" s="0"/>
      <c r="AFA577" s="0"/>
      <c r="AFB577" s="0"/>
      <c r="AFC577" s="0"/>
      <c r="AFD577" s="0"/>
      <c r="AFE577" s="0"/>
      <c r="AFF577" s="0"/>
      <c r="AFG577" s="0"/>
      <c r="AFH577" s="0"/>
      <c r="AFI577" s="0"/>
      <c r="AFJ577" s="0"/>
      <c r="AFK577" s="0"/>
      <c r="AFL577" s="0"/>
      <c r="AFM577" s="0"/>
      <c r="AFN577" s="0"/>
      <c r="AFO577" s="0"/>
      <c r="AFP577" s="0"/>
      <c r="AFQ577" s="0"/>
      <c r="AFR577" s="0"/>
      <c r="AFS577" s="0"/>
      <c r="AFT577" s="0"/>
      <c r="AFU577" s="0"/>
      <c r="AFV577" s="0"/>
      <c r="AFW577" s="0"/>
      <c r="AFX577" s="0"/>
      <c r="AFY577" s="0"/>
      <c r="AFZ577" s="0"/>
      <c r="AGA577" s="0"/>
      <c r="AGB577" s="0"/>
      <c r="AGC577" s="0"/>
      <c r="AGD577" s="0"/>
      <c r="AGE577" s="0"/>
      <c r="AGF577" s="0"/>
      <c r="AGG577" s="0"/>
      <c r="AGH577" s="0"/>
      <c r="AGI577" s="0"/>
      <c r="AGJ577" s="0"/>
      <c r="AGK577" s="0"/>
      <c r="AGL577" s="0"/>
      <c r="AGM577" s="0"/>
      <c r="AGN577" s="0"/>
      <c r="AGO577" s="0"/>
      <c r="AGP577" s="0"/>
      <c r="AGQ577" s="0"/>
      <c r="AGR577" s="0"/>
      <c r="AGS577" s="0"/>
      <c r="AGT577" s="0"/>
      <c r="AGU577" s="0"/>
      <c r="AGV577" s="0"/>
      <c r="AGW577" s="0"/>
      <c r="AGX577" s="0"/>
      <c r="AGY577" s="0"/>
      <c r="AGZ577" s="0"/>
      <c r="AHA577" s="0"/>
      <c r="AHB577" s="0"/>
      <c r="AHC577" s="0"/>
      <c r="AHD577" s="0"/>
      <c r="AHE577" s="0"/>
      <c r="AHF577" s="0"/>
      <c r="AHG577" s="0"/>
      <c r="AHH577" s="0"/>
      <c r="AHI577" s="0"/>
      <c r="AHJ577" s="0"/>
      <c r="AHK577" s="0"/>
      <c r="AHL577" s="0"/>
      <c r="AHM577" s="0"/>
      <c r="AHN577" s="0"/>
      <c r="AHO577" s="0"/>
      <c r="AHP577" s="0"/>
      <c r="AHQ577" s="0"/>
      <c r="AHR577" s="0"/>
      <c r="AHS577" s="0"/>
      <c r="AHT577" s="0"/>
      <c r="AHU577" s="0"/>
      <c r="AHV577" s="0"/>
      <c r="AHW577" s="0"/>
      <c r="AHX577" s="0"/>
      <c r="AHY577" s="0"/>
      <c r="AHZ577" s="0"/>
      <c r="AIA577" s="0"/>
      <c r="AIB577" s="0"/>
      <c r="AIC577" s="0"/>
      <c r="AID577" s="0"/>
      <c r="AIE577" s="0"/>
      <c r="AIF577" s="0"/>
      <c r="AIG577" s="0"/>
      <c r="AIH577" s="0"/>
      <c r="AII577" s="0"/>
      <c r="AIJ577" s="0"/>
      <c r="AIK577" s="0"/>
      <c r="AIL577" s="0"/>
      <c r="AIM577" s="0"/>
      <c r="AIN577" s="0"/>
      <c r="AIO577" s="0"/>
      <c r="AIP577" s="0"/>
      <c r="AIQ577" s="0"/>
      <c r="AIR577" s="0"/>
      <c r="AIS577" s="0"/>
      <c r="AIT577" s="0"/>
      <c r="AIU577" s="0"/>
      <c r="AIV577" s="0"/>
      <c r="AIW577" s="0"/>
      <c r="AIX577" s="0"/>
      <c r="AIY577" s="0"/>
      <c r="AIZ577" s="0"/>
      <c r="AJA577" s="0"/>
      <c r="AJB577" s="0"/>
      <c r="AJC577" s="0"/>
      <c r="AJD577" s="0"/>
      <c r="AJE577" s="0"/>
      <c r="AJF577" s="0"/>
      <c r="AJG577" s="0"/>
      <c r="AJH577" s="0"/>
      <c r="AJI577" s="0"/>
      <c r="AJJ577" s="0"/>
      <c r="AJK577" s="0"/>
      <c r="AJL577" s="0"/>
      <c r="AJM577" s="0"/>
      <c r="AJN577" s="0"/>
      <c r="AJO577" s="0"/>
      <c r="AJP577" s="0"/>
      <c r="AJQ577" s="0"/>
      <c r="AJR577" s="0"/>
      <c r="AJS577" s="0"/>
      <c r="AJT577" s="0"/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customFormat="false" ht="12.8" hidden="false" customHeight="false" outlineLevel="0" collapsed="false">
      <c r="A578" s="10" t="s">
        <v>176</v>
      </c>
      <c r="B578" s="10" t="s">
        <v>901</v>
      </c>
      <c r="C578" s="10" t="n">
        <v>1</v>
      </c>
      <c r="D578" s="10" t="n">
        <v>1</v>
      </c>
      <c r="E578" s="10" t="n">
        <v>0</v>
      </c>
      <c r="F578" s="0"/>
      <c r="G578" s="10" t="n">
        <v>1</v>
      </c>
      <c r="H578" s="0"/>
      <c r="I578" s="0"/>
      <c r="J578" s="10" t="n">
        <v>1</v>
      </c>
      <c r="K578" s="0"/>
      <c r="L578" s="0"/>
      <c r="M578" s="0"/>
      <c r="N578" s="0"/>
      <c r="O578" s="0"/>
      <c r="P578" s="0"/>
      <c r="Q578" s="0"/>
      <c r="R578" s="0"/>
      <c r="S578" s="0" t="n">
        <v>1</v>
      </c>
      <c r="T578" s="0"/>
      <c r="U578" s="0"/>
      <c r="V578" s="0"/>
      <c r="W578" s="0"/>
      <c r="X578" s="0"/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  <c r="GZ578" s="0"/>
      <c r="HA578" s="0"/>
      <c r="HB578" s="0"/>
      <c r="HC578" s="0"/>
      <c r="HD578" s="0"/>
      <c r="HE578" s="0"/>
      <c r="HF578" s="0"/>
      <c r="HG578" s="0"/>
      <c r="HH578" s="0"/>
      <c r="HI578" s="0"/>
      <c r="HJ578" s="0"/>
      <c r="HK578" s="0"/>
      <c r="HL578" s="0"/>
      <c r="HM578" s="0"/>
      <c r="HN578" s="0"/>
      <c r="HO578" s="0"/>
      <c r="HP578" s="0"/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  <c r="IW578" s="0"/>
      <c r="IX578" s="0"/>
      <c r="IY578" s="0"/>
      <c r="IZ578" s="0"/>
      <c r="JA578" s="0"/>
      <c r="JB578" s="0"/>
      <c r="JC578" s="0"/>
      <c r="JD578" s="0"/>
      <c r="JE578" s="0"/>
      <c r="JF578" s="0"/>
      <c r="JG578" s="0"/>
      <c r="JH578" s="0"/>
      <c r="JI578" s="0"/>
      <c r="JJ578" s="0"/>
      <c r="JK578" s="0"/>
      <c r="JL578" s="0"/>
      <c r="JM578" s="0"/>
      <c r="JN578" s="0"/>
      <c r="JO578" s="0"/>
      <c r="JP578" s="0"/>
      <c r="JQ578" s="0"/>
      <c r="JR578" s="0"/>
      <c r="JS578" s="0"/>
      <c r="JT578" s="0"/>
      <c r="JU578" s="0"/>
      <c r="JV578" s="0"/>
      <c r="JW578" s="0"/>
      <c r="JX578" s="0"/>
      <c r="JY578" s="0"/>
      <c r="JZ578" s="0"/>
      <c r="KA578" s="0"/>
      <c r="KB578" s="0"/>
      <c r="KC578" s="0"/>
      <c r="KD578" s="0"/>
      <c r="KE578" s="0"/>
      <c r="KF578" s="0"/>
      <c r="KG578" s="0"/>
      <c r="KH578" s="0"/>
      <c r="KI578" s="0"/>
      <c r="KJ578" s="0"/>
      <c r="KK578" s="0"/>
      <c r="KL578" s="0"/>
      <c r="KM578" s="0"/>
      <c r="KN578" s="0"/>
      <c r="KO578" s="0"/>
      <c r="KP578" s="0"/>
      <c r="KQ578" s="0"/>
      <c r="KR578" s="0"/>
      <c r="KS578" s="0"/>
      <c r="KT578" s="0"/>
      <c r="KU578" s="0"/>
      <c r="KV578" s="0"/>
      <c r="KW578" s="0"/>
      <c r="KX578" s="0"/>
      <c r="KY578" s="0"/>
      <c r="KZ578" s="0"/>
      <c r="LA578" s="0"/>
      <c r="LB578" s="0"/>
      <c r="LC578" s="0"/>
      <c r="LD578" s="0"/>
      <c r="LE578" s="0"/>
      <c r="LF578" s="0"/>
      <c r="LG578" s="0"/>
      <c r="LH578" s="0"/>
      <c r="LI578" s="0"/>
      <c r="LJ578" s="0"/>
      <c r="LK578" s="0"/>
      <c r="LL578" s="0"/>
      <c r="LM578" s="0"/>
      <c r="LN578" s="0"/>
      <c r="LO578" s="0"/>
      <c r="LP578" s="0"/>
      <c r="LQ578" s="0"/>
      <c r="LR578" s="0"/>
      <c r="LS578" s="0"/>
      <c r="LT578" s="0"/>
      <c r="LU578" s="0"/>
      <c r="LV578" s="0"/>
      <c r="LW578" s="0"/>
      <c r="LX578" s="0"/>
      <c r="LY578" s="0"/>
      <c r="LZ578" s="0"/>
      <c r="MA578" s="0"/>
      <c r="MB578" s="0"/>
      <c r="MC578" s="0"/>
      <c r="MD578" s="0"/>
      <c r="ME578" s="0"/>
      <c r="MF578" s="0"/>
      <c r="MG578" s="0"/>
      <c r="MH578" s="0"/>
      <c r="MI578" s="0"/>
      <c r="MJ578" s="0"/>
      <c r="MK578" s="0"/>
      <c r="ML578" s="0"/>
      <c r="MM578" s="0"/>
      <c r="MN578" s="0"/>
      <c r="MO578" s="0"/>
      <c r="MP578" s="0"/>
      <c r="MQ578" s="0"/>
      <c r="MR578" s="0"/>
      <c r="MS578" s="0"/>
      <c r="MT578" s="0"/>
      <c r="MU578" s="0"/>
      <c r="MV578" s="0"/>
      <c r="MW578" s="0"/>
      <c r="MX578" s="0"/>
      <c r="MY578" s="0"/>
      <c r="MZ578" s="0"/>
      <c r="NA578" s="0"/>
      <c r="NB578" s="0"/>
      <c r="NC578" s="0"/>
      <c r="ND578" s="0"/>
      <c r="NE578" s="0"/>
      <c r="NF578" s="0"/>
      <c r="NG578" s="0"/>
      <c r="NH578" s="0"/>
      <c r="NI578" s="0"/>
      <c r="NJ578" s="0"/>
      <c r="NK578" s="0"/>
      <c r="NL578" s="0"/>
      <c r="NM578" s="0"/>
      <c r="NN578" s="0"/>
      <c r="NO578" s="0"/>
      <c r="NP578" s="0"/>
      <c r="NQ578" s="0"/>
      <c r="NR578" s="0"/>
      <c r="NS578" s="0"/>
      <c r="NT578" s="0"/>
      <c r="NU578" s="0"/>
      <c r="NV578" s="0"/>
      <c r="NW578" s="0"/>
      <c r="NX578" s="0"/>
      <c r="NY578" s="0"/>
      <c r="NZ578" s="0"/>
      <c r="OA578" s="0"/>
      <c r="OB578" s="0"/>
      <c r="OC578" s="0"/>
      <c r="OD578" s="0"/>
      <c r="OE578" s="0"/>
      <c r="OF578" s="0"/>
      <c r="OG578" s="0"/>
      <c r="OH578" s="0"/>
      <c r="OI578" s="0"/>
      <c r="OJ578" s="0"/>
      <c r="OK578" s="0"/>
      <c r="OL578" s="0"/>
      <c r="OM578" s="0"/>
      <c r="ON578" s="0"/>
      <c r="OO578" s="0"/>
      <c r="OP578" s="0"/>
      <c r="OQ578" s="0"/>
      <c r="OR578" s="0"/>
      <c r="OS578" s="0"/>
      <c r="OT578" s="0"/>
      <c r="OU578" s="0"/>
      <c r="OV578" s="0"/>
      <c r="OW578" s="0"/>
      <c r="OX578" s="0"/>
      <c r="OY578" s="0"/>
      <c r="OZ578" s="0"/>
      <c r="PA578" s="0"/>
      <c r="PB578" s="0"/>
      <c r="PC578" s="0"/>
      <c r="PD578" s="0"/>
      <c r="PE578" s="0"/>
      <c r="PF578" s="0"/>
      <c r="PG578" s="0"/>
      <c r="PH578" s="0"/>
      <c r="PI578" s="0"/>
      <c r="PJ578" s="0"/>
      <c r="PK578" s="0"/>
      <c r="PL578" s="0"/>
      <c r="PM578" s="0"/>
      <c r="PN578" s="0"/>
      <c r="PO578" s="0"/>
      <c r="PP578" s="0"/>
      <c r="PQ578" s="0"/>
      <c r="PR578" s="0"/>
      <c r="PS578" s="0"/>
      <c r="PT578" s="0"/>
      <c r="PU578" s="0"/>
      <c r="PV578" s="0"/>
      <c r="PW578" s="0"/>
      <c r="PX578" s="0"/>
      <c r="PY578" s="0"/>
      <c r="PZ578" s="0"/>
      <c r="QA578" s="0"/>
      <c r="QB578" s="0"/>
      <c r="QC578" s="0"/>
      <c r="QD578" s="0"/>
      <c r="QE578" s="0"/>
      <c r="QF578" s="0"/>
      <c r="QG578" s="0"/>
      <c r="QH578" s="0"/>
      <c r="QI578" s="0"/>
      <c r="QJ578" s="0"/>
      <c r="QK578" s="0"/>
      <c r="QL578" s="0"/>
      <c r="QM578" s="0"/>
      <c r="QN578" s="0"/>
      <c r="QO578" s="0"/>
      <c r="QP578" s="0"/>
      <c r="QQ578" s="0"/>
      <c r="QR578" s="0"/>
      <c r="QS578" s="0"/>
      <c r="QT578" s="0"/>
      <c r="QU578" s="0"/>
      <c r="QV578" s="0"/>
      <c r="QW578" s="0"/>
      <c r="QX578" s="0"/>
      <c r="QY578" s="0"/>
      <c r="QZ578" s="0"/>
      <c r="RA578" s="0"/>
      <c r="RB578" s="0"/>
      <c r="RC578" s="0"/>
      <c r="RD578" s="0"/>
      <c r="RE578" s="0"/>
      <c r="RF578" s="0"/>
      <c r="RG578" s="0"/>
      <c r="RH578" s="0"/>
      <c r="RI578" s="0"/>
      <c r="RJ578" s="0"/>
      <c r="RK578" s="0"/>
      <c r="RL578" s="0"/>
      <c r="RM578" s="0"/>
      <c r="RN578" s="0"/>
      <c r="RO578" s="0"/>
      <c r="RP578" s="0"/>
      <c r="RQ578" s="0"/>
      <c r="RR578" s="0"/>
      <c r="RS578" s="0"/>
      <c r="RT578" s="0"/>
      <c r="RU578" s="0"/>
      <c r="RV578" s="0"/>
      <c r="RW578" s="0"/>
      <c r="RX578" s="0"/>
      <c r="RY578" s="0"/>
      <c r="RZ578" s="0"/>
      <c r="SA578" s="0"/>
      <c r="SB578" s="0"/>
      <c r="SC578" s="0"/>
      <c r="SD578" s="0"/>
      <c r="SE578" s="0"/>
      <c r="SF578" s="0"/>
      <c r="SG578" s="0"/>
      <c r="SH578" s="0"/>
      <c r="SI578" s="0"/>
      <c r="SJ578" s="0"/>
      <c r="SK578" s="0"/>
      <c r="SL578" s="0"/>
      <c r="SM578" s="0"/>
      <c r="SN578" s="0"/>
      <c r="SO578" s="0"/>
      <c r="SP578" s="0"/>
      <c r="SQ578" s="0"/>
      <c r="SR578" s="0"/>
      <c r="SS578" s="0"/>
      <c r="ST578" s="0"/>
      <c r="SU578" s="0"/>
      <c r="SV578" s="0"/>
      <c r="SW578" s="0"/>
      <c r="SX578" s="0"/>
      <c r="SY578" s="0"/>
      <c r="SZ578" s="0"/>
      <c r="TA578" s="0"/>
      <c r="TB578" s="0"/>
      <c r="TC578" s="0"/>
      <c r="TD578" s="0"/>
      <c r="TE578" s="0"/>
      <c r="TF578" s="0"/>
      <c r="TG578" s="0"/>
      <c r="TH578" s="0"/>
      <c r="TI578" s="0"/>
      <c r="TJ578" s="0"/>
      <c r="TK578" s="0"/>
      <c r="TL578" s="0"/>
      <c r="TM578" s="0"/>
      <c r="TN578" s="0"/>
      <c r="TO578" s="0"/>
      <c r="TP578" s="0"/>
      <c r="TQ578" s="0"/>
      <c r="TR578" s="0"/>
      <c r="TS578" s="0"/>
      <c r="TT578" s="0"/>
      <c r="TU578" s="0"/>
      <c r="TV578" s="0"/>
      <c r="TW578" s="0"/>
      <c r="TX578" s="0"/>
      <c r="TY578" s="0"/>
      <c r="TZ578" s="0"/>
      <c r="UA578" s="0"/>
      <c r="UB578" s="0"/>
      <c r="UC578" s="0"/>
      <c r="UD578" s="0"/>
      <c r="UE578" s="0"/>
      <c r="UF578" s="0"/>
      <c r="UG578" s="0"/>
      <c r="UH578" s="0"/>
      <c r="UI578" s="0"/>
      <c r="UJ578" s="0"/>
      <c r="UK578" s="0"/>
      <c r="UL578" s="0"/>
      <c r="UM578" s="0"/>
      <c r="UN578" s="0"/>
      <c r="UO578" s="0"/>
      <c r="UP578" s="0"/>
      <c r="UQ578" s="0"/>
      <c r="UR578" s="0"/>
      <c r="US578" s="0"/>
      <c r="UT578" s="0"/>
      <c r="UU578" s="0"/>
      <c r="UV578" s="0"/>
      <c r="UW578" s="0"/>
      <c r="UX578" s="0"/>
      <c r="UY578" s="0"/>
      <c r="UZ578" s="0"/>
      <c r="VA578" s="0"/>
      <c r="VB578" s="0"/>
      <c r="VC578" s="0"/>
      <c r="VD578" s="0"/>
      <c r="VE578" s="0"/>
      <c r="VF578" s="0"/>
      <c r="VG578" s="0"/>
      <c r="VH578" s="0"/>
      <c r="VI578" s="0"/>
      <c r="VJ578" s="0"/>
      <c r="VK578" s="0"/>
      <c r="VL578" s="0"/>
      <c r="VM578" s="0"/>
      <c r="VN578" s="0"/>
      <c r="VO578" s="0"/>
      <c r="VP578" s="0"/>
      <c r="VQ578" s="0"/>
      <c r="VR578" s="0"/>
      <c r="VS578" s="0"/>
      <c r="VT578" s="0"/>
      <c r="VU578" s="0"/>
      <c r="VV578" s="0"/>
      <c r="VW578" s="0"/>
      <c r="VX578" s="0"/>
      <c r="VY578" s="0"/>
      <c r="VZ578" s="0"/>
      <c r="WA578" s="0"/>
      <c r="WB578" s="0"/>
      <c r="WC578" s="0"/>
      <c r="WD578" s="0"/>
      <c r="WE578" s="0"/>
      <c r="WF578" s="0"/>
      <c r="WG578" s="0"/>
      <c r="WH578" s="0"/>
      <c r="WI578" s="0"/>
      <c r="WJ578" s="0"/>
      <c r="WK578" s="0"/>
      <c r="WL578" s="0"/>
      <c r="WM578" s="0"/>
      <c r="WN578" s="0"/>
      <c r="WO578" s="0"/>
      <c r="WP578" s="0"/>
      <c r="WQ578" s="0"/>
      <c r="WR578" s="0"/>
      <c r="WS578" s="0"/>
      <c r="WT578" s="0"/>
      <c r="WU578" s="0"/>
      <c r="WV578" s="0"/>
      <c r="WW578" s="0"/>
      <c r="WX578" s="0"/>
      <c r="WY578" s="0"/>
      <c r="WZ578" s="0"/>
      <c r="XA578" s="0"/>
      <c r="XB578" s="0"/>
      <c r="XC578" s="0"/>
      <c r="XD578" s="0"/>
      <c r="XE578" s="0"/>
      <c r="XF578" s="0"/>
      <c r="XG578" s="0"/>
      <c r="XH578" s="0"/>
      <c r="XI578" s="0"/>
      <c r="XJ578" s="0"/>
      <c r="XK578" s="0"/>
      <c r="XL578" s="0"/>
      <c r="XM578" s="0"/>
      <c r="XN578" s="0"/>
      <c r="XO578" s="0"/>
      <c r="XP578" s="0"/>
      <c r="XQ578" s="0"/>
      <c r="XR578" s="0"/>
      <c r="XS578" s="0"/>
      <c r="XT578" s="0"/>
      <c r="XU578" s="0"/>
      <c r="XV578" s="0"/>
      <c r="XW578" s="0"/>
      <c r="XX578" s="0"/>
      <c r="XY578" s="0"/>
      <c r="XZ578" s="0"/>
      <c r="YA578" s="0"/>
      <c r="YB578" s="0"/>
      <c r="YC578" s="0"/>
      <c r="YD578" s="0"/>
      <c r="YE578" s="0"/>
      <c r="YF578" s="0"/>
      <c r="YG578" s="0"/>
      <c r="YH578" s="0"/>
      <c r="YI578" s="0"/>
      <c r="YJ578" s="0"/>
      <c r="YK578" s="0"/>
      <c r="YL578" s="0"/>
      <c r="YM578" s="0"/>
      <c r="YN578" s="0"/>
      <c r="YO578" s="0"/>
      <c r="YP578" s="0"/>
      <c r="YQ578" s="0"/>
      <c r="YR578" s="0"/>
      <c r="YS578" s="0"/>
      <c r="YT578" s="0"/>
      <c r="YU578" s="0"/>
      <c r="YV578" s="0"/>
      <c r="YW578" s="0"/>
      <c r="YX578" s="0"/>
      <c r="YY578" s="0"/>
      <c r="YZ578" s="0"/>
      <c r="ZA578" s="0"/>
      <c r="ZB578" s="0"/>
      <c r="ZC578" s="0"/>
      <c r="ZD578" s="0"/>
      <c r="ZE578" s="0"/>
      <c r="ZF578" s="0"/>
      <c r="ZG578" s="0"/>
      <c r="ZH578" s="0"/>
      <c r="ZI578" s="0"/>
      <c r="ZJ578" s="0"/>
      <c r="ZK578" s="0"/>
      <c r="ZL578" s="0"/>
      <c r="ZM578" s="0"/>
      <c r="ZN578" s="0"/>
      <c r="ZO578" s="0"/>
      <c r="ZP578" s="0"/>
      <c r="ZQ578" s="0"/>
      <c r="ZR578" s="0"/>
      <c r="ZS578" s="0"/>
      <c r="ZT578" s="0"/>
      <c r="ZU578" s="0"/>
      <c r="ZV578" s="0"/>
      <c r="ZW578" s="0"/>
      <c r="ZX578" s="0"/>
      <c r="ZY578" s="0"/>
      <c r="ZZ578" s="0"/>
      <c r="AAA578" s="0"/>
      <c r="AAB578" s="0"/>
      <c r="AAC578" s="0"/>
      <c r="AAD578" s="0"/>
      <c r="AAE578" s="0"/>
      <c r="AAF578" s="0"/>
      <c r="AAG578" s="0"/>
      <c r="AAH578" s="0"/>
      <c r="AAI578" s="0"/>
      <c r="AAJ578" s="0"/>
      <c r="AAK578" s="0"/>
      <c r="AAL578" s="0"/>
      <c r="AAM578" s="0"/>
      <c r="AAN578" s="0"/>
      <c r="AAO578" s="0"/>
      <c r="AAP578" s="0"/>
      <c r="AAQ578" s="0"/>
      <c r="AAR578" s="0"/>
      <c r="AAS578" s="0"/>
      <c r="AAT578" s="0"/>
      <c r="AAU578" s="0"/>
      <c r="AAV578" s="0"/>
      <c r="AAW578" s="0"/>
      <c r="AAX578" s="0"/>
      <c r="AAY578" s="0"/>
      <c r="AAZ578" s="0"/>
      <c r="ABA578" s="0"/>
      <c r="ABB578" s="0"/>
      <c r="ABC578" s="0"/>
      <c r="ABD578" s="0"/>
      <c r="ABE578" s="0"/>
      <c r="ABF578" s="0"/>
      <c r="ABG578" s="0"/>
      <c r="ABH578" s="0"/>
      <c r="ABI578" s="0"/>
      <c r="ABJ578" s="0"/>
      <c r="ABK578" s="0"/>
      <c r="ABL578" s="0"/>
      <c r="ABM578" s="0"/>
      <c r="ABN578" s="0"/>
      <c r="ABO578" s="0"/>
      <c r="ABP578" s="0"/>
      <c r="ABQ578" s="0"/>
      <c r="ABR578" s="0"/>
      <c r="ABS578" s="0"/>
      <c r="ABT578" s="0"/>
      <c r="ABU578" s="0"/>
      <c r="ABV578" s="0"/>
      <c r="ABW578" s="0"/>
      <c r="ABX578" s="0"/>
      <c r="ABY578" s="0"/>
      <c r="ABZ578" s="0"/>
      <c r="ACA578" s="0"/>
      <c r="ACB578" s="0"/>
      <c r="ACC578" s="0"/>
      <c r="ACD578" s="0"/>
      <c r="ACE578" s="0"/>
      <c r="ACF578" s="0"/>
      <c r="ACG578" s="0"/>
      <c r="ACH578" s="0"/>
      <c r="ACI578" s="0"/>
      <c r="ACJ578" s="0"/>
      <c r="ACK578" s="0"/>
      <c r="ACL578" s="0"/>
      <c r="ACM578" s="0"/>
      <c r="ACN578" s="0"/>
      <c r="ACO578" s="0"/>
      <c r="ACP578" s="0"/>
      <c r="ACQ578" s="0"/>
      <c r="ACR578" s="0"/>
      <c r="ACS578" s="0"/>
      <c r="ACT578" s="0"/>
      <c r="ACU578" s="0"/>
      <c r="ACV578" s="0"/>
      <c r="ACW578" s="0"/>
      <c r="ACX578" s="0"/>
      <c r="ACY578" s="0"/>
      <c r="ACZ578" s="0"/>
      <c r="ADA578" s="0"/>
      <c r="ADB578" s="0"/>
      <c r="ADC578" s="0"/>
      <c r="ADD578" s="0"/>
      <c r="ADE578" s="0"/>
      <c r="ADF578" s="0"/>
      <c r="ADG578" s="0"/>
      <c r="ADH578" s="0"/>
      <c r="ADI578" s="0"/>
      <c r="ADJ578" s="0"/>
      <c r="ADK578" s="0"/>
      <c r="ADL578" s="0"/>
      <c r="ADM578" s="0"/>
      <c r="ADN578" s="0"/>
      <c r="ADO578" s="0"/>
      <c r="ADP578" s="0"/>
      <c r="ADQ578" s="0"/>
      <c r="ADR578" s="0"/>
      <c r="ADS578" s="0"/>
      <c r="ADT578" s="0"/>
      <c r="ADU578" s="0"/>
      <c r="ADV578" s="0"/>
      <c r="ADW578" s="0"/>
      <c r="ADX578" s="0"/>
      <c r="ADY578" s="0"/>
      <c r="ADZ578" s="0"/>
      <c r="AEA578" s="0"/>
      <c r="AEB578" s="0"/>
      <c r="AEC578" s="0"/>
      <c r="AED578" s="0"/>
      <c r="AEE578" s="0"/>
      <c r="AEF578" s="0"/>
      <c r="AEG578" s="0"/>
      <c r="AEH578" s="0"/>
      <c r="AEI578" s="0"/>
      <c r="AEJ578" s="0"/>
      <c r="AEK578" s="0"/>
      <c r="AEL578" s="0"/>
      <c r="AEM578" s="0"/>
      <c r="AEN578" s="0"/>
      <c r="AEO578" s="0"/>
      <c r="AEP578" s="0"/>
      <c r="AEQ578" s="0"/>
      <c r="AER578" s="0"/>
      <c r="AES578" s="0"/>
      <c r="AET578" s="0"/>
      <c r="AEU578" s="0"/>
      <c r="AEV578" s="0"/>
      <c r="AEW578" s="0"/>
      <c r="AEX578" s="0"/>
      <c r="AEY578" s="0"/>
      <c r="AEZ578" s="0"/>
      <c r="AFA578" s="0"/>
      <c r="AFB578" s="0"/>
      <c r="AFC578" s="0"/>
      <c r="AFD578" s="0"/>
      <c r="AFE578" s="0"/>
      <c r="AFF578" s="0"/>
      <c r="AFG578" s="0"/>
      <c r="AFH578" s="0"/>
      <c r="AFI578" s="0"/>
      <c r="AFJ578" s="0"/>
      <c r="AFK578" s="0"/>
      <c r="AFL578" s="0"/>
      <c r="AFM578" s="0"/>
      <c r="AFN578" s="0"/>
      <c r="AFO578" s="0"/>
      <c r="AFP578" s="0"/>
      <c r="AFQ578" s="0"/>
      <c r="AFR578" s="0"/>
      <c r="AFS578" s="0"/>
      <c r="AFT578" s="0"/>
      <c r="AFU578" s="0"/>
      <c r="AFV578" s="0"/>
      <c r="AFW578" s="0"/>
      <c r="AFX578" s="0"/>
      <c r="AFY578" s="0"/>
      <c r="AFZ578" s="0"/>
      <c r="AGA578" s="0"/>
      <c r="AGB578" s="0"/>
      <c r="AGC578" s="0"/>
      <c r="AGD578" s="0"/>
      <c r="AGE578" s="0"/>
      <c r="AGF578" s="0"/>
      <c r="AGG578" s="0"/>
      <c r="AGH578" s="0"/>
      <c r="AGI578" s="0"/>
      <c r="AGJ578" s="0"/>
      <c r="AGK578" s="0"/>
      <c r="AGL578" s="0"/>
      <c r="AGM578" s="0"/>
      <c r="AGN578" s="0"/>
      <c r="AGO578" s="0"/>
      <c r="AGP578" s="0"/>
      <c r="AGQ578" s="0"/>
      <c r="AGR578" s="0"/>
      <c r="AGS578" s="0"/>
      <c r="AGT578" s="0"/>
      <c r="AGU578" s="0"/>
      <c r="AGV578" s="0"/>
      <c r="AGW578" s="0"/>
      <c r="AGX578" s="0"/>
      <c r="AGY578" s="0"/>
      <c r="AGZ578" s="0"/>
      <c r="AHA578" s="0"/>
      <c r="AHB578" s="0"/>
      <c r="AHC578" s="0"/>
      <c r="AHD578" s="0"/>
      <c r="AHE578" s="0"/>
      <c r="AHF578" s="0"/>
      <c r="AHG578" s="0"/>
      <c r="AHH578" s="0"/>
      <c r="AHI578" s="0"/>
      <c r="AHJ578" s="0"/>
      <c r="AHK578" s="0"/>
      <c r="AHL578" s="0"/>
      <c r="AHM578" s="0"/>
      <c r="AHN578" s="0"/>
      <c r="AHO578" s="0"/>
      <c r="AHP578" s="0"/>
      <c r="AHQ578" s="0"/>
      <c r="AHR578" s="0"/>
      <c r="AHS578" s="0"/>
      <c r="AHT578" s="0"/>
      <c r="AHU578" s="0"/>
      <c r="AHV578" s="0"/>
      <c r="AHW578" s="0"/>
      <c r="AHX578" s="0"/>
      <c r="AHY578" s="0"/>
      <c r="AHZ578" s="0"/>
      <c r="AIA578" s="0"/>
      <c r="AIB578" s="0"/>
      <c r="AIC578" s="0"/>
      <c r="AID578" s="0"/>
      <c r="AIE578" s="0"/>
      <c r="AIF578" s="0"/>
      <c r="AIG578" s="0"/>
      <c r="AIH578" s="0"/>
      <c r="AII578" s="0"/>
      <c r="AIJ578" s="0"/>
      <c r="AIK578" s="0"/>
      <c r="AIL578" s="0"/>
      <c r="AIM578" s="0"/>
      <c r="AIN578" s="0"/>
      <c r="AIO578" s="0"/>
      <c r="AIP578" s="0"/>
      <c r="AIQ578" s="0"/>
      <c r="AIR578" s="0"/>
      <c r="AIS578" s="0"/>
      <c r="AIT578" s="0"/>
      <c r="AIU578" s="0"/>
      <c r="AIV578" s="0"/>
      <c r="AIW578" s="0"/>
      <c r="AIX578" s="0"/>
      <c r="AIY578" s="0"/>
      <c r="AIZ578" s="0"/>
      <c r="AJA578" s="0"/>
      <c r="AJB578" s="0"/>
      <c r="AJC578" s="0"/>
      <c r="AJD578" s="0"/>
      <c r="AJE578" s="0"/>
      <c r="AJF578" s="0"/>
      <c r="AJG578" s="0"/>
      <c r="AJH578" s="0"/>
      <c r="AJI578" s="0"/>
      <c r="AJJ578" s="0"/>
      <c r="AJK578" s="0"/>
      <c r="AJL578" s="0"/>
      <c r="AJM578" s="0"/>
      <c r="AJN578" s="0"/>
      <c r="AJO578" s="0"/>
      <c r="AJP578" s="0"/>
      <c r="AJQ578" s="0"/>
      <c r="AJR578" s="0"/>
      <c r="AJS578" s="0"/>
      <c r="AJT578" s="0"/>
      <c r="AJU578" s="0"/>
      <c r="AJV578" s="0"/>
      <c r="AJW578" s="0"/>
      <c r="AJX578" s="0"/>
      <c r="AJY578" s="0"/>
      <c r="AJZ578" s="0"/>
      <c r="AKA578" s="0"/>
      <c r="AKB578" s="0"/>
      <c r="AKC578" s="0"/>
      <c r="AKD578" s="0"/>
      <c r="AKE578" s="0"/>
      <c r="AKF578" s="0"/>
      <c r="AKG578" s="0"/>
      <c r="AKH578" s="0"/>
      <c r="AKI578" s="0"/>
      <c r="AKJ578" s="0"/>
      <c r="AKK578" s="0"/>
      <c r="AKL578" s="0"/>
      <c r="AKM578" s="0"/>
      <c r="AKN578" s="0"/>
      <c r="AKO578" s="0"/>
      <c r="AKP578" s="0"/>
      <c r="AKQ578" s="0"/>
      <c r="AKR578" s="0"/>
      <c r="AKS578" s="0"/>
      <c r="AKT578" s="0"/>
      <c r="AKU578" s="0"/>
      <c r="AKV578" s="0"/>
      <c r="AKW578" s="0"/>
      <c r="AKX578" s="0"/>
      <c r="AKY578" s="0"/>
      <c r="AKZ578" s="0"/>
      <c r="ALA578" s="0"/>
      <c r="ALB578" s="0"/>
      <c r="ALC578" s="0"/>
      <c r="ALD578" s="0"/>
      <c r="ALE578" s="0"/>
      <c r="ALF578" s="0"/>
      <c r="ALG578" s="0"/>
      <c r="ALH578" s="0"/>
      <c r="ALI578" s="0"/>
      <c r="ALJ578" s="0"/>
      <c r="ALK578" s="0"/>
      <c r="ALL578" s="0"/>
      <c r="ALM578" s="0"/>
      <c r="ALN578" s="0"/>
      <c r="ALO578" s="0"/>
      <c r="ALP578" s="0"/>
      <c r="ALQ578" s="0"/>
      <c r="ALR578" s="0"/>
      <c r="ALS578" s="0"/>
      <c r="ALT578" s="0"/>
      <c r="ALU578" s="0"/>
      <c r="ALV578" s="0"/>
      <c r="ALW578" s="0"/>
      <c r="ALX578" s="0"/>
      <c r="ALY578" s="0"/>
      <c r="ALZ578" s="0"/>
      <c r="AMA578" s="0"/>
      <c r="AMB578" s="0"/>
      <c r="AMC578" s="0"/>
      <c r="AMD578" s="0"/>
      <c r="AME578" s="0"/>
      <c r="AMF578" s="0"/>
      <c r="AMG578" s="0"/>
      <c r="AMH578" s="0"/>
      <c r="AMI578" s="0"/>
      <c r="AMJ578" s="0"/>
    </row>
    <row r="579" customFormat="false" ht="12.8" hidden="false" customHeight="false" outlineLevel="0" collapsed="false">
      <c r="A579" s="10" t="s">
        <v>176</v>
      </c>
      <c r="B579" s="10" t="s">
        <v>902</v>
      </c>
      <c r="C579" s="10" t="n">
        <v>1</v>
      </c>
      <c r="D579" s="10" t="n">
        <v>1</v>
      </c>
      <c r="E579" s="10" t="n">
        <v>0</v>
      </c>
      <c r="F579" s="0"/>
      <c r="G579" s="10" t="n">
        <v>1</v>
      </c>
      <c r="H579" s="0"/>
      <c r="I579" s="0"/>
      <c r="J579" s="10" t="n">
        <v>1</v>
      </c>
      <c r="K579" s="0"/>
      <c r="L579" s="0"/>
      <c r="M579" s="10" t="s">
        <v>903</v>
      </c>
      <c r="N579" s="0"/>
      <c r="O579" s="0"/>
      <c r="P579" s="0"/>
      <c r="Q579" s="0"/>
      <c r="R579" s="0"/>
      <c r="S579" s="0" t="n">
        <v>1</v>
      </c>
      <c r="T579" s="0"/>
      <c r="V579" s="0"/>
    </row>
    <row r="580" customFormat="false" ht="12.8" hidden="false" customHeight="false" outlineLevel="0" collapsed="false">
      <c r="A580" s="10" t="s">
        <v>176</v>
      </c>
      <c r="B580" s="10" t="s">
        <v>904</v>
      </c>
      <c r="C580" s="10" t="n">
        <v>1</v>
      </c>
      <c r="D580" s="10" t="n">
        <v>1</v>
      </c>
      <c r="E580" s="10" t="n">
        <v>0</v>
      </c>
      <c r="F580" s="0"/>
      <c r="G580" s="10" t="n">
        <v>1</v>
      </c>
      <c r="H580" s="0"/>
      <c r="I580" s="10" t="n">
        <v>1</v>
      </c>
      <c r="J580" s="10" t="n">
        <v>1</v>
      </c>
      <c r="K580" s="0"/>
      <c r="L580" s="0"/>
      <c r="M580" s="10" t="s">
        <v>905</v>
      </c>
      <c r="N580" s="0"/>
      <c r="O580" s="0"/>
      <c r="P580" s="0"/>
      <c r="Q580" s="0"/>
      <c r="R580" s="0"/>
      <c r="S580" s="0" t="n">
        <v>1</v>
      </c>
      <c r="T580" s="0"/>
      <c r="V580" s="0"/>
    </row>
    <row r="581" customFormat="false" ht="12.8" hidden="false" customHeight="false" outlineLevel="0" collapsed="false">
      <c r="A581" s="10" t="s">
        <v>176</v>
      </c>
      <c r="B581" s="10" t="s">
        <v>906</v>
      </c>
      <c r="C581" s="10" t="n">
        <v>1</v>
      </c>
      <c r="D581" s="10" t="n">
        <v>1</v>
      </c>
      <c r="E581" s="10" t="n">
        <v>0</v>
      </c>
      <c r="F581" s="0"/>
      <c r="G581" s="10" t="n">
        <v>1</v>
      </c>
      <c r="H581" s="0"/>
      <c r="I581" s="0"/>
      <c r="J581" s="10" t="n">
        <v>1</v>
      </c>
      <c r="K581" s="0"/>
      <c r="L581" s="0"/>
      <c r="M581" s="0"/>
      <c r="N581" s="0"/>
      <c r="O581" s="0"/>
      <c r="P581" s="0"/>
      <c r="Q581" s="0"/>
      <c r="R581" s="0"/>
      <c r="S581" s="0" t="n">
        <v>1</v>
      </c>
      <c r="T581" s="0"/>
      <c r="V581" s="0"/>
    </row>
    <row r="582" customFormat="false" ht="12.8" hidden="false" customHeight="false" outlineLevel="0" collapsed="false">
      <c r="A582" s="10" t="s">
        <v>176</v>
      </c>
      <c r="B582" s="10" t="s">
        <v>907</v>
      </c>
      <c r="C582" s="10" t="n">
        <v>1</v>
      </c>
      <c r="D582" s="10" t="n">
        <v>1</v>
      </c>
      <c r="E582" s="10" t="n">
        <v>1</v>
      </c>
      <c r="F582" s="0"/>
      <c r="G582" s="10" t="n">
        <v>1</v>
      </c>
      <c r="H582" s="0"/>
      <c r="I582" s="0"/>
      <c r="J582" s="0"/>
      <c r="K582" s="0"/>
      <c r="L582" s="0"/>
      <c r="M582" s="0"/>
      <c r="N582" s="0"/>
      <c r="O582" s="0"/>
      <c r="P582" s="0"/>
      <c r="Q582" s="0"/>
      <c r="R582" s="0"/>
      <c r="S582" s="0" t="n">
        <v>1</v>
      </c>
      <c r="T582" s="0"/>
      <c r="V582" s="0"/>
    </row>
    <row r="583" customFormat="false" ht="12.8" hidden="false" customHeight="false" outlineLevel="0" collapsed="false">
      <c r="A583" s="10" t="s">
        <v>176</v>
      </c>
      <c r="B583" s="10" t="s">
        <v>908</v>
      </c>
      <c r="C583" s="10" t="n">
        <v>1</v>
      </c>
      <c r="D583" s="10" t="n">
        <v>1</v>
      </c>
      <c r="E583" s="10" t="n">
        <v>0</v>
      </c>
      <c r="F583" s="0"/>
      <c r="G583" s="10" t="n">
        <v>1</v>
      </c>
      <c r="H583" s="10" t="n">
        <v>1</v>
      </c>
      <c r="I583" s="0"/>
      <c r="J583" s="10" t="n">
        <v>1</v>
      </c>
      <c r="K583" s="0"/>
      <c r="L583" s="0"/>
      <c r="M583" s="10" t="s">
        <v>909</v>
      </c>
      <c r="N583" s="0"/>
      <c r="O583" s="0"/>
      <c r="P583" s="0"/>
      <c r="Q583" s="0"/>
      <c r="R583" s="0"/>
      <c r="S583" s="0" t="n">
        <v>1</v>
      </c>
      <c r="T583" s="0"/>
      <c r="V583" s="0"/>
    </row>
    <row r="584" customFormat="false" ht="12.8" hidden="false" customHeight="false" outlineLevel="0" collapsed="false">
      <c r="A584" s="10" t="s">
        <v>176</v>
      </c>
      <c r="B584" s="10" t="s">
        <v>910</v>
      </c>
      <c r="C584" s="10" t="n">
        <v>1</v>
      </c>
      <c r="D584" s="10" t="n">
        <v>1</v>
      </c>
      <c r="E584" s="10" t="n">
        <v>0</v>
      </c>
      <c r="F584" s="0"/>
      <c r="G584" s="10" t="n">
        <v>1</v>
      </c>
      <c r="H584" s="0"/>
      <c r="I584" s="0"/>
      <c r="J584" s="10" t="n">
        <v>1</v>
      </c>
      <c r="K584" s="0"/>
      <c r="L584" s="0"/>
      <c r="M584" s="10" t="s">
        <v>903</v>
      </c>
      <c r="N584" s="0"/>
      <c r="O584" s="0"/>
      <c r="P584" s="0"/>
      <c r="Q584" s="0"/>
      <c r="R584" s="0"/>
      <c r="S584" s="0" t="n">
        <v>1</v>
      </c>
      <c r="T584" s="0"/>
      <c r="V584" s="0"/>
    </row>
    <row r="585" customFormat="false" ht="12.8" hidden="false" customHeight="false" outlineLevel="0" collapsed="false">
      <c r="A585" s="10" t="s">
        <v>176</v>
      </c>
      <c r="B585" s="10" t="s">
        <v>911</v>
      </c>
      <c r="C585" s="10" t="n">
        <v>1</v>
      </c>
      <c r="D585" s="10" t="n">
        <v>1</v>
      </c>
      <c r="E585" s="10" t="n">
        <v>0</v>
      </c>
      <c r="F585" s="0"/>
      <c r="G585" s="10" t="n">
        <v>1</v>
      </c>
      <c r="H585" s="0"/>
      <c r="I585" s="0"/>
      <c r="J585" s="10" t="n">
        <v>1</v>
      </c>
      <c r="K585" s="0"/>
      <c r="L585" s="0"/>
      <c r="M585" s="10" t="s">
        <v>903</v>
      </c>
      <c r="N585" s="0"/>
      <c r="O585" s="0"/>
      <c r="P585" s="0"/>
      <c r="Q585" s="0"/>
      <c r="R585" s="0"/>
      <c r="S585" s="0" t="n">
        <v>1</v>
      </c>
      <c r="T585" s="0"/>
      <c r="V585" s="0"/>
    </row>
    <row r="586" customFormat="false" ht="12.8" hidden="false" customHeight="false" outlineLevel="0" collapsed="false">
      <c r="A586" s="10" t="s">
        <v>176</v>
      </c>
      <c r="B586" s="10" t="s">
        <v>912</v>
      </c>
      <c r="C586" s="10" t="n">
        <v>1</v>
      </c>
      <c r="D586" s="10" t="n">
        <v>1</v>
      </c>
      <c r="E586" s="10" t="n">
        <v>0</v>
      </c>
      <c r="F586" s="0"/>
      <c r="G586" s="10" t="n">
        <v>1</v>
      </c>
      <c r="H586" s="0"/>
      <c r="I586" s="0"/>
      <c r="J586" s="10" t="n">
        <v>1</v>
      </c>
      <c r="K586" s="0"/>
      <c r="L586" s="0"/>
      <c r="M586" s="10" t="s">
        <v>903</v>
      </c>
      <c r="N586" s="0"/>
      <c r="O586" s="0"/>
      <c r="P586" s="0"/>
      <c r="Q586" s="0"/>
      <c r="R586" s="0"/>
      <c r="S586" s="0" t="n">
        <v>1</v>
      </c>
      <c r="T586" s="0"/>
      <c r="V586" s="0"/>
    </row>
    <row r="587" customFormat="false" ht="12.8" hidden="false" customHeight="false" outlineLevel="0" collapsed="false">
      <c r="A587" s="10" t="s">
        <v>176</v>
      </c>
      <c r="B587" s="10" t="s">
        <v>913</v>
      </c>
      <c r="C587" s="10" t="n">
        <v>1</v>
      </c>
      <c r="D587" s="10" t="n">
        <v>1</v>
      </c>
      <c r="E587" s="10" t="n">
        <v>1</v>
      </c>
      <c r="F587" s="0"/>
      <c r="G587" s="10" t="n">
        <v>1</v>
      </c>
      <c r="H587" s="0"/>
      <c r="I587" s="0"/>
      <c r="J587" s="0"/>
      <c r="K587" s="0"/>
      <c r="L587" s="0"/>
      <c r="M587" s="0"/>
      <c r="N587" s="0"/>
      <c r="O587" s="0"/>
      <c r="P587" s="0"/>
      <c r="Q587" s="0"/>
      <c r="R587" s="0"/>
      <c r="S587" s="0" t="n">
        <v>1</v>
      </c>
      <c r="T587" s="0"/>
      <c r="V587" s="0"/>
    </row>
    <row r="588" customFormat="false" ht="12.8" hidden="false" customHeight="false" outlineLevel="0" collapsed="false">
      <c r="A588" s="10" t="s">
        <v>176</v>
      </c>
      <c r="B588" s="10" t="s">
        <v>914</v>
      </c>
      <c r="C588" s="10" t="n">
        <v>1</v>
      </c>
      <c r="D588" s="10" t="n">
        <v>1</v>
      </c>
      <c r="E588" s="10" t="n">
        <v>0</v>
      </c>
      <c r="F588" s="0"/>
      <c r="G588" s="10" t="n">
        <v>1</v>
      </c>
      <c r="H588" s="0"/>
      <c r="I588" s="0"/>
      <c r="J588" s="10" t="n">
        <v>1</v>
      </c>
      <c r="K588" s="0"/>
      <c r="L588" s="0"/>
      <c r="M588" s="10" t="s">
        <v>903</v>
      </c>
      <c r="N588" s="0"/>
      <c r="O588" s="0"/>
      <c r="P588" s="0"/>
      <c r="Q588" s="0"/>
      <c r="R588" s="0"/>
      <c r="S588" s="0" t="n">
        <v>1</v>
      </c>
      <c r="T588" s="0"/>
      <c r="V588" s="0"/>
    </row>
    <row r="589" customFormat="false" ht="12.8" hidden="false" customHeight="false" outlineLevel="0" collapsed="false">
      <c r="A589" s="10" t="s">
        <v>176</v>
      </c>
      <c r="B589" s="10" t="s">
        <v>915</v>
      </c>
      <c r="C589" s="10" t="n">
        <v>1</v>
      </c>
      <c r="D589" s="10" t="n">
        <v>1</v>
      </c>
      <c r="E589" s="10" t="n">
        <v>0</v>
      </c>
      <c r="F589" s="0"/>
      <c r="G589" s="10" t="n">
        <v>1</v>
      </c>
      <c r="H589" s="0"/>
      <c r="I589" s="0"/>
      <c r="J589" s="10" t="n">
        <v>1</v>
      </c>
      <c r="K589" s="0"/>
      <c r="L589" s="0"/>
      <c r="M589" s="10" t="s">
        <v>903</v>
      </c>
      <c r="N589" s="0"/>
      <c r="O589" s="0"/>
      <c r="P589" s="0"/>
      <c r="Q589" s="0"/>
      <c r="R589" s="0"/>
      <c r="S589" s="0" t="n">
        <v>1</v>
      </c>
      <c r="T589" s="0"/>
      <c r="V589" s="0"/>
    </row>
    <row r="590" customFormat="false" ht="12.8" hidden="false" customHeight="false" outlineLevel="0" collapsed="false">
      <c r="A590" s="10" t="s">
        <v>176</v>
      </c>
      <c r="B590" s="10" t="s">
        <v>916</v>
      </c>
      <c r="C590" s="10" t="n">
        <v>1</v>
      </c>
      <c r="D590" s="10" t="n">
        <v>1</v>
      </c>
      <c r="E590" s="10" t="n">
        <v>0</v>
      </c>
      <c r="F590" s="0"/>
      <c r="G590" s="10" t="n">
        <v>1</v>
      </c>
      <c r="H590" s="0"/>
      <c r="I590" s="0"/>
      <c r="J590" s="10" t="n">
        <v>1</v>
      </c>
      <c r="K590" s="0"/>
      <c r="L590" s="0"/>
      <c r="M590" s="10" t="s">
        <v>903</v>
      </c>
      <c r="N590" s="0"/>
      <c r="O590" s="0"/>
      <c r="P590" s="0"/>
      <c r="Q590" s="0"/>
      <c r="R590" s="0"/>
      <c r="S590" s="0" t="n">
        <v>1</v>
      </c>
      <c r="T590" s="0"/>
      <c r="V590" s="0"/>
    </row>
    <row r="591" customFormat="false" ht="12.8" hidden="false" customHeight="false" outlineLevel="0" collapsed="false">
      <c r="A591" s="10" t="s">
        <v>176</v>
      </c>
      <c r="B591" s="10" t="s">
        <v>917</v>
      </c>
      <c r="C591" s="10" t="n">
        <v>1</v>
      </c>
      <c r="D591" s="10" t="n">
        <v>1</v>
      </c>
      <c r="E591" s="10" t="n">
        <v>0</v>
      </c>
      <c r="F591" s="0"/>
      <c r="G591" s="10" t="n">
        <v>1</v>
      </c>
      <c r="H591" s="0"/>
      <c r="I591" s="0"/>
      <c r="J591" s="10" t="n">
        <v>1</v>
      </c>
      <c r="K591" s="0"/>
      <c r="L591" s="0"/>
      <c r="M591" s="10" t="s">
        <v>903</v>
      </c>
      <c r="N591" s="0"/>
      <c r="O591" s="0"/>
      <c r="P591" s="0"/>
      <c r="Q591" s="0"/>
      <c r="R591" s="0"/>
      <c r="S591" s="0" t="n">
        <v>1</v>
      </c>
      <c r="T591" s="0"/>
      <c r="V591" s="0"/>
    </row>
    <row r="592" customFormat="false" ht="12.8" hidden="false" customHeight="false" outlineLevel="0" collapsed="false">
      <c r="A592" s="10" t="s">
        <v>176</v>
      </c>
      <c r="B592" s="10" t="s">
        <v>918</v>
      </c>
      <c r="C592" s="10" t="n">
        <v>1</v>
      </c>
      <c r="D592" s="10" t="n">
        <v>1</v>
      </c>
      <c r="E592" s="10" t="n">
        <v>1</v>
      </c>
      <c r="F592" s="0"/>
      <c r="G592" s="10" t="n">
        <v>1</v>
      </c>
      <c r="H592" s="0"/>
      <c r="I592" s="0"/>
      <c r="J592" s="0"/>
      <c r="K592" s="0"/>
      <c r="L592" s="0"/>
      <c r="M592" s="0"/>
      <c r="N592" s="0"/>
      <c r="O592" s="0"/>
      <c r="P592" s="0"/>
      <c r="Q592" s="0"/>
      <c r="R592" s="0"/>
      <c r="S592" s="0" t="n">
        <v>1</v>
      </c>
      <c r="T592" s="0"/>
      <c r="V592" s="0"/>
    </row>
    <row r="593" customFormat="false" ht="12.8" hidden="false" customHeight="false" outlineLevel="0" collapsed="false">
      <c r="A593" s="10" t="s">
        <v>176</v>
      </c>
      <c r="B593" s="10" t="s">
        <v>919</v>
      </c>
      <c r="C593" s="10" t="n">
        <v>1</v>
      </c>
      <c r="D593" s="10" t="n">
        <v>1</v>
      </c>
      <c r="E593" s="10" t="n">
        <v>1</v>
      </c>
      <c r="F593" s="0"/>
      <c r="G593" s="10" t="n">
        <v>1</v>
      </c>
      <c r="H593" s="0"/>
      <c r="I593" s="0"/>
      <c r="J593" s="0"/>
      <c r="K593" s="0"/>
      <c r="L593" s="0"/>
      <c r="M593" s="0"/>
      <c r="N593" s="0"/>
      <c r="O593" s="0"/>
      <c r="P593" s="0"/>
      <c r="Q593" s="0"/>
      <c r="R593" s="0"/>
      <c r="S593" s="0" t="n">
        <v>1</v>
      </c>
      <c r="T593" s="0"/>
      <c r="V593" s="0"/>
    </row>
    <row r="594" customFormat="false" ht="12.8" hidden="false" customHeight="false" outlineLevel="0" collapsed="false">
      <c r="A594" s="10" t="s">
        <v>176</v>
      </c>
      <c r="B594" s="10" t="s">
        <v>920</v>
      </c>
      <c r="C594" s="10" t="n">
        <v>1</v>
      </c>
      <c r="D594" s="10" t="n">
        <v>1</v>
      </c>
      <c r="E594" s="10" t="n">
        <v>0</v>
      </c>
      <c r="F594" s="0"/>
      <c r="G594" s="10" t="n">
        <v>1</v>
      </c>
      <c r="H594" s="0"/>
      <c r="I594" s="0"/>
      <c r="J594" s="10" t="n">
        <v>1</v>
      </c>
      <c r="K594" s="0"/>
      <c r="L594" s="0"/>
      <c r="M594" s="10" t="s">
        <v>903</v>
      </c>
      <c r="N594" s="0"/>
      <c r="O594" s="0"/>
      <c r="P594" s="0"/>
      <c r="Q594" s="0"/>
      <c r="R594" s="0"/>
      <c r="S594" s="0" t="n">
        <v>1</v>
      </c>
      <c r="T594" s="0"/>
      <c r="V594" s="0"/>
    </row>
    <row r="595" customFormat="false" ht="12.8" hidden="false" customHeight="false" outlineLevel="0" collapsed="false">
      <c r="A595" s="10" t="s">
        <v>176</v>
      </c>
      <c r="B595" s="10" t="s">
        <v>921</v>
      </c>
      <c r="C595" s="10" t="n">
        <v>1</v>
      </c>
      <c r="D595" s="10" t="n">
        <v>1</v>
      </c>
      <c r="E595" s="10" t="n">
        <v>0</v>
      </c>
      <c r="F595" s="0"/>
      <c r="G595" s="10" t="n">
        <v>1</v>
      </c>
      <c r="H595" s="0"/>
      <c r="I595" s="0"/>
      <c r="J595" s="10" t="n">
        <v>1</v>
      </c>
      <c r="K595" s="0"/>
      <c r="L595" s="0"/>
      <c r="M595" s="10" t="s">
        <v>903</v>
      </c>
      <c r="N595" s="0"/>
      <c r="O595" s="0"/>
      <c r="P595" s="0"/>
      <c r="Q595" s="0"/>
      <c r="R595" s="0"/>
      <c r="S595" s="0" t="n">
        <v>1</v>
      </c>
      <c r="T595" s="0"/>
      <c r="V595" s="0"/>
    </row>
    <row r="596" customFormat="false" ht="12.8" hidden="false" customHeight="false" outlineLevel="0" collapsed="false">
      <c r="A596" s="10" t="s">
        <v>176</v>
      </c>
      <c r="B596" s="10" t="s">
        <v>922</v>
      </c>
      <c r="C596" s="10" t="n">
        <v>1</v>
      </c>
      <c r="D596" s="10" t="n">
        <v>1</v>
      </c>
      <c r="E596" s="10" t="n">
        <v>1</v>
      </c>
      <c r="F596" s="0"/>
      <c r="G596" s="10" t="n">
        <v>1</v>
      </c>
      <c r="H596" s="0"/>
      <c r="I596" s="0"/>
      <c r="J596" s="0"/>
      <c r="K596" s="0"/>
      <c r="L596" s="0"/>
      <c r="M596" s="0"/>
      <c r="N596" s="0"/>
      <c r="O596" s="0"/>
      <c r="P596" s="0"/>
      <c r="Q596" s="0"/>
      <c r="R596" s="0"/>
      <c r="S596" s="0" t="n">
        <v>1</v>
      </c>
      <c r="T596" s="0"/>
      <c r="V596" s="0"/>
    </row>
    <row r="597" customFormat="false" ht="12.8" hidden="false" customHeight="false" outlineLevel="0" collapsed="false">
      <c r="A597" s="10" t="s">
        <v>176</v>
      </c>
      <c r="B597" s="10" t="s">
        <v>923</v>
      </c>
      <c r="C597" s="10" t="n">
        <v>1</v>
      </c>
      <c r="D597" s="10" t="n">
        <v>1</v>
      </c>
      <c r="E597" s="10" t="n">
        <v>0</v>
      </c>
      <c r="F597" s="0"/>
      <c r="G597" s="10" t="n">
        <v>1</v>
      </c>
      <c r="H597" s="0"/>
      <c r="I597" s="0"/>
      <c r="J597" s="10" t="n">
        <v>1</v>
      </c>
      <c r="K597" s="0"/>
      <c r="L597" s="0"/>
      <c r="M597" s="10" t="s">
        <v>903</v>
      </c>
      <c r="N597" s="0"/>
      <c r="O597" s="0"/>
      <c r="P597" s="0"/>
      <c r="Q597" s="0"/>
      <c r="R597" s="0"/>
      <c r="S597" s="0" t="n">
        <v>1</v>
      </c>
      <c r="T597" s="0"/>
      <c r="V597" s="0"/>
    </row>
    <row r="598" customFormat="false" ht="12.8" hidden="false" customHeight="false" outlineLevel="0" collapsed="false">
      <c r="A598" s="10" t="s">
        <v>176</v>
      </c>
      <c r="B598" s="10" t="s">
        <v>924</v>
      </c>
      <c r="C598" s="10" t="n">
        <v>1</v>
      </c>
      <c r="D598" s="10" t="n">
        <v>1</v>
      </c>
      <c r="E598" s="10" t="n">
        <v>0</v>
      </c>
      <c r="F598" s="0"/>
      <c r="G598" s="10" t="n">
        <v>1</v>
      </c>
      <c r="H598" s="0"/>
      <c r="I598" s="0"/>
      <c r="J598" s="0"/>
      <c r="K598" s="0"/>
      <c r="L598" s="0"/>
      <c r="M598" s="10" t="s">
        <v>501</v>
      </c>
      <c r="N598" s="40"/>
      <c r="O598" s="0"/>
      <c r="P598" s="0"/>
      <c r="Q598" s="0"/>
      <c r="R598" s="0"/>
      <c r="S598" s="0" t="n">
        <v>1</v>
      </c>
      <c r="T598" s="0"/>
      <c r="V598" s="0"/>
    </row>
    <row r="599" customFormat="false" ht="12.8" hidden="false" customHeight="false" outlineLevel="0" collapsed="false">
      <c r="A599" s="10" t="s">
        <v>176</v>
      </c>
      <c r="B599" s="10" t="s">
        <v>925</v>
      </c>
      <c r="C599" s="10" t="n">
        <v>1</v>
      </c>
      <c r="D599" s="10" t="n">
        <v>1</v>
      </c>
      <c r="E599" s="0"/>
      <c r="F599" s="0"/>
      <c r="G599" s="0"/>
      <c r="H599" s="0"/>
      <c r="I599" s="0"/>
      <c r="J599" s="0"/>
      <c r="K599" s="0"/>
      <c r="L599" s="0"/>
      <c r="M599" s="10" t="s">
        <v>833</v>
      </c>
      <c r="N599" s="0"/>
      <c r="O599" s="0"/>
      <c r="P599" s="0"/>
      <c r="Q599" s="0"/>
      <c r="R599" s="0"/>
      <c r="S599" s="0" t="n">
        <v>1</v>
      </c>
      <c r="T599" s="0"/>
      <c r="V599" s="0"/>
    </row>
    <row r="600" customFormat="false" ht="12.8" hidden="false" customHeight="false" outlineLevel="0" collapsed="false">
      <c r="A600" s="10" t="s">
        <v>178</v>
      </c>
      <c r="B600" s="10" t="s">
        <v>926</v>
      </c>
      <c r="C600" s="10" t="n">
        <v>1</v>
      </c>
      <c r="D600" s="10" t="n">
        <v>1</v>
      </c>
      <c r="E600" s="10" t="n">
        <v>0</v>
      </c>
      <c r="F600" s="0"/>
      <c r="G600" s="10" t="n">
        <v>1</v>
      </c>
      <c r="H600" s="10" t="n">
        <v>1</v>
      </c>
      <c r="I600" s="0"/>
      <c r="J600" s="0"/>
      <c r="K600" s="0"/>
      <c r="L600" s="10" t="n">
        <v>1</v>
      </c>
      <c r="M600" s="10" t="s">
        <v>392</v>
      </c>
      <c r="N600" s="0"/>
      <c r="O600" s="0"/>
      <c r="P600" s="0"/>
      <c r="Q600" s="0"/>
      <c r="R600" s="0"/>
      <c r="S600" s="0" t="n">
        <v>1</v>
      </c>
      <c r="T600" s="0"/>
      <c r="V600" s="0"/>
    </row>
    <row r="601" customFormat="false" ht="12.8" hidden="false" customHeight="false" outlineLevel="0" collapsed="false">
      <c r="A601" s="10" t="s">
        <v>178</v>
      </c>
      <c r="B601" s="34" t="s">
        <v>927</v>
      </c>
      <c r="C601" s="10" t="n">
        <v>1</v>
      </c>
      <c r="D601" s="10" t="n">
        <v>1</v>
      </c>
      <c r="E601" s="10" t="n">
        <v>0</v>
      </c>
      <c r="F601" s="0"/>
      <c r="G601" s="10" t="n">
        <v>1</v>
      </c>
      <c r="H601" s="0"/>
      <c r="I601" s="0"/>
      <c r="J601" s="0"/>
      <c r="K601" s="0"/>
      <c r="L601" s="10" t="n">
        <v>1</v>
      </c>
      <c r="M601" s="10" t="s">
        <v>392</v>
      </c>
      <c r="N601" s="0"/>
      <c r="O601" s="0"/>
      <c r="P601" s="0"/>
      <c r="Q601" s="0"/>
      <c r="R601" s="0"/>
      <c r="S601" s="0" t="n">
        <v>1</v>
      </c>
      <c r="T601" s="0"/>
      <c r="V601" s="0"/>
    </row>
    <row r="602" customFormat="false" ht="12.8" hidden="false" customHeight="false" outlineLevel="0" collapsed="false">
      <c r="A602" s="10" t="s">
        <v>178</v>
      </c>
      <c r="B602" s="10" t="s">
        <v>928</v>
      </c>
      <c r="C602" s="10" t="n">
        <v>1</v>
      </c>
      <c r="D602" s="10" t="n">
        <v>1</v>
      </c>
      <c r="E602" s="10" t="n">
        <v>0</v>
      </c>
      <c r="F602" s="0"/>
      <c r="G602" s="10" t="n">
        <v>1</v>
      </c>
      <c r="H602" s="10" t="n">
        <v>1</v>
      </c>
      <c r="I602" s="0"/>
      <c r="J602" s="10" t="n">
        <v>1</v>
      </c>
      <c r="K602" s="0"/>
      <c r="L602" s="0"/>
      <c r="M602" s="0"/>
      <c r="N602" s="0"/>
      <c r="O602" s="0"/>
      <c r="P602" s="0"/>
      <c r="Q602" s="0"/>
      <c r="R602" s="0"/>
      <c r="S602" s="0" t="n">
        <v>1</v>
      </c>
      <c r="T602" s="0"/>
      <c r="V602" s="0"/>
    </row>
    <row r="603" customFormat="false" ht="12.8" hidden="false" customHeight="false" outlineLevel="0" collapsed="false">
      <c r="A603" s="10" t="s">
        <v>178</v>
      </c>
      <c r="B603" s="34" t="s">
        <v>929</v>
      </c>
      <c r="C603" s="10" t="n">
        <v>1</v>
      </c>
      <c r="D603" s="10" t="n">
        <v>1</v>
      </c>
      <c r="E603" s="10" t="n">
        <v>0</v>
      </c>
      <c r="F603" s="0"/>
      <c r="G603" s="10" t="n">
        <v>1</v>
      </c>
      <c r="H603" s="0"/>
      <c r="I603" s="0"/>
      <c r="J603" s="0"/>
      <c r="K603" s="0"/>
      <c r="L603" s="10" t="n">
        <v>1</v>
      </c>
      <c r="M603" s="10" t="s">
        <v>392</v>
      </c>
      <c r="N603" s="0"/>
      <c r="O603" s="0"/>
      <c r="P603" s="0"/>
      <c r="Q603" s="0"/>
      <c r="R603" s="0"/>
      <c r="S603" s="0" t="n">
        <v>1</v>
      </c>
      <c r="T603" s="0"/>
      <c r="V603" s="0"/>
    </row>
    <row r="604" customFormat="false" ht="12.8" hidden="false" customHeight="false" outlineLevel="0" collapsed="false">
      <c r="A604" s="10" t="s">
        <v>178</v>
      </c>
      <c r="B604" s="10" t="s">
        <v>930</v>
      </c>
      <c r="C604" s="10" t="n">
        <v>1</v>
      </c>
      <c r="D604" s="10" t="n">
        <v>1</v>
      </c>
      <c r="E604" s="10" t="n">
        <v>0</v>
      </c>
      <c r="F604" s="0"/>
      <c r="G604" s="10" t="n">
        <v>1</v>
      </c>
      <c r="H604" s="0"/>
      <c r="I604" s="0"/>
      <c r="J604" s="0"/>
      <c r="K604" s="0"/>
      <c r="L604" s="10" t="n">
        <v>1</v>
      </c>
      <c r="M604" s="10" t="s">
        <v>392</v>
      </c>
      <c r="N604" s="0"/>
      <c r="O604" s="0"/>
      <c r="P604" s="0"/>
      <c r="Q604" s="0"/>
      <c r="R604" s="0"/>
      <c r="S604" s="0" t="n">
        <v>1</v>
      </c>
      <c r="T604" s="0"/>
      <c r="V604" s="0"/>
    </row>
    <row r="605" customFormat="false" ht="12.8" hidden="false" customHeight="false" outlineLevel="0" collapsed="false">
      <c r="A605" s="10" t="s">
        <v>178</v>
      </c>
      <c r="B605" s="10" t="s">
        <v>931</v>
      </c>
      <c r="C605" s="10" t="n">
        <v>1</v>
      </c>
      <c r="D605" s="10" t="n">
        <v>1</v>
      </c>
      <c r="E605" s="10" t="n">
        <v>0</v>
      </c>
      <c r="F605" s="0"/>
      <c r="G605" s="10" t="n">
        <v>1</v>
      </c>
      <c r="H605" s="0"/>
      <c r="I605" s="0"/>
      <c r="J605" s="0"/>
      <c r="K605" s="0"/>
      <c r="L605" s="10" t="n">
        <v>1</v>
      </c>
      <c r="M605" s="10" t="s">
        <v>392</v>
      </c>
      <c r="N605" s="0"/>
      <c r="O605" s="0"/>
      <c r="P605" s="0"/>
      <c r="Q605" s="0"/>
      <c r="R605" s="0"/>
      <c r="S605" s="0" t="n">
        <v>1</v>
      </c>
      <c r="T605" s="0"/>
      <c r="V605" s="0"/>
    </row>
    <row r="606" customFormat="false" ht="12.8" hidden="false" customHeight="false" outlineLevel="0" collapsed="false">
      <c r="A606" s="10" t="s">
        <v>178</v>
      </c>
      <c r="B606" s="10" t="s">
        <v>932</v>
      </c>
      <c r="C606" s="10" t="n">
        <v>1</v>
      </c>
      <c r="D606" s="10" t="n">
        <v>1</v>
      </c>
      <c r="E606" s="10" t="n">
        <v>0</v>
      </c>
      <c r="F606" s="0"/>
      <c r="G606" s="10" t="n">
        <v>1</v>
      </c>
      <c r="H606" s="10" t="n">
        <v>1</v>
      </c>
      <c r="I606" s="0"/>
      <c r="J606" s="10" t="n">
        <v>1</v>
      </c>
      <c r="K606" s="0"/>
      <c r="L606" s="0"/>
      <c r="M606" s="0"/>
      <c r="N606" s="0"/>
      <c r="O606" s="0"/>
      <c r="P606" s="0"/>
      <c r="Q606" s="0"/>
      <c r="R606" s="0"/>
      <c r="S606" s="0" t="n">
        <v>1</v>
      </c>
      <c r="T606" s="0"/>
      <c r="V606" s="0"/>
    </row>
    <row r="607" customFormat="false" ht="12.8" hidden="false" customHeight="false" outlineLevel="0" collapsed="false">
      <c r="A607" s="10" t="s">
        <v>178</v>
      </c>
      <c r="B607" s="10" t="s">
        <v>933</v>
      </c>
      <c r="C607" s="10" t="n">
        <v>1</v>
      </c>
      <c r="D607" s="10" t="n">
        <v>1</v>
      </c>
      <c r="E607" s="10" t="n">
        <v>0</v>
      </c>
      <c r="F607" s="0"/>
      <c r="G607" s="10" t="n">
        <v>1</v>
      </c>
      <c r="H607" s="0"/>
      <c r="I607" s="0"/>
      <c r="J607" s="0"/>
      <c r="K607" s="0"/>
      <c r="L607" s="10" t="n">
        <v>1</v>
      </c>
      <c r="M607" s="10" t="s">
        <v>392</v>
      </c>
      <c r="N607" s="0"/>
      <c r="O607" s="0"/>
      <c r="P607" s="0"/>
      <c r="Q607" s="0"/>
      <c r="R607" s="0"/>
      <c r="S607" s="0" t="n">
        <v>1</v>
      </c>
      <c r="T607" s="0"/>
      <c r="V607" s="0"/>
    </row>
    <row r="608" customFormat="false" ht="12.8" hidden="false" customHeight="false" outlineLevel="0" collapsed="false">
      <c r="A608" s="10" t="s">
        <v>178</v>
      </c>
      <c r="B608" s="10" t="s">
        <v>934</v>
      </c>
      <c r="C608" s="10" t="n">
        <v>1</v>
      </c>
      <c r="D608" s="10" t="n">
        <v>1</v>
      </c>
      <c r="E608" s="10" t="n">
        <v>0</v>
      </c>
      <c r="F608" s="0"/>
      <c r="G608" s="10" t="n">
        <v>1</v>
      </c>
      <c r="H608" s="0"/>
      <c r="I608" s="0"/>
      <c r="J608" s="0"/>
      <c r="K608" s="0"/>
      <c r="L608" s="10" t="n">
        <v>1</v>
      </c>
      <c r="M608" s="10" t="s">
        <v>392</v>
      </c>
      <c r="N608" s="0"/>
      <c r="O608" s="0"/>
      <c r="P608" s="0"/>
      <c r="Q608" s="0"/>
      <c r="R608" s="0"/>
      <c r="S608" s="0" t="n">
        <v>1</v>
      </c>
      <c r="T608" s="0"/>
      <c r="V608" s="0"/>
    </row>
    <row r="609" customFormat="false" ht="12.8" hidden="false" customHeight="false" outlineLevel="0" collapsed="false">
      <c r="A609" s="10" t="s">
        <v>178</v>
      </c>
      <c r="B609" s="10" t="s">
        <v>935</v>
      </c>
      <c r="C609" s="10" t="n">
        <v>1</v>
      </c>
      <c r="D609" s="10" t="n">
        <v>1</v>
      </c>
      <c r="E609" s="10" t="n">
        <v>0</v>
      </c>
      <c r="F609" s="0"/>
      <c r="G609" s="10" t="n">
        <v>1</v>
      </c>
      <c r="H609" s="10" t="n">
        <v>1</v>
      </c>
      <c r="I609" s="0"/>
      <c r="J609" s="10" t="n">
        <v>1</v>
      </c>
      <c r="K609" s="0"/>
      <c r="L609" s="0"/>
      <c r="M609" s="0"/>
      <c r="N609" s="0"/>
      <c r="O609" s="0"/>
      <c r="P609" s="0"/>
      <c r="Q609" s="0"/>
      <c r="R609" s="0"/>
      <c r="S609" s="0" t="n">
        <v>1</v>
      </c>
      <c r="T609" s="0"/>
      <c r="V609" s="0"/>
    </row>
    <row r="610" customFormat="false" ht="12.8" hidden="false" customHeight="false" outlineLevel="0" collapsed="false">
      <c r="A610" s="10" t="s">
        <v>178</v>
      </c>
      <c r="B610" s="10" t="s">
        <v>936</v>
      </c>
      <c r="C610" s="10" t="n">
        <v>1</v>
      </c>
      <c r="D610" s="10" t="n">
        <v>1</v>
      </c>
      <c r="E610" s="10" t="n">
        <v>0</v>
      </c>
      <c r="F610" s="0"/>
      <c r="G610" s="10" t="n">
        <v>1</v>
      </c>
      <c r="H610" s="0"/>
      <c r="I610" s="0"/>
      <c r="J610" s="0"/>
      <c r="K610" s="0"/>
      <c r="L610" s="10" t="n">
        <v>1</v>
      </c>
      <c r="M610" s="10" t="s">
        <v>392</v>
      </c>
      <c r="N610" s="0"/>
      <c r="O610" s="0"/>
      <c r="P610" s="0"/>
      <c r="Q610" s="0"/>
      <c r="R610" s="0"/>
      <c r="S610" s="0" t="n">
        <v>1</v>
      </c>
      <c r="T610" s="0"/>
      <c r="V610" s="0"/>
    </row>
    <row r="611" customFormat="false" ht="12.8" hidden="false" customHeight="false" outlineLevel="0" collapsed="false">
      <c r="A611" s="10" t="s">
        <v>178</v>
      </c>
      <c r="B611" s="10" t="s">
        <v>937</v>
      </c>
      <c r="C611" s="10" t="n">
        <v>1</v>
      </c>
      <c r="D611" s="10" t="n">
        <v>1</v>
      </c>
      <c r="E611" s="10" t="n">
        <v>0</v>
      </c>
      <c r="F611" s="0"/>
      <c r="G611" s="10" t="n">
        <v>1</v>
      </c>
      <c r="H611" s="0"/>
      <c r="I611" s="0"/>
      <c r="J611" s="0"/>
      <c r="K611" s="0"/>
      <c r="L611" s="10" t="n">
        <v>1</v>
      </c>
      <c r="M611" s="10" t="s">
        <v>392</v>
      </c>
      <c r="N611" s="0"/>
      <c r="O611" s="0"/>
      <c r="P611" s="0"/>
      <c r="Q611" s="0"/>
      <c r="R611" s="0"/>
      <c r="S611" s="0" t="n">
        <v>1</v>
      </c>
      <c r="T611" s="0"/>
      <c r="V611" s="0"/>
    </row>
    <row r="612" customFormat="false" ht="12.8" hidden="false" customHeight="false" outlineLevel="0" collapsed="false">
      <c r="A612" s="10" t="s">
        <v>178</v>
      </c>
      <c r="B612" s="10" t="s">
        <v>938</v>
      </c>
      <c r="C612" s="10" t="n">
        <v>1</v>
      </c>
      <c r="D612" s="10" t="n">
        <v>1</v>
      </c>
      <c r="E612" s="10" t="n">
        <v>0</v>
      </c>
      <c r="F612" s="0"/>
      <c r="G612" s="10" t="n">
        <v>1</v>
      </c>
      <c r="H612" s="10" t="n">
        <v>1</v>
      </c>
      <c r="I612" s="0"/>
      <c r="J612" s="0"/>
      <c r="K612" s="0"/>
      <c r="L612" s="10" t="n">
        <v>1</v>
      </c>
      <c r="M612" s="10" t="s">
        <v>392</v>
      </c>
      <c r="N612" s="0"/>
      <c r="O612" s="0"/>
      <c r="P612" s="0"/>
      <c r="Q612" s="0"/>
      <c r="R612" s="0"/>
      <c r="S612" s="0" t="n">
        <v>1</v>
      </c>
      <c r="T612" s="0"/>
      <c r="V612" s="0"/>
    </row>
    <row r="613" customFormat="false" ht="12.8" hidden="false" customHeight="false" outlineLevel="0" collapsed="false">
      <c r="A613" s="10" t="s">
        <v>178</v>
      </c>
      <c r="B613" s="10" t="s">
        <v>939</v>
      </c>
      <c r="C613" s="10" t="n">
        <v>1</v>
      </c>
      <c r="D613" s="10" t="n">
        <v>1</v>
      </c>
      <c r="E613" s="10" t="n">
        <v>0</v>
      </c>
      <c r="F613" s="0"/>
      <c r="G613" s="10" t="n">
        <v>1</v>
      </c>
      <c r="H613" s="10" t="n">
        <v>1</v>
      </c>
      <c r="I613" s="0"/>
      <c r="J613" s="0"/>
      <c r="K613" s="0"/>
      <c r="L613" s="10" t="n">
        <v>1</v>
      </c>
      <c r="M613" s="10" t="s">
        <v>392</v>
      </c>
      <c r="N613" s="0"/>
      <c r="O613" s="0"/>
      <c r="P613" s="0"/>
      <c r="Q613" s="0"/>
      <c r="R613" s="0"/>
      <c r="S613" s="0" t="n">
        <v>1</v>
      </c>
      <c r="T613" s="0"/>
      <c r="V613" s="0"/>
    </row>
    <row r="614" customFormat="false" ht="12.8" hidden="false" customHeight="false" outlineLevel="0" collapsed="false">
      <c r="A614" s="10" t="s">
        <v>178</v>
      </c>
      <c r="B614" s="10" t="s">
        <v>940</v>
      </c>
      <c r="C614" s="10" t="n">
        <v>1</v>
      </c>
      <c r="D614" s="10" t="n">
        <v>1</v>
      </c>
      <c r="E614" s="10" t="n">
        <v>0</v>
      </c>
      <c r="F614" s="0"/>
      <c r="G614" s="10" t="n">
        <v>1</v>
      </c>
      <c r="H614" s="0"/>
      <c r="I614" s="0"/>
      <c r="J614" s="0"/>
      <c r="K614" s="0"/>
      <c r="L614" s="10" t="n">
        <v>1</v>
      </c>
      <c r="M614" s="10" t="s">
        <v>392</v>
      </c>
      <c r="N614" s="0"/>
      <c r="O614" s="0"/>
      <c r="P614" s="0"/>
      <c r="Q614" s="0"/>
      <c r="R614" s="0"/>
      <c r="S614" s="0" t="n">
        <v>1</v>
      </c>
      <c r="T614" s="0"/>
      <c r="V614" s="0"/>
    </row>
    <row r="615" customFormat="false" ht="12.8" hidden="false" customHeight="false" outlineLevel="0" collapsed="false">
      <c r="A615" s="10" t="s">
        <v>178</v>
      </c>
      <c r="B615" s="10" t="s">
        <v>941</v>
      </c>
      <c r="C615" s="10" t="n">
        <v>1</v>
      </c>
      <c r="D615" s="10" t="n">
        <v>1</v>
      </c>
      <c r="E615" s="10" t="n">
        <v>0</v>
      </c>
      <c r="F615" s="0"/>
      <c r="G615" s="10" t="n">
        <v>1</v>
      </c>
      <c r="H615" s="0"/>
      <c r="I615" s="0"/>
      <c r="J615" s="0"/>
      <c r="K615" s="0"/>
      <c r="L615" s="10" t="n">
        <v>1</v>
      </c>
      <c r="M615" s="10" t="s">
        <v>392</v>
      </c>
      <c r="N615" s="0"/>
      <c r="O615" s="0"/>
      <c r="P615" s="0"/>
      <c r="Q615" s="0"/>
      <c r="R615" s="0"/>
      <c r="S615" s="0" t="n">
        <v>1</v>
      </c>
      <c r="T615" s="0"/>
      <c r="V615" s="0"/>
    </row>
    <row r="616" customFormat="false" ht="12.8" hidden="false" customHeight="false" outlineLevel="0" collapsed="false">
      <c r="A616" s="10" t="s">
        <v>178</v>
      </c>
      <c r="B616" s="10" t="s">
        <v>942</v>
      </c>
      <c r="C616" s="10" t="n">
        <v>1</v>
      </c>
      <c r="D616" s="10" t="n">
        <v>1</v>
      </c>
      <c r="E616" s="10" t="n">
        <v>1</v>
      </c>
      <c r="F616" s="0"/>
      <c r="G616" s="10" t="n">
        <v>1</v>
      </c>
      <c r="H616" s="0"/>
      <c r="I616" s="0"/>
      <c r="J616" s="0"/>
      <c r="K616" s="0"/>
      <c r="L616" s="0"/>
      <c r="M616" s="0"/>
      <c r="N616" s="0"/>
      <c r="O616" s="0"/>
      <c r="P616" s="0"/>
      <c r="Q616" s="0"/>
      <c r="R616" s="0"/>
      <c r="S616" s="0" t="n">
        <v>1</v>
      </c>
      <c r="T616" s="0"/>
      <c r="V616" s="0"/>
    </row>
    <row r="617" customFormat="false" ht="12.8" hidden="false" customHeight="false" outlineLevel="0" collapsed="false">
      <c r="A617" s="10" t="s">
        <v>178</v>
      </c>
      <c r="B617" s="10" t="s">
        <v>943</v>
      </c>
      <c r="C617" s="10" t="n">
        <v>1</v>
      </c>
      <c r="D617" s="10" t="n">
        <v>1</v>
      </c>
      <c r="E617" s="10" t="n">
        <v>1</v>
      </c>
      <c r="F617" s="0"/>
      <c r="G617" s="10" t="n">
        <v>1</v>
      </c>
      <c r="H617" s="0"/>
      <c r="I617" s="0"/>
      <c r="J617" s="0"/>
      <c r="K617" s="0"/>
      <c r="L617" s="0"/>
      <c r="M617" s="0"/>
      <c r="N617" s="0"/>
      <c r="O617" s="0"/>
      <c r="P617" s="0"/>
      <c r="Q617" s="0"/>
      <c r="R617" s="0"/>
      <c r="S617" s="0" t="n">
        <v>1</v>
      </c>
      <c r="T617" s="0"/>
      <c r="V617" s="0"/>
    </row>
    <row r="618" customFormat="false" ht="12.8" hidden="false" customHeight="false" outlineLevel="0" collapsed="false">
      <c r="A618" s="10" t="s">
        <v>178</v>
      </c>
      <c r="B618" s="10" t="s">
        <v>944</v>
      </c>
      <c r="C618" s="10" t="n">
        <v>1</v>
      </c>
      <c r="D618" s="10" t="n">
        <v>1</v>
      </c>
      <c r="E618" s="10" t="n">
        <v>0</v>
      </c>
      <c r="F618" s="0"/>
      <c r="G618" s="10" t="n">
        <v>1</v>
      </c>
      <c r="H618" s="0"/>
      <c r="I618" s="0"/>
      <c r="J618" s="0"/>
      <c r="K618" s="0"/>
      <c r="L618" s="10" t="n">
        <v>1</v>
      </c>
      <c r="M618" s="10" t="s">
        <v>392</v>
      </c>
      <c r="N618" s="0"/>
      <c r="O618" s="0"/>
      <c r="P618" s="0"/>
      <c r="Q618" s="0"/>
      <c r="R618" s="0"/>
      <c r="S618" s="0" t="n">
        <v>1</v>
      </c>
      <c r="T618" s="0"/>
      <c r="V618" s="0"/>
    </row>
    <row r="619" customFormat="false" ht="12.8" hidden="false" customHeight="false" outlineLevel="0" collapsed="false">
      <c r="A619" s="0" t="s">
        <v>178</v>
      </c>
      <c r="B619" s="0" t="s">
        <v>945</v>
      </c>
      <c r="C619" s="10" t="n">
        <v>1</v>
      </c>
      <c r="D619" s="10" t="n">
        <v>1</v>
      </c>
      <c r="E619" s="0" t="n">
        <v>0</v>
      </c>
      <c r="F619" s="33"/>
      <c r="G619" s="33"/>
      <c r="H619" s="0"/>
      <c r="I619" s="0" t="n">
        <v>1</v>
      </c>
      <c r="J619" s="0"/>
      <c r="K619" s="0"/>
      <c r="L619" s="0"/>
      <c r="M619" s="0"/>
      <c r="N619" s="0"/>
      <c r="O619" s="0"/>
      <c r="P619" s="0"/>
      <c r="Q619" s="0"/>
      <c r="R619" s="0"/>
      <c r="S619" s="0" t="n">
        <v>1</v>
      </c>
      <c r="T619" s="0"/>
      <c r="V619" s="0"/>
    </row>
    <row r="620" customFormat="false" ht="12.8" hidden="false" customHeight="false" outlineLevel="0" collapsed="false">
      <c r="A620" s="0" t="s">
        <v>178</v>
      </c>
      <c r="B620" s="0" t="s">
        <v>946</v>
      </c>
      <c r="C620" s="10" t="n">
        <v>1</v>
      </c>
      <c r="D620" s="10" t="n">
        <v>1</v>
      </c>
      <c r="E620" s="0" t="n">
        <v>0</v>
      </c>
      <c r="F620" s="33"/>
      <c r="G620" s="33"/>
      <c r="H620" s="0"/>
      <c r="I620" s="0" t="n">
        <v>1</v>
      </c>
      <c r="J620" s="0" t="n">
        <v>1</v>
      </c>
      <c r="K620" s="0"/>
      <c r="L620" s="0"/>
      <c r="M620" s="0"/>
      <c r="N620" s="33"/>
      <c r="O620" s="0"/>
      <c r="P620" s="0"/>
      <c r="Q620" s="0"/>
      <c r="R620" s="0"/>
      <c r="S620" s="0" t="n">
        <v>1</v>
      </c>
      <c r="T620" s="0"/>
      <c r="V620" s="0"/>
    </row>
    <row r="621" customFormat="false" ht="12.8" hidden="false" customHeight="false" outlineLevel="0" collapsed="false">
      <c r="A621" s="0" t="s">
        <v>178</v>
      </c>
      <c r="B621" s="0" t="s">
        <v>947</v>
      </c>
      <c r="C621" s="10" t="n">
        <v>1</v>
      </c>
      <c r="D621" s="10" t="n">
        <v>1</v>
      </c>
      <c r="E621" s="0" t="n">
        <v>0</v>
      </c>
      <c r="F621" s="33"/>
      <c r="G621" s="33"/>
      <c r="H621" s="0"/>
      <c r="I621" s="0" t="n">
        <v>1</v>
      </c>
      <c r="J621" s="0"/>
      <c r="K621" s="0"/>
      <c r="L621" s="0"/>
      <c r="M621" s="0"/>
      <c r="N621" s="0"/>
      <c r="O621" s="0"/>
      <c r="P621" s="0"/>
      <c r="Q621" s="0"/>
      <c r="R621" s="0"/>
      <c r="S621" s="0" t="n">
        <v>1</v>
      </c>
      <c r="T621" s="0"/>
      <c r="V621" s="0"/>
    </row>
    <row r="622" customFormat="false" ht="12.8" hidden="false" customHeight="false" outlineLevel="0" collapsed="false">
      <c r="A622" s="0" t="s">
        <v>174</v>
      </c>
      <c r="B622" s="0" t="s">
        <v>948</v>
      </c>
      <c r="C622" s="10" t="n">
        <v>1</v>
      </c>
      <c r="D622" s="10" t="n">
        <v>1</v>
      </c>
      <c r="E622" s="0" t="n">
        <v>1</v>
      </c>
      <c r="F622" s="33"/>
      <c r="G622" s="33"/>
      <c r="H622" s="0"/>
      <c r="I622" s="0"/>
      <c r="J622" s="0"/>
      <c r="K622" s="0"/>
      <c r="L622" s="0"/>
      <c r="M622" s="0"/>
      <c r="N622" s="0"/>
      <c r="O622" s="0"/>
      <c r="P622" s="0"/>
      <c r="Q622" s="0"/>
      <c r="R622" s="0"/>
      <c r="S622" s="0"/>
      <c r="T622" s="0"/>
      <c r="V622" s="0"/>
    </row>
    <row r="623" customFormat="false" ht="12.8" hidden="false" customHeight="false" outlineLevel="0" collapsed="false">
      <c r="A623" s="10" t="s">
        <v>182</v>
      </c>
      <c r="B623" s="10" t="s">
        <v>949</v>
      </c>
      <c r="C623" s="10" t="n">
        <v>1</v>
      </c>
      <c r="D623" s="10" t="n">
        <v>1</v>
      </c>
      <c r="E623" s="10" t="n">
        <v>1</v>
      </c>
      <c r="F623" s="0"/>
      <c r="G623" s="10" t="n">
        <v>1</v>
      </c>
      <c r="H623" s="0"/>
      <c r="I623" s="0"/>
      <c r="J623" s="0"/>
      <c r="K623" s="0"/>
      <c r="L623" s="0"/>
      <c r="M623" s="0"/>
      <c r="N623" s="0"/>
      <c r="O623" s="0"/>
      <c r="P623" s="0"/>
      <c r="Q623" s="0"/>
      <c r="R623" s="0"/>
      <c r="S623" s="0" t="n">
        <v>1</v>
      </c>
      <c r="T623" s="0"/>
      <c r="V623" s="0"/>
    </row>
    <row r="624" customFormat="false" ht="12.8" hidden="false" customHeight="false" outlineLevel="0" collapsed="false">
      <c r="A624" s="10" t="s">
        <v>182</v>
      </c>
      <c r="B624" s="10" t="s">
        <v>950</v>
      </c>
      <c r="C624" s="10" t="n">
        <v>1</v>
      </c>
      <c r="D624" s="10" t="n">
        <v>1</v>
      </c>
      <c r="E624" s="10" t="n">
        <v>0</v>
      </c>
      <c r="F624" s="0"/>
      <c r="G624" s="10" t="n">
        <v>1</v>
      </c>
      <c r="H624" s="0"/>
      <c r="I624" s="10" t="n">
        <v>1</v>
      </c>
      <c r="J624" s="0"/>
      <c r="K624" s="0"/>
      <c r="L624" s="0"/>
      <c r="M624" s="0"/>
      <c r="N624" s="0"/>
      <c r="O624" s="0"/>
      <c r="P624" s="0"/>
      <c r="Q624" s="0"/>
      <c r="R624" s="0"/>
      <c r="S624" s="0" t="n">
        <v>1</v>
      </c>
      <c r="T624" s="0"/>
      <c r="V624" s="0"/>
    </row>
    <row r="625" customFormat="false" ht="12.8" hidden="false" customHeight="false" outlineLevel="0" collapsed="false">
      <c r="A625" s="10" t="s">
        <v>182</v>
      </c>
      <c r="B625" s="10" t="s">
        <v>951</v>
      </c>
      <c r="C625" s="10" t="n">
        <v>1</v>
      </c>
      <c r="D625" s="10" t="n">
        <v>1</v>
      </c>
      <c r="E625" s="10" t="n">
        <v>1</v>
      </c>
      <c r="F625" s="0"/>
      <c r="G625" s="10" t="n">
        <v>1</v>
      </c>
      <c r="H625" s="0"/>
      <c r="I625" s="0"/>
      <c r="J625" s="0"/>
      <c r="K625" s="0"/>
      <c r="L625" s="0"/>
      <c r="M625" s="0"/>
      <c r="N625" s="0"/>
      <c r="O625" s="0"/>
      <c r="P625" s="0"/>
      <c r="Q625" s="0"/>
      <c r="R625" s="0"/>
      <c r="S625" s="0" t="n">
        <v>1</v>
      </c>
      <c r="T625" s="0"/>
      <c r="V625" s="0"/>
    </row>
    <row r="626" customFormat="false" ht="12.8" hidden="false" customHeight="false" outlineLevel="0" collapsed="false">
      <c r="A626" s="10" t="s">
        <v>182</v>
      </c>
      <c r="B626" s="34" t="s">
        <v>952</v>
      </c>
      <c r="C626" s="10" t="n">
        <v>1</v>
      </c>
      <c r="D626" s="10" t="n">
        <v>1</v>
      </c>
      <c r="E626" s="10" t="n">
        <v>0</v>
      </c>
      <c r="F626" s="0"/>
      <c r="G626" s="10" t="n">
        <v>1</v>
      </c>
      <c r="H626" s="0"/>
      <c r="I626" s="10" t="n">
        <v>1</v>
      </c>
      <c r="J626" s="0"/>
      <c r="K626" s="0"/>
      <c r="L626" s="0"/>
      <c r="M626" s="0"/>
      <c r="N626" s="0"/>
      <c r="O626" s="0"/>
      <c r="P626" s="0"/>
      <c r="Q626" s="0"/>
      <c r="R626" s="0"/>
      <c r="S626" s="0" t="n">
        <v>1</v>
      </c>
      <c r="T626" s="0"/>
      <c r="V626" s="0"/>
    </row>
    <row r="627" customFormat="false" ht="12.8" hidden="false" customHeight="false" outlineLevel="0" collapsed="false">
      <c r="A627" s="10" t="s">
        <v>182</v>
      </c>
      <c r="B627" s="10" t="s">
        <v>953</v>
      </c>
      <c r="C627" s="10" t="n">
        <v>1</v>
      </c>
      <c r="D627" s="10" t="n">
        <v>1</v>
      </c>
      <c r="E627" s="10" t="n">
        <v>0</v>
      </c>
      <c r="F627" s="0"/>
      <c r="G627" s="10" t="n">
        <v>1</v>
      </c>
      <c r="H627" s="0"/>
      <c r="I627" s="10" t="n">
        <v>1</v>
      </c>
      <c r="J627" s="0"/>
      <c r="K627" s="0"/>
      <c r="L627" s="0"/>
      <c r="M627" s="0"/>
      <c r="N627" s="0"/>
      <c r="O627" s="0"/>
      <c r="P627" s="0"/>
      <c r="Q627" s="0"/>
      <c r="R627" s="0"/>
      <c r="S627" s="0" t="n">
        <v>1</v>
      </c>
      <c r="T627" s="0"/>
      <c r="V627" s="0"/>
    </row>
    <row r="628" customFormat="false" ht="12.8" hidden="false" customHeight="false" outlineLevel="0" collapsed="false">
      <c r="A628" s="10" t="s">
        <v>182</v>
      </c>
      <c r="B628" s="10" t="s">
        <v>954</v>
      </c>
      <c r="C628" s="10" t="n">
        <v>1</v>
      </c>
      <c r="D628" s="10" t="n">
        <v>1</v>
      </c>
      <c r="E628" s="10" t="n">
        <v>1</v>
      </c>
      <c r="F628" s="0"/>
      <c r="G628" s="10" t="n">
        <v>1</v>
      </c>
      <c r="H628" s="0"/>
      <c r="I628" s="0"/>
      <c r="J628" s="0"/>
      <c r="K628" s="0"/>
      <c r="L628" s="0"/>
      <c r="M628" s="0"/>
      <c r="N628" s="0"/>
      <c r="O628" s="0"/>
      <c r="P628" s="0"/>
      <c r="Q628" s="0"/>
      <c r="R628" s="0"/>
      <c r="S628" s="0" t="n">
        <v>1</v>
      </c>
      <c r="T628" s="0"/>
      <c r="V628" s="0"/>
    </row>
    <row r="629" customFormat="false" ht="12.8" hidden="false" customHeight="false" outlineLevel="0" collapsed="false">
      <c r="A629" s="10" t="s">
        <v>182</v>
      </c>
      <c r="B629" s="34" t="s">
        <v>955</v>
      </c>
      <c r="C629" s="10" t="n">
        <v>1</v>
      </c>
      <c r="D629" s="10" t="n">
        <v>1</v>
      </c>
      <c r="E629" s="10" t="n">
        <v>0</v>
      </c>
      <c r="F629" s="0"/>
      <c r="G629" s="10" t="n">
        <v>1</v>
      </c>
      <c r="H629" s="0"/>
      <c r="I629" s="10" t="n">
        <v>1</v>
      </c>
      <c r="J629" s="0"/>
      <c r="K629" s="0"/>
      <c r="L629" s="0"/>
      <c r="M629" s="0"/>
      <c r="N629" s="0"/>
      <c r="O629" s="0"/>
      <c r="P629" s="0"/>
      <c r="Q629" s="0"/>
      <c r="R629" s="0"/>
      <c r="S629" s="0" t="n">
        <v>1</v>
      </c>
      <c r="T629" s="0"/>
      <c r="V629" s="0"/>
    </row>
    <row r="630" customFormat="false" ht="12.8" hidden="false" customHeight="false" outlineLevel="0" collapsed="false">
      <c r="A630" s="10" t="s">
        <v>182</v>
      </c>
      <c r="B630" s="10" t="s">
        <v>956</v>
      </c>
      <c r="C630" s="10" t="n">
        <v>1</v>
      </c>
      <c r="D630" s="10" t="n">
        <v>1</v>
      </c>
      <c r="E630" s="10" t="n">
        <v>0</v>
      </c>
      <c r="F630" s="0"/>
      <c r="G630" s="10" t="n">
        <v>1</v>
      </c>
      <c r="H630" s="0"/>
      <c r="I630" s="10" t="n">
        <v>1</v>
      </c>
      <c r="J630" s="0"/>
      <c r="K630" s="0"/>
      <c r="L630" s="0"/>
      <c r="M630" s="0"/>
      <c r="N630" s="0"/>
      <c r="O630" s="0"/>
      <c r="P630" s="0"/>
      <c r="Q630" s="0"/>
      <c r="R630" s="0"/>
      <c r="S630" s="0" t="n">
        <v>1</v>
      </c>
      <c r="T630" s="0"/>
      <c r="V630" s="0"/>
    </row>
    <row r="631" customFormat="false" ht="12.8" hidden="false" customHeight="false" outlineLevel="0" collapsed="false">
      <c r="A631" s="10" t="s">
        <v>182</v>
      </c>
      <c r="B631" s="10" t="s">
        <v>957</v>
      </c>
      <c r="C631" s="10" t="n">
        <v>1</v>
      </c>
      <c r="D631" s="10" t="n">
        <v>1</v>
      </c>
      <c r="E631" s="10" t="n">
        <v>1</v>
      </c>
      <c r="F631" s="0"/>
      <c r="G631" s="10" t="n">
        <v>1</v>
      </c>
      <c r="H631" s="0"/>
      <c r="I631" s="0"/>
      <c r="J631" s="0"/>
      <c r="K631" s="0"/>
      <c r="L631" s="0"/>
      <c r="M631" s="0"/>
      <c r="N631" s="0"/>
      <c r="O631" s="0"/>
      <c r="P631" s="0"/>
      <c r="Q631" s="0"/>
      <c r="R631" s="0"/>
      <c r="S631" s="0" t="n">
        <v>1</v>
      </c>
      <c r="T631" s="0"/>
      <c r="V631" s="0"/>
    </row>
    <row r="632" customFormat="false" ht="12.8" hidden="false" customHeight="false" outlineLevel="0" collapsed="false">
      <c r="A632" s="10" t="s">
        <v>182</v>
      </c>
      <c r="B632" s="34" t="s">
        <v>958</v>
      </c>
      <c r="C632" s="10" t="n">
        <v>1</v>
      </c>
      <c r="D632" s="10" t="n">
        <v>1</v>
      </c>
      <c r="E632" s="10" t="n">
        <v>1</v>
      </c>
      <c r="F632" s="0"/>
      <c r="G632" s="10" t="n">
        <v>1</v>
      </c>
      <c r="H632" s="0"/>
      <c r="I632" s="10" t="n">
        <v>1</v>
      </c>
      <c r="J632" s="0"/>
      <c r="K632" s="0"/>
      <c r="L632" s="0"/>
      <c r="M632" s="0"/>
      <c r="N632" s="0"/>
      <c r="O632" s="0"/>
      <c r="P632" s="0"/>
      <c r="Q632" s="0"/>
      <c r="R632" s="0"/>
      <c r="S632" s="0" t="n">
        <v>1</v>
      </c>
      <c r="T632" s="0"/>
      <c r="V632" s="0"/>
    </row>
    <row r="633" customFormat="false" ht="12.8" hidden="false" customHeight="false" outlineLevel="0" collapsed="false">
      <c r="A633" s="10" t="s">
        <v>187</v>
      </c>
      <c r="B633" s="10" t="s">
        <v>959</v>
      </c>
      <c r="C633" s="10" t="n">
        <v>1</v>
      </c>
      <c r="D633" s="10" t="n">
        <v>1</v>
      </c>
      <c r="E633" s="10" t="n">
        <v>0</v>
      </c>
      <c r="F633" s="0"/>
      <c r="G633" s="10" t="n">
        <v>1</v>
      </c>
      <c r="H633" s="0"/>
      <c r="I633" s="0"/>
      <c r="J633" s="0"/>
      <c r="K633" s="0"/>
      <c r="L633" s="10" t="n">
        <v>1</v>
      </c>
      <c r="M633" s="0"/>
      <c r="N633" s="0"/>
      <c r="O633" s="0"/>
      <c r="P633" s="0"/>
      <c r="Q633" s="0"/>
      <c r="R633" s="0"/>
      <c r="S633" s="0" t="n">
        <v>1</v>
      </c>
      <c r="T633" s="0"/>
      <c r="V633" s="0"/>
    </row>
    <row r="634" customFormat="false" ht="12.8" hidden="false" customHeight="false" outlineLevel="0" collapsed="false">
      <c r="A634" s="10" t="s">
        <v>187</v>
      </c>
      <c r="B634" s="10" t="s">
        <v>960</v>
      </c>
      <c r="C634" s="10" t="n">
        <v>1</v>
      </c>
      <c r="D634" s="10" t="n">
        <v>1</v>
      </c>
      <c r="E634" s="10" t="n">
        <v>0</v>
      </c>
      <c r="F634" s="0"/>
      <c r="G634" s="10" t="n">
        <v>1</v>
      </c>
      <c r="H634" s="0"/>
      <c r="I634" s="0"/>
      <c r="J634" s="0"/>
      <c r="K634" s="0"/>
      <c r="L634" s="10" t="n">
        <v>1</v>
      </c>
      <c r="M634" s="0"/>
      <c r="N634" s="0"/>
      <c r="O634" s="0"/>
      <c r="P634" s="0"/>
      <c r="Q634" s="0"/>
      <c r="R634" s="0"/>
      <c r="S634" s="0" t="n">
        <v>1</v>
      </c>
      <c r="T634" s="0"/>
      <c r="V634" s="0"/>
    </row>
    <row r="635" customFormat="false" ht="12.8" hidden="false" customHeight="false" outlineLevel="0" collapsed="false">
      <c r="A635" s="10" t="s">
        <v>187</v>
      </c>
      <c r="B635" s="10" t="s">
        <v>961</v>
      </c>
      <c r="C635" s="10" t="n">
        <v>1</v>
      </c>
      <c r="D635" s="10" t="n">
        <v>1</v>
      </c>
      <c r="E635" s="10" t="n">
        <v>0</v>
      </c>
      <c r="F635" s="0"/>
      <c r="G635" s="10" t="n">
        <v>1</v>
      </c>
      <c r="H635" s="0"/>
      <c r="I635" s="0"/>
      <c r="J635" s="0"/>
      <c r="K635" s="0"/>
      <c r="L635" s="10" t="n">
        <v>1</v>
      </c>
      <c r="M635" s="0"/>
      <c r="N635" s="0"/>
      <c r="O635" s="0"/>
      <c r="P635" s="0"/>
      <c r="Q635" s="0"/>
      <c r="R635" s="0"/>
      <c r="S635" s="0" t="n">
        <v>1</v>
      </c>
      <c r="T635" s="0"/>
      <c r="V635" s="0"/>
    </row>
    <row r="636" customFormat="false" ht="12.8" hidden="false" customHeight="false" outlineLevel="0" collapsed="false">
      <c r="A636" s="10" t="s">
        <v>187</v>
      </c>
      <c r="B636" s="10" t="s">
        <v>962</v>
      </c>
      <c r="C636" s="10" t="n">
        <v>1</v>
      </c>
      <c r="D636" s="10" t="n">
        <v>1</v>
      </c>
      <c r="E636" s="10" t="n">
        <v>0</v>
      </c>
      <c r="F636" s="0"/>
      <c r="G636" s="10" t="n">
        <v>1</v>
      </c>
      <c r="H636" s="0"/>
      <c r="I636" s="0"/>
      <c r="J636" s="0"/>
      <c r="K636" s="0"/>
      <c r="L636" s="10" t="n">
        <v>1</v>
      </c>
      <c r="M636" s="0"/>
      <c r="N636" s="0"/>
      <c r="O636" s="0"/>
      <c r="P636" s="0"/>
      <c r="Q636" s="0"/>
      <c r="R636" s="0"/>
      <c r="S636" s="0" t="n">
        <v>1</v>
      </c>
      <c r="T636" s="0"/>
      <c r="V636" s="0"/>
    </row>
    <row r="637" customFormat="false" ht="12.8" hidden="false" customHeight="false" outlineLevel="0" collapsed="false">
      <c r="A637" s="10" t="s">
        <v>187</v>
      </c>
      <c r="B637" s="10" t="s">
        <v>963</v>
      </c>
      <c r="C637" s="10" t="n">
        <v>1</v>
      </c>
      <c r="D637" s="10" t="n">
        <v>1</v>
      </c>
      <c r="E637" s="10" t="n">
        <v>0</v>
      </c>
      <c r="F637" s="0"/>
      <c r="G637" s="10" t="n">
        <v>1</v>
      </c>
      <c r="H637" s="10" t="n">
        <v>1</v>
      </c>
      <c r="I637" s="0"/>
      <c r="J637" s="0"/>
      <c r="K637" s="0"/>
      <c r="L637" s="0"/>
      <c r="M637" s="0"/>
      <c r="N637" s="0"/>
      <c r="O637" s="0"/>
      <c r="P637" s="0"/>
      <c r="Q637" s="0"/>
      <c r="R637" s="0"/>
      <c r="S637" s="0" t="n">
        <v>1</v>
      </c>
      <c r="T637" s="0"/>
      <c r="V637" s="0"/>
    </row>
    <row r="638" customFormat="false" ht="12.8" hidden="false" customHeight="false" outlineLevel="0" collapsed="false">
      <c r="A638" s="10" t="s">
        <v>187</v>
      </c>
      <c r="B638" s="10" t="s">
        <v>964</v>
      </c>
      <c r="C638" s="10" t="n">
        <v>1</v>
      </c>
      <c r="D638" s="10" t="n">
        <v>1</v>
      </c>
      <c r="E638" s="10" t="n">
        <v>0</v>
      </c>
      <c r="F638" s="0"/>
      <c r="G638" s="10" t="n">
        <v>1</v>
      </c>
      <c r="H638" s="10" t="n">
        <v>1</v>
      </c>
      <c r="I638" s="0"/>
      <c r="J638" s="0"/>
      <c r="K638" s="0"/>
      <c r="L638" s="0"/>
      <c r="M638" s="0"/>
      <c r="N638" s="0"/>
      <c r="O638" s="0"/>
      <c r="P638" s="0"/>
      <c r="Q638" s="0"/>
      <c r="R638" s="0"/>
      <c r="S638" s="0" t="n">
        <v>1</v>
      </c>
      <c r="T638" s="0"/>
      <c r="V638" s="0"/>
    </row>
    <row r="639" customFormat="false" ht="12.8" hidden="false" customHeight="false" outlineLevel="0" collapsed="false">
      <c r="A639" s="10" t="s">
        <v>187</v>
      </c>
      <c r="B639" s="10" t="s">
        <v>965</v>
      </c>
      <c r="C639" s="10" t="n">
        <v>1</v>
      </c>
      <c r="D639" s="10" t="n">
        <v>1</v>
      </c>
      <c r="E639" s="10" t="n">
        <v>0</v>
      </c>
      <c r="F639" s="0"/>
      <c r="G639" s="10" t="n">
        <v>1</v>
      </c>
      <c r="H639" s="10" t="n">
        <v>1</v>
      </c>
      <c r="I639" s="0"/>
      <c r="J639" s="0"/>
      <c r="K639" s="0"/>
      <c r="L639" s="0"/>
      <c r="M639" s="0"/>
      <c r="N639" s="0"/>
      <c r="O639" s="0"/>
      <c r="P639" s="0"/>
      <c r="Q639" s="0"/>
      <c r="R639" s="0"/>
      <c r="S639" s="0" t="n">
        <v>1</v>
      </c>
      <c r="T639" s="0"/>
      <c r="V639" s="0"/>
    </row>
    <row r="640" customFormat="false" ht="12.8" hidden="false" customHeight="false" outlineLevel="0" collapsed="false">
      <c r="A640" s="10" t="s">
        <v>187</v>
      </c>
      <c r="B640" s="10" t="s">
        <v>966</v>
      </c>
      <c r="C640" s="10" t="n">
        <v>1</v>
      </c>
      <c r="D640" s="10" t="n">
        <v>1</v>
      </c>
      <c r="E640" s="10" t="n">
        <v>0</v>
      </c>
      <c r="F640" s="0"/>
      <c r="G640" s="10" t="n">
        <v>1</v>
      </c>
      <c r="H640" s="10" t="n">
        <v>1</v>
      </c>
      <c r="I640" s="0"/>
      <c r="J640" s="0"/>
      <c r="K640" s="0"/>
      <c r="L640" s="0"/>
      <c r="M640" s="0"/>
      <c r="N640" s="0"/>
      <c r="O640" s="0"/>
      <c r="P640" s="0"/>
      <c r="Q640" s="0"/>
      <c r="R640" s="0"/>
      <c r="S640" s="0" t="n">
        <v>1</v>
      </c>
      <c r="T640" s="0"/>
      <c r="V640" s="0"/>
    </row>
    <row r="641" customFormat="false" ht="12.8" hidden="false" customHeight="false" outlineLevel="0" collapsed="false">
      <c r="A641" s="10" t="s">
        <v>187</v>
      </c>
      <c r="B641" s="10" t="s">
        <v>967</v>
      </c>
      <c r="C641" s="10" t="n">
        <v>1</v>
      </c>
      <c r="D641" s="10" t="n">
        <v>1</v>
      </c>
      <c r="E641" s="10" t="n">
        <v>0</v>
      </c>
      <c r="F641" s="0"/>
      <c r="G641" s="10" t="n">
        <v>1</v>
      </c>
      <c r="H641" s="0"/>
      <c r="I641" s="0"/>
      <c r="J641" s="0"/>
      <c r="K641" s="0"/>
      <c r="L641" s="10" t="n">
        <v>1</v>
      </c>
      <c r="M641" s="10" t="s">
        <v>968</v>
      </c>
      <c r="N641" s="0"/>
      <c r="O641" s="0"/>
      <c r="P641" s="0"/>
      <c r="Q641" s="0"/>
      <c r="R641" s="0"/>
      <c r="S641" s="0" t="n">
        <v>1</v>
      </c>
      <c r="T641" s="0"/>
      <c r="V641" s="0"/>
    </row>
    <row r="642" customFormat="false" ht="12.8" hidden="false" customHeight="false" outlineLevel="0" collapsed="false">
      <c r="A642" s="10" t="s">
        <v>187</v>
      </c>
      <c r="B642" s="10" t="s">
        <v>969</v>
      </c>
      <c r="C642" s="10" t="n">
        <v>1</v>
      </c>
      <c r="D642" s="10" t="n">
        <v>1</v>
      </c>
      <c r="E642" s="10" t="n">
        <v>0</v>
      </c>
      <c r="F642" s="0"/>
      <c r="G642" s="10" t="n">
        <v>1</v>
      </c>
      <c r="H642" s="0"/>
      <c r="I642" s="0"/>
      <c r="J642" s="0"/>
      <c r="K642" s="0"/>
      <c r="L642" s="10" t="n">
        <v>1</v>
      </c>
      <c r="M642" s="10" t="s">
        <v>968</v>
      </c>
      <c r="N642" s="0"/>
      <c r="O642" s="0"/>
      <c r="P642" s="0"/>
      <c r="Q642" s="0"/>
      <c r="R642" s="0"/>
      <c r="S642" s="0" t="n">
        <v>1</v>
      </c>
      <c r="T642" s="0"/>
      <c r="V642" s="0"/>
    </row>
    <row r="643" customFormat="false" ht="12.8" hidden="false" customHeight="false" outlineLevel="0" collapsed="false">
      <c r="A643" s="10" t="s">
        <v>187</v>
      </c>
      <c r="B643" s="10" t="s">
        <v>970</v>
      </c>
      <c r="C643" s="10" t="n">
        <v>1</v>
      </c>
      <c r="D643" s="10" t="n">
        <v>1</v>
      </c>
      <c r="E643" s="10" t="n">
        <v>0</v>
      </c>
      <c r="F643" s="0"/>
      <c r="G643" s="10" t="n">
        <v>1</v>
      </c>
      <c r="H643" s="0"/>
      <c r="I643" s="0"/>
      <c r="J643" s="0"/>
      <c r="K643" s="0"/>
      <c r="L643" s="10" t="n">
        <v>1</v>
      </c>
      <c r="M643" s="10" t="s">
        <v>968</v>
      </c>
      <c r="N643" s="0"/>
      <c r="O643" s="0"/>
      <c r="P643" s="0"/>
      <c r="Q643" s="0"/>
      <c r="R643" s="0"/>
      <c r="S643" s="0" t="n">
        <v>1</v>
      </c>
      <c r="T643" s="0"/>
      <c r="V643" s="0"/>
    </row>
    <row r="644" customFormat="false" ht="12.8" hidden="false" customHeight="false" outlineLevel="0" collapsed="false">
      <c r="A644" s="10" t="s">
        <v>187</v>
      </c>
      <c r="B644" s="10" t="s">
        <v>971</v>
      </c>
      <c r="C644" s="10" t="n">
        <v>1</v>
      </c>
      <c r="D644" s="10" t="n">
        <v>1</v>
      </c>
      <c r="E644" s="10" t="n">
        <v>0</v>
      </c>
      <c r="F644" s="0"/>
      <c r="G644" s="10" t="n">
        <v>1</v>
      </c>
      <c r="H644" s="0"/>
      <c r="I644" s="0"/>
      <c r="J644" s="0"/>
      <c r="K644" s="0"/>
      <c r="L644" s="10" t="n">
        <v>1</v>
      </c>
      <c r="M644" s="10" t="s">
        <v>968</v>
      </c>
      <c r="N644" s="0"/>
      <c r="O644" s="0"/>
      <c r="P644" s="0"/>
      <c r="Q644" s="0"/>
      <c r="R644" s="0"/>
      <c r="S644" s="0" t="n">
        <v>1</v>
      </c>
      <c r="T644" s="0"/>
      <c r="V644" s="0"/>
    </row>
    <row r="645" customFormat="false" ht="12.8" hidden="false" customHeight="false" outlineLevel="0" collapsed="false">
      <c r="A645" s="10" t="s">
        <v>187</v>
      </c>
      <c r="B645" s="10" t="s">
        <v>972</v>
      </c>
      <c r="C645" s="10" t="n">
        <v>1</v>
      </c>
      <c r="D645" s="10" t="n">
        <v>1</v>
      </c>
      <c r="E645" s="10" t="n">
        <v>0</v>
      </c>
      <c r="F645" s="0"/>
      <c r="G645" s="10" t="n">
        <v>1</v>
      </c>
      <c r="H645" s="0"/>
      <c r="I645" s="0"/>
      <c r="J645" s="0"/>
      <c r="K645" s="0"/>
      <c r="L645" s="10" t="n">
        <v>1</v>
      </c>
      <c r="M645" s="10" t="s">
        <v>968</v>
      </c>
      <c r="N645" s="0"/>
      <c r="O645" s="0"/>
      <c r="P645" s="0"/>
      <c r="Q645" s="0"/>
      <c r="R645" s="0"/>
      <c r="S645" s="0" t="n">
        <v>1</v>
      </c>
      <c r="T645" s="0"/>
      <c r="V645" s="0"/>
    </row>
    <row r="646" customFormat="false" ht="12.8" hidden="false" customHeight="false" outlineLevel="0" collapsed="false">
      <c r="A646" s="10" t="s">
        <v>187</v>
      </c>
      <c r="B646" s="10" t="s">
        <v>973</v>
      </c>
      <c r="C646" s="10" t="n">
        <v>1</v>
      </c>
      <c r="D646" s="10" t="n">
        <v>1</v>
      </c>
      <c r="E646" s="10" t="n">
        <v>0</v>
      </c>
      <c r="F646" s="0"/>
      <c r="G646" s="10" t="n">
        <v>1</v>
      </c>
      <c r="H646" s="0"/>
      <c r="I646" s="0"/>
      <c r="J646" s="10" t="n">
        <v>1</v>
      </c>
      <c r="K646" s="0"/>
      <c r="L646" s="0"/>
      <c r="M646" s="0"/>
      <c r="N646" s="0"/>
      <c r="O646" s="0"/>
      <c r="P646" s="0"/>
      <c r="Q646" s="0"/>
      <c r="R646" s="0"/>
      <c r="S646" s="0" t="n">
        <v>1</v>
      </c>
      <c r="T646" s="0"/>
      <c r="V646" s="0"/>
    </row>
    <row r="647" customFormat="false" ht="12.8" hidden="false" customHeight="false" outlineLevel="0" collapsed="false">
      <c r="A647" s="10" t="s">
        <v>187</v>
      </c>
      <c r="B647" s="10" t="s">
        <v>974</v>
      </c>
      <c r="C647" s="10" t="n">
        <v>1</v>
      </c>
      <c r="D647" s="10" t="n">
        <v>1</v>
      </c>
      <c r="E647" s="10" t="n">
        <v>1</v>
      </c>
      <c r="F647" s="0"/>
      <c r="G647" s="10" t="n">
        <v>1</v>
      </c>
      <c r="H647" s="0"/>
      <c r="I647" s="0"/>
      <c r="J647" s="0"/>
      <c r="K647" s="0"/>
      <c r="L647" s="0"/>
      <c r="M647" s="0"/>
      <c r="N647" s="0"/>
      <c r="O647" s="0"/>
      <c r="P647" s="0"/>
      <c r="Q647" s="0"/>
      <c r="R647" s="0"/>
      <c r="S647" s="0" t="n">
        <v>1</v>
      </c>
      <c r="T647" s="0"/>
      <c r="V647" s="0"/>
    </row>
    <row r="648" customFormat="false" ht="12.8" hidden="false" customHeight="false" outlineLevel="0" collapsed="false">
      <c r="A648" s="10" t="s">
        <v>187</v>
      </c>
      <c r="B648" s="10" t="s">
        <v>975</v>
      </c>
      <c r="C648" s="10" t="n">
        <v>1</v>
      </c>
      <c r="D648" s="10" t="n">
        <v>1</v>
      </c>
      <c r="E648" s="10" t="n">
        <v>1</v>
      </c>
      <c r="F648" s="0"/>
      <c r="G648" s="10" t="n">
        <v>1</v>
      </c>
      <c r="H648" s="0"/>
      <c r="I648" s="0"/>
      <c r="J648" s="0"/>
      <c r="K648" s="0"/>
      <c r="L648" s="0"/>
      <c r="M648" s="0"/>
      <c r="N648" s="0"/>
      <c r="O648" s="0"/>
      <c r="P648" s="0"/>
      <c r="Q648" s="0"/>
      <c r="R648" s="0"/>
      <c r="S648" s="0" t="n">
        <v>1</v>
      </c>
      <c r="T648" s="0"/>
      <c r="V648" s="0"/>
    </row>
    <row r="649" customFormat="false" ht="12.8" hidden="false" customHeight="false" outlineLevel="0" collapsed="false">
      <c r="A649" s="10" t="s">
        <v>187</v>
      </c>
      <c r="B649" s="10" t="s">
        <v>976</v>
      </c>
      <c r="C649" s="10" t="n">
        <v>1</v>
      </c>
      <c r="D649" s="10" t="n">
        <v>1</v>
      </c>
      <c r="E649" s="10" t="n">
        <v>1</v>
      </c>
      <c r="F649" s="0"/>
      <c r="G649" s="10" t="n">
        <v>1</v>
      </c>
      <c r="H649" s="0"/>
      <c r="I649" s="0"/>
      <c r="J649" s="0"/>
      <c r="K649" s="0"/>
      <c r="L649" s="0"/>
      <c r="M649" s="0"/>
      <c r="N649" s="0"/>
      <c r="O649" s="0"/>
      <c r="P649" s="0"/>
      <c r="Q649" s="0"/>
      <c r="R649" s="0"/>
      <c r="S649" s="0" t="n">
        <v>1</v>
      </c>
      <c r="T649" s="0"/>
      <c r="V649" s="0"/>
    </row>
    <row r="650" customFormat="false" ht="12.8" hidden="false" customHeight="false" outlineLevel="0" collapsed="false">
      <c r="A650" s="10" t="s">
        <v>187</v>
      </c>
      <c r="B650" s="10" t="s">
        <v>977</v>
      </c>
      <c r="C650" s="10" t="n">
        <v>1</v>
      </c>
      <c r="D650" s="10" t="n">
        <v>1</v>
      </c>
      <c r="E650" s="10" t="n">
        <v>1</v>
      </c>
      <c r="F650" s="33"/>
      <c r="G650" s="33"/>
      <c r="H650" s="0"/>
      <c r="I650" s="0"/>
      <c r="J650" s="0"/>
      <c r="K650" s="0"/>
      <c r="L650" s="0"/>
      <c r="M650" s="0"/>
      <c r="N650" s="0"/>
      <c r="O650" s="0"/>
      <c r="P650" s="0"/>
      <c r="Q650" s="0"/>
      <c r="R650" s="0"/>
      <c r="S650" s="0" t="n">
        <v>1</v>
      </c>
      <c r="T650" s="0"/>
      <c r="V650" s="0"/>
    </row>
    <row r="651" customFormat="false" ht="12.8" hidden="false" customHeight="false" outlineLevel="0" collapsed="false">
      <c r="A651" s="10" t="s">
        <v>187</v>
      </c>
      <c r="B651" s="10" t="s">
        <v>978</v>
      </c>
      <c r="C651" s="10" t="n">
        <v>1</v>
      </c>
      <c r="D651" s="10" t="n">
        <v>1</v>
      </c>
      <c r="E651" s="10" t="n">
        <v>1</v>
      </c>
      <c r="F651" s="33"/>
      <c r="G651" s="33"/>
      <c r="H651" s="0"/>
      <c r="I651" s="0"/>
      <c r="J651" s="0"/>
      <c r="K651" s="0"/>
      <c r="L651" s="0"/>
      <c r="M651" s="0"/>
      <c r="N651" s="0"/>
      <c r="O651" s="0"/>
      <c r="P651" s="0"/>
      <c r="Q651" s="0"/>
      <c r="R651" s="0"/>
      <c r="S651" s="0" t="n">
        <v>1</v>
      </c>
      <c r="T651" s="0"/>
      <c r="V651" s="0"/>
    </row>
    <row r="652" customFormat="false" ht="12.8" hidden="false" customHeight="false" outlineLevel="0" collapsed="false">
      <c r="A652" s="0" t="s">
        <v>187</v>
      </c>
      <c r="B652" s="0" t="s">
        <v>967</v>
      </c>
      <c r="C652" s="10" t="n">
        <v>1</v>
      </c>
      <c r="D652" s="10" t="n">
        <v>1</v>
      </c>
      <c r="E652" s="0" t="n">
        <v>0</v>
      </c>
      <c r="F652" s="0" t="n">
        <v>0</v>
      </c>
      <c r="G652" s="0" t="n">
        <v>0</v>
      </c>
      <c r="H652" s="0" t="n">
        <v>1</v>
      </c>
      <c r="I652" s="0"/>
      <c r="J652" s="0"/>
      <c r="K652" s="0"/>
      <c r="L652" s="0" t="n">
        <v>1</v>
      </c>
      <c r="M652" s="0"/>
      <c r="N652" s="0"/>
      <c r="O652" s="0" t="n">
        <v>70</v>
      </c>
      <c r="P652" s="0" t="n">
        <v>0</v>
      </c>
      <c r="Q652" s="0" t="n">
        <v>1</v>
      </c>
      <c r="R652" s="0"/>
      <c r="S652" s="0" t="n">
        <v>1</v>
      </c>
      <c r="T652" s="0"/>
      <c r="V652" s="0"/>
    </row>
    <row r="653" customFormat="false" ht="12.8" hidden="false" customHeight="false" outlineLevel="0" collapsed="false">
      <c r="A653" s="0" t="s">
        <v>187</v>
      </c>
      <c r="B653" s="0" t="s">
        <v>979</v>
      </c>
      <c r="C653" s="10" t="n">
        <v>1</v>
      </c>
      <c r="D653" s="10" t="n">
        <v>1</v>
      </c>
      <c r="E653" s="0" t="n">
        <v>0</v>
      </c>
      <c r="F653" s="0" t="n">
        <v>0</v>
      </c>
      <c r="G653" s="0" t="n">
        <v>0</v>
      </c>
      <c r="H653" s="0" t="n">
        <v>1</v>
      </c>
      <c r="I653" s="0"/>
      <c r="J653" s="0"/>
      <c r="K653" s="0"/>
      <c r="L653" s="0" t="n">
        <v>1</v>
      </c>
      <c r="M653" s="0"/>
      <c r="N653" s="0"/>
      <c r="O653" s="0" t="n">
        <v>70</v>
      </c>
      <c r="P653" s="0" t="n">
        <v>0</v>
      </c>
      <c r="Q653" s="0" t="n">
        <v>1</v>
      </c>
      <c r="R653" s="0"/>
      <c r="S653" s="0" t="n">
        <v>1</v>
      </c>
      <c r="T653" s="0"/>
      <c r="V653" s="0"/>
    </row>
    <row r="654" customFormat="false" ht="12.8" hidden="false" customHeight="false" outlineLevel="0" collapsed="false">
      <c r="A654" s="0" t="s">
        <v>187</v>
      </c>
      <c r="B654" s="0" t="s">
        <v>971</v>
      </c>
      <c r="C654" s="10" t="n">
        <v>1</v>
      </c>
      <c r="D654" s="10" t="n">
        <v>1</v>
      </c>
      <c r="E654" s="0" t="n">
        <v>0</v>
      </c>
      <c r="F654" s="0" t="n">
        <v>0</v>
      </c>
      <c r="G654" s="0" t="n">
        <v>0</v>
      </c>
      <c r="H654" s="0" t="n">
        <v>1</v>
      </c>
      <c r="I654" s="0"/>
      <c r="J654" s="0"/>
      <c r="K654" s="0"/>
      <c r="L654" s="0" t="n">
        <v>1</v>
      </c>
      <c r="M654" s="0"/>
      <c r="N654" s="0"/>
      <c r="O654" s="0" t="n">
        <v>70</v>
      </c>
      <c r="P654" s="0" t="n">
        <v>0</v>
      </c>
      <c r="Q654" s="0" t="n">
        <v>1</v>
      </c>
      <c r="R654" s="0"/>
      <c r="S654" s="0" t="n">
        <v>1</v>
      </c>
      <c r="T654" s="0"/>
      <c r="V654" s="0"/>
    </row>
    <row r="655" customFormat="false" ht="12.8" hidden="false" customHeight="false" outlineLevel="0" collapsed="false">
      <c r="A655" s="0" t="s">
        <v>187</v>
      </c>
      <c r="B655" s="0" t="s">
        <v>980</v>
      </c>
      <c r="C655" s="10" t="n">
        <v>1</v>
      </c>
      <c r="D655" s="10" t="n">
        <v>1</v>
      </c>
      <c r="E655" s="0" t="n">
        <v>1</v>
      </c>
      <c r="F655" s="0" t="n">
        <v>0</v>
      </c>
      <c r="G655" s="0" t="n">
        <v>0</v>
      </c>
      <c r="H655" s="0"/>
      <c r="I655" s="0"/>
      <c r="J655" s="0"/>
      <c r="K655" s="0"/>
      <c r="L655" s="0"/>
      <c r="M655" s="0"/>
      <c r="N655" s="0"/>
      <c r="O655" s="0" t="n">
        <v>90</v>
      </c>
      <c r="P655" s="0" t="n">
        <v>0</v>
      </c>
      <c r="Q655" s="0" t="n">
        <v>2</v>
      </c>
      <c r="R655" s="0"/>
      <c r="S655" s="0" t="n">
        <v>1</v>
      </c>
      <c r="T655" s="0"/>
      <c r="V655" s="0"/>
    </row>
    <row r="656" customFormat="false" ht="12.8" hidden="false" customHeight="false" outlineLevel="0" collapsed="false">
      <c r="A656" s="0" t="s">
        <v>187</v>
      </c>
      <c r="B656" s="34" t="s">
        <v>981</v>
      </c>
      <c r="C656" s="10" t="n">
        <v>1</v>
      </c>
      <c r="D656" s="10" t="n">
        <v>1</v>
      </c>
      <c r="E656" s="0" t="n">
        <v>1</v>
      </c>
      <c r="F656" s="0" t="n">
        <v>0</v>
      </c>
      <c r="G656" s="0" t="n">
        <v>0</v>
      </c>
      <c r="H656" s="0"/>
      <c r="I656" s="0"/>
      <c r="J656" s="0"/>
      <c r="K656" s="0"/>
      <c r="L656" s="0"/>
      <c r="M656" s="0"/>
      <c r="N656" s="0"/>
      <c r="O656" s="0" t="n">
        <v>90</v>
      </c>
      <c r="P656" s="0" t="n">
        <v>0</v>
      </c>
      <c r="Q656" s="0" t="n">
        <v>2</v>
      </c>
      <c r="R656" s="0"/>
      <c r="S656" s="0" t="n">
        <v>1</v>
      </c>
      <c r="T656" s="0"/>
      <c r="V656" s="0"/>
    </row>
    <row r="657" customFormat="false" ht="12.8" hidden="false" customHeight="false" outlineLevel="0" collapsed="false">
      <c r="A657" s="0" t="s">
        <v>187</v>
      </c>
      <c r="B657" s="34" t="s">
        <v>982</v>
      </c>
      <c r="C657" s="10" t="n">
        <v>1</v>
      </c>
      <c r="D657" s="10" t="n">
        <v>1</v>
      </c>
      <c r="E657" s="0" t="n">
        <v>1</v>
      </c>
      <c r="F657" s="0" t="n">
        <v>0</v>
      </c>
      <c r="G657" s="0" t="n">
        <v>0</v>
      </c>
      <c r="H657" s="0"/>
      <c r="I657" s="0"/>
      <c r="J657" s="0"/>
      <c r="K657" s="0"/>
      <c r="L657" s="0"/>
      <c r="M657" s="0"/>
      <c r="N657" s="0"/>
      <c r="O657" s="0" t="n">
        <v>90</v>
      </c>
      <c r="P657" s="0" t="n">
        <v>0</v>
      </c>
      <c r="Q657" s="0" t="n">
        <v>2</v>
      </c>
      <c r="R657" s="0"/>
      <c r="S657" s="0" t="n">
        <v>1</v>
      </c>
      <c r="T657" s="0"/>
      <c r="V657" s="0"/>
    </row>
    <row r="658" customFormat="false" ht="12.8" hidden="false" customHeight="false" outlineLevel="0" collapsed="false">
      <c r="A658" s="10" t="s">
        <v>189</v>
      </c>
      <c r="B658" s="10" t="s">
        <v>983</v>
      </c>
      <c r="C658" s="10" t="n">
        <v>1</v>
      </c>
      <c r="D658" s="10" t="n">
        <v>1</v>
      </c>
      <c r="E658" s="10" t="n">
        <v>1</v>
      </c>
      <c r="F658" s="0"/>
      <c r="G658" s="10" t="n">
        <v>1</v>
      </c>
      <c r="H658" s="0"/>
      <c r="I658" s="0"/>
      <c r="J658" s="0"/>
      <c r="K658" s="0"/>
      <c r="L658" s="0"/>
      <c r="M658" s="0"/>
      <c r="N658" s="0"/>
      <c r="O658" s="0"/>
      <c r="P658" s="0"/>
      <c r="Q658" s="0"/>
      <c r="R658" s="0"/>
      <c r="S658" s="0" t="n">
        <v>1</v>
      </c>
      <c r="T658" s="0"/>
      <c r="V658" s="0"/>
    </row>
    <row r="659" customFormat="false" ht="12.8" hidden="false" customHeight="false" outlineLevel="0" collapsed="false">
      <c r="A659" s="10" t="s">
        <v>189</v>
      </c>
      <c r="B659" s="10" t="s">
        <v>984</v>
      </c>
      <c r="C659" s="10" t="n">
        <v>1</v>
      </c>
      <c r="D659" s="10" t="n">
        <v>1</v>
      </c>
      <c r="E659" s="10" t="n">
        <v>1</v>
      </c>
      <c r="F659" s="0"/>
      <c r="G659" s="10" t="n">
        <v>1</v>
      </c>
      <c r="H659" s="0"/>
      <c r="I659" s="0"/>
      <c r="J659" s="0"/>
      <c r="K659" s="0"/>
      <c r="L659" s="0"/>
      <c r="M659" s="0"/>
      <c r="N659" s="0"/>
      <c r="O659" s="0"/>
      <c r="P659" s="0"/>
      <c r="Q659" s="0"/>
      <c r="R659" s="0"/>
      <c r="S659" s="0" t="n">
        <v>1</v>
      </c>
      <c r="T659" s="0"/>
      <c r="V659" s="0"/>
    </row>
    <row r="660" customFormat="false" ht="12.8" hidden="false" customHeight="false" outlineLevel="0" collapsed="false">
      <c r="A660" s="10" t="s">
        <v>189</v>
      </c>
      <c r="B660" s="10" t="s">
        <v>985</v>
      </c>
      <c r="C660" s="10" t="n">
        <v>1</v>
      </c>
      <c r="D660" s="10" t="n">
        <v>1</v>
      </c>
      <c r="E660" s="10" t="n">
        <v>1</v>
      </c>
      <c r="F660" s="0"/>
      <c r="G660" s="10" t="n">
        <v>1</v>
      </c>
      <c r="H660" s="0"/>
      <c r="I660" s="0"/>
      <c r="J660" s="0"/>
      <c r="K660" s="0"/>
      <c r="L660" s="0"/>
      <c r="M660" s="0"/>
      <c r="N660" s="0"/>
      <c r="O660" s="0"/>
      <c r="P660" s="0"/>
      <c r="Q660" s="0"/>
      <c r="R660" s="0"/>
      <c r="S660" s="0" t="n">
        <v>1</v>
      </c>
      <c r="T660" s="0"/>
      <c r="V660" s="0"/>
    </row>
    <row r="661" customFormat="false" ht="12.8" hidden="false" customHeight="false" outlineLevel="0" collapsed="false">
      <c r="A661" s="10" t="s">
        <v>189</v>
      </c>
      <c r="B661" s="10" t="s">
        <v>986</v>
      </c>
      <c r="C661" s="10" t="n">
        <v>1</v>
      </c>
      <c r="D661" s="10" t="n">
        <v>1</v>
      </c>
      <c r="E661" s="10" t="n">
        <v>1</v>
      </c>
      <c r="F661" s="0"/>
      <c r="G661" s="10" t="n">
        <v>1</v>
      </c>
      <c r="H661" s="0"/>
      <c r="I661" s="0"/>
      <c r="J661" s="0"/>
      <c r="K661" s="0"/>
      <c r="L661" s="0"/>
      <c r="M661" s="0"/>
      <c r="N661" s="0"/>
      <c r="O661" s="0"/>
      <c r="P661" s="0"/>
      <c r="Q661" s="0"/>
      <c r="R661" s="0"/>
      <c r="S661" s="0" t="n">
        <v>1</v>
      </c>
      <c r="T661" s="0"/>
      <c r="V661" s="0"/>
    </row>
    <row r="662" customFormat="false" ht="12.8" hidden="false" customHeight="false" outlineLevel="0" collapsed="false">
      <c r="A662" s="10" t="s">
        <v>189</v>
      </c>
      <c r="B662" s="10" t="s">
        <v>987</v>
      </c>
      <c r="C662" s="10" t="n">
        <v>1</v>
      </c>
      <c r="D662" s="10" t="n">
        <v>1</v>
      </c>
      <c r="E662" s="10" t="n">
        <v>1</v>
      </c>
      <c r="F662" s="0"/>
      <c r="G662" s="10" t="n">
        <v>1</v>
      </c>
      <c r="H662" s="0"/>
      <c r="I662" s="0"/>
      <c r="J662" s="0"/>
      <c r="K662" s="0"/>
      <c r="L662" s="0"/>
      <c r="M662" s="0"/>
      <c r="N662" s="0"/>
      <c r="O662" s="0"/>
      <c r="P662" s="0"/>
      <c r="Q662" s="0"/>
      <c r="R662" s="0"/>
      <c r="S662" s="0" t="n">
        <v>1</v>
      </c>
      <c r="T662" s="0"/>
      <c r="V662" s="0"/>
    </row>
    <row r="663" customFormat="false" ht="12.8" hidden="false" customHeight="false" outlineLevel="0" collapsed="false">
      <c r="A663" s="10" t="s">
        <v>189</v>
      </c>
      <c r="B663" s="10" t="s">
        <v>988</v>
      </c>
      <c r="C663" s="10" t="n">
        <v>1</v>
      </c>
      <c r="D663" s="10" t="n">
        <v>1</v>
      </c>
      <c r="E663" s="10" t="n">
        <v>1</v>
      </c>
      <c r="F663" s="0"/>
      <c r="G663" s="10" t="n">
        <v>1</v>
      </c>
      <c r="H663" s="0"/>
      <c r="I663" s="0"/>
      <c r="J663" s="0"/>
      <c r="K663" s="0"/>
      <c r="L663" s="0"/>
      <c r="M663" s="0"/>
      <c r="N663" s="0"/>
      <c r="O663" s="0"/>
      <c r="P663" s="0"/>
      <c r="Q663" s="0"/>
      <c r="R663" s="0"/>
      <c r="S663" s="0" t="n">
        <v>1</v>
      </c>
      <c r="T663" s="0"/>
      <c r="V663" s="0"/>
    </row>
    <row r="664" customFormat="false" ht="12.8" hidden="false" customHeight="false" outlineLevel="0" collapsed="false">
      <c r="A664" s="10" t="s">
        <v>189</v>
      </c>
      <c r="B664" s="10" t="s">
        <v>989</v>
      </c>
      <c r="C664" s="10" t="n">
        <v>1</v>
      </c>
      <c r="D664" s="10" t="n">
        <v>1</v>
      </c>
      <c r="E664" s="10" t="n">
        <v>1</v>
      </c>
      <c r="F664" s="0"/>
      <c r="G664" s="10" t="n">
        <v>1</v>
      </c>
      <c r="H664" s="0"/>
      <c r="I664" s="0"/>
      <c r="J664" s="0"/>
      <c r="K664" s="0"/>
      <c r="L664" s="0"/>
      <c r="M664" s="0"/>
      <c r="N664" s="0"/>
      <c r="O664" s="0"/>
      <c r="P664" s="0"/>
      <c r="Q664" s="0"/>
      <c r="R664" s="0"/>
      <c r="S664" s="0" t="n">
        <v>1</v>
      </c>
      <c r="T664" s="0"/>
      <c r="V664" s="0"/>
    </row>
    <row r="665" customFormat="false" ht="12.8" hidden="false" customHeight="false" outlineLevel="0" collapsed="false">
      <c r="A665" s="10" t="s">
        <v>189</v>
      </c>
      <c r="B665" s="10" t="s">
        <v>990</v>
      </c>
      <c r="C665" s="10" t="n">
        <v>1</v>
      </c>
      <c r="D665" s="10" t="n">
        <v>1</v>
      </c>
      <c r="E665" s="10" t="n">
        <v>1</v>
      </c>
      <c r="F665" s="0"/>
      <c r="G665" s="10" t="n">
        <v>1</v>
      </c>
      <c r="H665" s="0"/>
      <c r="I665" s="0"/>
      <c r="J665" s="0"/>
      <c r="K665" s="0"/>
      <c r="L665" s="0"/>
      <c r="M665" s="0"/>
      <c r="N665" s="0"/>
      <c r="O665" s="0"/>
      <c r="P665" s="0"/>
      <c r="Q665" s="0"/>
      <c r="R665" s="0"/>
      <c r="S665" s="0" t="n">
        <v>1</v>
      </c>
      <c r="T665" s="0"/>
      <c r="V665" s="0"/>
    </row>
    <row r="666" customFormat="false" ht="12.8" hidden="false" customHeight="false" outlineLevel="0" collapsed="false">
      <c r="A666" s="10" t="s">
        <v>189</v>
      </c>
      <c r="B666" s="10" t="s">
        <v>991</v>
      </c>
      <c r="C666" s="10" t="n">
        <v>1</v>
      </c>
      <c r="D666" s="10" t="n">
        <v>1</v>
      </c>
      <c r="E666" s="10" t="n">
        <v>1</v>
      </c>
      <c r="F666" s="0"/>
      <c r="G666" s="10" t="n">
        <v>1</v>
      </c>
      <c r="H666" s="0"/>
      <c r="I666" s="0"/>
      <c r="J666" s="0"/>
      <c r="K666" s="0"/>
      <c r="L666" s="0"/>
      <c r="M666" s="0"/>
      <c r="N666" s="0"/>
      <c r="O666" s="0"/>
      <c r="P666" s="0"/>
      <c r="Q666" s="0"/>
      <c r="R666" s="0"/>
      <c r="S666" s="0" t="n">
        <v>1</v>
      </c>
      <c r="T666" s="0"/>
      <c r="V666" s="0"/>
    </row>
    <row r="667" customFormat="false" ht="12.8" hidden="false" customHeight="false" outlineLevel="0" collapsed="false">
      <c r="A667" s="10" t="s">
        <v>189</v>
      </c>
      <c r="B667" s="10" t="s">
        <v>992</v>
      </c>
      <c r="C667" s="10" t="n">
        <v>1</v>
      </c>
      <c r="D667" s="10" t="n">
        <v>1</v>
      </c>
      <c r="E667" s="10" t="n">
        <v>1</v>
      </c>
      <c r="F667" s="0"/>
      <c r="G667" s="10" t="n">
        <v>1</v>
      </c>
      <c r="H667" s="0"/>
      <c r="I667" s="0"/>
      <c r="J667" s="0"/>
      <c r="K667" s="0"/>
      <c r="L667" s="0"/>
      <c r="M667" s="0"/>
      <c r="N667" s="0"/>
      <c r="O667" s="0"/>
      <c r="P667" s="0"/>
      <c r="Q667" s="0"/>
      <c r="R667" s="0"/>
      <c r="S667" s="0" t="n">
        <v>1</v>
      </c>
      <c r="T667" s="0"/>
      <c r="V667" s="0"/>
    </row>
    <row r="668" customFormat="false" ht="12.8" hidden="false" customHeight="false" outlineLevel="0" collapsed="false">
      <c r="A668" s="10" t="s">
        <v>191</v>
      </c>
      <c r="B668" s="10" t="s">
        <v>993</v>
      </c>
      <c r="C668" s="10" t="n">
        <v>1</v>
      </c>
      <c r="D668" s="10" t="n">
        <v>1</v>
      </c>
      <c r="E668" s="0" t="n">
        <v>0</v>
      </c>
      <c r="F668" s="0"/>
      <c r="G668" s="10" t="n">
        <v>1</v>
      </c>
      <c r="H668" s="0"/>
      <c r="I668" s="0"/>
      <c r="J668" s="0"/>
      <c r="K668" s="0"/>
      <c r="L668" s="0"/>
      <c r="M668" s="0" t="s">
        <v>830</v>
      </c>
      <c r="N668" s="0"/>
      <c r="O668" s="0"/>
      <c r="P668" s="0"/>
      <c r="Q668" s="0"/>
      <c r="R668" s="0"/>
      <c r="S668" s="0" t="n">
        <v>1</v>
      </c>
      <c r="T668" s="0"/>
      <c r="V668" s="0"/>
    </row>
    <row r="669" customFormat="false" ht="12.8" hidden="false" customHeight="false" outlineLevel="0" collapsed="false">
      <c r="A669" s="10" t="s">
        <v>191</v>
      </c>
      <c r="B669" s="10" t="s">
        <v>994</v>
      </c>
      <c r="C669" s="10" t="n">
        <v>1</v>
      </c>
      <c r="D669" s="10" t="n">
        <v>1</v>
      </c>
      <c r="E669" s="10" t="n">
        <v>1</v>
      </c>
      <c r="F669" s="0"/>
      <c r="G669" s="10" t="n">
        <v>1</v>
      </c>
      <c r="H669" s="0"/>
      <c r="I669" s="0"/>
      <c r="J669" s="0"/>
      <c r="K669" s="0"/>
      <c r="L669" s="0"/>
      <c r="M669" s="0"/>
      <c r="N669" s="0"/>
      <c r="O669" s="0"/>
      <c r="P669" s="0"/>
      <c r="Q669" s="0"/>
      <c r="R669" s="0"/>
      <c r="S669" s="0" t="n">
        <v>1</v>
      </c>
      <c r="T669" s="0"/>
      <c r="V669" s="0"/>
    </row>
    <row r="670" customFormat="false" ht="12.8" hidden="false" customHeight="false" outlineLevel="0" collapsed="false">
      <c r="A670" s="10" t="s">
        <v>191</v>
      </c>
      <c r="B670" s="10" t="s">
        <v>995</v>
      </c>
      <c r="C670" s="10" t="n">
        <v>1</v>
      </c>
      <c r="D670" s="10" t="n">
        <v>1</v>
      </c>
      <c r="E670" s="10" t="n">
        <v>1</v>
      </c>
      <c r="F670" s="0"/>
      <c r="G670" s="10" t="n">
        <v>1</v>
      </c>
      <c r="H670" s="0"/>
      <c r="I670" s="0"/>
      <c r="J670" s="0"/>
      <c r="K670" s="0"/>
      <c r="L670" s="0"/>
      <c r="M670" s="0"/>
      <c r="N670" s="0"/>
      <c r="O670" s="0"/>
      <c r="P670" s="0"/>
      <c r="Q670" s="0"/>
      <c r="R670" s="0"/>
      <c r="S670" s="0" t="n">
        <v>1</v>
      </c>
      <c r="T670" s="0"/>
      <c r="V670" s="0"/>
    </row>
    <row r="671" customFormat="false" ht="12.8" hidden="false" customHeight="false" outlineLevel="0" collapsed="false">
      <c r="A671" s="10" t="s">
        <v>191</v>
      </c>
      <c r="B671" s="10" t="s">
        <v>996</v>
      </c>
      <c r="C671" s="10" t="n">
        <v>1</v>
      </c>
      <c r="D671" s="10" t="n">
        <v>1</v>
      </c>
      <c r="E671" s="10" t="n">
        <v>1</v>
      </c>
      <c r="F671" s="0"/>
      <c r="G671" s="10" t="n">
        <v>1</v>
      </c>
      <c r="H671" s="0"/>
      <c r="I671" s="0"/>
      <c r="J671" s="0"/>
      <c r="K671" s="0"/>
      <c r="L671" s="0"/>
      <c r="M671" s="0"/>
      <c r="N671" s="0"/>
      <c r="O671" s="0"/>
      <c r="P671" s="0"/>
      <c r="Q671" s="0"/>
      <c r="R671" s="0"/>
      <c r="S671" s="0" t="n">
        <v>1</v>
      </c>
      <c r="T671" s="0"/>
      <c r="V671" s="0"/>
    </row>
    <row r="672" customFormat="false" ht="12.8" hidden="false" customHeight="false" outlineLevel="0" collapsed="false">
      <c r="A672" s="10" t="s">
        <v>191</v>
      </c>
      <c r="B672" s="10" t="s">
        <v>997</v>
      </c>
      <c r="C672" s="10" t="n">
        <v>1</v>
      </c>
      <c r="D672" s="10" t="n">
        <v>1</v>
      </c>
      <c r="E672" s="10" t="n">
        <v>1</v>
      </c>
      <c r="F672" s="0"/>
      <c r="G672" s="10" t="n">
        <v>1</v>
      </c>
      <c r="H672" s="0"/>
      <c r="I672" s="0"/>
      <c r="J672" s="0"/>
      <c r="K672" s="0"/>
      <c r="L672" s="0"/>
      <c r="M672" s="0"/>
      <c r="N672" s="0"/>
      <c r="O672" s="0"/>
      <c r="P672" s="0"/>
      <c r="Q672" s="0"/>
      <c r="R672" s="0"/>
      <c r="S672" s="0" t="n">
        <v>1</v>
      </c>
      <c r="T672" s="0"/>
      <c r="V672" s="0"/>
    </row>
    <row r="673" customFormat="false" ht="12.8" hidden="false" customHeight="false" outlineLevel="0" collapsed="false">
      <c r="A673" s="10" t="s">
        <v>191</v>
      </c>
      <c r="B673" s="10" t="s">
        <v>998</v>
      </c>
      <c r="C673" s="10" t="n">
        <v>1</v>
      </c>
      <c r="D673" s="10" t="n">
        <v>1</v>
      </c>
      <c r="E673" s="10" t="n">
        <v>0</v>
      </c>
      <c r="F673" s="0"/>
      <c r="G673" s="10" t="n">
        <v>1</v>
      </c>
      <c r="H673" s="0"/>
      <c r="I673" s="10" t="n">
        <v>1</v>
      </c>
      <c r="J673" s="0"/>
      <c r="K673" s="0"/>
      <c r="L673" s="0"/>
      <c r="M673" s="0"/>
      <c r="N673" s="0"/>
      <c r="O673" s="0"/>
      <c r="P673" s="0"/>
      <c r="Q673" s="0"/>
      <c r="R673" s="0"/>
      <c r="S673" s="0" t="n">
        <v>1</v>
      </c>
      <c r="T673" s="0"/>
      <c r="V673" s="0"/>
    </row>
    <row r="674" customFormat="false" ht="12.8" hidden="false" customHeight="false" outlineLevel="0" collapsed="false">
      <c r="A674" s="10" t="s">
        <v>191</v>
      </c>
      <c r="B674" s="10" t="s">
        <v>999</v>
      </c>
      <c r="C674" s="10" t="n">
        <v>1</v>
      </c>
      <c r="D674" s="10" t="n">
        <v>1</v>
      </c>
      <c r="E674" s="10" t="n">
        <v>0</v>
      </c>
      <c r="F674" s="0"/>
      <c r="G674" s="10" t="n">
        <v>1</v>
      </c>
      <c r="H674" s="0"/>
      <c r="I674" s="0"/>
      <c r="J674" s="0"/>
      <c r="K674" s="0"/>
      <c r="L674" s="0"/>
      <c r="M674" s="10" t="s">
        <v>1000</v>
      </c>
      <c r="N674" s="0"/>
      <c r="O674" s="0"/>
      <c r="P674" s="0"/>
      <c r="Q674" s="0"/>
      <c r="R674" s="0"/>
      <c r="S674" s="0" t="n">
        <v>1</v>
      </c>
      <c r="T674" s="0"/>
      <c r="V674" s="0"/>
    </row>
    <row r="675" customFormat="false" ht="12.8" hidden="false" customHeight="false" outlineLevel="0" collapsed="false">
      <c r="A675" s="10" t="s">
        <v>191</v>
      </c>
      <c r="B675" s="10" t="s">
        <v>1001</v>
      </c>
      <c r="C675" s="10" t="n">
        <v>1</v>
      </c>
      <c r="D675" s="10" t="n">
        <v>1</v>
      </c>
      <c r="E675" s="10" t="n">
        <v>1</v>
      </c>
      <c r="F675" s="0"/>
      <c r="G675" s="10" t="n">
        <v>1</v>
      </c>
      <c r="H675" s="0"/>
      <c r="I675" s="0"/>
      <c r="J675" s="0"/>
      <c r="K675" s="0"/>
      <c r="L675" s="0"/>
      <c r="M675" s="0"/>
      <c r="N675" s="0"/>
      <c r="O675" s="0"/>
      <c r="P675" s="0"/>
      <c r="Q675" s="0"/>
      <c r="R675" s="0"/>
      <c r="S675" s="0" t="n">
        <v>1</v>
      </c>
      <c r="T675" s="0"/>
      <c r="V675" s="0"/>
    </row>
    <row r="676" customFormat="false" ht="12.8" hidden="false" customHeight="false" outlineLevel="0" collapsed="false">
      <c r="A676" s="10" t="s">
        <v>93</v>
      </c>
      <c r="B676" s="10" t="s">
        <v>1002</v>
      </c>
      <c r="C676" s="10" t="n">
        <v>1</v>
      </c>
      <c r="D676" s="10" t="n">
        <v>1</v>
      </c>
      <c r="E676" s="10" t="n">
        <v>0</v>
      </c>
      <c r="F676" s="10" t="n">
        <v>1</v>
      </c>
      <c r="G676" s="10" t="n">
        <v>0</v>
      </c>
      <c r="H676" s="10" t="n">
        <v>1</v>
      </c>
      <c r="I676" s="10" t="n">
        <v>1</v>
      </c>
      <c r="J676" s="0"/>
      <c r="K676" s="0"/>
      <c r="L676" s="0"/>
      <c r="M676" s="10" t="s">
        <v>1003</v>
      </c>
      <c r="N676" s="0"/>
      <c r="O676" s="0"/>
      <c r="P676" s="0"/>
      <c r="Q676" s="0"/>
      <c r="R676" s="0"/>
      <c r="S676" s="0" t="n">
        <v>0</v>
      </c>
      <c r="T676" s="0"/>
      <c r="V676" s="0"/>
    </row>
    <row r="677" customFormat="false" ht="12.8" hidden="false" customHeight="false" outlineLevel="0" collapsed="false">
      <c r="A677" s="10" t="s">
        <v>93</v>
      </c>
      <c r="B677" s="10" t="s">
        <v>1004</v>
      </c>
      <c r="C677" s="10" t="n">
        <v>1</v>
      </c>
      <c r="D677" s="10" t="n">
        <v>1</v>
      </c>
      <c r="E677" s="10" t="n">
        <v>0</v>
      </c>
      <c r="F677" s="0"/>
      <c r="G677" s="0"/>
      <c r="H677" s="0"/>
      <c r="I677" s="0"/>
      <c r="J677" s="0"/>
      <c r="K677" s="0"/>
      <c r="L677" s="0"/>
      <c r="M677" s="0"/>
      <c r="N677" s="0"/>
      <c r="O677" s="0"/>
      <c r="P677" s="0"/>
      <c r="Q677" s="0"/>
      <c r="R677" s="0"/>
      <c r="S677" s="0"/>
      <c r="T677" s="0"/>
      <c r="V677" s="0"/>
    </row>
    <row r="678" customFormat="false" ht="12.8" hidden="false" customHeight="false" outlineLevel="0" collapsed="false">
      <c r="A678" s="10" t="s">
        <v>93</v>
      </c>
      <c r="B678" s="10" t="s">
        <v>1005</v>
      </c>
      <c r="C678" s="10" t="n">
        <v>1</v>
      </c>
      <c r="D678" s="10" t="n">
        <v>1</v>
      </c>
      <c r="E678" s="10" t="n">
        <v>0</v>
      </c>
      <c r="F678" s="10" t="n">
        <v>0</v>
      </c>
      <c r="G678" s="10" t="n">
        <v>0</v>
      </c>
      <c r="H678" s="0"/>
      <c r="I678" s="10" t="n">
        <v>1</v>
      </c>
      <c r="J678" s="0"/>
      <c r="K678" s="0"/>
      <c r="L678" s="0"/>
      <c r="M678" s="10" t="s">
        <v>1006</v>
      </c>
      <c r="N678" s="0"/>
      <c r="O678" s="0"/>
      <c r="P678" s="0"/>
      <c r="Q678" s="0"/>
      <c r="R678" s="0"/>
      <c r="S678" s="0" t="n">
        <v>0</v>
      </c>
      <c r="T678" s="0"/>
      <c r="V678" s="0"/>
    </row>
    <row r="679" customFormat="false" ht="12.8" hidden="false" customHeight="false" outlineLevel="0" collapsed="false">
      <c r="A679" s="0" t="s">
        <v>199</v>
      </c>
      <c r="B679" s="0" t="s">
        <v>1007</v>
      </c>
      <c r="C679" s="10" t="n">
        <v>1</v>
      </c>
      <c r="D679" s="10" t="n">
        <v>1</v>
      </c>
      <c r="E679" s="0" t="n">
        <v>0</v>
      </c>
      <c r="F679" s="33"/>
      <c r="G679" s="33"/>
      <c r="H679" s="0"/>
      <c r="I679" s="0" t="n">
        <v>1</v>
      </c>
      <c r="J679" s="0" t="n">
        <v>1</v>
      </c>
      <c r="K679" s="0"/>
      <c r="L679" s="0"/>
      <c r="M679" s="0"/>
      <c r="N679" s="0"/>
      <c r="O679" s="0"/>
      <c r="P679" s="0"/>
      <c r="Q679" s="0"/>
      <c r="R679" s="0"/>
      <c r="S679" s="0" t="n">
        <v>0</v>
      </c>
      <c r="T679" s="0"/>
      <c r="V679" s="0"/>
    </row>
    <row r="680" customFormat="false" ht="12.8" hidden="false" customHeight="false" outlineLevel="0" collapsed="false">
      <c r="A680" s="0" t="s">
        <v>199</v>
      </c>
      <c r="B680" s="0" t="s">
        <v>1008</v>
      </c>
      <c r="C680" s="10" t="n">
        <v>1</v>
      </c>
      <c r="D680" s="10" t="n">
        <v>1</v>
      </c>
      <c r="E680" s="0" t="n">
        <v>0</v>
      </c>
      <c r="F680" s="33"/>
      <c r="G680" s="33"/>
      <c r="H680" s="0"/>
      <c r="I680" s="0"/>
      <c r="J680" s="0" t="n">
        <v>1</v>
      </c>
      <c r="K680" s="0"/>
      <c r="L680" s="0"/>
      <c r="M680" s="0"/>
      <c r="N680" s="0"/>
      <c r="O680" s="0"/>
      <c r="P680" s="0"/>
      <c r="Q680" s="0"/>
      <c r="R680" s="0"/>
      <c r="S680" s="0" t="n">
        <v>0</v>
      </c>
      <c r="T680" s="0"/>
      <c r="V680" s="0"/>
    </row>
    <row r="681" customFormat="false" ht="12.8" hidden="false" customHeight="false" outlineLevel="0" collapsed="false">
      <c r="A681" s="0" t="s">
        <v>125</v>
      </c>
      <c r="B681" s="0" t="s">
        <v>1009</v>
      </c>
      <c r="C681" s="10" t="n">
        <v>0</v>
      </c>
      <c r="D681" s="10" t="n">
        <v>1</v>
      </c>
      <c r="E681" s="0" t="n">
        <v>0</v>
      </c>
      <c r="F681" s="33"/>
      <c r="G681" s="33"/>
      <c r="H681" s="0"/>
      <c r="I681" s="0"/>
      <c r="J681" s="0"/>
      <c r="K681" s="0"/>
      <c r="L681" s="0" t="n">
        <v>1</v>
      </c>
      <c r="M681" s="0"/>
      <c r="N681" s="0"/>
      <c r="O681" s="0"/>
      <c r="P681" s="0"/>
      <c r="Q681" s="0"/>
      <c r="R681" s="0"/>
      <c r="S681" s="0" t="n">
        <v>0</v>
      </c>
      <c r="T681" s="0"/>
      <c r="V681" s="0"/>
    </row>
    <row r="682" customFormat="false" ht="12.8" hidden="false" customHeight="false" outlineLevel="0" collapsed="false">
      <c r="A682" s="10" t="s">
        <v>203</v>
      </c>
      <c r="B682" s="10" t="s">
        <v>1010</v>
      </c>
      <c r="C682" s="10" t="n">
        <v>1</v>
      </c>
      <c r="D682" s="10" t="n">
        <v>1</v>
      </c>
      <c r="E682" s="10" t="n">
        <v>0</v>
      </c>
      <c r="F682" s="10" t="n">
        <v>1</v>
      </c>
      <c r="G682" s="10" t="n">
        <v>0</v>
      </c>
      <c r="H682" s="10" t="n">
        <v>1</v>
      </c>
      <c r="I682" s="10" t="n">
        <v>1</v>
      </c>
      <c r="J682" s="0"/>
      <c r="K682" s="0"/>
      <c r="L682" s="0"/>
      <c r="M682" s="10" t="s">
        <v>1011</v>
      </c>
      <c r="N682" s="0"/>
      <c r="O682" s="0"/>
      <c r="P682" s="0"/>
      <c r="Q682" s="0"/>
      <c r="R682" s="0"/>
      <c r="S682" s="0" t="n">
        <v>0</v>
      </c>
      <c r="T682" s="0"/>
      <c r="V682" s="0"/>
    </row>
    <row r="683" customFormat="false" ht="12.8" hidden="false" customHeight="false" outlineLevel="0" collapsed="false">
      <c r="A683" s="10" t="s">
        <v>203</v>
      </c>
      <c r="B683" s="10" t="s">
        <v>1012</v>
      </c>
      <c r="C683" s="10" t="n">
        <v>1</v>
      </c>
      <c r="D683" s="10" t="n">
        <v>1</v>
      </c>
      <c r="E683" s="10" t="n">
        <v>0</v>
      </c>
      <c r="F683" s="10" t="n">
        <v>0</v>
      </c>
      <c r="G683" s="10" t="n">
        <v>0</v>
      </c>
      <c r="H683" s="10" t="n">
        <v>1</v>
      </c>
      <c r="I683" s="10" t="n">
        <v>1</v>
      </c>
      <c r="J683" s="0"/>
      <c r="K683" s="0"/>
      <c r="L683" s="0"/>
      <c r="M683" s="10" t="s">
        <v>1011</v>
      </c>
      <c r="N683" s="0"/>
      <c r="O683" s="0"/>
      <c r="P683" s="0"/>
      <c r="Q683" s="0"/>
      <c r="R683" s="0"/>
      <c r="S683" s="0" t="n">
        <v>0</v>
      </c>
      <c r="T683" s="0"/>
      <c r="V683" s="0"/>
    </row>
    <row r="684" customFormat="false" ht="12.8" hidden="false" customHeight="false" outlineLevel="0" collapsed="false">
      <c r="A684" s="0" t="s">
        <v>162</v>
      </c>
      <c r="B684" s="0" t="s">
        <v>1013</v>
      </c>
      <c r="C684" s="10" t="n">
        <f aca="false">VLOOKUP(A684,'patient_data_survival(Nov17)'!$B$2:$J$71,9,0)</f>
        <v>1</v>
      </c>
      <c r="D684" s="10" t="n">
        <v>1</v>
      </c>
      <c r="E684" s="0"/>
      <c r="F684" s="0"/>
      <c r="G684" s="0"/>
      <c r="H684" s="0"/>
      <c r="I684" s="0"/>
      <c r="J684" s="0"/>
      <c r="K684" s="0"/>
      <c r="L684" s="0"/>
      <c r="M684" s="10" t="s">
        <v>653</v>
      </c>
      <c r="N684" s="0"/>
      <c r="O684" s="0"/>
      <c r="P684" s="0"/>
      <c r="Q684" s="0"/>
      <c r="R684" s="0"/>
      <c r="S684" s="0"/>
      <c r="T684" s="0"/>
      <c r="V684" s="0"/>
    </row>
    <row r="685" customFormat="false" ht="12.8" hidden="false" customHeight="false" outlineLevel="0" collapsed="false">
      <c r="A685" s="0" t="s">
        <v>162</v>
      </c>
      <c r="B685" s="0" t="s">
        <v>1014</v>
      </c>
      <c r="C685" s="10" t="n">
        <f aca="false">VLOOKUP(A685,'patient_data_survival(Nov17)'!$B$2:$J$71,9,0)</f>
        <v>1</v>
      </c>
      <c r="D685" s="10" t="n">
        <v>1</v>
      </c>
      <c r="E685" s="0"/>
      <c r="F685" s="0"/>
      <c r="G685" s="0"/>
      <c r="H685" s="0"/>
      <c r="I685" s="0"/>
      <c r="J685" s="0"/>
      <c r="K685" s="0"/>
      <c r="L685" s="0"/>
      <c r="M685" s="10" t="s">
        <v>653</v>
      </c>
      <c r="N685" s="0"/>
      <c r="O685" s="0"/>
      <c r="P685" s="0"/>
      <c r="Q685" s="0"/>
      <c r="R685" s="0"/>
      <c r="S685" s="0"/>
      <c r="T685" s="0"/>
      <c r="V685" s="0"/>
    </row>
    <row r="686" customFormat="false" ht="12.8" hidden="false" customHeight="false" outlineLevel="0" collapsed="false">
      <c r="A686" s="0" t="s">
        <v>162</v>
      </c>
      <c r="B686" s="0" t="s">
        <v>1015</v>
      </c>
      <c r="C686" s="10" t="n">
        <f aca="false">VLOOKUP(A686,'patient_data_survival(Nov17)'!$B$2:$J$71,9,0)</f>
        <v>1</v>
      </c>
      <c r="D686" s="10" t="n">
        <v>1</v>
      </c>
      <c r="E686" s="0"/>
      <c r="F686" s="0"/>
      <c r="G686" s="0"/>
      <c r="H686" s="0"/>
      <c r="I686" s="0"/>
      <c r="J686" s="0"/>
      <c r="K686" s="0"/>
      <c r="L686" s="0"/>
      <c r="M686" s="10" t="s">
        <v>653</v>
      </c>
      <c r="N686" s="0"/>
      <c r="O686" s="0"/>
      <c r="P686" s="0"/>
      <c r="Q686" s="0"/>
      <c r="R686" s="0"/>
      <c r="S686" s="0"/>
      <c r="T686" s="0"/>
      <c r="V686" s="0"/>
    </row>
    <row r="687" customFormat="false" ht="12.8" hidden="false" customHeight="false" outlineLevel="0" collapsed="false">
      <c r="A687" s="0" t="s">
        <v>162</v>
      </c>
      <c r="B687" s="0" t="s">
        <v>1016</v>
      </c>
      <c r="C687" s="10" t="n">
        <f aca="false">VLOOKUP(A687,'patient_data_survival(Nov17)'!$B$2:$J$71,9,0)</f>
        <v>1</v>
      </c>
      <c r="D687" s="10" t="n">
        <v>1</v>
      </c>
      <c r="E687" s="0"/>
      <c r="F687" s="0"/>
      <c r="G687" s="0"/>
      <c r="H687" s="0"/>
      <c r="I687" s="0"/>
      <c r="J687" s="0"/>
      <c r="K687" s="0"/>
      <c r="L687" s="0"/>
      <c r="M687" s="10" t="s">
        <v>653</v>
      </c>
      <c r="N687" s="0"/>
      <c r="O687" s="0"/>
      <c r="P687" s="0"/>
      <c r="Q687" s="0"/>
      <c r="R687" s="0"/>
      <c r="S687" s="0"/>
      <c r="T687" s="0"/>
      <c r="V687" s="0"/>
    </row>
    <row r="688" customFormat="false" ht="12.8" hidden="false" customHeight="false" outlineLevel="0" collapsed="false">
      <c r="A688" s="0" t="s">
        <v>162</v>
      </c>
      <c r="B688" s="0" t="s">
        <v>1017</v>
      </c>
      <c r="C688" s="10" t="n">
        <f aca="false">VLOOKUP(A688,'patient_data_survival(Nov17)'!$B$2:$J$71,9,0)</f>
        <v>1</v>
      </c>
      <c r="D688" s="10" t="n">
        <v>1</v>
      </c>
      <c r="E688" s="0"/>
      <c r="F688" s="0"/>
      <c r="G688" s="0"/>
      <c r="H688" s="0"/>
      <c r="I688" s="0"/>
      <c r="J688" s="0"/>
      <c r="K688" s="0"/>
      <c r="L688" s="0"/>
      <c r="M688" s="10" t="s">
        <v>653</v>
      </c>
      <c r="N688" s="0"/>
      <c r="O688" s="0"/>
      <c r="P688" s="0"/>
      <c r="Q688" s="0"/>
      <c r="R688" s="0"/>
      <c r="S688" s="0"/>
      <c r="T688" s="0"/>
      <c r="V688" s="0"/>
    </row>
    <row r="689" customFormat="false" ht="12.8" hidden="false" customHeight="false" outlineLevel="0" collapsed="false">
      <c r="A689" s="0" t="s">
        <v>162</v>
      </c>
      <c r="B689" s="0" t="s">
        <v>1018</v>
      </c>
      <c r="C689" s="10" t="n">
        <f aca="false">VLOOKUP(A689,'patient_data_survival(Nov17)'!$B$2:$J$71,9,0)</f>
        <v>1</v>
      </c>
      <c r="D689" s="10" t="n">
        <v>1</v>
      </c>
      <c r="E689" s="0"/>
      <c r="F689" s="0"/>
      <c r="G689" s="0"/>
      <c r="H689" s="0"/>
      <c r="I689" s="0"/>
      <c r="J689" s="0"/>
      <c r="K689" s="0"/>
      <c r="L689" s="0"/>
      <c r="M689" s="10" t="s">
        <v>653</v>
      </c>
      <c r="N689" s="0"/>
      <c r="O689" s="0"/>
      <c r="P689" s="0"/>
      <c r="Q689" s="0"/>
      <c r="R689" s="0"/>
      <c r="S689" s="0"/>
      <c r="T689" s="0"/>
      <c r="V689" s="0"/>
    </row>
    <row r="690" customFormat="false" ht="12.8" hidden="false" customHeight="false" outlineLevel="0" collapsed="false">
      <c r="A690" s="0" t="s">
        <v>162</v>
      </c>
      <c r="B690" s="0" t="s">
        <v>1019</v>
      </c>
      <c r="C690" s="10" t="n">
        <f aca="false">VLOOKUP(A690,'patient_data_survival(Nov17)'!$B$2:$J$71,9,0)</f>
        <v>1</v>
      </c>
      <c r="D690" s="10" t="n">
        <v>1</v>
      </c>
      <c r="E690" s="0"/>
      <c r="F690" s="0"/>
      <c r="G690" s="0"/>
      <c r="H690" s="0"/>
      <c r="I690" s="0"/>
      <c r="J690" s="0"/>
      <c r="K690" s="0"/>
      <c r="L690" s="0"/>
      <c r="M690" s="10" t="s">
        <v>653</v>
      </c>
      <c r="N690" s="0"/>
      <c r="O690" s="0"/>
      <c r="P690" s="0"/>
      <c r="Q690" s="0"/>
      <c r="R690" s="0"/>
      <c r="S690" s="0"/>
      <c r="T690" s="0"/>
      <c r="V690" s="0"/>
    </row>
    <row r="691" customFormat="false" ht="12.8" hidden="false" customHeight="false" outlineLevel="0" collapsed="false">
      <c r="A691" s="0" t="s">
        <v>162</v>
      </c>
      <c r="B691" s="0" t="s">
        <v>1020</v>
      </c>
      <c r="C691" s="10" t="n">
        <f aca="false">VLOOKUP(A691,'patient_data_survival(Nov17)'!$B$2:$J$71,9,0)</f>
        <v>1</v>
      </c>
      <c r="D691" s="10" t="n">
        <v>1</v>
      </c>
      <c r="E691" s="0"/>
      <c r="F691" s="0"/>
      <c r="G691" s="0"/>
      <c r="H691" s="0"/>
      <c r="I691" s="0"/>
      <c r="J691" s="0"/>
      <c r="K691" s="0"/>
      <c r="L691" s="0"/>
      <c r="M691" s="10" t="s">
        <v>653</v>
      </c>
      <c r="N691" s="0"/>
      <c r="O691" s="0"/>
      <c r="P691" s="0"/>
      <c r="Q691" s="0"/>
      <c r="R691" s="0"/>
      <c r="S691" s="0"/>
      <c r="T691" s="0"/>
      <c r="V691" s="0"/>
    </row>
    <row r="692" customFormat="false" ht="12.8" hidden="false" customHeight="false" outlineLevel="0" collapsed="false">
      <c r="A692" s="0" t="s">
        <v>162</v>
      </c>
      <c r="B692" s="0" t="s">
        <v>1021</v>
      </c>
      <c r="C692" s="10" t="n">
        <f aca="false">VLOOKUP(A692,'patient_data_survival(Nov17)'!$B$2:$J$71,9,0)</f>
        <v>1</v>
      </c>
      <c r="D692" s="10" t="n">
        <v>1</v>
      </c>
      <c r="E692" s="0"/>
      <c r="F692" s="0"/>
      <c r="G692" s="0"/>
      <c r="H692" s="0"/>
      <c r="I692" s="0"/>
      <c r="J692" s="0"/>
      <c r="K692" s="0"/>
      <c r="L692" s="0"/>
      <c r="M692" s="10" t="s">
        <v>653</v>
      </c>
      <c r="N692" s="0"/>
      <c r="O692" s="0"/>
      <c r="P692" s="0"/>
      <c r="Q692" s="0"/>
      <c r="R692" s="0"/>
      <c r="S692" s="0"/>
      <c r="T692" s="0"/>
      <c r="V692" s="0"/>
    </row>
    <row r="693" customFormat="false" ht="12.8" hidden="false" customHeight="false" outlineLevel="0" collapsed="false">
      <c r="A693" s="0" t="s">
        <v>162</v>
      </c>
      <c r="B693" s="0" t="s">
        <v>1022</v>
      </c>
      <c r="C693" s="10" t="n">
        <f aca="false">VLOOKUP(A693,'patient_data_survival(Nov17)'!$B$2:$J$71,9,0)</f>
        <v>1</v>
      </c>
      <c r="D693" s="10" t="n">
        <v>1</v>
      </c>
      <c r="E693" s="0"/>
      <c r="F693" s="0"/>
      <c r="G693" s="0"/>
      <c r="H693" s="0"/>
      <c r="I693" s="0"/>
      <c r="J693" s="0"/>
      <c r="K693" s="0"/>
      <c r="L693" s="0"/>
      <c r="M693" s="10" t="s">
        <v>653</v>
      </c>
      <c r="N693" s="0"/>
      <c r="O693" s="0"/>
      <c r="P693" s="0"/>
      <c r="Q693" s="0"/>
      <c r="R693" s="0"/>
      <c r="S693" s="0"/>
      <c r="T693" s="0"/>
      <c r="V693" s="0"/>
    </row>
    <row r="694" customFormat="false" ht="12.8" hidden="false" customHeight="false" outlineLevel="0" collapsed="false">
      <c r="A694" s="0" t="s">
        <v>162</v>
      </c>
      <c r="B694" s="0" t="s">
        <v>1023</v>
      </c>
      <c r="C694" s="10" t="n">
        <f aca="false">VLOOKUP(A694,'patient_data_survival(Nov17)'!$B$2:$J$71,9,0)</f>
        <v>1</v>
      </c>
      <c r="D694" s="10" t="n">
        <v>1</v>
      </c>
      <c r="E694" s="0"/>
      <c r="F694" s="0"/>
      <c r="G694" s="0"/>
      <c r="H694" s="0"/>
      <c r="I694" s="0"/>
      <c r="J694" s="0"/>
      <c r="K694" s="0"/>
      <c r="L694" s="0"/>
      <c r="M694" s="10" t="s">
        <v>653</v>
      </c>
      <c r="N694" s="0"/>
      <c r="O694" s="0"/>
      <c r="P694" s="0"/>
      <c r="Q694" s="0"/>
      <c r="R694" s="0"/>
      <c r="S694" s="0"/>
      <c r="T694" s="0"/>
      <c r="V694" s="0"/>
    </row>
    <row r="695" customFormat="false" ht="12.8" hidden="false" customHeight="false" outlineLevel="0" collapsed="false">
      <c r="A695" s="0" t="s">
        <v>162</v>
      </c>
      <c r="B695" s="0" t="s">
        <v>1024</v>
      </c>
      <c r="C695" s="10" t="n">
        <f aca="false">VLOOKUP(A695,'patient_data_survival(Nov17)'!$B$2:$J$71,9,0)</f>
        <v>1</v>
      </c>
      <c r="D695" s="10" t="n">
        <v>1</v>
      </c>
      <c r="E695" s="0"/>
      <c r="F695" s="0"/>
      <c r="G695" s="0"/>
      <c r="H695" s="0"/>
      <c r="I695" s="0"/>
      <c r="J695" s="0"/>
      <c r="K695" s="0"/>
      <c r="L695" s="0"/>
      <c r="M695" s="10" t="s">
        <v>653</v>
      </c>
      <c r="N695" s="0"/>
      <c r="O695" s="0"/>
      <c r="P695" s="0"/>
      <c r="Q695" s="0"/>
      <c r="R695" s="0"/>
      <c r="S695" s="0"/>
      <c r="T695" s="0"/>
      <c r="V695" s="0"/>
    </row>
    <row r="696" customFormat="false" ht="12.8" hidden="false" customHeight="false" outlineLevel="0" collapsed="false">
      <c r="A696" s="0" t="s">
        <v>166</v>
      </c>
      <c r="B696" s="0" t="s">
        <v>1025</v>
      </c>
      <c r="C696" s="10" t="n">
        <f aca="false">VLOOKUP(A696,'patient_data_survival(Nov17)'!$B$2:$J$71,9,0)</f>
        <v>1</v>
      </c>
      <c r="D696" s="10" t="n">
        <v>1</v>
      </c>
      <c r="E696" s="0"/>
      <c r="F696" s="0"/>
      <c r="G696" s="0"/>
      <c r="H696" s="0"/>
      <c r="I696" s="0"/>
      <c r="J696" s="0"/>
      <c r="K696" s="0"/>
      <c r="L696" s="0"/>
      <c r="M696" s="10" t="s">
        <v>653</v>
      </c>
      <c r="N696" s="0"/>
      <c r="O696" s="0"/>
      <c r="P696" s="0"/>
      <c r="Q696" s="0"/>
      <c r="R696" s="0"/>
      <c r="S696" s="0"/>
      <c r="T696" s="0"/>
      <c r="V696" s="0"/>
    </row>
    <row r="697" customFormat="false" ht="12.8" hidden="false" customHeight="false" outlineLevel="0" collapsed="false">
      <c r="A697" s="0" t="s">
        <v>166</v>
      </c>
      <c r="B697" s="0" t="s">
        <v>1026</v>
      </c>
      <c r="C697" s="10" t="n">
        <f aca="false">VLOOKUP(A697,'patient_data_survival(Nov17)'!$B$2:$J$71,9,0)</f>
        <v>1</v>
      </c>
      <c r="D697" s="10" t="n">
        <v>1</v>
      </c>
      <c r="E697" s="0"/>
      <c r="F697" s="0"/>
      <c r="G697" s="0"/>
      <c r="H697" s="0"/>
      <c r="I697" s="0"/>
      <c r="J697" s="0"/>
      <c r="K697" s="0"/>
      <c r="L697" s="0"/>
      <c r="M697" s="10" t="s">
        <v>653</v>
      </c>
      <c r="N697" s="0"/>
      <c r="O697" s="0"/>
      <c r="P697" s="0"/>
      <c r="Q697" s="0"/>
      <c r="R697" s="0"/>
      <c r="S697" s="0"/>
      <c r="T697" s="0"/>
      <c r="V697" s="0"/>
    </row>
    <row r="698" customFormat="false" ht="12.8" hidden="false" customHeight="false" outlineLevel="0" collapsed="false">
      <c r="A698" s="0" t="s">
        <v>166</v>
      </c>
      <c r="B698" s="0" t="s">
        <v>1027</v>
      </c>
      <c r="C698" s="10" t="n">
        <f aca="false">VLOOKUP(A698,'patient_data_survival(Nov17)'!$B$2:$J$71,9,0)</f>
        <v>1</v>
      </c>
      <c r="D698" s="10" t="n">
        <v>1</v>
      </c>
      <c r="E698" s="0"/>
      <c r="F698" s="0"/>
      <c r="G698" s="0"/>
      <c r="H698" s="0"/>
      <c r="I698" s="0"/>
      <c r="J698" s="0"/>
      <c r="K698" s="0"/>
      <c r="L698" s="0"/>
      <c r="M698" s="10" t="s">
        <v>653</v>
      </c>
      <c r="N698" s="0"/>
      <c r="O698" s="0"/>
      <c r="P698" s="0"/>
      <c r="Q698" s="0"/>
      <c r="R698" s="0"/>
      <c r="S698" s="0"/>
      <c r="T698" s="0"/>
      <c r="V698" s="0"/>
    </row>
    <row r="699" customFormat="false" ht="12.8" hidden="false" customHeight="false" outlineLevel="0" collapsed="false">
      <c r="A699" s="0" t="s">
        <v>166</v>
      </c>
      <c r="B699" s="0" t="s">
        <v>1028</v>
      </c>
      <c r="C699" s="10" t="n">
        <f aca="false">VLOOKUP(A699,'patient_data_survival(Nov17)'!$B$2:$J$71,9,0)</f>
        <v>1</v>
      </c>
      <c r="D699" s="10" t="n">
        <v>1</v>
      </c>
      <c r="E699" s="0"/>
      <c r="F699" s="0"/>
      <c r="G699" s="0"/>
      <c r="H699" s="0"/>
      <c r="I699" s="0"/>
      <c r="J699" s="0"/>
      <c r="K699" s="0"/>
      <c r="L699" s="0"/>
      <c r="M699" s="10" t="s">
        <v>653</v>
      </c>
      <c r="N699" s="0"/>
      <c r="O699" s="0"/>
      <c r="P699" s="0"/>
      <c r="Q699" s="0"/>
      <c r="R699" s="0"/>
      <c r="S699" s="0"/>
      <c r="T699" s="0"/>
      <c r="V699" s="0"/>
    </row>
    <row r="700" customFormat="false" ht="12.8" hidden="false" customHeight="false" outlineLevel="0" collapsed="false">
      <c r="A700" s="0" t="s">
        <v>166</v>
      </c>
      <c r="B700" s="0" t="s">
        <v>1029</v>
      </c>
      <c r="C700" s="10" t="n">
        <f aca="false">VLOOKUP(A700,'patient_data_survival(Nov17)'!$B$2:$J$71,9,0)</f>
        <v>1</v>
      </c>
      <c r="D700" s="10" t="n">
        <v>1</v>
      </c>
      <c r="E700" s="0"/>
      <c r="F700" s="0"/>
      <c r="G700" s="0"/>
      <c r="H700" s="0"/>
      <c r="I700" s="0"/>
      <c r="J700" s="0"/>
      <c r="K700" s="0"/>
      <c r="L700" s="0"/>
      <c r="M700" s="10" t="s">
        <v>653</v>
      </c>
      <c r="N700" s="0"/>
      <c r="O700" s="0"/>
      <c r="P700" s="0"/>
      <c r="Q700" s="0"/>
      <c r="R700" s="0"/>
      <c r="S700" s="0"/>
      <c r="T700" s="0"/>
      <c r="V700" s="0"/>
    </row>
    <row r="701" customFormat="false" ht="12.8" hidden="false" customHeight="false" outlineLevel="0" collapsed="false">
      <c r="A701" s="0" t="s">
        <v>166</v>
      </c>
      <c r="B701" s="0" t="s">
        <v>1030</v>
      </c>
      <c r="C701" s="10" t="n">
        <f aca="false">VLOOKUP(A701,'patient_data_survival(Nov17)'!$B$2:$J$71,9,0)</f>
        <v>1</v>
      </c>
      <c r="D701" s="10" t="n">
        <v>1</v>
      </c>
      <c r="E701" s="0"/>
      <c r="F701" s="0"/>
      <c r="G701" s="0"/>
      <c r="H701" s="0"/>
      <c r="I701" s="0"/>
      <c r="J701" s="0"/>
      <c r="K701" s="0"/>
      <c r="L701" s="0"/>
      <c r="M701" s="10" t="s">
        <v>653</v>
      </c>
      <c r="N701" s="0"/>
      <c r="O701" s="0"/>
      <c r="P701" s="0"/>
      <c r="Q701" s="0"/>
      <c r="R701" s="0"/>
      <c r="S701" s="0"/>
      <c r="T701" s="0"/>
      <c r="V701" s="0"/>
    </row>
    <row r="702" customFormat="false" ht="12.8" hidden="false" customHeight="false" outlineLevel="0" collapsed="false">
      <c r="A702" s="0" t="s">
        <v>166</v>
      </c>
      <c r="B702" s="0" t="s">
        <v>1031</v>
      </c>
      <c r="C702" s="10" t="n">
        <f aca="false">VLOOKUP(A702,'patient_data_survival(Nov17)'!$B$2:$J$71,9,0)</f>
        <v>1</v>
      </c>
      <c r="D702" s="10" t="n">
        <v>1</v>
      </c>
      <c r="E702" s="0"/>
      <c r="F702" s="0"/>
      <c r="G702" s="0"/>
      <c r="H702" s="0"/>
      <c r="I702" s="0"/>
      <c r="J702" s="0"/>
      <c r="K702" s="0"/>
      <c r="L702" s="0"/>
      <c r="M702" s="10" t="s">
        <v>653</v>
      </c>
      <c r="N702" s="0"/>
      <c r="O702" s="0"/>
      <c r="P702" s="0"/>
      <c r="Q702" s="0"/>
      <c r="R702" s="0"/>
      <c r="S702" s="0"/>
      <c r="T702" s="0"/>
      <c r="V702" s="0"/>
    </row>
    <row r="703" customFormat="false" ht="12.8" hidden="false" customHeight="false" outlineLevel="0" collapsed="false">
      <c r="A703" s="0" t="s">
        <v>166</v>
      </c>
      <c r="B703" s="0" t="s">
        <v>1032</v>
      </c>
      <c r="C703" s="10" t="n">
        <f aca="false">VLOOKUP(A703,'patient_data_survival(Nov17)'!$B$2:$J$71,9,0)</f>
        <v>1</v>
      </c>
      <c r="D703" s="10" t="n">
        <v>1</v>
      </c>
      <c r="E703" s="0"/>
      <c r="F703" s="0"/>
      <c r="G703" s="0"/>
      <c r="H703" s="0"/>
      <c r="I703" s="0"/>
      <c r="J703" s="0"/>
      <c r="K703" s="0"/>
      <c r="L703" s="0"/>
      <c r="M703" s="10" t="s">
        <v>653</v>
      </c>
      <c r="N703" s="0"/>
      <c r="O703" s="0"/>
      <c r="P703" s="0"/>
      <c r="Q703" s="0"/>
      <c r="R703" s="0"/>
      <c r="S703" s="0"/>
      <c r="T703" s="0"/>
      <c r="V703" s="0"/>
    </row>
    <row r="704" customFormat="false" ht="12.8" hidden="false" customHeight="false" outlineLevel="0" collapsed="false">
      <c r="A704" s="0" t="s">
        <v>166</v>
      </c>
      <c r="B704" s="0" t="s">
        <v>1033</v>
      </c>
      <c r="C704" s="10" t="n">
        <f aca="false">VLOOKUP(A704,'patient_data_survival(Nov17)'!$B$2:$J$71,9,0)</f>
        <v>1</v>
      </c>
      <c r="D704" s="10" t="n">
        <v>1</v>
      </c>
      <c r="E704" s="0"/>
      <c r="F704" s="0"/>
      <c r="G704" s="0"/>
      <c r="H704" s="0"/>
      <c r="I704" s="0"/>
      <c r="J704" s="0"/>
      <c r="K704" s="0"/>
      <c r="L704" s="0"/>
      <c r="M704" s="10" t="s">
        <v>653</v>
      </c>
      <c r="N704" s="0"/>
      <c r="O704" s="0"/>
      <c r="P704" s="0"/>
      <c r="Q704" s="0"/>
      <c r="R704" s="0"/>
      <c r="S704" s="0"/>
      <c r="T704" s="0"/>
      <c r="V704" s="0"/>
    </row>
    <row r="705" customFormat="false" ht="12.8" hidden="false" customHeight="false" outlineLevel="0" collapsed="false">
      <c r="A705" s="0" t="s">
        <v>166</v>
      </c>
      <c r="B705" s="0" t="s">
        <v>1034</v>
      </c>
      <c r="C705" s="10" t="n">
        <f aca="false">VLOOKUP(A705,'patient_data_survival(Nov17)'!$B$2:$J$71,9,0)</f>
        <v>1</v>
      </c>
      <c r="D705" s="10" t="n">
        <v>1</v>
      </c>
      <c r="E705" s="0"/>
      <c r="F705" s="0"/>
      <c r="G705" s="0"/>
      <c r="H705" s="0"/>
      <c r="I705" s="0"/>
      <c r="J705" s="0"/>
      <c r="K705" s="0"/>
      <c r="L705" s="0"/>
      <c r="M705" s="10" t="s">
        <v>653</v>
      </c>
      <c r="N705" s="0"/>
      <c r="O705" s="0"/>
      <c r="P705" s="0"/>
      <c r="Q705" s="0"/>
      <c r="R705" s="0"/>
      <c r="S705" s="0"/>
      <c r="T705" s="0"/>
      <c r="V705" s="0"/>
    </row>
    <row r="706" customFormat="false" ht="12.8" hidden="false" customHeight="false" outlineLevel="0" collapsed="false">
      <c r="A706" s="0" t="s">
        <v>166</v>
      </c>
      <c r="B706" s="0" t="s">
        <v>1035</v>
      </c>
      <c r="C706" s="10" t="n">
        <f aca="false">VLOOKUP(A706,'patient_data_survival(Nov17)'!$B$2:$J$71,9,0)</f>
        <v>1</v>
      </c>
      <c r="D706" s="10" t="n">
        <v>1</v>
      </c>
      <c r="E706" s="0"/>
      <c r="F706" s="0"/>
      <c r="G706" s="0"/>
      <c r="H706" s="0"/>
      <c r="I706" s="0"/>
      <c r="J706" s="0"/>
      <c r="K706" s="0"/>
      <c r="L706" s="0"/>
      <c r="M706" s="10" t="s">
        <v>653</v>
      </c>
      <c r="N706" s="0"/>
      <c r="O706" s="0"/>
      <c r="P706" s="0"/>
      <c r="Q706" s="0"/>
      <c r="R706" s="0"/>
      <c r="S706" s="0"/>
      <c r="T706" s="0"/>
      <c r="V706" s="0"/>
    </row>
    <row r="707" customFormat="false" ht="12.8" hidden="false" customHeight="false" outlineLevel="0" collapsed="false">
      <c r="A707" s="0" t="s">
        <v>166</v>
      </c>
      <c r="B707" s="0" t="s">
        <v>1036</v>
      </c>
      <c r="C707" s="10" t="n">
        <f aca="false">VLOOKUP(A707,'patient_data_survival(Nov17)'!$B$2:$J$71,9,0)</f>
        <v>1</v>
      </c>
      <c r="D707" s="10" t="n">
        <v>1</v>
      </c>
      <c r="E707" s="0"/>
      <c r="F707" s="0"/>
      <c r="G707" s="0"/>
      <c r="H707" s="0"/>
      <c r="I707" s="0"/>
      <c r="J707" s="0"/>
      <c r="K707" s="0"/>
      <c r="L707" s="0"/>
      <c r="M707" s="10" t="s">
        <v>653</v>
      </c>
      <c r="N707" s="0"/>
      <c r="O707" s="0"/>
      <c r="P707" s="0"/>
      <c r="Q707" s="0"/>
      <c r="R707" s="0"/>
      <c r="S707" s="0"/>
      <c r="T707" s="0"/>
      <c r="V707" s="0"/>
    </row>
    <row r="708" customFormat="false" ht="12.8" hidden="false" customHeight="false" outlineLevel="0" collapsed="false">
      <c r="A708" s="0" t="s">
        <v>166</v>
      </c>
      <c r="B708" s="0" t="s">
        <v>1037</v>
      </c>
      <c r="C708" s="10" t="n">
        <f aca="false">VLOOKUP(A708,'patient_data_survival(Nov17)'!$B$2:$J$71,9,0)</f>
        <v>1</v>
      </c>
      <c r="D708" s="10" t="n">
        <v>1</v>
      </c>
      <c r="E708" s="0"/>
      <c r="F708" s="0"/>
      <c r="G708" s="0"/>
      <c r="H708" s="0"/>
      <c r="I708" s="0"/>
      <c r="J708" s="0"/>
      <c r="K708" s="0"/>
      <c r="L708" s="0"/>
      <c r="M708" s="10" t="s">
        <v>653</v>
      </c>
      <c r="N708" s="0"/>
      <c r="O708" s="0"/>
      <c r="P708" s="0"/>
      <c r="Q708" s="0"/>
      <c r="R708" s="0"/>
      <c r="S708" s="0"/>
      <c r="T708" s="0"/>
      <c r="V708" s="0"/>
    </row>
    <row r="709" customFormat="false" ht="12.8" hidden="false" customHeight="false" outlineLevel="0" collapsed="false">
      <c r="A709" s="0" t="s">
        <v>166</v>
      </c>
      <c r="B709" s="0" t="s">
        <v>1038</v>
      </c>
      <c r="C709" s="10" t="n">
        <f aca="false">VLOOKUP(A709,'patient_data_survival(Nov17)'!$B$2:$J$71,9,0)</f>
        <v>1</v>
      </c>
      <c r="D709" s="10" t="n">
        <v>1</v>
      </c>
      <c r="E709" s="0"/>
      <c r="F709" s="0"/>
      <c r="G709" s="0"/>
      <c r="H709" s="0"/>
      <c r="I709" s="0"/>
      <c r="J709" s="0"/>
      <c r="K709" s="0"/>
      <c r="L709" s="0"/>
      <c r="M709" s="10" t="s">
        <v>653</v>
      </c>
      <c r="N709" s="0"/>
      <c r="O709" s="0"/>
      <c r="P709" s="0"/>
      <c r="Q709" s="0"/>
      <c r="R709" s="0"/>
      <c r="S709" s="0"/>
      <c r="T709" s="0"/>
      <c r="V709" s="0"/>
    </row>
    <row r="710" customFormat="false" ht="12.8" hidden="false" customHeight="false" outlineLevel="0" collapsed="false">
      <c r="A710" s="0" t="s">
        <v>166</v>
      </c>
      <c r="B710" s="0" t="s">
        <v>1039</v>
      </c>
      <c r="C710" s="10" t="n">
        <f aca="false">VLOOKUP(A710,'patient_data_survival(Nov17)'!$B$2:$J$71,9,0)</f>
        <v>1</v>
      </c>
      <c r="D710" s="10" t="n">
        <v>1</v>
      </c>
      <c r="E710" s="0"/>
      <c r="F710" s="0"/>
      <c r="G710" s="0"/>
      <c r="H710" s="0"/>
      <c r="I710" s="0"/>
      <c r="J710" s="0"/>
      <c r="K710" s="0"/>
      <c r="L710" s="0"/>
      <c r="M710" s="10" t="s">
        <v>653</v>
      </c>
      <c r="N710" s="0"/>
      <c r="O710" s="0"/>
      <c r="P710" s="0"/>
      <c r="Q710" s="0"/>
      <c r="R710" s="0"/>
      <c r="S710" s="0"/>
      <c r="T710" s="0"/>
      <c r="V710" s="0"/>
    </row>
    <row r="711" customFormat="false" ht="12.8" hidden="false" customHeight="false" outlineLevel="0" collapsed="false">
      <c r="A711" s="0" t="s">
        <v>166</v>
      </c>
      <c r="B711" s="0" t="s">
        <v>1040</v>
      </c>
      <c r="C711" s="10" t="n">
        <f aca="false">VLOOKUP(A711,'patient_data_survival(Nov17)'!$B$2:$J$71,9,0)</f>
        <v>1</v>
      </c>
      <c r="D711" s="10" t="n">
        <v>1</v>
      </c>
      <c r="E711" s="0"/>
      <c r="F711" s="0"/>
      <c r="G711" s="0"/>
      <c r="H711" s="0"/>
      <c r="I711" s="0"/>
      <c r="J711" s="0"/>
      <c r="K711" s="0"/>
      <c r="L711" s="0"/>
      <c r="M711" s="10" t="s">
        <v>653</v>
      </c>
      <c r="N711" s="0"/>
      <c r="O711" s="0"/>
      <c r="P711" s="0"/>
      <c r="Q711" s="0"/>
      <c r="R711" s="0"/>
      <c r="S711" s="0"/>
      <c r="T711" s="0"/>
      <c r="V711" s="0"/>
    </row>
    <row r="712" customFormat="false" ht="12.8" hidden="false" customHeight="false" outlineLevel="0" collapsed="false">
      <c r="A712" s="0" t="s">
        <v>166</v>
      </c>
      <c r="B712" s="0" t="s">
        <v>1041</v>
      </c>
      <c r="C712" s="10" t="n">
        <f aca="false">VLOOKUP(A712,'patient_data_survival(Nov17)'!$B$2:$J$71,9,0)</f>
        <v>1</v>
      </c>
      <c r="D712" s="10" t="n">
        <v>1</v>
      </c>
      <c r="E712" s="0"/>
      <c r="F712" s="0"/>
      <c r="G712" s="0"/>
      <c r="H712" s="0"/>
      <c r="I712" s="0"/>
      <c r="J712" s="0"/>
      <c r="K712" s="0"/>
      <c r="L712" s="0"/>
      <c r="M712" s="10" t="s">
        <v>653</v>
      </c>
      <c r="N712" s="0"/>
      <c r="O712" s="0"/>
      <c r="P712" s="0"/>
      <c r="Q712" s="0"/>
      <c r="R712" s="0"/>
      <c r="S712" s="0"/>
      <c r="T712" s="0"/>
      <c r="V712" s="0"/>
    </row>
    <row r="713" customFormat="false" ht="12.8" hidden="false" customHeight="false" outlineLevel="0" collapsed="false">
      <c r="A713" s="0" t="s">
        <v>166</v>
      </c>
      <c r="B713" s="0" t="s">
        <v>1042</v>
      </c>
      <c r="C713" s="10" t="n">
        <f aca="false">VLOOKUP(A713,'patient_data_survival(Nov17)'!$B$2:$J$71,9,0)</f>
        <v>1</v>
      </c>
      <c r="D713" s="10" t="n">
        <v>1</v>
      </c>
      <c r="E713" s="0"/>
      <c r="F713" s="0"/>
      <c r="G713" s="0"/>
      <c r="H713" s="0"/>
      <c r="I713" s="0"/>
      <c r="J713" s="0"/>
      <c r="K713" s="0"/>
      <c r="L713" s="0"/>
      <c r="M713" s="10" t="s">
        <v>653</v>
      </c>
      <c r="N713" s="0"/>
      <c r="O713" s="0"/>
      <c r="P713" s="0"/>
      <c r="Q713" s="0"/>
      <c r="R713" s="0"/>
      <c r="S713" s="0"/>
      <c r="T713" s="0"/>
      <c r="V713" s="0"/>
    </row>
    <row r="714" customFormat="false" ht="12.8" hidden="false" customHeight="false" outlineLevel="0" collapsed="false">
      <c r="A714" s="0" t="s">
        <v>166</v>
      </c>
      <c r="B714" s="0" t="s">
        <v>1043</v>
      </c>
      <c r="C714" s="10" t="n">
        <f aca="false">VLOOKUP(A714,'patient_data_survival(Nov17)'!$B$2:$J$71,9,0)</f>
        <v>1</v>
      </c>
      <c r="D714" s="10" t="n">
        <v>1</v>
      </c>
      <c r="E714" s="0"/>
      <c r="F714" s="0"/>
      <c r="G714" s="0"/>
      <c r="H714" s="0"/>
      <c r="I714" s="0"/>
      <c r="J714" s="0"/>
      <c r="K714" s="0"/>
      <c r="L714" s="0"/>
      <c r="M714" s="10" t="s">
        <v>653</v>
      </c>
      <c r="N714" s="0"/>
      <c r="O714" s="0"/>
      <c r="P714" s="0"/>
      <c r="Q714" s="0"/>
      <c r="R714" s="0"/>
      <c r="S714" s="0"/>
      <c r="T714" s="0"/>
      <c r="V714" s="0"/>
    </row>
    <row r="715" customFormat="false" ht="12.8" hidden="false" customHeight="false" outlineLevel="0" collapsed="false">
      <c r="A715" s="0" t="s">
        <v>166</v>
      </c>
      <c r="B715" s="0" t="s">
        <v>1044</v>
      </c>
      <c r="C715" s="10" t="n">
        <f aca="false">VLOOKUP(A715,'patient_data_survival(Nov17)'!$B$2:$J$71,9,0)</f>
        <v>1</v>
      </c>
      <c r="D715" s="10" t="n">
        <v>1</v>
      </c>
      <c r="E715" s="0"/>
      <c r="F715" s="0"/>
      <c r="G715" s="0"/>
      <c r="H715" s="0"/>
      <c r="I715" s="0"/>
      <c r="J715" s="0"/>
      <c r="K715" s="0"/>
      <c r="L715" s="0"/>
      <c r="M715" s="10" t="s">
        <v>653</v>
      </c>
      <c r="N715" s="0"/>
      <c r="O715" s="0"/>
      <c r="P715" s="0"/>
      <c r="Q715" s="0"/>
      <c r="R715" s="0"/>
      <c r="S715" s="0"/>
      <c r="T715" s="0"/>
      <c r="V715" s="0"/>
    </row>
    <row r="716" customFormat="false" ht="12.8" hidden="false" customHeight="false" outlineLevel="0" collapsed="false">
      <c r="A716" s="0" t="s">
        <v>166</v>
      </c>
      <c r="B716" s="0" t="s">
        <v>1045</v>
      </c>
      <c r="C716" s="10" t="n">
        <f aca="false">VLOOKUP(A716,'patient_data_survival(Nov17)'!$B$2:$J$71,9,0)</f>
        <v>1</v>
      </c>
      <c r="D716" s="10" t="n">
        <v>1</v>
      </c>
      <c r="E716" s="0"/>
      <c r="F716" s="0"/>
      <c r="G716" s="0"/>
      <c r="H716" s="0"/>
      <c r="I716" s="0"/>
      <c r="J716" s="0"/>
      <c r="K716" s="0"/>
      <c r="L716" s="0"/>
      <c r="M716" s="10" t="s">
        <v>653</v>
      </c>
      <c r="N716" s="0"/>
      <c r="O716" s="0"/>
      <c r="P716" s="0"/>
      <c r="Q716" s="0"/>
      <c r="R716" s="0"/>
      <c r="S716" s="0"/>
      <c r="T716" s="0"/>
      <c r="V716" s="0"/>
    </row>
    <row r="717" customFormat="false" ht="12.8" hidden="false" customHeight="false" outlineLevel="0" collapsed="false">
      <c r="A717" s="0" t="s">
        <v>166</v>
      </c>
      <c r="B717" s="0" t="s">
        <v>1046</v>
      </c>
      <c r="C717" s="10" t="n">
        <f aca="false">VLOOKUP(A717,'patient_data_survival(Nov17)'!$B$2:$J$71,9,0)</f>
        <v>1</v>
      </c>
      <c r="D717" s="10" t="n">
        <v>1</v>
      </c>
      <c r="E717" s="0"/>
      <c r="F717" s="0"/>
      <c r="G717" s="0"/>
      <c r="H717" s="0"/>
      <c r="I717" s="0"/>
      <c r="J717" s="0"/>
      <c r="K717" s="0"/>
      <c r="L717" s="0"/>
      <c r="M717" s="10" t="s">
        <v>653</v>
      </c>
      <c r="N717" s="0"/>
      <c r="O717" s="0"/>
      <c r="P717" s="0"/>
      <c r="Q717" s="0"/>
      <c r="R717" s="0"/>
      <c r="S717" s="0"/>
      <c r="T717" s="0"/>
      <c r="V717" s="0"/>
    </row>
    <row r="718" customFormat="false" ht="12.8" hidden="false" customHeight="false" outlineLevel="0" collapsed="false">
      <c r="A718" s="0" t="s">
        <v>166</v>
      </c>
      <c r="B718" s="0" t="s">
        <v>1047</v>
      </c>
      <c r="C718" s="10" t="n">
        <f aca="false">VLOOKUP(A718,'patient_data_survival(Nov17)'!$B$2:$J$71,9,0)</f>
        <v>1</v>
      </c>
      <c r="D718" s="10" t="n">
        <v>1</v>
      </c>
      <c r="E718" s="0"/>
      <c r="F718" s="0"/>
      <c r="G718" s="0"/>
      <c r="H718" s="0"/>
      <c r="I718" s="0"/>
      <c r="J718" s="0"/>
      <c r="K718" s="0"/>
      <c r="L718" s="0"/>
      <c r="M718" s="10" t="s">
        <v>653</v>
      </c>
      <c r="N718" s="0"/>
      <c r="O718" s="0"/>
      <c r="P718" s="0"/>
      <c r="Q718" s="0"/>
      <c r="R718" s="0"/>
      <c r="S718" s="0"/>
      <c r="T718" s="0"/>
      <c r="V718" s="0"/>
    </row>
    <row r="719" customFormat="false" ht="12.8" hidden="false" customHeight="false" outlineLevel="0" collapsed="false">
      <c r="A719" s="0" t="s">
        <v>166</v>
      </c>
      <c r="B719" s="0" t="s">
        <v>1048</v>
      </c>
      <c r="C719" s="10" t="n">
        <f aca="false">VLOOKUP(A719,'patient_data_survival(Nov17)'!$B$2:$J$71,9,0)</f>
        <v>1</v>
      </c>
      <c r="D719" s="10" t="n">
        <v>1</v>
      </c>
      <c r="E719" s="0"/>
      <c r="F719" s="0"/>
      <c r="G719" s="0"/>
      <c r="H719" s="0"/>
      <c r="I719" s="0"/>
      <c r="J719" s="0"/>
      <c r="K719" s="0"/>
      <c r="L719" s="0"/>
      <c r="M719" s="10" t="s">
        <v>653</v>
      </c>
      <c r="N719" s="0"/>
      <c r="O719" s="0"/>
      <c r="P719" s="0"/>
      <c r="Q719" s="0"/>
      <c r="R719" s="0"/>
      <c r="S719" s="0"/>
      <c r="T719" s="0"/>
      <c r="V719" s="0"/>
    </row>
    <row r="720" customFormat="false" ht="12.8" hidden="false" customHeight="false" outlineLevel="0" collapsed="false">
      <c r="A720" s="0" t="s">
        <v>166</v>
      </c>
      <c r="B720" s="0" t="s">
        <v>1049</v>
      </c>
      <c r="C720" s="10" t="n">
        <f aca="false">VLOOKUP(A720,'patient_data_survival(Nov17)'!$B$2:$J$71,9,0)</f>
        <v>1</v>
      </c>
      <c r="D720" s="10" t="n">
        <v>1</v>
      </c>
      <c r="E720" s="0"/>
      <c r="F720" s="0"/>
      <c r="G720" s="0"/>
      <c r="H720" s="0"/>
      <c r="I720" s="0"/>
      <c r="J720" s="0"/>
      <c r="K720" s="0"/>
      <c r="L720" s="0"/>
      <c r="M720" s="10" t="s">
        <v>653</v>
      </c>
      <c r="N720" s="0"/>
      <c r="O720" s="0"/>
      <c r="P720" s="0"/>
      <c r="Q720" s="0"/>
      <c r="R720" s="0"/>
      <c r="S720" s="0"/>
      <c r="T720" s="0"/>
      <c r="V720" s="0"/>
    </row>
    <row r="721" customFormat="false" ht="12.8" hidden="false" customHeight="false" outlineLevel="0" collapsed="false">
      <c r="A721" s="0" t="s">
        <v>166</v>
      </c>
      <c r="B721" s="0" t="s">
        <v>1050</v>
      </c>
      <c r="C721" s="10" t="n">
        <f aca="false">VLOOKUP(A721,'patient_data_survival(Nov17)'!$B$2:$J$71,9,0)</f>
        <v>1</v>
      </c>
      <c r="D721" s="10" t="n">
        <v>1</v>
      </c>
      <c r="E721" s="0"/>
      <c r="F721" s="0"/>
      <c r="G721" s="0"/>
      <c r="H721" s="0"/>
      <c r="I721" s="0"/>
      <c r="J721" s="0"/>
      <c r="K721" s="0"/>
      <c r="L721" s="0"/>
      <c r="M721" s="10" t="s">
        <v>653</v>
      </c>
      <c r="N721" s="0"/>
      <c r="O721" s="0"/>
      <c r="P721" s="0"/>
      <c r="Q721" s="0"/>
      <c r="R721" s="0"/>
      <c r="S721" s="0"/>
      <c r="T721" s="0"/>
      <c r="V721" s="0"/>
    </row>
    <row r="722" customFormat="false" ht="12.8" hidden="false" customHeight="false" outlineLevel="0" collapsed="false">
      <c r="A722" s="0" t="s">
        <v>166</v>
      </c>
      <c r="B722" s="0" t="s">
        <v>1051</v>
      </c>
      <c r="C722" s="10" t="n">
        <f aca="false">VLOOKUP(A722,'patient_data_survival(Nov17)'!$B$2:$J$71,9,0)</f>
        <v>1</v>
      </c>
      <c r="D722" s="10" t="n">
        <v>1</v>
      </c>
      <c r="E722" s="0"/>
      <c r="F722" s="0"/>
      <c r="G722" s="0"/>
      <c r="H722" s="0"/>
      <c r="I722" s="0"/>
      <c r="J722" s="0"/>
      <c r="K722" s="0"/>
      <c r="L722" s="0"/>
      <c r="M722" s="10" t="s">
        <v>653</v>
      </c>
      <c r="N722" s="0"/>
      <c r="O722" s="0"/>
      <c r="P722" s="0"/>
      <c r="Q722" s="0"/>
      <c r="R722" s="0"/>
      <c r="S722" s="0"/>
      <c r="T722" s="0"/>
      <c r="V722" s="0"/>
    </row>
    <row r="723" customFormat="false" ht="12.8" hidden="false" customHeight="false" outlineLevel="0" collapsed="false">
      <c r="A723" s="0" t="s">
        <v>166</v>
      </c>
      <c r="B723" s="0" t="s">
        <v>1052</v>
      </c>
      <c r="C723" s="10" t="n">
        <f aca="false">VLOOKUP(A723,'patient_data_survival(Nov17)'!$B$2:$J$71,9,0)</f>
        <v>1</v>
      </c>
      <c r="D723" s="10" t="n">
        <v>1</v>
      </c>
      <c r="E723" s="0"/>
      <c r="F723" s="0"/>
      <c r="G723" s="0"/>
      <c r="H723" s="0"/>
      <c r="I723" s="0"/>
      <c r="J723" s="0"/>
      <c r="K723" s="0"/>
      <c r="L723" s="0"/>
      <c r="M723" s="10" t="s">
        <v>653</v>
      </c>
      <c r="N723" s="0"/>
      <c r="O723" s="0"/>
      <c r="P723" s="0"/>
      <c r="Q723" s="0"/>
      <c r="R723" s="0"/>
      <c r="S723" s="0"/>
      <c r="T723" s="0"/>
      <c r="V723" s="0"/>
    </row>
    <row r="724" customFormat="false" ht="12.8" hidden="false" customHeight="false" outlineLevel="0" collapsed="false">
      <c r="A724" s="0" t="s">
        <v>166</v>
      </c>
      <c r="B724" s="0" t="s">
        <v>1053</v>
      </c>
      <c r="C724" s="10" t="n">
        <f aca="false">VLOOKUP(A724,'patient_data_survival(Nov17)'!$B$2:$J$71,9,0)</f>
        <v>1</v>
      </c>
      <c r="D724" s="10" t="n">
        <v>1</v>
      </c>
      <c r="E724" s="0"/>
      <c r="F724" s="0"/>
      <c r="G724" s="0"/>
      <c r="H724" s="0"/>
      <c r="I724" s="0"/>
      <c r="J724" s="0"/>
      <c r="K724" s="0"/>
      <c r="L724" s="0"/>
      <c r="M724" s="10" t="s">
        <v>653</v>
      </c>
      <c r="N724" s="0"/>
      <c r="O724" s="0"/>
      <c r="P724" s="0"/>
      <c r="Q724" s="0"/>
      <c r="R724" s="0"/>
      <c r="S724" s="0"/>
      <c r="T724" s="0"/>
      <c r="V724" s="0"/>
    </row>
    <row r="725" customFormat="false" ht="12.8" hidden="false" customHeight="false" outlineLevel="0" collapsed="false">
      <c r="A725" s="0" t="s">
        <v>166</v>
      </c>
      <c r="B725" s="0" t="s">
        <v>1054</v>
      </c>
      <c r="C725" s="10" t="n">
        <f aca="false">VLOOKUP(A725,'patient_data_survival(Nov17)'!$B$2:$J$71,9,0)</f>
        <v>1</v>
      </c>
      <c r="D725" s="10" t="n">
        <v>1</v>
      </c>
      <c r="E725" s="0"/>
      <c r="F725" s="0"/>
      <c r="G725" s="0"/>
      <c r="H725" s="0"/>
      <c r="I725" s="0"/>
      <c r="J725" s="0"/>
      <c r="K725" s="0"/>
      <c r="L725" s="0"/>
      <c r="M725" s="10" t="s">
        <v>653</v>
      </c>
      <c r="N725" s="0"/>
      <c r="O725" s="0"/>
      <c r="P725" s="0"/>
      <c r="Q725" s="0"/>
      <c r="R725" s="0"/>
      <c r="S725" s="0"/>
      <c r="T725" s="0"/>
      <c r="V725" s="0"/>
    </row>
    <row r="726" customFormat="false" ht="12.8" hidden="false" customHeight="false" outlineLevel="0" collapsed="false">
      <c r="A726" s="0" t="s">
        <v>166</v>
      </c>
      <c r="B726" s="0" t="s">
        <v>1055</v>
      </c>
      <c r="C726" s="10" t="n">
        <f aca="false">VLOOKUP(A726,'patient_data_survival(Nov17)'!$B$2:$J$71,9,0)</f>
        <v>1</v>
      </c>
      <c r="D726" s="10" t="n">
        <v>1</v>
      </c>
      <c r="E726" s="0"/>
      <c r="F726" s="0"/>
      <c r="G726" s="0"/>
      <c r="H726" s="0"/>
      <c r="I726" s="0"/>
      <c r="J726" s="0"/>
      <c r="K726" s="0"/>
      <c r="L726" s="0"/>
      <c r="M726" s="10" t="s">
        <v>653</v>
      </c>
      <c r="N726" s="0"/>
      <c r="O726" s="0"/>
      <c r="P726" s="0"/>
      <c r="Q726" s="0"/>
      <c r="R726" s="0"/>
      <c r="S726" s="0"/>
      <c r="T726" s="0"/>
      <c r="V726" s="0"/>
    </row>
    <row r="727" customFormat="false" ht="12.8" hidden="false" customHeight="false" outlineLevel="0" collapsed="false">
      <c r="A727" s="0" t="s">
        <v>166</v>
      </c>
      <c r="B727" s="0" t="s">
        <v>1056</v>
      </c>
      <c r="C727" s="10" t="n">
        <f aca="false">VLOOKUP(A727,'patient_data_survival(Nov17)'!$B$2:$J$71,9,0)</f>
        <v>1</v>
      </c>
      <c r="D727" s="10" t="n">
        <v>1</v>
      </c>
      <c r="E727" s="0"/>
      <c r="F727" s="0"/>
      <c r="G727" s="0"/>
      <c r="H727" s="0"/>
      <c r="I727" s="0"/>
      <c r="J727" s="0"/>
      <c r="K727" s="0"/>
      <c r="L727" s="0"/>
      <c r="M727" s="10" t="s">
        <v>653</v>
      </c>
      <c r="N727" s="0"/>
      <c r="O727" s="0"/>
      <c r="P727" s="0"/>
      <c r="Q727" s="0"/>
      <c r="R727" s="0"/>
      <c r="S727" s="0"/>
      <c r="T727" s="0"/>
      <c r="V727" s="0"/>
    </row>
    <row r="728" customFormat="false" ht="12.8" hidden="false" customHeight="false" outlineLevel="0" collapsed="false">
      <c r="A728" s="0" t="s">
        <v>166</v>
      </c>
      <c r="B728" s="0" t="s">
        <v>1057</v>
      </c>
      <c r="C728" s="10" t="n">
        <f aca="false">VLOOKUP(A728,'patient_data_survival(Nov17)'!$B$2:$J$71,9,0)</f>
        <v>1</v>
      </c>
      <c r="D728" s="10" t="n">
        <v>1</v>
      </c>
      <c r="E728" s="0"/>
      <c r="F728" s="0"/>
      <c r="G728" s="0"/>
      <c r="H728" s="0"/>
      <c r="I728" s="0"/>
      <c r="J728" s="0"/>
      <c r="K728" s="0"/>
      <c r="L728" s="0"/>
      <c r="M728" s="10" t="s">
        <v>653</v>
      </c>
      <c r="N728" s="0"/>
      <c r="O728" s="0"/>
      <c r="P728" s="0"/>
      <c r="Q728" s="0"/>
      <c r="R728" s="0"/>
      <c r="S728" s="0"/>
      <c r="T728" s="0"/>
      <c r="V728" s="0"/>
    </row>
    <row r="729" customFormat="false" ht="12.8" hidden="false" customHeight="false" outlineLevel="0" collapsed="false">
      <c r="A729" s="0" t="s">
        <v>166</v>
      </c>
      <c r="B729" s="0" t="s">
        <v>1058</v>
      </c>
      <c r="C729" s="10" t="n">
        <f aca="false">VLOOKUP(A729,'patient_data_survival(Nov17)'!$B$2:$J$71,9,0)</f>
        <v>1</v>
      </c>
      <c r="D729" s="10" t="n">
        <v>1</v>
      </c>
      <c r="E729" s="0"/>
      <c r="F729" s="0"/>
      <c r="G729" s="0"/>
      <c r="H729" s="0"/>
      <c r="I729" s="0"/>
      <c r="J729" s="0"/>
      <c r="K729" s="0"/>
      <c r="L729" s="0"/>
      <c r="M729" s="10" t="s">
        <v>653</v>
      </c>
      <c r="N729" s="0"/>
      <c r="O729" s="0"/>
      <c r="P729" s="0"/>
      <c r="Q729" s="0"/>
      <c r="R729" s="0"/>
      <c r="S729" s="0"/>
      <c r="T729" s="0"/>
      <c r="V729" s="0"/>
    </row>
    <row r="730" customFormat="false" ht="12.8" hidden="false" customHeight="false" outlineLevel="0" collapsed="false">
      <c r="A730" s="0" t="s">
        <v>166</v>
      </c>
      <c r="B730" s="0" t="s">
        <v>1059</v>
      </c>
      <c r="C730" s="10" t="n">
        <f aca="false">VLOOKUP(A730,'patient_data_survival(Nov17)'!$B$2:$J$71,9,0)</f>
        <v>1</v>
      </c>
      <c r="D730" s="10" t="n">
        <v>1</v>
      </c>
      <c r="E730" s="0"/>
      <c r="F730" s="0"/>
      <c r="G730" s="0"/>
      <c r="H730" s="0"/>
      <c r="I730" s="0"/>
      <c r="J730" s="0"/>
      <c r="K730" s="0"/>
      <c r="L730" s="0"/>
      <c r="M730" s="10" t="s">
        <v>653</v>
      </c>
      <c r="N730" s="0"/>
      <c r="O730" s="0"/>
      <c r="P730" s="0"/>
      <c r="Q730" s="0"/>
      <c r="R730" s="0"/>
      <c r="S730" s="0"/>
      <c r="T730" s="0"/>
      <c r="V730" s="0"/>
    </row>
    <row r="731" customFormat="false" ht="12.8" hidden="false" customHeight="false" outlineLevel="0" collapsed="false">
      <c r="A731" s="0" t="s">
        <v>166</v>
      </c>
      <c r="B731" s="0" t="s">
        <v>1060</v>
      </c>
      <c r="C731" s="10" t="n">
        <f aca="false">VLOOKUP(A731,'patient_data_survival(Nov17)'!$B$2:$J$71,9,0)</f>
        <v>1</v>
      </c>
      <c r="D731" s="10" t="n">
        <v>1</v>
      </c>
      <c r="E731" s="0"/>
      <c r="F731" s="0"/>
      <c r="G731" s="0"/>
      <c r="H731" s="0"/>
      <c r="I731" s="0"/>
      <c r="J731" s="0"/>
      <c r="K731" s="0"/>
      <c r="L731" s="0"/>
      <c r="M731" s="10" t="s">
        <v>653</v>
      </c>
      <c r="N731" s="0"/>
      <c r="O731" s="0"/>
      <c r="P731" s="0"/>
      <c r="Q731" s="0"/>
      <c r="R731" s="0"/>
      <c r="S731" s="0"/>
      <c r="T731" s="0"/>
      <c r="V731" s="0"/>
    </row>
    <row r="732" customFormat="false" ht="12.8" hidden="false" customHeight="false" outlineLevel="0" collapsed="false">
      <c r="A732" s="0" t="s">
        <v>174</v>
      </c>
      <c r="B732" s="0" t="s">
        <v>1061</v>
      </c>
      <c r="C732" s="10" t="n">
        <f aca="false">VLOOKUP(A732,'patient_data_survival(Nov17)'!$B$2:$J$71,9,0)</f>
        <v>1</v>
      </c>
      <c r="D732" s="10" t="n">
        <v>1</v>
      </c>
      <c r="E732" s="0"/>
      <c r="F732" s="0"/>
      <c r="G732" s="0"/>
      <c r="H732" s="0"/>
      <c r="I732" s="0"/>
      <c r="J732" s="0"/>
      <c r="K732" s="0"/>
      <c r="L732" s="0"/>
      <c r="M732" s="10" t="s">
        <v>653</v>
      </c>
      <c r="N732" s="0"/>
      <c r="O732" s="0"/>
      <c r="P732" s="0"/>
      <c r="Q732" s="0"/>
      <c r="R732" s="0"/>
      <c r="S732" s="0"/>
      <c r="T732" s="0"/>
      <c r="V732" s="0"/>
    </row>
    <row r="733" customFormat="false" ht="12.8" hidden="false" customHeight="false" outlineLevel="0" collapsed="false">
      <c r="A733" s="0" t="s">
        <v>174</v>
      </c>
      <c r="B733" s="0" t="s">
        <v>1062</v>
      </c>
      <c r="C733" s="10" t="n">
        <f aca="false">VLOOKUP(A733,'patient_data_survival(Nov17)'!$B$2:$J$71,9,0)</f>
        <v>1</v>
      </c>
      <c r="D733" s="10" t="n">
        <v>1</v>
      </c>
      <c r="E733" s="0"/>
      <c r="F733" s="0"/>
      <c r="G733" s="0"/>
      <c r="H733" s="0"/>
      <c r="I733" s="0"/>
      <c r="J733" s="0"/>
      <c r="K733" s="0"/>
      <c r="L733" s="0"/>
      <c r="M733" s="10" t="s">
        <v>653</v>
      </c>
      <c r="N733" s="0"/>
      <c r="O733" s="0"/>
      <c r="P733" s="0"/>
      <c r="Q733" s="0"/>
      <c r="R733" s="0"/>
      <c r="S733" s="0"/>
      <c r="T733" s="0"/>
      <c r="V733" s="0"/>
    </row>
    <row r="734" customFormat="false" ht="12.8" hidden="false" customHeight="false" outlineLevel="0" collapsed="false">
      <c r="A734" s="0" t="s">
        <v>174</v>
      </c>
      <c r="B734" s="0" t="s">
        <v>1063</v>
      </c>
      <c r="C734" s="10" t="n">
        <f aca="false">VLOOKUP(A734,'patient_data_survival(Nov17)'!$B$2:$J$71,9,0)</f>
        <v>1</v>
      </c>
      <c r="D734" s="10" t="n">
        <v>1</v>
      </c>
      <c r="E734" s="0"/>
      <c r="F734" s="0"/>
      <c r="G734" s="0"/>
      <c r="H734" s="0"/>
      <c r="I734" s="0"/>
      <c r="J734" s="0"/>
      <c r="K734" s="0"/>
      <c r="L734" s="0"/>
      <c r="M734" s="10" t="s">
        <v>653</v>
      </c>
      <c r="N734" s="0"/>
      <c r="O734" s="0"/>
      <c r="P734" s="0"/>
      <c r="Q734" s="0"/>
      <c r="R734" s="0"/>
      <c r="S734" s="0"/>
      <c r="T734" s="0"/>
      <c r="V734" s="0"/>
    </row>
    <row r="735" customFormat="false" ht="12.8" hidden="false" customHeight="false" outlineLevel="0" collapsed="false">
      <c r="A735" s="0" t="s">
        <v>174</v>
      </c>
      <c r="B735" s="0" t="s">
        <v>1064</v>
      </c>
      <c r="C735" s="10" t="n">
        <f aca="false">VLOOKUP(A735,'patient_data_survival(Nov17)'!$B$2:$J$71,9,0)</f>
        <v>1</v>
      </c>
      <c r="D735" s="10" t="n">
        <v>1</v>
      </c>
      <c r="E735" s="0"/>
      <c r="F735" s="0"/>
      <c r="G735" s="0"/>
      <c r="H735" s="0"/>
      <c r="I735" s="0"/>
      <c r="J735" s="0"/>
      <c r="K735" s="0"/>
      <c r="L735" s="0"/>
      <c r="M735" s="10" t="s">
        <v>653</v>
      </c>
      <c r="N735" s="0"/>
      <c r="O735" s="0"/>
      <c r="P735" s="0"/>
      <c r="Q735" s="0"/>
      <c r="R735" s="0"/>
      <c r="S735" s="0"/>
      <c r="T735" s="0"/>
      <c r="V735" s="0"/>
    </row>
    <row r="736" customFormat="false" ht="12.8" hidden="false" customHeight="false" outlineLevel="0" collapsed="false">
      <c r="A736" s="0" t="s">
        <v>174</v>
      </c>
      <c r="B736" s="0" t="s">
        <v>1065</v>
      </c>
      <c r="C736" s="10" t="n">
        <f aca="false">VLOOKUP(A736,'patient_data_survival(Nov17)'!$B$2:$J$71,9,0)</f>
        <v>1</v>
      </c>
      <c r="D736" s="10" t="n">
        <v>1</v>
      </c>
      <c r="E736" s="0"/>
      <c r="F736" s="0"/>
      <c r="G736" s="0"/>
      <c r="H736" s="0"/>
      <c r="I736" s="0"/>
      <c r="J736" s="0"/>
      <c r="K736" s="0"/>
      <c r="L736" s="0"/>
      <c r="M736" s="10" t="s">
        <v>653</v>
      </c>
      <c r="N736" s="0"/>
      <c r="O736" s="0"/>
      <c r="P736" s="0"/>
      <c r="Q736" s="0"/>
      <c r="R736" s="0"/>
      <c r="S736" s="0"/>
      <c r="T736" s="0"/>
      <c r="V736" s="0"/>
    </row>
    <row r="737" customFormat="false" ht="12.8" hidden="false" customHeight="false" outlineLevel="0" collapsed="false">
      <c r="A737" s="0" t="s">
        <v>174</v>
      </c>
      <c r="B737" s="0" t="s">
        <v>1066</v>
      </c>
      <c r="C737" s="10" t="n">
        <f aca="false">VLOOKUP(A737,'patient_data_survival(Nov17)'!$B$2:$J$71,9,0)</f>
        <v>1</v>
      </c>
      <c r="D737" s="10" t="n">
        <v>1</v>
      </c>
      <c r="E737" s="0"/>
      <c r="F737" s="0"/>
      <c r="G737" s="0"/>
      <c r="H737" s="0"/>
      <c r="I737" s="0"/>
      <c r="J737" s="0"/>
      <c r="K737" s="0"/>
      <c r="L737" s="0"/>
      <c r="M737" s="10" t="s">
        <v>653</v>
      </c>
      <c r="N737" s="0"/>
      <c r="O737" s="0"/>
      <c r="P737" s="0"/>
      <c r="Q737" s="0"/>
      <c r="R737" s="0"/>
      <c r="S737" s="0"/>
      <c r="T737" s="0"/>
      <c r="V737" s="0"/>
    </row>
    <row r="738" customFormat="false" ht="12.8" hidden="false" customHeight="false" outlineLevel="0" collapsed="false">
      <c r="A738" s="0" t="s">
        <v>174</v>
      </c>
      <c r="B738" s="0" t="s">
        <v>1067</v>
      </c>
      <c r="C738" s="10" t="n">
        <f aca="false">VLOOKUP(A738,'patient_data_survival(Nov17)'!$B$2:$J$71,9,0)</f>
        <v>1</v>
      </c>
      <c r="D738" s="10" t="n">
        <v>1</v>
      </c>
      <c r="E738" s="0"/>
      <c r="F738" s="0"/>
      <c r="G738" s="0"/>
      <c r="H738" s="0"/>
      <c r="I738" s="0"/>
      <c r="J738" s="0"/>
      <c r="K738" s="0"/>
      <c r="L738" s="0"/>
      <c r="M738" s="10" t="s">
        <v>653</v>
      </c>
      <c r="N738" s="0"/>
      <c r="O738" s="0"/>
      <c r="P738" s="0"/>
      <c r="Q738" s="0"/>
      <c r="R738" s="0"/>
      <c r="S738" s="0"/>
      <c r="T738" s="0"/>
      <c r="V738" s="0"/>
    </row>
    <row r="739" customFormat="false" ht="12.8" hidden="false" customHeight="false" outlineLevel="0" collapsed="false">
      <c r="A739" s="0" t="s">
        <v>174</v>
      </c>
      <c r="B739" s="0" t="s">
        <v>1068</v>
      </c>
      <c r="C739" s="10" t="n">
        <f aca="false">VLOOKUP(A739,'patient_data_survival(Nov17)'!$B$2:$J$71,9,0)</f>
        <v>1</v>
      </c>
      <c r="D739" s="10" t="n">
        <v>1</v>
      </c>
      <c r="E739" s="0"/>
      <c r="F739" s="0"/>
      <c r="G739" s="0"/>
      <c r="H739" s="0"/>
      <c r="I739" s="0"/>
      <c r="J739" s="0"/>
      <c r="K739" s="0"/>
      <c r="L739" s="0"/>
      <c r="M739" s="10" t="s">
        <v>653</v>
      </c>
      <c r="N739" s="0"/>
      <c r="O739" s="0"/>
      <c r="P739" s="0"/>
      <c r="Q739" s="0"/>
      <c r="R739" s="0"/>
      <c r="S739" s="0"/>
      <c r="T739" s="0"/>
      <c r="V739" s="0"/>
    </row>
    <row r="740" customFormat="false" ht="12.8" hidden="false" customHeight="false" outlineLevel="0" collapsed="false">
      <c r="A740" s="0" t="s">
        <v>174</v>
      </c>
      <c r="B740" s="0" t="s">
        <v>1069</v>
      </c>
      <c r="C740" s="10" t="n">
        <f aca="false">VLOOKUP(A740,'patient_data_survival(Nov17)'!$B$2:$J$71,9,0)</f>
        <v>1</v>
      </c>
      <c r="D740" s="10" t="n">
        <v>1</v>
      </c>
      <c r="E740" s="0"/>
      <c r="F740" s="0"/>
      <c r="G740" s="0"/>
      <c r="H740" s="0"/>
      <c r="I740" s="0"/>
      <c r="J740" s="0"/>
      <c r="K740" s="0"/>
      <c r="L740" s="0"/>
      <c r="M740" s="10" t="s">
        <v>653</v>
      </c>
      <c r="N740" s="0"/>
      <c r="O740" s="0"/>
      <c r="P740" s="0"/>
      <c r="Q740" s="0"/>
      <c r="R740" s="0"/>
      <c r="S740" s="0"/>
      <c r="T740" s="0"/>
      <c r="V740" s="0"/>
    </row>
    <row r="741" customFormat="false" ht="12.8" hidden="false" customHeight="false" outlineLevel="0" collapsed="false">
      <c r="A741" s="0" t="s">
        <v>174</v>
      </c>
      <c r="B741" s="0" t="s">
        <v>1070</v>
      </c>
      <c r="C741" s="10" t="n">
        <f aca="false">VLOOKUP(A741,'patient_data_survival(Nov17)'!$B$2:$J$71,9,0)</f>
        <v>1</v>
      </c>
      <c r="D741" s="10" t="n">
        <v>1</v>
      </c>
      <c r="E741" s="0"/>
      <c r="F741" s="0"/>
      <c r="G741" s="0"/>
      <c r="H741" s="0"/>
      <c r="I741" s="0"/>
      <c r="J741" s="0"/>
      <c r="K741" s="0"/>
      <c r="L741" s="0"/>
      <c r="M741" s="10" t="s">
        <v>653</v>
      </c>
      <c r="N741" s="0"/>
      <c r="O741" s="0"/>
      <c r="P741" s="0"/>
      <c r="Q741" s="0"/>
      <c r="R741" s="0"/>
      <c r="S741" s="0"/>
      <c r="T741" s="0"/>
      <c r="V741" s="0"/>
    </row>
    <row r="742" customFormat="false" ht="12.8" hidden="false" customHeight="false" outlineLevel="0" collapsed="false">
      <c r="A742" s="0" t="s">
        <v>174</v>
      </c>
      <c r="B742" s="0" t="s">
        <v>1071</v>
      </c>
      <c r="C742" s="10" t="n">
        <f aca="false">VLOOKUP(A742,'patient_data_survival(Nov17)'!$B$2:$J$71,9,0)</f>
        <v>1</v>
      </c>
      <c r="D742" s="10" t="n">
        <v>1</v>
      </c>
      <c r="E742" s="0"/>
      <c r="F742" s="0"/>
      <c r="G742" s="0"/>
      <c r="H742" s="0"/>
      <c r="I742" s="0"/>
      <c r="J742" s="0"/>
      <c r="K742" s="0"/>
      <c r="L742" s="0"/>
      <c r="M742" s="10" t="s">
        <v>653</v>
      </c>
      <c r="N742" s="0"/>
      <c r="O742" s="0"/>
      <c r="P742" s="0"/>
      <c r="Q742" s="0"/>
      <c r="R742" s="0"/>
      <c r="S742" s="0"/>
      <c r="T742" s="0"/>
      <c r="V742" s="0"/>
    </row>
    <row r="743" customFormat="false" ht="12.8" hidden="false" customHeight="false" outlineLevel="0" collapsed="false">
      <c r="A743" s="0" t="s">
        <v>174</v>
      </c>
      <c r="B743" s="0" t="s">
        <v>1072</v>
      </c>
      <c r="C743" s="10" t="n">
        <f aca="false">VLOOKUP(A743,'patient_data_survival(Nov17)'!$B$2:$J$71,9,0)</f>
        <v>1</v>
      </c>
      <c r="D743" s="10" t="n">
        <v>1</v>
      </c>
      <c r="E743" s="0"/>
      <c r="F743" s="0"/>
      <c r="G743" s="0"/>
      <c r="H743" s="0"/>
      <c r="I743" s="0"/>
      <c r="J743" s="0"/>
      <c r="K743" s="0"/>
      <c r="L743" s="0"/>
      <c r="M743" s="10" t="s">
        <v>653</v>
      </c>
      <c r="N743" s="0"/>
      <c r="O743" s="0"/>
      <c r="P743" s="0"/>
      <c r="Q743" s="0"/>
      <c r="R743" s="0"/>
      <c r="S743" s="0"/>
      <c r="T743" s="0"/>
      <c r="V743" s="0"/>
    </row>
    <row r="744" customFormat="false" ht="12.8" hidden="false" customHeight="false" outlineLevel="0" collapsed="false">
      <c r="A744" s="0" t="s">
        <v>174</v>
      </c>
      <c r="B744" s="0" t="s">
        <v>1073</v>
      </c>
      <c r="C744" s="10" t="n">
        <f aca="false">VLOOKUP(A744,'patient_data_survival(Nov17)'!$B$2:$J$71,9,0)</f>
        <v>1</v>
      </c>
      <c r="D744" s="10" t="n">
        <v>1</v>
      </c>
      <c r="E744" s="0"/>
      <c r="F744" s="0"/>
      <c r="G744" s="0"/>
      <c r="H744" s="0"/>
      <c r="I744" s="0"/>
      <c r="J744" s="0"/>
      <c r="K744" s="0"/>
      <c r="L744" s="0"/>
      <c r="M744" s="10" t="s">
        <v>653</v>
      </c>
      <c r="N744" s="0"/>
      <c r="O744" s="0"/>
      <c r="P744" s="0"/>
      <c r="Q744" s="0"/>
      <c r="R744" s="0"/>
      <c r="S744" s="0"/>
      <c r="T744" s="0"/>
      <c r="V744" s="0"/>
    </row>
    <row r="745" customFormat="false" ht="12.8" hidden="false" customHeight="false" outlineLevel="0" collapsed="false">
      <c r="A745" s="0" t="s">
        <v>174</v>
      </c>
      <c r="B745" s="0" t="s">
        <v>1074</v>
      </c>
      <c r="C745" s="10" t="n">
        <f aca="false">VLOOKUP(A745,'patient_data_survival(Nov17)'!$B$2:$J$71,9,0)</f>
        <v>1</v>
      </c>
      <c r="D745" s="10" t="n">
        <v>1</v>
      </c>
      <c r="E745" s="0"/>
      <c r="F745" s="0"/>
      <c r="G745" s="0"/>
      <c r="H745" s="0"/>
      <c r="I745" s="0"/>
      <c r="J745" s="0"/>
      <c r="K745" s="0"/>
      <c r="L745" s="0"/>
      <c r="M745" s="10" t="s">
        <v>653</v>
      </c>
      <c r="N745" s="0"/>
      <c r="O745" s="0"/>
      <c r="P745" s="0"/>
      <c r="Q745" s="0"/>
      <c r="R745" s="0"/>
      <c r="S745" s="0"/>
      <c r="T745" s="0"/>
      <c r="V745" s="0"/>
    </row>
    <row r="746" customFormat="false" ht="12.8" hidden="false" customHeight="false" outlineLevel="0" collapsed="false">
      <c r="A746" s="0" t="s">
        <v>174</v>
      </c>
      <c r="B746" s="0" t="s">
        <v>1075</v>
      </c>
      <c r="C746" s="10" t="n">
        <f aca="false">VLOOKUP(A746,'patient_data_survival(Nov17)'!$B$2:$J$71,9,0)</f>
        <v>1</v>
      </c>
      <c r="D746" s="10" t="n">
        <v>1</v>
      </c>
      <c r="E746" s="0"/>
      <c r="F746" s="0"/>
      <c r="G746" s="0"/>
      <c r="H746" s="0"/>
      <c r="I746" s="0"/>
      <c r="J746" s="0"/>
      <c r="K746" s="0"/>
      <c r="L746" s="0"/>
      <c r="M746" s="10" t="s">
        <v>653</v>
      </c>
      <c r="N746" s="0"/>
      <c r="O746" s="0"/>
      <c r="P746" s="0"/>
      <c r="Q746" s="0"/>
      <c r="R746" s="0"/>
      <c r="S746" s="0"/>
      <c r="T746" s="0"/>
      <c r="V746" s="0"/>
    </row>
    <row r="747" customFormat="false" ht="12.8" hidden="false" customHeight="false" outlineLevel="0" collapsed="false">
      <c r="A747" s="0" t="s">
        <v>174</v>
      </c>
      <c r="B747" s="0" t="s">
        <v>1076</v>
      </c>
      <c r="C747" s="10" t="n">
        <f aca="false">VLOOKUP(A747,'patient_data_survival(Nov17)'!$B$2:$J$71,9,0)</f>
        <v>1</v>
      </c>
      <c r="D747" s="10" t="n">
        <v>1</v>
      </c>
      <c r="E747" s="0"/>
      <c r="F747" s="0"/>
      <c r="G747" s="0"/>
      <c r="H747" s="0"/>
      <c r="I747" s="0"/>
      <c r="J747" s="0"/>
      <c r="K747" s="0"/>
      <c r="L747" s="0"/>
      <c r="M747" s="10" t="s">
        <v>653</v>
      </c>
      <c r="N747" s="0"/>
      <c r="O747" s="0"/>
      <c r="P747" s="0"/>
      <c r="Q747" s="0"/>
      <c r="R747" s="0"/>
      <c r="S747" s="0"/>
      <c r="T747" s="0"/>
      <c r="V747" s="0"/>
    </row>
    <row r="748" customFormat="false" ht="12.8" hidden="false" customHeight="false" outlineLevel="0" collapsed="false">
      <c r="A748" s="0" t="s">
        <v>203</v>
      </c>
      <c r="B748" s="0" t="s">
        <v>1077</v>
      </c>
      <c r="C748" s="10" t="n">
        <f aca="false">VLOOKUP(A748,'patient_data_survival(Nov17)'!$B$2:$J$71,9,0)</f>
        <v>1</v>
      </c>
      <c r="D748" s="10" t="n">
        <v>1</v>
      </c>
      <c r="E748" s="0"/>
      <c r="F748" s="0"/>
      <c r="G748" s="0"/>
      <c r="H748" s="0"/>
      <c r="I748" s="0"/>
      <c r="J748" s="0"/>
      <c r="K748" s="0"/>
      <c r="L748" s="0"/>
      <c r="M748" s="10" t="s">
        <v>653</v>
      </c>
      <c r="N748" s="0"/>
      <c r="O748" s="0"/>
      <c r="P748" s="0"/>
      <c r="Q748" s="0"/>
      <c r="R748" s="0"/>
      <c r="S748" s="0"/>
      <c r="T748" s="0"/>
      <c r="V748" s="0"/>
    </row>
    <row r="749" customFormat="false" ht="12.8" hidden="false" customHeight="false" outlineLevel="0" collapsed="false">
      <c r="A749" s="0" t="s">
        <v>203</v>
      </c>
      <c r="B749" s="0" t="s">
        <v>1078</v>
      </c>
      <c r="C749" s="10" t="n">
        <f aca="false">VLOOKUP(A749,'patient_data_survival(Nov17)'!$B$2:$J$71,9,0)</f>
        <v>1</v>
      </c>
      <c r="D749" s="10" t="n">
        <v>1</v>
      </c>
      <c r="E749" s="0"/>
      <c r="F749" s="0"/>
      <c r="G749" s="0"/>
      <c r="H749" s="0"/>
      <c r="I749" s="0"/>
      <c r="J749" s="0"/>
      <c r="K749" s="0"/>
      <c r="L749" s="0"/>
      <c r="M749" s="10" t="s">
        <v>653</v>
      </c>
      <c r="N749" s="0"/>
      <c r="O749" s="0"/>
      <c r="P749" s="0"/>
      <c r="Q749" s="0"/>
      <c r="R749" s="0"/>
      <c r="S749" s="0"/>
      <c r="T749" s="0"/>
      <c r="V749" s="0"/>
    </row>
    <row r="750" customFormat="false" ht="12.8" hidden="false" customHeight="false" outlineLevel="0" collapsed="false">
      <c r="A750" s="0" t="s">
        <v>203</v>
      </c>
      <c r="B750" s="0" t="s">
        <v>1079</v>
      </c>
      <c r="C750" s="10" t="n">
        <f aca="false">VLOOKUP(A750,'patient_data_survival(Nov17)'!$B$2:$J$71,9,0)</f>
        <v>1</v>
      </c>
      <c r="D750" s="10" t="n">
        <v>1</v>
      </c>
      <c r="E750" s="0"/>
      <c r="F750" s="0"/>
      <c r="G750" s="0"/>
      <c r="H750" s="0"/>
      <c r="I750" s="0"/>
      <c r="J750" s="0"/>
      <c r="K750" s="0"/>
      <c r="L750" s="0"/>
      <c r="M750" s="10" t="s">
        <v>653</v>
      </c>
      <c r="N750" s="0"/>
      <c r="O750" s="0"/>
      <c r="P750" s="0"/>
      <c r="Q750" s="0"/>
      <c r="R750" s="0"/>
      <c r="S750" s="0"/>
      <c r="T750" s="0"/>
      <c r="V750" s="0"/>
    </row>
    <row r="751" customFormat="false" ht="12.8" hidden="false" customHeight="false" outlineLevel="0" collapsed="false">
      <c r="A751" s="10" t="s">
        <v>20</v>
      </c>
      <c r="B751" s="10" t="s">
        <v>1080</v>
      </c>
      <c r="C751" s="10" t="n">
        <v>0</v>
      </c>
      <c r="D751" s="10" t="s">
        <v>73</v>
      </c>
      <c r="E751" s="10" t="n">
        <v>0</v>
      </c>
      <c r="F751" s="10" t="n">
        <v>0</v>
      </c>
      <c r="G751" s="10" t="n">
        <v>0</v>
      </c>
      <c r="H751" s="0"/>
      <c r="I751" s="0" t="n">
        <v>1</v>
      </c>
      <c r="J751" s="0"/>
      <c r="K751" s="0"/>
      <c r="L751" s="0" t="n">
        <v>1</v>
      </c>
      <c r="M751" s="10" t="s">
        <v>1081</v>
      </c>
      <c r="N751" s="40" t="s">
        <v>1082</v>
      </c>
      <c r="O751" s="0"/>
      <c r="P751" s="0"/>
      <c r="Q751" s="0"/>
      <c r="R751" s="0"/>
      <c r="S751" s="0" t="n">
        <v>0</v>
      </c>
      <c r="T751" s="0"/>
      <c r="V751" s="0"/>
    </row>
    <row r="752" customFormat="false" ht="12.8" hidden="false" customHeight="false" outlineLevel="0" collapsed="false">
      <c r="A752" s="10" t="s">
        <v>20</v>
      </c>
      <c r="B752" s="10" t="s">
        <v>1083</v>
      </c>
      <c r="C752" s="10" t="n">
        <v>0</v>
      </c>
      <c r="D752" s="10" t="s">
        <v>73</v>
      </c>
      <c r="E752" s="10" t="e">
        <f aca="false">VLOOKUP(master!D752,yvonne_data!$C$1:$D$70,2,0)</f>
        <v>#N/A</v>
      </c>
      <c r="F752" s="0"/>
      <c r="G752" s="10" t="n">
        <v>0</v>
      </c>
      <c r="H752" s="0"/>
      <c r="I752" s="0"/>
      <c r="J752" s="0"/>
      <c r="K752" s="0"/>
      <c r="L752" s="0"/>
      <c r="M752" s="10" t="s">
        <v>1081</v>
      </c>
      <c r="N752" s="0"/>
      <c r="O752" s="0"/>
      <c r="P752" s="0"/>
      <c r="Q752" s="0"/>
      <c r="R752" s="0"/>
      <c r="S752" s="0" t="n">
        <v>0</v>
      </c>
      <c r="T752" s="0"/>
      <c r="V752" s="0"/>
    </row>
    <row r="753" customFormat="false" ht="12.8" hidden="false" customHeight="false" outlineLevel="0" collapsed="false">
      <c r="A753" s="10" t="s">
        <v>20</v>
      </c>
      <c r="B753" s="10" t="s">
        <v>1084</v>
      </c>
      <c r="C753" s="10" t="n">
        <v>0</v>
      </c>
      <c r="D753" s="10" t="s">
        <v>73</v>
      </c>
      <c r="E753" s="10" t="n">
        <v>0</v>
      </c>
      <c r="F753" s="10" t="n">
        <v>1</v>
      </c>
      <c r="G753" s="10" t="n">
        <v>0</v>
      </c>
      <c r="H753" s="0"/>
      <c r="I753" s="0"/>
      <c r="J753" s="0" t="n">
        <v>1</v>
      </c>
      <c r="K753" s="0"/>
      <c r="L753" s="0"/>
      <c r="M753" s="10" t="s">
        <v>1081</v>
      </c>
      <c r="N753" s="0"/>
      <c r="O753" s="0"/>
      <c r="P753" s="0"/>
      <c r="Q753" s="0"/>
      <c r="R753" s="0"/>
      <c r="S753" s="0" t="n">
        <v>0</v>
      </c>
      <c r="T753" s="0"/>
      <c r="V753" s="0"/>
    </row>
    <row r="754" customFormat="false" ht="12.8" hidden="false" customHeight="false" outlineLevel="0" collapsed="false">
      <c r="A754" s="10" t="s">
        <v>20</v>
      </c>
      <c r="B754" s="10" t="s">
        <v>1085</v>
      </c>
      <c r="C754" s="10" t="n">
        <v>0</v>
      </c>
      <c r="D754" s="10" t="s">
        <v>73</v>
      </c>
      <c r="E754" s="10" t="n">
        <v>0</v>
      </c>
      <c r="F754" s="10" t="n">
        <v>0</v>
      </c>
      <c r="G754" s="10" t="n">
        <v>0</v>
      </c>
      <c r="H754" s="0"/>
      <c r="I754" s="0" t="n">
        <v>1</v>
      </c>
      <c r="J754" s="0"/>
      <c r="K754" s="0"/>
      <c r="L754" s="0" t="n">
        <v>1</v>
      </c>
      <c r="M754" s="10" t="s">
        <v>1081</v>
      </c>
      <c r="N754" s="40" t="s">
        <v>1082</v>
      </c>
      <c r="O754" s="0"/>
      <c r="P754" s="0"/>
      <c r="Q754" s="0"/>
      <c r="R754" s="0"/>
      <c r="S754" s="0" t="n">
        <v>0</v>
      </c>
      <c r="T754" s="0"/>
      <c r="V754" s="0"/>
    </row>
    <row r="755" customFormat="false" ht="12.8" hidden="false" customHeight="false" outlineLevel="0" collapsed="false">
      <c r="A755" s="10" t="s">
        <v>20</v>
      </c>
      <c r="B755" s="10" t="s">
        <v>1086</v>
      </c>
      <c r="C755" s="10" t="n">
        <v>0</v>
      </c>
      <c r="D755" s="10" t="s">
        <v>73</v>
      </c>
      <c r="E755" s="10" t="n">
        <v>0</v>
      </c>
      <c r="F755" s="10" t="n">
        <v>1</v>
      </c>
      <c r="G755" s="10" t="n">
        <v>0</v>
      </c>
      <c r="H755" s="0"/>
      <c r="I755" s="0"/>
      <c r="J755" s="0" t="n">
        <v>1</v>
      </c>
      <c r="K755" s="0"/>
      <c r="L755" s="0"/>
      <c r="M755" s="10" t="s">
        <v>1081</v>
      </c>
      <c r="N755" s="0"/>
      <c r="O755" s="0"/>
      <c r="P755" s="0"/>
      <c r="Q755" s="0"/>
      <c r="R755" s="0"/>
      <c r="S755" s="0" t="n">
        <v>0</v>
      </c>
      <c r="T755" s="0"/>
      <c r="V755" s="0"/>
    </row>
    <row r="756" customFormat="false" ht="12.8" hidden="false" customHeight="false" outlineLevel="0" collapsed="false">
      <c r="A756" s="10" t="s">
        <v>20</v>
      </c>
      <c r="B756" s="10" t="s">
        <v>1087</v>
      </c>
      <c r="C756" s="10" t="n">
        <v>0</v>
      </c>
      <c r="D756" s="10" t="s">
        <v>73</v>
      </c>
      <c r="E756" s="10" t="n">
        <v>0</v>
      </c>
      <c r="F756" s="10" t="n">
        <v>1</v>
      </c>
      <c r="G756" s="10" t="n">
        <v>0</v>
      </c>
      <c r="H756" s="0"/>
      <c r="I756" s="0"/>
      <c r="J756" s="0" t="n">
        <v>1</v>
      </c>
      <c r="K756" s="0"/>
      <c r="L756" s="0"/>
      <c r="M756" s="10" t="s">
        <v>1081</v>
      </c>
      <c r="N756" s="0"/>
      <c r="O756" s="0"/>
      <c r="P756" s="0"/>
      <c r="Q756" s="0"/>
      <c r="R756" s="0"/>
      <c r="S756" s="0" t="n">
        <v>0</v>
      </c>
      <c r="T756" s="0"/>
      <c r="V756" s="0"/>
    </row>
    <row r="757" customFormat="false" ht="12.8" hidden="false" customHeight="false" outlineLevel="0" collapsed="false">
      <c r="A757" s="10" t="s">
        <v>20</v>
      </c>
      <c r="B757" s="10" t="s">
        <v>1088</v>
      </c>
      <c r="C757" s="10" t="n">
        <v>0</v>
      </c>
      <c r="D757" s="10" t="s">
        <v>73</v>
      </c>
      <c r="E757" s="10" t="n">
        <v>0</v>
      </c>
      <c r="F757" s="10" t="n">
        <v>0</v>
      </c>
      <c r="G757" s="10" t="n">
        <v>0</v>
      </c>
      <c r="H757" s="0"/>
      <c r="I757" s="0" t="n">
        <v>1</v>
      </c>
      <c r="J757" s="0"/>
      <c r="K757" s="0"/>
      <c r="L757" s="0" t="n">
        <v>1</v>
      </c>
      <c r="M757" s="10" t="s">
        <v>1081</v>
      </c>
      <c r="N757" s="40" t="s">
        <v>1082</v>
      </c>
      <c r="O757" s="0"/>
      <c r="P757" s="0"/>
      <c r="Q757" s="0"/>
      <c r="R757" s="0"/>
      <c r="S757" s="0" t="n">
        <v>0</v>
      </c>
      <c r="T757" s="0"/>
      <c r="V757" s="0"/>
    </row>
    <row r="758" customFormat="false" ht="12.8" hidden="false" customHeight="false" outlineLevel="0" collapsed="false">
      <c r="A758" s="10" t="s">
        <v>31</v>
      </c>
      <c r="B758" s="10" t="s">
        <v>1089</v>
      </c>
      <c r="C758" s="10" t="n">
        <v>1</v>
      </c>
      <c r="D758" s="10" t="s">
        <v>73</v>
      </c>
      <c r="E758" s="10" t="n">
        <v>0</v>
      </c>
      <c r="F758" s="10" t="n">
        <v>1</v>
      </c>
      <c r="G758" s="10" t="n">
        <v>0</v>
      </c>
      <c r="H758" s="0"/>
      <c r="I758" s="0"/>
      <c r="J758" s="0"/>
      <c r="K758" s="0"/>
      <c r="L758" s="0" t="n">
        <v>1</v>
      </c>
      <c r="M758" s="0"/>
      <c r="N758" s="0"/>
      <c r="O758" s="0"/>
      <c r="P758" s="0"/>
      <c r="Q758" s="0"/>
      <c r="R758" s="0"/>
      <c r="S758" s="0" t="n">
        <v>0</v>
      </c>
      <c r="T758" s="0"/>
      <c r="V758" s="0"/>
    </row>
    <row r="759" customFormat="false" ht="12.8" hidden="false" customHeight="false" outlineLevel="0" collapsed="false">
      <c r="A759" s="10" t="s">
        <v>31</v>
      </c>
      <c r="B759" s="10" t="s">
        <v>1090</v>
      </c>
      <c r="C759" s="10" t="n">
        <v>1</v>
      </c>
      <c r="D759" s="10" t="s">
        <v>73</v>
      </c>
      <c r="E759" s="10" t="n">
        <v>0</v>
      </c>
      <c r="F759" s="10" t="n">
        <v>1</v>
      </c>
      <c r="G759" s="10" t="n">
        <v>0</v>
      </c>
      <c r="H759" s="0"/>
      <c r="I759" s="0"/>
      <c r="J759" s="0"/>
      <c r="K759" s="0"/>
      <c r="L759" s="0" t="n">
        <v>1</v>
      </c>
      <c r="M759" s="0"/>
      <c r="N759" s="0"/>
      <c r="O759" s="0"/>
      <c r="P759" s="0"/>
      <c r="Q759" s="0"/>
      <c r="R759" s="0"/>
      <c r="S759" s="0" t="n">
        <v>0</v>
      </c>
      <c r="T759" s="0"/>
      <c r="V759" s="0"/>
    </row>
    <row r="760" customFormat="false" ht="12.8" hidden="false" customHeight="false" outlineLevel="0" collapsed="false">
      <c r="A760" s="10" t="s">
        <v>31</v>
      </c>
      <c r="B760" s="10" t="s">
        <v>1091</v>
      </c>
      <c r="C760" s="10" t="n">
        <v>1</v>
      </c>
      <c r="D760" s="10" t="s">
        <v>73</v>
      </c>
      <c r="E760" s="10" t="n">
        <v>0</v>
      </c>
      <c r="F760" s="10" t="n">
        <v>1</v>
      </c>
      <c r="G760" s="10" t="n">
        <v>0</v>
      </c>
      <c r="H760" s="0"/>
      <c r="I760" s="0"/>
      <c r="J760" s="0"/>
      <c r="K760" s="0"/>
      <c r="L760" s="0" t="n">
        <v>1</v>
      </c>
      <c r="M760" s="0"/>
      <c r="N760" s="0"/>
      <c r="O760" s="0"/>
      <c r="P760" s="0"/>
      <c r="Q760" s="0"/>
      <c r="R760" s="0"/>
      <c r="S760" s="0" t="n">
        <v>0</v>
      </c>
      <c r="T760" s="0"/>
      <c r="V760" s="0"/>
    </row>
    <row r="761" customFormat="false" ht="12.8" hidden="false" customHeight="false" outlineLevel="0" collapsed="false">
      <c r="A761" s="10" t="s">
        <v>31</v>
      </c>
      <c r="B761" s="10" t="s">
        <v>1092</v>
      </c>
      <c r="C761" s="10" t="n">
        <v>1</v>
      </c>
      <c r="D761" s="10" t="s">
        <v>73</v>
      </c>
      <c r="E761" s="10" t="n">
        <v>0</v>
      </c>
      <c r="F761" s="10" t="n">
        <v>1</v>
      </c>
      <c r="G761" s="10" t="n">
        <v>0</v>
      </c>
      <c r="H761" s="0"/>
      <c r="I761" s="0"/>
      <c r="J761" s="0"/>
      <c r="K761" s="0"/>
      <c r="L761" s="0" t="n">
        <v>1</v>
      </c>
      <c r="M761" s="0"/>
      <c r="N761" s="0"/>
      <c r="O761" s="0"/>
      <c r="P761" s="0"/>
      <c r="Q761" s="0"/>
      <c r="R761" s="0"/>
      <c r="S761" s="0" t="n">
        <v>0</v>
      </c>
      <c r="T761" s="0"/>
      <c r="V761" s="0"/>
    </row>
    <row r="762" customFormat="false" ht="12.8" hidden="false" customHeight="false" outlineLevel="0" collapsed="false">
      <c r="A762" s="10" t="s">
        <v>31</v>
      </c>
      <c r="B762" s="10" t="s">
        <v>1093</v>
      </c>
      <c r="C762" s="10" t="n">
        <v>1</v>
      </c>
      <c r="D762" s="10" t="s">
        <v>73</v>
      </c>
      <c r="E762" s="10" t="n">
        <v>0</v>
      </c>
      <c r="F762" s="10" t="n">
        <v>1</v>
      </c>
      <c r="G762" s="10" t="n">
        <v>0</v>
      </c>
      <c r="H762" s="0"/>
      <c r="I762" s="0"/>
      <c r="J762" s="0"/>
      <c r="K762" s="0"/>
      <c r="L762" s="0" t="n">
        <v>1</v>
      </c>
      <c r="M762" s="0"/>
      <c r="N762" s="0"/>
      <c r="O762" s="0"/>
      <c r="P762" s="0"/>
      <c r="Q762" s="0"/>
      <c r="R762" s="0"/>
      <c r="S762" s="0" t="n">
        <v>0</v>
      </c>
      <c r="T762" s="0"/>
      <c r="V762" s="0"/>
    </row>
    <row r="763" customFormat="false" ht="12.8" hidden="false" customHeight="false" outlineLevel="0" collapsed="false">
      <c r="A763" s="10" t="s">
        <v>180</v>
      </c>
      <c r="B763" s="10" t="s">
        <v>1094</v>
      </c>
      <c r="C763" s="10" t="s">
        <v>73</v>
      </c>
      <c r="D763" s="10" t="s">
        <v>73</v>
      </c>
      <c r="E763" s="10" t="s">
        <v>73</v>
      </c>
      <c r="F763" s="0"/>
      <c r="G763" s="10" t="n">
        <v>0</v>
      </c>
      <c r="H763" s="0"/>
      <c r="I763" s="0"/>
      <c r="J763" s="0"/>
      <c r="K763" s="0"/>
      <c r="L763" s="0"/>
      <c r="M763" s="0"/>
      <c r="N763" s="0"/>
      <c r="O763" s="0"/>
      <c r="P763" s="0"/>
      <c r="Q763" s="0"/>
      <c r="R763" s="0"/>
      <c r="S763" s="0" t="n">
        <v>0</v>
      </c>
      <c r="T763" s="0"/>
      <c r="V763" s="0"/>
    </row>
    <row r="764" customFormat="false" ht="12.8" hidden="false" customHeight="false" outlineLevel="0" collapsed="false">
      <c r="A764" s="10" t="s">
        <v>180</v>
      </c>
      <c r="B764" s="10" t="s">
        <v>1095</v>
      </c>
      <c r="C764" s="10" t="s">
        <v>73</v>
      </c>
      <c r="D764" s="10" t="s">
        <v>73</v>
      </c>
      <c r="E764" s="10" t="s">
        <v>73</v>
      </c>
      <c r="F764" s="0"/>
      <c r="G764" s="10" t="n">
        <v>0</v>
      </c>
      <c r="H764" s="0"/>
      <c r="I764" s="0"/>
      <c r="J764" s="0"/>
      <c r="K764" s="0"/>
      <c r="L764" s="0"/>
      <c r="M764" s="0"/>
      <c r="N764" s="0"/>
      <c r="O764" s="0"/>
      <c r="P764" s="0"/>
      <c r="Q764" s="0"/>
      <c r="R764" s="0"/>
      <c r="S764" s="0" t="n">
        <v>0</v>
      </c>
      <c r="T764" s="0"/>
      <c r="V764" s="0"/>
    </row>
    <row r="765" customFormat="false" ht="12.8" hidden="false" customHeight="false" outlineLevel="0" collapsed="false">
      <c r="A765" s="10" t="s">
        <v>180</v>
      </c>
      <c r="B765" s="10" t="s">
        <v>1096</v>
      </c>
      <c r="C765" s="10" t="s">
        <v>73</v>
      </c>
      <c r="D765" s="10" t="s">
        <v>73</v>
      </c>
      <c r="E765" s="10" t="s">
        <v>73</v>
      </c>
      <c r="F765" s="0"/>
      <c r="G765" s="10" t="n">
        <v>0</v>
      </c>
      <c r="H765" s="0"/>
      <c r="I765" s="0"/>
      <c r="J765" s="0"/>
      <c r="K765" s="0"/>
      <c r="L765" s="0"/>
      <c r="M765" s="0"/>
      <c r="N765" s="0"/>
      <c r="O765" s="0"/>
      <c r="P765" s="0"/>
      <c r="Q765" s="0"/>
      <c r="R765" s="0"/>
      <c r="S765" s="0" t="n">
        <v>0</v>
      </c>
      <c r="T765" s="0"/>
      <c r="V765" s="0"/>
    </row>
    <row r="766" customFormat="false" ht="12.8" hidden="false" customHeight="false" outlineLevel="0" collapsed="false">
      <c r="A766" s="10" t="s">
        <v>180</v>
      </c>
      <c r="B766" s="10" t="s">
        <v>1097</v>
      </c>
      <c r="C766" s="10" t="s">
        <v>73</v>
      </c>
      <c r="D766" s="10" t="s">
        <v>73</v>
      </c>
      <c r="E766" s="10" t="s">
        <v>73</v>
      </c>
      <c r="F766" s="0"/>
      <c r="G766" s="10" t="n">
        <v>0</v>
      </c>
      <c r="H766" s="0"/>
      <c r="I766" s="0"/>
      <c r="J766" s="0"/>
      <c r="K766" s="0"/>
      <c r="L766" s="0"/>
      <c r="M766" s="0"/>
      <c r="N766" s="0"/>
      <c r="O766" s="0"/>
      <c r="P766" s="0"/>
      <c r="Q766" s="0"/>
      <c r="R766" s="0"/>
      <c r="S766" s="0" t="n">
        <v>0</v>
      </c>
      <c r="T766" s="0"/>
      <c r="V766" s="0"/>
    </row>
    <row r="767" customFormat="false" ht="12.8" hidden="false" customHeight="false" outlineLevel="0" collapsed="false">
      <c r="A767" s="10" t="s">
        <v>180</v>
      </c>
      <c r="B767" s="10" t="s">
        <v>1098</v>
      </c>
      <c r="C767" s="10" t="s">
        <v>73</v>
      </c>
      <c r="D767" s="10" t="s">
        <v>73</v>
      </c>
      <c r="E767" s="10" t="s">
        <v>73</v>
      </c>
      <c r="F767" s="0"/>
      <c r="G767" s="10" t="n">
        <v>0</v>
      </c>
      <c r="H767" s="0"/>
      <c r="I767" s="0"/>
      <c r="J767" s="0"/>
      <c r="K767" s="0"/>
      <c r="L767" s="0"/>
      <c r="M767" s="0"/>
      <c r="N767" s="0"/>
      <c r="O767" s="0"/>
      <c r="P767" s="0"/>
      <c r="Q767" s="0"/>
      <c r="R767" s="0"/>
      <c r="S767" s="0" t="n">
        <v>0</v>
      </c>
      <c r="T767" s="0"/>
      <c r="V767" s="0"/>
    </row>
    <row r="768" customFormat="false" ht="12.8" hidden="false" customHeight="false" outlineLevel="0" collapsed="false">
      <c r="A768" s="0" t="s">
        <v>1099</v>
      </c>
      <c r="B768" s="0" t="s">
        <v>1100</v>
      </c>
      <c r="C768" s="10" t="s">
        <v>73</v>
      </c>
      <c r="D768" s="10" t="s">
        <v>73</v>
      </c>
      <c r="E768" s="0" t="n">
        <v>0</v>
      </c>
      <c r="F768" s="33"/>
      <c r="G768" s="33"/>
      <c r="H768" s="0"/>
      <c r="I768" s="0" t="n">
        <v>1</v>
      </c>
      <c r="J768" s="0"/>
      <c r="K768" s="0"/>
      <c r="L768" s="0"/>
      <c r="M768" s="0"/>
      <c r="N768" s="33"/>
      <c r="O768" s="0"/>
      <c r="P768" s="0"/>
      <c r="Q768" s="0"/>
      <c r="R768" s="0"/>
      <c r="S768" s="0" t="n">
        <v>0</v>
      </c>
      <c r="T768" s="0"/>
      <c r="V768" s="0"/>
    </row>
    <row r="769" customFormat="false" ht="12.8" hidden="false" customHeight="false" outlineLevel="0" collapsed="false">
      <c r="A769" s="0" t="s">
        <v>1099</v>
      </c>
      <c r="B769" s="0" t="s">
        <v>1101</v>
      </c>
      <c r="C769" s="10" t="s">
        <v>73</v>
      </c>
      <c r="D769" s="10" t="s">
        <v>73</v>
      </c>
      <c r="E769" s="0" t="n">
        <v>0</v>
      </c>
      <c r="F769" s="33"/>
      <c r="G769" s="33"/>
      <c r="H769" s="0"/>
      <c r="I769" s="0" t="n">
        <v>1</v>
      </c>
      <c r="J769" s="0"/>
      <c r="K769" s="0"/>
      <c r="L769" s="0"/>
      <c r="M769" s="0"/>
      <c r="N769" s="33"/>
      <c r="O769" s="0"/>
      <c r="P769" s="0"/>
      <c r="Q769" s="0"/>
      <c r="R769" s="0"/>
      <c r="S769" s="0" t="n">
        <v>0</v>
      </c>
      <c r="T769" s="0"/>
      <c r="V769" s="0"/>
    </row>
    <row r="770" customFormat="false" ht="12.8" hidden="false" customHeight="false" outlineLevel="0" collapsed="false">
      <c r="A770" s="0" t="s">
        <v>1099</v>
      </c>
      <c r="B770" s="0" t="s">
        <v>1102</v>
      </c>
      <c r="C770" s="10" t="s">
        <v>73</v>
      </c>
      <c r="D770" s="10" t="s">
        <v>73</v>
      </c>
      <c r="E770" s="0" t="n">
        <v>0</v>
      </c>
      <c r="F770" s="33"/>
      <c r="G770" s="33"/>
      <c r="H770" s="0"/>
      <c r="I770" s="0" t="n">
        <v>1</v>
      </c>
      <c r="J770" s="0"/>
      <c r="K770" s="0"/>
      <c r="L770" s="0"/>
      <c r="M770" s="0"/>
      <c r="N770" s="33"/>
      <c r="O770" s="0"/>
      <c r="P770" s="0"/>
      <c r="Q770" s="0"/>
      <c r="R770" s="0"/>
      <c r="S770" s="0" t="n">
        <v>0</v>
      </c>
      <c r="T770" s="0"/>
      <c r="V770" s="0"/>
    </row>
    <row r="771" customFormat="false" ht="12.8" hidden="false" customHeight="false" outlineLevel="0" collapsed="false">
      <c r="A771" s="10" t="s">
        <v>72</v>
      </c>
      <c r="B771" s="10" t="s">
        <v>1103</v>
      </c>
      <c r="C771" s="10" t="s">
        <v>73</v>
      </c>
      <c r="D771" s="10" t="s">
        <v>73</v>
      </c>
      <c r="E771" s="10" t="s">
        <v>73</v>
      </c>
      <c r="F771" s="0"/>
      <c r="G771" s="10" t="n">
        <v>0</v>
      </c>
      <c r="H771" s="0"/>
      <c r="I771" s="0"/>
      <c r="J771" s="0"/>
      <c r="K771" s="0"/>
      <c r="L771" s="0"/>
      <c r="M771" s="0"/>
      <c r="N771" s="0"/>
      <c r="O771" s="0"/>
      <c r="P771" s="0"/>
      <c r="Q771" s="0"/>
      <c r="R771" s="0"/>
      <c r="S771" s="0" t="n">
        <v>0</v>
      </c>
      <c r="T771" s="0"/>
      <c r="V771" s="0"/>
    </row>
    <row r="772" customFormat="false" ht="12.8" hidden="false" customHeight="false" outlineLevel="0" collapsed="false">
      <c r="A772" s="10" t="s">
        <v>72</v>
      </c>
      <c r="B772" s="10" t="s">
        <v>1104</v>
      </c>
      <c r="C772" s="10" t="s">
        <v>73</v>
      </c>
      <c r="D772" s="10" t="s">
        <v>73</v>
      </c>
      <c r="E772" s="10" t="s">
        <v>73</v>
      </c>
      <c r="F772" s="0"/>
      <c r="G772" s="10" t="n">
        <v>0</v>
      </c>
      <c r="H772" s="0"/>
      <c r="I772" s="0"/>
      <c r="J772" s="0"/>
      <c r="K772" s="0"/>
      <c r="L772" s="0"/>
      <c r="M772" s="0"/>
      <c r="N772" s="0"/>
      <c r="O772" s="0"/>
      <c r="P772" s="0"/>
      <c r="Q772" s="0"/>
      <c r="R772" s="0"/>
      <c r="S772" s="0" t="n">
        <v>0</v>
      </c>
      <c r="T772" s="0"/>
      <c r="V772" s="0"/>
    </row>
    <row r="773" customFormat="false" ht="12.8" hidden="false" customHeight="false" outlineLevel="0" collapsed="false">
      <c r="A773" s="10" t="s">
        <v>72</v>
      </c>
      <c r="B773" s="10" t="s">
        <v>1105</v>
      </c>
      <c r="C773" s="10" t="s">
        <v>73</v>
      </c>
      <c r="D773" s="10" t="s">
        <v>73</v>
      </c>
      <c r="E773" s="10" t="s">
        <v>73</v>
      </c>
      <c r="F773" s="0"/>
      <c r="G773" s="10" t="n">
        <v>0</v>
      </c>
      <c r="H773" s="0"/>
      <c r="I773" s="0"/>
      <c r="J773" s="0"/>
      <c r="K773" s="0"/>
      <c r="L773" s="0"/>
      <c r="M773" s="0"/>
      <c r="N773" s="0"/>
      <c r="O773" s="0"/>
      <c r="P773" s="0"/>
      <c r="Q773" s="0"/>
      <c r="R773" s="0"/>
      <c r="S773" s="0" t="n">
        <v>0</v>
      </c>
      <c r="T773" s="0"/>
      <c r="V773" s="0"/>
    </row>
    <row r="774" customFormat="false" ht="12.8" hidden="false" customHeight="false" outlineLevel="0" collapsed="false">
      <c r="A774" s="10" t="s">
        <v>72</v>
      </c>
      <c r="B774" s="10" t="s">
        <v>1106</v>
      </c>
      <c r="C774" s="10" t="s">
        <v>73</v>
      </c>
      <c r="D774" s="10" t="s">
        <v>73</v>
      </c>
      <c r="E774" s="10" t="s">
        <v>73</v>
      </c>
      <c r="F774" s="0"/>
      <c r="G774" s="10" t="n">
        <v>0</v>
      </c>
      <c r="H774" s="0"/>
      <c r="I774" s="0"/>
      <c r="J774" s="0"/>
      <c r="K774" s="0"/>
      <c r="L774" s="0"/>
      <c r="M774" s="0"/>
      <c r="N774" s="0"/>
      <c r="O774" s="0"/>
      <c r="P774" s="0"/>
      <c r="Q774" s="0"/>
      <c r="R774" s="0"/>
      <c r="S774" s="0" t="n">
        <v>0</v>
      </c>
      <c r="T774" s="0"/>
      <c r="V774" s="0"/>
    </row>
    <row r="775" customFormat="false" ht="12.8" hidden="false" customHeight="false" outlineLevel="0" collapsed="false">
      <c r="A775" s="10" t="s">
        <v>72</v>
      </c>
      <c r="B775" s="10" t="s">
        <v>1107</v>
      </c>
      <c r="C775" s="10" t="s">
        <v>73</v>
      </c>
      <c r="D775" s="10" t="s">
        <v>73</v>
      </c>
      <c r="E775" s="10" t="s">
        <v>73</v>
      </c>
      <c r="F775" s="0"/>
      <c r="G775" s="10" t="n">
        <v>0</v>
      </c>
      <c r="H775" s="0"/>
      <c r="I775" s="0"/>
      <c r="J775" s="0"/>
      <c r="K775" s="0"/>
      <c r="L775" s="0"/>
      <c r="M775" s="0"/>
      <c r="N775" s="0"/>
      <c r="O775" s="0"/>
      <c r="P775" s="0"/>
      <c r="Q775" s="0"/>
      <c r="R775" s="0"/>
      <c r="S775" s="0" t="n">
        <v>0</v>
      </c>
      <c r="T775" s="0"/>
      <c r="V775" s="0"/>
    </row>
    <row r="776" customFormat="false" ht="12.8" hidden="false" customHeight="false" outlineLevel="0" collapsed="false">
      <c r="A776" s="10" t="s">
        <v>72</v>
      </c>
      <c r="B776" s="10" t="s">
        <v>1108</v>
      </c>
      <c r="C776" s="10" t="s">
        <v>73</v>
      </c>
      <c r="D776" s="10" t="s">
        <v>73</v>
      </c>
      <c r="E776" s="10" t="s">
        <v>73</v>
      </c>
      <c r="F776" s="0"/>
      <c r="G776" s="10" t="n">
        <v>0</v>
      </c>
      <c r="H776" s="0"/>
      <c r="I776" s="0"/>
      <c r="J776" s="0"/>
      <c r="K776" s="0"/>
      <c r="L776" s="0"/>
      <c r="M776" s="0"/>
      <c r="N776" s="0"/>
      <c r="O776" s="0"/>
      <c r="P776" s="0"/>
      <c r="Q776" s="0"/>
      <c r="R776" s="0"/>
      <c r="S776" s="0" t="n">
        <v>0</v>
      </c>
      <c r="T776" s="0"/>
      <c r="V776" s="0"/>
    </row>
    <row r="777" customFormat="false" ht="12.8" hidden="false" customHeight="false" outlineLevel="0" collapsed="false">
      <c r="A777" s="10" t="s">
        <v>72</v>
      </c>
      <c r="B777" s="10" t="s">
        <v>1109</v>
      </c>
      <c r="C777" s="10" t="s">
        <v>73</v>
      </c>
      <c r="D777" s="10" t="s">
        <v>73</v>
      </c>
      <c r="E777" s="10" t="s">
        <v>73</v>
      </c>
      <c r="F777" s="0"/>
      <c r="G777" s="10" t="n">
        <v>0</v>
      </c>
      <c r="H777" s="0"/>
      <c r="I777" s="0"/>
      <c r="J777" s="0"/>
      <c r="K777" s="0"/>
      <c r="L777" s="0"/>
      <c r="M777" s="0"/>
      <c r="N777" s="0"/>
      <c r="O777" s="0"/>
      <c r="P777" s="0"/>
      <c r="Q777" s="0"/>
      <c r="R777" s="0"/>
      <c r="S777" s="0" t="n">
        <v>0</v>
      </c>
      <c r="T777" s="0"/>
      <c r="V777" s="0"/>
    </row>
    <row r="778" customFormat="false" ht="12.8" hidden="false" customHeight="false" outlineLevel="0" collapsed="false">
      <c r="A778" s="10" t="s">
        <v>72</v>
      </c>
      <c r="B778" s="10" t="s">
        <v>1110</v>
      </c>
      <c r="C778" s="10" t="s">
        <v>73</v>
      </c>
      <c r="D778" s="10" t="s">
        <v>73</v>
      </c>
      <c r="E778" s="10" t="s">
        <v>73</v>
      </c>
      <c r="F778" s="0"/>
      <c r="G778" s="10" t="n">
        <v>0</v>
      </c>
      <c r="H778" s="0"/>
      <c r="I778" s="0"/>
      <c r="J778" s="0"/>
      <c r="K778" s="0"/>
      <c r="L778" s="0"/>
      <c r="M778" s="0"/>
      <c r="N778" s="0"/>
      <c r="O778" s="0"/>
      <c r="P778" s="0"/>
      <c r="Q778" s="0"/>
      <c r="R778" s="0"/>
      <c r="S778" s="0" t="n">
        <v>0</v>
      </c>
      <c r="T778" s="0"/>
      <c r="V778" s="0"/>
    </row>
    <row r="779" customFormat="false" ht="12.8" hidden="false" customHeight="false" outlineLevel="0" collapsed="false">
      <c r="A779" s="10" t="s">
        <v>72</v>
      </c>
      <c r="B779" s="10" t="s">
        <v>1111</v>
      </c>
      <c r="C779" s="10" t="s">
        <v>73</v>
      </c>
      <c r="D779" s="10" t="s">
        <v>73</v>
      </c>
      <c r="E779" s="10" t="s">
        <v>73</v>
      </c>
      <c r="F779" s="0"/>
      <c r="G779" s="10" t="n">
        <v>0</v>
      </c>
      <c r="H779" s="0"/>
      <c r="I779" s="0"/>
      <c r="J779" s="0"/>
      <c r="K779" s="0"/>
      <c r="L779" s="0"/>
      <c r="M779" s="0"/>
      <c r="N779" s="0"/>
      <c r="O779" s="0"/>
      <c r="P779" s="0"/>
      <c r="Q779" s="0"/>
      <c r="R779" s="0"/>
      <c r="S779" s="0" t="n">
        <v>0</v>
      </c>
      <c r="T779" s="0"/>
      <c r="V779" s="0"/>
    </row>
    <row r="780" customFormat="false" ht="12.8" hidden="false" customHeight="false" outlineLevel="0" collapsed="false">
      <c r="A780" s="10" t="s">
        <v>72</v>
      </c>
      <c r="B780" s="10" t="s">
        <v>1112</v>
      </c>
      <c r="C780" s="10" t="s">
        <v>73</v>
      </c>
      <c r="D780" s="10" t="s">
        <v>73</v>
      </c>
      <c r="E780" s="10" t="s">
        <v>73</v>
      </c>
      <c r="F780" s="0"/>
      <c r="G780" s="10" t="n">
        <v>0</v>
      </c>
      <c r="H780" s="0"/>
      <c r="I780" s="0"/>
      <c r="J780" s="0"/>
      <c r="K780" s="0"/>
      <c r="L780" s="0"/>
      <c r="M780" s="0"/>
      <c r="N780" s="0"/>
      <c r="O780" s="0"/>
      <c r="P780" s="0"/>
      <c r="Q780" s="0"/>
      <c r="R780" s="0"/>
      <c r="S780" s="0" t="n">
        <v>0</v>
      </c>
      <c r="T780" s="0"/>
      <c r="V780" s="0"/>
    </row>
    <row r="781" customFormat="false" ht="12.8" hidden="false" customHeight="false" outlineLevel="0" collapsed="false">
      <c r="A781" s="10" t="s">
        <v>72</v>
      </c>
      <c r="B781" s="10" t="s">
        <v>1113</v>
      </c>
      <c r="C781" s="10" t="s">
        <v>73</v>
      </c>
      <c r="D781" s="10" t="s">
        <v>73</v>
      </c>
      <c r="E781" s="10" t="s">
        <v>73</v>
      </c>
      <c r="F781" s="0"/>
      <c r="G781" s="10" t="n">
        <v>0</v>
      </c>
      <c r="H781" s="0"/>
      <c r="I781" s="0"/>
      <c r="J781" s="0"/>
      <c r="K781" s="0"/>
      <c r="L781" s="0"/>
      <c r="M781" s="0"/>
      <c r="N781" s="0"/>
      <c r="O781" s="0"/>
      <c r="P781" s="0"/>
      <c r="Q781" s="0"/>
      <c r="R781" s="0"/>
      <c r="S781" s="0" t="n">
        <v>0</v>
      </c>
      <c r="T781" s="0"/>
      <c r="V781" s="0"/>
    </row>
    <row r="782" customFormat="false" ht="12.8" hidden="false" customHeight="false" outlineLevel="0" collapsed="false">
      <c r="A782" s="10" t="s">
        <v>72</v>
      </c>
      <c r="B782" s="10" t="s">
        <v>1114</v>
      </c>
      <c r="C782" s="10" t="s">
        <v>73</v>
      </c>
      <c r="D782" s="10" t="s">
        <v>73</v>
      </c>
      <c r="E782" s="10" t="s">
        <v>73</v>
      </c>
      <c r="F782" s="0"/>
      <c r="G782" s="10" t="n">
        <v>0</v>
      </c>
      <c r="H782" s="0"/>
      <c r="I782" s="0"/>
      <c r="J782" s="0"/>
      <c r="K782" s="0"/>
      <c r="L782" s="0"/>
      <c r="M782" s="0"/>
      <c r="N782" s="0"/>
      <c r="O782" s="0"/>
      <c r="P782" s="0"/>
      <c r="Q782" s="0"/>
      <c r="R782" s="0"/>
      <c r="S782" s="0" t="n">
        <v>0</v>
      </c>
      <c r="T782" s="0"/>
      <c r="V782" s="0"/>
    </row>
    <row r="783" customFormat="false" ht="12.8" hidden="false" customHeight="false" outlineLevel="0" collapsed="false">
      <c r="A783" s="10" t="s">
        <v>72</v>
      </c>
      <c r="B783" s="10" t="s">
        <v>1115</v>
      </c>
      <c r="C783" s="10" t="s">
        <v>73</v>
      </c>
      <c r="D783" s="10" t="s">
        <v>73</v>
      </c>
      <c r="E783" s="10" t="s">
        <v>73</v>
      </c>
      <c r="F783" s="0"/>
      <c r="G783" s="10" t="n">
        <v>0</v>
      </c>
      <c r="H783" s="0"/>
      <c r="I783" s="0"/>
      <c r="J783" s="0"/>
      <c r="K783" s="0"/>
      <c r="L783" s="0"/>
      <c r="M783" s="0"/>
      <c r="N783" s="0"/>
      <c r="O783" s="0"/>
      <c r="P783" s="0"/>
      <c r="Q783" s="0"/>
      <c r="R783" s="0"/>
      <c r="S783" s="0" t="n">
        <v>0</v>
      </c>
      <c r="T783" s="0"/>
      <c r="V783" s="0"/>
    </row>
    <row r="784" customFormat="false" ht="12.8" hidden="false" customHeight="false" outlineLevel="0" collapsed="false">
      <c r="A784" s="10" t="s">
        <v>72</v>
      </c>
      <c r="B784" s="10" t="s">
        <v>1116</v>
      </c>
      <c r="C784" s="10" t="s">
        <v>73</v>
      </c>
      <c r="D784" s="10" t="s">
        <v>73</v>
      </c>
      <c r="E784" s="10" t="s">
        <v>73</v>
      </c>
      <c r="F784" s="0"/>
      <c r="G784" s="10" t="n">
        <v>0</v>
      </c>
      <c r="H784" s="0"/>
      <c r="I784" s="0"/>
      <c r="J784" s="0"/>
      <c r="K784" s="0"/>
      <c r="L784" s="0"/>
      <c r="M784" s="0"/>
      <c r="N784" s="0"/>
      <c r="O784" s="0"/>
      <c r="P784" s="0"/>
      <c r="Q784" s="0"/>
      <c r="R784" s="0"/>
      <c r="S784" s="0" t="n">
        <v>0</v>
      </c>
      <c r="T784" s="0"/>
      <c r="V784" s="0"/>
    </row>
    <row r="785" customFormat="false" ht="12.8" hidden="false" customHeight="false" outlineLevel="0" collapsed="false">
      <c r="A785" s="10" t="s">
        <v>72</v>
      </c>
      <c r="B785" s="10" t="s">
        <v>1117</v>
      </c>
      <c r="C785" s="10" t="s">
        <v>73</v>
      </c>
      <c r="D785" s="10" t="s">
        <v>73</v>
      </c>
      <c r="E785" s="10" t="s">
        <v>73</v>
      </c>
      <c r="F785" s="0"/>
      <c r="G785" s="10" t="n">
        <v>0</v>
      </c>
      <c r="H785" s="0"/>
      <c r="I785" s="0"/>
      <c r="J785" s="0"/>
      <c r="K785" s="0"/>
      <c r="L785" s="0"/>
      <c r="M785" s="0"/>
      <c r="N785" s="0"/>
      <c r="O785" s="0"/>
      <c r="P785" s="0"/>
      <c r="Q785" s="0"/>
      <c r="R785" s="0"/>
      <c r="S785" s="0" t="n">
        <v>0</v>
      </c>
      <c r="T785" s="0"/>
      <c r="V785" s="0"/>
    </row>
    <row r="786" customFormat="false" ht="12.8" hidden="false" customHeight="false" outlineLevel="0" collapsed="false">
      <c r="A786" s="10" t="s">
        <v>72</v>
      </c>
      <c r="B786" s="10" t="s">
        <v>1118</v>
      </c>
      <c r="C786" s="10" t="s">
        <v>73</v>
      </c>
      <c r="D786" s="10" t="s">
        <v>73</v>
      </c>
      <c r="E786" s="10" t="s">
        <v>73</v>
      </c>
      <c r="F786" s="0"/>
      <c r="G786" s="10" t="n">
        <v>0</v>
      </c>
      <c r="H786" s="0"/>
      <c r="I786" s="0"/>
      <c r="J786" s="0"/>
      <c r="K786" s="0"/>
      <c r="L786" s="0"/>
      <c r="M786" s="0"/>
      <c r="N786" s="0"/>
      <c r="O786" s="0"/>
      <c r="P786" s="0"/>
      <c r="Q786" s="0"/>
      <c r="R786" s="0"/>
      <c r="S786" s="0" t="n">
        <v>0</v>
      </c>
      <c r="T786" s="0"/>
      <c r="V786" s="0"/>
    </row>
    <row r="787" customFormat="false" ht="12.8" hidden="false" customHeight="false" outlineLevel="0" collapsed="false">
      <c r="A787" s="10" t="s">
        <v>72</v>
      </c>
      <c r="B787" s="10" t="s">
        <v>1119</v>
      </c>
      <c r="C787" s="10" t="s">
        <v>73</v>
      </c>
      <c r="D787" s="10" t="s">
        <v>73</v>
      </c>
      <c r="E787" s="10" t="s">
        <v>73</v>
      </c>
      <c r="F787" s="0"/>
      <c r="G787" s="10" t="n">
        <v>0</v>
      </c>
      <c r="H787" s="0"/>
      <c r="I787" s="0"/>
      <c r="J787" s="0"/>
      <c r="K787" s="0"/>
      <c r="L787" s="0"/>
      <c r="M787" s="0"/>
      <c r="N787" s="0"/>
      <c r="O787" s="0"/>
      <c r="P787" s="0"/>
      <c r="Q787" s="0"/>
      <c r="R787" s="0"/>
      <c r="S787" s="0" t="n">
        <v>0</v>
      </c>
      <c r="T787" s="0"/>
      <c r="V787" s="0"/>
    </row>
    <row r="788" customFormat="false" ht="12.8" hidden="false" customHeight="false" outlineLevel="0" collapsed="false">
      <c r="A788" s="10" t="s">
        <v>72</v>
      </c>
      <c r="B788" s="10" t="s">
        <v>1120</v>
      </c>
      <c r="C788" s="10" t="s">
        <v>73</v>
      </c>
      <c r="D788" s="10" t="s">
        <v>73</v>
      </c>
      <c r="E788" s="10" t="s">
        <v>73</v>
      </c>
      <c r="F788" s="0"/>
      <c r="G788" s="10" t="n">
        <v>0</v>
      </c>
      <c r="H788" s="0"/>
      <c r="I788" s="0"/>
      <c r="J788" s="0"/>
      <c r="K788" s="0"/>
      <c r="L788" s="0"/>
      <c r="M788" s="0"/>
      <c r="N788" s="0"/>
      <c r="O788" s="0"/>
      <c r="P788" s="0"/>
      <c r="Q788" s="0"/>
      <c r="R788" s="0"/>
      <c r="S788" s="0" t="n">
        <v>0</v>
      </c>
      <c r="T788" s="0"/>
      <c r="V788" s="0"/>
    </row>
    <row r="789" customFormat="false" ht="12.8" hidden="false" customHeight="false" outlineLevel="0" collapsed="false">
      <c r="A789" s="10" t="s">
        <v>72</v>
      </c>
      <c r="B789" s="10" t="s">
        <v>1121</v>
      </c>
      <c r="C789" s="10" t="s">
        <v>73</v>
      </c>
      <c r="D789" s="10" t="s">
        <v>73</v>
      </c>
      <c r="E789" s="10" t="s">
        <v>73</v>
      </c>
      <c r="F789" s="0"/>
      <c r="G789" s="10" t="n">
        <v>0</v>
      </c>
      <c r="H789" s="0"/>
      <c r="I789" s="0"/>
      <c r="J789" s="0"/>
      <c r="K789" s="0"/>
      <c r="L789" s="0"/>
      <c r="M789" s="0"/>
      <c r="N789" s="0"/>
      <c r="O789" s="0"/>
      <c r="P789" s="0"/>
      <c r="Q789" s="0"/>
      <c r="R789" s="0"/>
      <c r="S789" s="0" t="n">
        <v>0</v>
      </c>
      <c r="T789" s="0"/>
      <c r="V789" s="0"/>
    </row>
    <row r="790" customFormat="false" ht="12.8" hidden="false" customHeight="false" outlineLevel="0" collapsed="false">
      <c r="A790" s="0" t="s">
        <v>77</v>
      </c>
      <c r="B790" s="0" t="s">
        <v>1122</v>
      </c>
      <c r="C790" s="10" t="s">
        <v>73</v>
      </c>
      <c r="D790" s="10" t="s">
        <v>73</v>
      </c>
      <c r="E790" s="0" t="n">
        <v>0</v>
      </c>
      <c r="F790" s="33"/>
      <c r="G790" s="33"/>
      <c r="H790" s="0"/>
      <c r="I790" s="0"/>
      <c r="J790" s="0"/>
      <c r="K790" s="0"/>
      <c r="L790" s="0" t="n">
        <v>1</v>
      </c>
      <c r="M790" s="0"/>
      <c r="N790" s="0"/>
      <c r="O790" s="0"/>
      <c r="P790" s="0"/>
      <c r="Q790" s="0"/>
      <c r="R790" s="0"/>
      <c r="S790" s="0" t="n">
        <v>0</v>
      </c>
      <c r="T790" s="0"/>
      <c r="V790" s="0"/>
    </row>
    <row r="791" customFormat="false" ht="12.8" hidden="false" customHeight="false" outlineLevel="0" collapsed="false">
      <c r="A791" s="0" t="s">
        <v>77</v>
      </c>
      <c r="B791" s="0" t="s">
        <v>1123</v>
      </c>
      <c r="C791" s="10" t="s">
        <v>73</v>
      </c>
      <c r="D791" s="10" t="s">
        <v>73</v>
      </c>
      <c r="E791" s="0" t="n">
        <v>0</v>
      </c>
      <c r="F791" s="33"/>
      <c r="G791" s="33"/>
      <c r="H791" s="0"/>
      <c r="I791" s="0"/>
      <c r="J791" s="0" t="n">
        <v>1</v>
      </c>
      <c r="K791" s="0"/>
      <c r="L791" s="0"/>
      <c r="M791" s="0"/>
      <c r="N791" s="33"/>
      <c r="O791" s="0"/>
      <c r="P791" s="0"/>
      <c r="Q791" s="0"/>
      <c r="R791" s="0"/>
      <c r="S791" s="0" t="n">
        <v>0</v>
      </c>
      <c r="T791" s="0"/>
      <c r="V791" s="0"/>
    </row>
    <row r="792" customFormat="false" ht="12.8" hidden="false" customHeight="false" outlineLevel="0" collapsed="false">
      <c r="A792" s="0" t="s">
        <v>77</v>
      </c>
      <c r="B792" s="0" t="s">
        <v>1124</v>
      </c>
      <c r="C792" s="10" t="s">
        <v>73</v>
      </c>
      <c r="D792" s="10" t="s">
        <v>73</v>
      </c>
      <c r="E792" s="0" t="n">
        <v>0</v>
      </c>
      <c r="F792" s="33"/>
      <c r="G792" s="33"/>
      <c r="H792" s="0"/>
      <c r="I792" s="0"/>
      <c r="J792" s="0"/>
      <c r="K792" s="0"/>
      <c r="L792" s="0" t="n">
        <v>1</v>
      </c>
      <c r="M792" s="0"/>
      <c r="N792" s="33"/>
      <c r="O792" s="0"/>
      <c r="P792" s="0"/>
      <c r="Q792" s="0"/>
      <c r="R792" s="0"/>
      <c r="S792" s="0" t="n">
        <v>0</v>
      </c>
      <c r="T792" s="0"/>
      <c r="V792" s="0"/>
    </row>
    <row r="793" customFormat="false" ht="12.8" hidden="false" customHeight="false" outlineLevel="0" collapsed="false">
      <c r="A793" s="0" t="s">
        <v>1125</v>
      </c>
      <c r="B793" s="0" t="s">
        <v>1126</v>
      </c>
      <c r="C793" s="10" t="s">
        <v>73</v>
      </c>
      <c r="D793" s="10" t="s">
        <v>73</v>
      </c>
      <c r="E793" s="0" t="n">
        <v>1</v>
      </c>
      <c r="F793" s="33"/>
      <c r="G793" s="33"/>
      <c r="H793" s="0"/>
      <c r="I793" s="0"/>
      <c r="J793" s="0"/>
      <c r="K793" s="0"/>
      <c r="L793" s="0"/>
      <c r="M793" s="0"/>
      <c r="N793" s="0"/>
      <c r="O793" s="0"/>
      <c r="P793" s="0"/>
      <c r="Q793" s="0"/>
      <c r="R793" s="0"/>
      <c r="S793" s="0" t="n">
        <v>0</v>
      </c>
      <c r="T793" s="0"/>
      <c r="V793" s="0"/>
    </row>
    <row r="794" customFormat="false" ht="12.8" hidden="false" customHeight="false" outlineLevel="0" collapsed="false">
      <c r="A794" s="0" t="s">
        <v>1125</v>
      </c>
      <c r="B794" s="0" t="s">
        <v>1127</v>
      </c>
      <c r="C794" s="10" t="s">
        <v>73</v>
      </c>
      <c r="D794" s="10" t="s">
        <v>73</v>
      </c>
      <c r="E794" s="0" t="n">
        <v>1</v>
      </c>
      <c r="F794" s="33"/>
      <c r="G794" s="33"/>
      <c r="H794" s="0"/>
      <c r="I794" s="0"/>
      <c r="J794" s="0"/>
      <c r="K794" s="0"/>
      <c r="L794" s="0"/>
      <c r="M794" s="0"/>
      <c r="N794" s="33"/>
      <c r="O794" s="0"/>
      <c r="P794" s="0"/>
      <c r="Q794" s="0"/>
      <c r="R794" s="0"/>
      <c r="S794" s="0" t="n">
        <v>0</v>
      </c>
      <c r="T794" s="0"/>
      <c r="V794" s="0"/>
    </row>
    <row r="795" customFormat="false" ht="12.8" hidden="false" customHeight="false" outlineLevel="0" collapsed="false">
      <c r="A795" s="10" t="s">
        <v>193</v>
      </c>
      <c r="B795" s="10" t="s">
        <v>1128</v>
      </c>
      <c r="C795" s="10" t="s">
        <v>73</v>
      </c>
      <c r="D795" s="10" t="s">
        <v>73</v>
      </c>
      <c r="E795" s="10" t="s">
        <v>73</v>
      </c>
      <c r="F795" s="0"/>
      <c r="G795" s="10" t="n">
        <v>0</v>
      </c>
      <c r="H795" s="0"/>
      <c r="I795" s="0"/>
      <c r="J795" s="0"/>
      <c r="K795" s="0"/>
      <c r="L795" s="0"/>
      <c r="M795" s="0"/>
      <c r="N795" s="0"/>
      <c r="O795" s="0"/>
      <c r="P795" s="0"/>
      <c r="Q795" s="0"/>
      <c r="R795" s="0"/>
      <c r="S795" s="0" t="n">
        <v>0</v>
      </c>
      <c r="T795" s="0"/>
      <c r="V795" s="0"/>
    </row>
    <row r="796" customFormat="false" ht="12.8" hidden="false" customHeight="false" outlineLevel="0" collapsed="false">
      <c r="A796" s="10" t="s">
        <v>193</v>
      </c>
      <c r="B796" s="10" t="s">
        <v>1129</v>
      </c>
      <c r="C796" s="10" t="s">
        <v>73</v>
      </c>
      <c r="D796" s="10" t="s">
        <v>73</v>
      </c>
      <c r="E796" s="10" t="s">
        <v>73</v>
      </c>
      <c r="F796" s="0"/>
      <c r="G796" s="10" t="n">
        <v>0</v>
      </c>
      <c r="H796" s="0"/>
      <c r="I796" s="0"/>
      <c r="J796" s="0"/>
      <c r="K796" s="0"/>
      <c r="L796" s="0"/>
      <c r="M796" s="0"/>
      <c r="N796" s="0"/>
      <c r="O796" s="0"/>
      <c r="P796" s="0"/>
      <c r="Q796" s="0"/>
      <c r="R796" s="0"/>
      <c r="S796" s="0" t="n">
        <v>0</v>
      </c>
      <c r="T796" s="0"/>
      <c r="V796" s="0"/>
    </row>
    <row r="797" customFormat="false" ht="12.8" hidden="false" customHeight="false" outlineLevel="0" collapsed="false">
      <c r="A797" s="10" t="s">
        <v>193</v>
      </c>
      <c r="B797" s="10" t="s">
        <v>1130</v>
      </c>
      <c r="C797" s="10" t="s">
        <v>73</v>
      </c>
      <c r="D797" s="10" t="s">
        <v>73</v>
      </c>
      <c r="E797" s="10" t="s">
        <v>73</v>
      </c>
      <c r="F797" s="0"/>
      <c r="G797" s="10" t="n">
        <v>0</v>
      </c>
      <c r="H797" s="0"/>
      <c r="I797" s="0"/>
      <c r="J797" s="0"/>
      <c r="K797" s="0"/>
      <c r="L797" s="0"/>
      <c r="M797" s="0"/>
      <c r="N797" s="0"/>
      <c r="O797" s="0"/>
      <c r="P797" s="0"/>
      <c r="Q797" s="0"/>
      <c r="R797" s="0"/>
      <c r="S797" s="0" t="n">
        <v>0</v>
      </c>
      <c r="T797" s="0"/>
      <c r="V797" s="0"/>
    </row>
    <row r="798" customFormat="false" ht="12.8" hidden="false" customHeight="false" outlineLevel="0" collapsed="false">
      <c r="A798" s="10" t="s">
        <v>193</v>
      </c>
      <c r="B798" s="10" t="s">
        <v>1131</v>
      </c>
      <c r="C798" s="10" t="s">
        <v>73</v>
      </c>
      <c r="D798" s="10" t="s">
        <v>73</v>
      </c>
      <c r="E798" s="10" t="s">
        <v>73</v>
      </c>
      <c r="F798" s="0"/>
      <c r="G798" s="10" t="n">
        <v>0</v>
      </c>
      <c r="H798" s="0"/>
      <c r="I798" s="0"/>
      <c r="J798" s="0"/>
      <c r="K798" s="0"/>
      <c r="L798" s="0"/>
      <c r="M798" s="0"/>
      <c r="N798" s="0"/>
      <c r="O798" s="0"/>
      <c r="P798" s="0"/>
      <c r="Q798" s="0"/>
      <c r="R798" s="0"/>
      <c r="S798" s="0" t="n">
        <v>0</v>
      </c>
      <c r="T798" s="0"/>
      <c r="V798" s="0"/>
    </row>
    <row r="799" customFormat="false" ht="12.8" hidden="false" customHeight="false" outlineLevel="0" collapsed="false">
      <c r="A799" s="10" t="s">
        <v>193</v>
      </c>
      <c r="B799" s="10" t="s">
        <v>1132</v>
      </c>
      <c r="C799" s="10" t="s">
        <v>73</v>
      </c>
      <c r="D799" s="10" t="s">
        <v>73</v>
      </c>
      <c r="E799" s="10" t="s">
        <v>73</v>
      </c>
      <c r="F799" s="0"/>
      <c r="G799" s="10" t="n">
        <v>0</v>
      </c>
      <c r="H799" s="0"/>
      <c r="I799" s="0"/>
      <c r="J799" s="0"/>
      <c r="K799" s="0"/>
      <c r="L799" s="0"/>
      <c r="M799" s="0"/>
      <c r="N799" s="0"/>
      <c r="O799" s="0"/>
      <c r="P799" s="0"/>
      <c r="Q799" s="0"/>
      <c r="R799" s="0"/>
      <c r="S799" s="0" t="n">
        <v>0</v>
      </c>
      <c r="T799" s="0"/>
      <c r="V799" s="0"/>
    </row>
    <row r="800" customFormat="false" ht="12.8" hidden="false" customHeight="false" outlineLevel="0" collapsed="false">
      <c r="A800" s="10" t="s">
        <v>193</v>
      </c>
      <c r="B800" s="10" t="s">
        <v>1133</v>
      </c>
      <c r="C800" s="10" t="s">
        <v>73</v>
      </c>
      <c r="D800" s="10" t="s">
        <v>73</v>
      </c>
      <c r="E800" s="10" t="s">
        <v>73</v>
      </c>
      <c r="F800" s="0"/>
      <c r="G800" s="10" t="n">
        <v>0</v>
      </c>
      <c r="H800" s="0"/>
      <c r="I800" s="0"/>
      <c r="J800" s="0"/>
      <c r="K800" s="0"/>
      <c r="L800" s="0"/>
      <c r="M800" s="0"/>
      <c r="N800" s="0"/>
      <c r="O800" s="0"/>
      <c r="P800" s="0"/>
      <c r="Q800" s="0"/>
      <c r="R800" s="0"/>
      <c r="S800" s="0" t="n">
        <v>0</v>
      </c>
      <c r="T800" s="0"/>
      <c r="V800" s="0"/>
    </row>
    <row r="801" customFormat="false" ht="12.8" hidden="false" customHeight="false" outlineLevel="0" collapsed="false">
      <c r="A801" s="10" t="s">
        <v>193</v>
      </c>
      <c r="B801" s="10" t="s">
        <v>1134</v>
      </c>
      <c r="C801" s="10" t="s">
        <v>73</v>
      </c>
      <c r="D801" s="10" t="s">
        <v>73</v>
      </c>
      <c r="E801" s="10" t="s">
        <v>73</v>
      </c>
      <c r="F801" s="0"/>
      <c r="G801" s="10" t="n">
        <v>0</v>
      </c>
      <c r="H801" s="0"/>
      <c r="I801" s="0"/>
      <c r="J801" s="0"/>
      <c r="K801" s="0"/>
      <c r="L801" s="0"/>
      <c r="M801" s="0"/>
      <c r="N801" s="0"/>
      <c r="O801" s="0"/>
      <c r="P801" s="0"/>
      <c r="Q801" s="0"/>
      <c r="R801" s="0"/>
      <c r="S801" s="0" t="n">
        <v>0</v>
      </c>
      <c r="T801" s="0"/>
      <c r="V801" s="0"/>
    </row>
    <row r="802" customFormat="false" ht="12.8" hidden="false" customHeight="false" outlineLevel="0" collapsed="false">
      <c r="A802" s="0" t="s">
        <v>89</v>
      </c>
      <c r="B802" s="0" t="s">
        <v>1135</v>
      </c>
      <c r="C802" s="10" t="s">
        <v>73</v>
      </c>
      <c r="D802" s="10" t="s">
        <v>73</v>
      </c>
      <c r="E802" s="0" t="n">
        <v>0</v>
      </c>
      <c r="F802" s="33"/>
      <c r="G802" s="33"/>
      <c r="H802" s="0"/>
      <c r="I802" s="0" t="n">
        <v>1</v>
      </c>
      <c r="J802" s="0"/>
      <c r="K802" s="0"/>
      <c r="L802" s="0"/>
      <c r="M802" s="0"/>
      <c r="N802" s="0"/>
      <c r="O802" s="0"/>
      <c r="P802" s="0"/>
      <c r="Q802" s="0"/>
      <c r="R802" s="0"/>
      <c r="S802" s="0" t="n">
        <v>0</v>
      </c>
      <c r="T802" s="0"/>
      <c r="V802" s="0"/>
    </row>
    <row r="803" customFormat="false" ht="12.8" hidden="false" customHeight="false" outlineLevel="0" collapsed="false">
      <c r="A803" s="0" t="s">
        <v>89</v>
      </c>
      <c r="B803" s="0" t="s">
        <v>1136</v>
      </c>
      <c r="C803" s="10" t="s">
        <v>73</v>
      </c>
      <c r="D803" s="10" t="s">
        <v>73</v>
      </c>
      <c r="E803" s="0" t="n">
        <v>0</v>
      </c>
      <c r="F803" s="33"/>
      <c r="G803" s="33"/>
      <c r="H803" s="0" t="n">
        <v>1</v>
      </c>
      <c r="I803" s="0" t="n">
        <v>1</v>
      </c>
      <c r="J803" s="0"/>
      <c r="K803" s="0"/>
      <c r="L803" s="0"/>
      <c r="M803" s="0"/>
      <c r="N803" s="0"/>
      <c r="O803" s="0"/>
      <c r="P803" s="0"/>
      <c r="Q803" s="0"/>
      <c r="R803" s="0"/>
      <c r="S803" s="0" t="n">
        <v>0</v>
      </c>
      <c r="T803" s="0"/>
      <c r="V803" s="0"/>
    </row>
    <row r="804" customFormat="false" ht="12.8" hidden="false" customHeight="false" outlineLevel="0" collapsed="false">
      <c r="A804" s="0" t="s">
        <v>89</v>
      </c>
      <c r="B804" s="0" t="s">
        <v>1137</v>
      </c>
      <c r="C804" s="10" t="s">
        <v>73</v>
      </c>
      <c r="D804" s="10" t="s">
        <v>73</v>
      </c>
      <c r="E804" s="0" t="n">
        <v>0</v>
      </c>
      <c r="F804" s="33"/>
      <c r="G804" s="33"/>
      <c r="H804" s="0"/>
      <c r="I804" s="0" t="n">
        <v>1</v>
      </c>
      <c r="J804" s="0"/>
      <c r="K804" s="0"/>
      <c r="L804" s="0" t="n">
        <v>1</v>
      </c>
      <c r="M804" s="0"/>
      <c r="N804" s="0"/>
      <c r="O804" s="0"/>
      <c r="P804" s="0"/>
      <c r="Q804" s="0"/>
      <c r="R804" s="0"/>
      <c r="S804" s="0" t="n">
        <v>0</v>
      </c>
      <c r="T804" s="0"/>
      <c r="V804" s="0"/>
    </row>
    <row r="805" customFormat="false" ht="12.8" hidden="false" customHeight="false" outlineLevel="0" collapsed="false">
      <c r="A805" s="0" t="s">
        <v>91</v>
      </c>
      <c r="B805" s="34" t="s">
        <v>1138</v>
      </c>
      <c r="C805" s="10" t="s">
        <v>73</v>
      </c>
      <c r="D805" s="10" t="s">
        <v>73</v>
      </c>
      <c r="E805" s="10" t="s">
        <v>73</v>
      </c>
      <c r="F805" s="0" t="n">
        <v>0</v>
      </c>
      <c r="G805" s="0" t="n">
        <v>0</v>
      </c>
      <c r="H805" s="0"/>
      <c r="I805" s="0"/>
      <c r="J805" s="0"/>
      <c r="K805" s="0"/>
      <c r="L805" s="0"/>
      <c r="M805" s="0"/>
      <c r="N805" s="0"/>
      <c r="O805" s="0" t="n">
        <v>90</v>
      </c>
      <c r="P805" s="0" t="n">
        <v>0</v>
      </c>
      <c r="Q805" s="0" t="n">
        <v>2</v>
      </c>
      <c r="R805" s="0"/>
      <c r="S805" s="0" t="n">
        <v>0</v>
      </c>
      <c r="T805" s="0"/>
      <c r="V805" s="0"/>
    </row>
    <row r="806" customFormat="false" ht="12.8" hidden="false" customHeight="false" outlineLevel="0" collapsed="false">
      <c r="A806" s="0" t="s">
        <v>91</v>
      </c>
      <c r="B806" s="0" t="s">
        <v>1139</v>
      </c>
      <c r="C806" s="10" t="s">
        <v>73</v>
      </c>
      <c r="D806" s="10" t="s">
        <v>73</v>
      </c>
      <c r="E806" s="10" t="s">
        <v>73</v>
      </c>
      <c r="F806" s="0" t="n">
        <v>0</v>
      </c>
      <c r="G806" s="0" t="n">
        <v>0</v>
      </c>
      <c r="H806" s="0"/>
      <c r="I806" s="0"/>
      <c r="J806" s="0"/>
      <c r="K806" s="0"/>
      <c r="L806" s="0"/>
      <c r="M806" s="0"/>
      <c r="N806" s="0"/>
      <c r="O806" s="0" t="n">
        <v>90</v>
      </c>
      <c r="P806" s="0" t="n">
        <v>0</v>
      </c>
      <c r="Q806" s="0" t="n">
        <v>2</v>
      </c>
      <c r="R806" s="0"/>
      <c r="S806" s="0" t="n">
        <v>0</v>
      </c>
      <c r="T806" s="0"/>
      <c r="V806" s="0"/>
    </row>
    <row r="807" customFormat="false" ht="12.8" hidden="false" customHeight="false" outlineLevel="0" collapsed="false">
      <c r="A807" s="0" t="s">
        <v>197</v>
      </c>
      <c r="B807" s="0" t="s">
        <v>1140</v>
      </c>
      <c r="C807" s="10" t="n">
        <v>1</v>
      </c>
      <c r="D807" s="10" t="s">
        <v>73</v>
      </c>
      <c r="E807" s="0" t="n">
        <v>1</v>
      </c>
      <c r="F807" s="33" t="n">
        <v>0</v>
      </c>
      <c r="G807" s="33" t="n">
        <v>0</v>
      </c>
      <c r="H807" s="0"/>
      <c r="I807" s="0"/>
      <c r="J807" s="0"/>
      <c r="K807" s="0"/>
      <c r="L807" s="0"/>
      <c r="M807" s="0"/>
      <c r="N807" s="0"/>
      <c r="O807" s="0" t="n">
        <v>90</v>
      </c>
      <c r="P807" s="0" t="n">
        <v>4</v>
      </c>
      <c r="Q807" s="0" t="n">
        <v>4</v>
      </c>
      <c r="R807" s="0"/>
      <c r="S807" s="0" t="n">
        <v>1</v>
      </c>
      <c r="T807" s="0"/>
      <c r="V807" s="0"/>
    </row>
    <row r="808" customFormat="false" ht="12.8" hidden="false" customHeight="false" outlineLevel="0" collapsed="false">
      <c r="A808" s="0" t="s">
        <v>197</v>
      </c>
      <c r="B808" s="0" t="s">
        <v>1141</v>
      </c>
      <c r="C808" s="10" t="n">
        <v>1</v>
      </c>
      <c r="D808" s="10" t="s">
        <v>73</v>
      </c>
      <c r="E808" s="0" t="n">
        <v>1</v>
      </c>
      <c r="F808" s="33" t="n">
        <v>0</v>
      </c>
      <c r="G808" s="33" t="n">
        <v>0</v>
      </c>
      <c r="H808" s="0"/>
      <c r="I808" s="0"/>
      <c r="J808" s="0"/>
      <c r="K808" s="0"/>
      <c r="L808" s="0"/>
      <c r="M808" s="0"/>
      <c r="N808" s="0"/>
      <c r="O808" s="0" t="n">
        <v>90</v>
      </c>
      <c r="P808" s="0" t="n">
        <v>4</v>
      </c>
      <c r="Q808" s="0" t="n">
        <v>1</v>
      </c>
      <c r="R808" s="0" t="s">
        <v>1142</v>
      </c>
      <c r="S808" s="0" t="n">
        <v>1</v>
      </c>
      <c r="T808" s="0"/>
      <c r="V808" s="0"/>
    </row>
    <row r="809" customFormat="false" ht="12.8" hidden="false" customHeight="false" outlineLevel="0" collapsed="false">
      <c r="A809" s="0" t="s">
        <v>197</v>
      </c>
      <c r="B809" s="0" t="s">
        <v>1143</v>
      </c>
      <c r="C809" s="10" t="n">
        <v>1</v>
      </c>
      <c r="D809" s="10" t="s">
        <v>73</v>
      </c>
      <c r="E809" s="0" t="n">
        <v>1</v>
      </c>
      <c r="F809" s="33" t="n">
        <v>0</v>
      </c>
      <c r="G809" s="33" t="n">
        <v>0</v>
      </c>
      <c r="H809" s="0"/>
      <c r="I809" s="0"/>
      <c r="J809" s="0"/>
      <c r="K809" s="0"/>
      <c r="L809" s="0"/>
      <c r="M809" s="0"/>
      <c r="N809" s="0"/>
      <c r="O809" s="0" t="n">
        <v>85</v>
      </c>
      <c r="P809" s="0" t="n">
        <v>4</v>
      </c>
      <c r="Q809" s="0" t="n">
        <v>2</v>
      </c>
      <c r="R809" s="0" t="s">
        <v>1144</v>
      </c>
      <c r="S809" s="0" t="n">
        <v>1</v>
      </c>
      <c r="T809" s="0"/>
      <c r="V809" s="0"/>
    </row>
    <row r="810" customFormat="false" ht="12.8" hidden="false" customHeight="false" outlineLevel="0" collapsed="false">
      <c r="A810" s="0" t="s">
        <v>197</v>
      </c>
      <c r="B810" s="0" t="s">
        <v>1145</v>
      </c>
      <c r="C810" s="10" t="n">
        <v>1</v>
      </c>
      <c r="D810" s="10" t="s">
        <v>73</v>
      </c>
      <c r="E810" s="0" t="n">
        <v>0</v>
      </c>
      <c r="F810" s="33" t="n">
        <v>0</v>
      </c>
      <c r="G810" s="33" t="n">
        <v>0</v>
      </c>
      <c r="H810" s="0" t="n">
        <v>1</v>
      </c>
      <c r="I810" s="0"/>
      <c r="J810" s="0" t="n">
        <v>1</v>
      </c>
      <c r="K810" s="0"/>
      <c r="L810" s="0"/>
      <c r="M810" s="0"/>
      <c r="N810" s="0"/>
      <c r="O810" s="0" t="n">
        <v>90</v>
      </c>
      <c r="P810" s="0" t="n">
        <v>4</v>
      </c>
      <c r="Q810" s="0" t="n">
        <v>3</v>
      </c>
      <c r="R810" s="0" t="s">
        <v>584</v>
      </c>
      <c r="S810" s="0" t="n">
        <v>1</v>
      </c>
      <c r="T810" s="0"/>
      <c r="V810" s="0"/>
    </row>
    <row r="811" customFormat="false" ht="12.8" hidden="false" customHeight="false" outlineLevel="0" collapsed="false">
      <c r="A811" s="0" t="s">
        <v>197</v>
      </c>
      <c r="B811" s="0" t="s">
        <v>1146</v>
      </c>
      <c r="C811" s="10" t="n">
        <v>1</v>
      </c>
      <c r="D811" s="10" t="s">
        <v>73</v>
      </c>
      <c r="E811" s="0" t="n">
        <v>0</v>
      </c>
      <c r="F811" s="33" t="n">
        <v>0</v>
      </c>
      <c r="G811" s="33" t="n">
        <v>0</v>
      </c>
      <c r="H811" s="0"/>
      <c r="I811" s="0"/>
      <c r="J811" s="0" t="n">
        <v>1</v>
      </c>
      <c r="K811" s="0"/>
      <c r="L811" s="0"/>
      <c r="M811" s="0"/>
      <c r="N811" s="0"/>
      <c r="O811" s="0" t="n">
        <v>90</v>
      </c>
      <c r="P811" s="0" t="n">
        <v>4</v>
      </c>
      <c r="Q811" s="0" t="n">
        <v>4</v>
      </c>
      <c r="R811" s="0"/>
      <c r="S811" s="0" t="n">
        <v>1</v>
      </c>
      <c r="T811" s="0"/>
      <c r="V811" s="0"/>
    </row>
    <row r="812" customFormat="false" ht="12.8" hidden="false" customHeight="false" outlineLevel="0" collapsed="false">
      <c r="A812" s="0" t="s">
        <v>197</v>
      </c>
      <c r="B812" s="0" t="s">
        <v>1147</v>
      </c>
      <c r="C812" s="10" t="n">
        <v>1</v>
      </c>
      <c r="D812" s="10" t="s">
        <v>73</v>
      </c>
      <c r="E812" s="0" t="n">
        <v>1</v>
      </c>
      <c r="F812" s="33" t="n">
        <v>0</v>
      </c>
      <c r="G812" s="33" t="n">
        <v>0</v>
      </c>
      <c r="H812" s="0"/>
      <c r="I812" s="0"/>
      <c r="J812" s="0"/>
      <c r="K812" s="0"/>
      <c r="L812" s="0"/>
      <c r="M812" s="0"/>
      <c r="N812" s="0"/>
      <c r="O812" s="0" t="n">
        <v>90</v>
      </c>
      <c r="P812" s="0" t="n">
        <v>4</v>
      </c>
      <c r="Q812" s="0" t="n">
        <v>1</v>
      </c>
      <c r="R812" s="0" t="s">
        <v>1142</v>
      </c>
      <c r="S812" s="0" t="n">
        <v>1</v>
      </c>
      <c r="T812" s="0"/>
      <c r="V812" s="0"/>
    </row>
    <row r="813" customFormat="false" ht="12.8" hidden="false" customHeight="false" outlineLevel="0" collapsed="false">
      <c r="A813" s="0" t="s">
        <v>197</v>
      </c>
      <c r="B813" s="0" t="s">
        <v>1148</v>
      </c>
      <c r="C813" s="10" t="n">
        <v>1</v>
      </c>
      <c r="D813" s="10" t="s">
        <v>73</v>
      </c>
      <c r="E813" s="0" t="n">
        <v>1</v>
      </c>
      <c r="F813" s="33" t="n">
        <v>0</v>
      </c>
      <c r="G813" s="33" t="n">
        <v>0</v>
      </c>
      <c r="H813" s="0"/>
      <c r="I813" s="0"/>
      <c r="J813" s="0"/>
      <c r="K813" s="0"/>
      <c r="L813" s="0"/>
      <c r="M813" s="0"/>
      <c r="N813" s="0"/>
      <c r="O813" s="0" t="n">
        <v>85</v>
      </c>
      <c r="P813" s="0" t="n">
        <v>4</v>
      </c>
      <c r="Q813" s="0" t="n">
        <v>2</v>
      </c>
      <c r="R813" s="0" t="s">
        <v>1144</v>
      </c>
      <c r="S813" s="0" t="n">
        <v>1</v>
      </c>
      <c r="T813" s="0"/>
      <c r="V813" s="0"/>
    </row>
    <row r="814" customFormat="false" ht="12.8" hidden="false" customHeight="false" outlineLevel="0" collapsed="false">
      <c r="A814" s="0" t="s">
        <v>197</v>
      </c>
      <c r="B814" s="0" t="s">
        <v>1149</v>
      </c>
      <c r="C814" s="10" t="n">
        <v>1</v>
      </c>
      <c r="D814" s="10" t="s">
        <v>73</v>
      </c>
      <c r="E814" s="0" t="n">
        <v>0</v>
      </c>
      <c r="F814" s="33" t="n">
        <v>0</v>
      </c>
      <c r="G814" s="33" t="n">
        <v>0</v>
      </c>
      <c r="H814" s="0"/>
      <c r="I814" s="0"/>
      <c r="J814" s="0" t="n">
        <v>1</v>
      </c>
      <c r="K814" s="0"/>
      <c r="L814" s="0"/>
      <c r="M814" s="0"/>
      <c r="N814" s="0"/>
      <c r="O814" s="0" t="n">
        <v>90</v>
      </c>
      <c r="P814" s="0" t="n">
        <v>4</v>
      </c>
      <c r="Q814" s="0" t="n">
        <v>3</v>
      </c>
      <c r="R814" s="0" t="s">
        <v>584</v>
      </c>
      <c r="S814" s="0" t="n">
        <v>1</v>
      </c>
      <c r="T814" s="0"/>
      <c r="V814" s="0"/>
    </row>
    <row r="815" customFormat="false" ht="12.8" hidden="false" customHeight="false" outlineLevel="0" collapsed="false">
      <c r="A815" s="0" t="s">
        <v>197</v>
      </c>
      <c r="B815" s="0" t="s">
        <v>1150</v>
      </c>
      <c r="C815" s="10" t="n">
        <v>1</v>
      </c>
      <c r="D815" s="10" t="s">
        <v>73</v>
      </c>
      <c r="E815" s="0" t="n">
        <v>0</v>
      </c>
      <c r="F815" s="33" t="n">
        <v>0</v>
      </c>
      <c r="G815" s="33" t="n">
        <v>0</v>
      </c>
      <c r="H815" s="0"/>
      <c r="I815" s="0"/>
      <c r="J815" s="0" t="n">
        <v>1</v>
      </c>
      <c r="K815" s="0"/>
      <c r="L815" s="0"/>
      <c r="M815" s="0"/>
      <c r="N815" s="0"/>
      <c r="O815" s="0" t="n">
        <v>90</v>
      </c>
      <c r="P815" s="0" t="n">
        <v>4</v>
      </c>
      <c r="Q815" s="0" t="n">
        <v>4</v>
      </c>
      <c r="R815" s="0"/>
      <c r="S815" s="0" t="n">
        <v>1</v>
      </c>
      <c r="T815" s="0"/>
      <c r="V815" s="0"/>
    </row>
    <row r="816" customFormat="false" ht="12.8" hidden="false" customHeight="false" outlineLevel="0" collapsed="false">
      <c r="A816" s="0" t="s">
        <v>197</v>
      </c>
      <c r="B816" s="0" t="s">
        <v>1151</v>
      </c>
      <c r="C816" s="10" t="n">
        <v>1</v>
      </c>
      <c r="D816" s="10" t="s">
        <v>73</v>
      </c>
      <c r="E816" s="0" t="n">
        <v>1</v>
      </c>
      <c r="F816" s="33" t="n">
        <v>0</v>
      </c>
      <c r="G816" s="33" t="n">
        <v>0</v>
      </c>
      <c r="H816" s="0"/>
      <c r="I816" s="0"/>
      <c r="J816" s="0"/>
      <c r="K816" s="0"/>
      <c r="L816" s="0"/>
      <c r="M816" s="0"/>
      <c r="N816" s="0"/>
      <c r="O816" s="0" t="n">
        <v>90</v>
      </c>
      <c r="P816" s="0" t="n">
        <v>4</v>
      </c>
      <c r="Q816" s="0" t="n">
        <v>1</v>
      </c>
      <c r="R816" s="0"/>
      <c r="S816" s="0" t="n">
        <v>1</v>
      </c>
      <c r="T816" s="0"/>
      <c r="V816" s="0"/>
    </row>
    <row r="817" customFormat="false" ht="12.8" hidden="false" customHeight="false" outlineLevel="0" collapsed="false">
      <c r="A817" s="0" t="s">
        <v>197</v>
      </c>
      <c r="B817" s="0" t="s">
        <v>1152</v>
      </c>
      <c r="C817" s="10" t="n">
        <v>1</v>
      </c>
      <c r="D817" s="10" t="s">
        <v>73</v>
      </c>
      <c r="E817" s="0" t="n">
        <v>1</v>
      </c>
      <c r="F817" s="33" t="n">
        <v>0</v>
      </c>
      <c r="G817" s="33" t="n">
        <v>0</v>
      </c>
      <c r="H817" s="0"/>
      <c r="I817" s="0"/>
      <c r="J817" s="0"/>
      <c r="K817" s="0"/>
      <c r="L817" s="0"/>
      <c r="M817" s="0"/>
      <c r="N817" s="0"/>
      <c r="O817" s="0" t="n">
        <v>85</v>
      </c>
      <c r="P817" s="0" t="n">
        <v>4</v>
      </c>
      <c r="Q817" s="0" t="n">
        <v>2</v>
      </c>
      <c r="R817" s="0"/>
      <c r="S817" s="0" t="n">
        <v>1</v>
      </c>
      <c r="T817" s="0"/>
      <c r="V817" s="0"/>
    </row>
    <row r="818" customFormat="false" ht="12.8" hidden="false" customHeight="false" outlineLevel="0" collapsed="false">
      <c r="A818" s="0" t="s">
        <v>197</v>
      </c>
      <c r="B818" s="0" t="s">
        <v>1153</v>
      </c>
      <c r="C818" s="10" t="n">
        <v>1</v>
      </c>
      <c r="D818" s="10" t="s">
        <v>73</v>
      </c>
      <c r="E818" s="0" t="n">
        <v>0</v>
      </c>
      <c r="F818" s="33" t="n">
        <v>0</v>
      </c>
      <c r="G818" s="33" t="n">
        <v>0</v>
      </c>
      <c r="H818" s="0" t="n">
        <v>1</v>
      </c>
      <c r="I818" s="0"/>
      <c r="J818" s="0" t="n">
        <v>1</v>
      </c>
      <c r="K818" s="0"/>
      <c r="L818" s="0"/>
      <c r="M818" s="0"/>
      <c r="N818" s="0"/>
      <c r="O818" s="0" t="n">
        <v>90</v>
      </c>
      <c r="P818" s="0" t="n">
        <v>4</v>
      </c>
      <c r="Q818" s="0" t="n">
        <v>3</v>
      </c>
      <c r="R818" s="0" t="s">
        <v>584</v>
      </c>
      <c r="S818" s="0" t="n">
        <v>1</v>
      </c>
      <c r="T818" s="0"/>
      <c r="V818" s="0"/>
    </row>
    <row r="819" customFormat="false" ht="12.8" hidden="false" customHeight="false" outlineLevel="0" collapsed="false">
      <c r="A819" s="0" t="s">
        <v>197</v>
      </c>
      <c r="B819" s="0" t="s">
        <v>1154</v>
      </c>
      <c r="C819" s="10" t="n">
        <v>1</v>
      </c>
      <c r="D819" s="10" t="s">
        <v>73</v>
      </c>
      <c r="E819" s="0" t="n">
        <v>1</v>
      </c>
      <c r="F819" s="33" t="n">
        <v>0</v>
      </c>
      <c r="G819" s="33" t="n">
        <v>0</v>
      </c>
      <c r="H819" s="0"/>
      <c r="I819" s="0"/>
      <c r="J819" s="0"/>
      <c r="K819" s="0"/>
      <c r="L819" s="0"/>
      <c r="M819" s="0"/>
      <c r="N819" s="0"/>
      <c r="O819" s="0" t="n">
        <v>90</v>
      </c>
      <c r="P819" s="0" t="n">
        <v>4</v>
      </c>
      <c r="Q819" s="0" t="n">
        <v>4</v>
      </c>
      <c r="R819" s="0" t="s">
        <v>584</v>
      </c>
      <c r="S819" s="0" t="n">
        <v>1</v>
      </c>
      <c r="T819" s="0"/>
      <c r="V819" s="0"/>
    </row>
    <row r="820" customFormat="false" ht="12.8" hidden="false" customHeight="false" outlineLevel="0" collapsed="false">
      <c r="A820" s="0" t="s">
        <v>117</v>
      </c>
      <c r="B820" s="0" t="s">
        <v>1155</v>
      </c>
      <c r="C820" s="10" t="s">
        <v>73</v>
      </c>
      <c r="D820" s="10" t="s">
        <v>73</v>
      </c>
      <c r="E820" s="0" t="n">
        <v>0</v>
      </c>
      <c r="F820" s="33"/>
      <c r="G820" s="33"/>
      <c r="H820" s="0"/>
      <c r="I820" s="0"/>
      <c r="J820" s="0"/>
      <c r="K820" s="0"/>
      <c r="L820" s="0"/>
      <c r="M820" s="0"/>
      <c r="N820" s="0"/>
      <c r="O820" s="0"/>
      <c r="P820" s="0"/>
      <c r="Q820" s="0"/>
      <c r="R820" s="0"/>
      <c r="S820" s="0" t="n">
        <v>0</v>
      </c>
      <c r="T820" s="0"/>
      <c r="V820" s="0"/>
    </row>
    <row r="821" customFormat="false" ht="12.8" hidden="false" customHeight="false" outlineLevel="0" collapsed="false">
      <c r="A821" s="0" t="s">
        <v>117</v>
      </c>
      <c r="B821" s="0" t="s">
        <v>1156</v>
      </c>
      <c r="C821" s="10" t="s">
        <v>73</v>
      </c>
      <c r="D821" s="10" t="s">
        <v>73</v>
      </c>
      <c r="E821" s="0" t="n">
        <v>0</v>
      </c>
      <c r="F821" s="33"/>
      <c r="G821" s="33"/>
      <c r="H821" s="0"/>
      <c r="I821" s="0" t="n">
        <v>1</v>
      </c>
      <c r="J821" s="0"/>
      <c r="K821" s="0"/>
      <c r="L821" s="0" t="n">
        <v>1</v>
      </c>
      <c r="M821" s="0"/>
      <c r="N821" s="0"/>
      <c r="O821" s="0"/>
      <c r="P821" s="0"/>
      <c r="Q821" s="0"/>
      <c r="R821" s="0"/>
      <c r="S821" s="0" t="n">
        <v>0</v>
      </c>
      <c r="T821" s="0"/>
      <c r="V821" s="0"/>
    </row>
    <row r="822" customFormat="false" ht="12.8" hidden="false" customHeight="false" outlineLevel="0" collapsed="false">
      <c r="A822" s="0" t="s">
        <v>201</v>
      </c>
      <c r="B822" s="0" t="s">
        <v>1157</v>
      </c>
      <c r="C822" s="10" t="s">
        <v>73</v>
      </c>
      <c r="D822" s="10" t="s">
        <v>73</v>
      </c>
      <c r="E822" s="0" t="s">
        <v>73</v>
      </c>
      <c r="F822" s="33" t="n">
        <v>0</v>
      </c>
      <c r="G822" s="33" t="n">
        <v>0</v>
      </c>
      <c r="H822" s="0"/>
      <c r="I822" s="0"/>
      <c r="J822" s="0"/>
      <c r="K822" s="0"/>
      <c r="L822" s="0"/>
      <c r="M822" s="0"/>
      <c r="N822" s="0"/>
      <c r="O822" s="0" t="n">
        <v>80</v>
      </c>
      <c r="P822" s="0" t="n">
        <v>4</v>
      </c>
      <c r="Q822" s="0" t="n">
        <v>1</v>
      </c>
      <c r="R822" s="0"/>
      <c r="S822" s="0" t="n">
        <v>0</v>
      </c>
      <c r="T822" s="0"/>
      <c r="V822" s="0"/>
    </row>
    <row r="823" customFormat="false" ht="12.8" hidden="false" customHeight="false" outlineLevel="0" collapsed="false">
      <c r="A823" s="0" t="s">
        <v>201</v>
      </c>
      <c r="B823" s="0" t="s">
        <v>1158</v>
      </c>
      <c r="C823" s="10" t="s">
        <v>73</v>
      </c>
      <c r="D823" s="10" t="s">
        <v>73</v>
      </c>
      <c r="E823" s="0" t="s">
        <v>73</v>
      </c>
      <c r="F823" s="33" t="n">
        <v>0</v>
      </c>
      <c r="G823" s="33" t="n">
        <v>0</v>
      </c>
      <c r="H823" s="0"/>
      <c r="I823" s="0"/>
      <c r="J823" s="0"/>
      <c r="K823" s="0"/>
      <c r="L823" s="0"/>
      <c r="M823" s="0"/>
      <c r="N823" s="0"/>
      <c r="O823" s="0" t="n">
        <v>80</v>
      </c>
      <c r="P823" s="0" t="n">
        <v>4</v>
      </c>
      <c r="Q823" s="0" t="n">
        <v>1</v>
      </c>
      <c r="R823" s="0"/>
      <c r="S823" s="0" t="n">
        <v>0</v>
      </c>
      <c r="T823" s="0"/>
      <c r="V823" s="0"/>
    </row>
    <row r="824" customFormat="false" ht="12.8" hidden="false" customHeight="false" outlineLevel="0" collapsed="false">
      <c r="A824" s="0" t="s">
        <v>201</v>
      </c>
      <c r="B824" s="0" t="s">
        <v>1159</v>
      </c>
      <c r="C824" s="10" t="s">
        <v>73</v>
      </c>
      <c r="D824" s="10" t="s">
        <v>73</v>
      </c>
      <c r="E824" s="0" t="s">
        <v>73</v>
      </c>
      <c r="F824" s="33" t="n">
        <v>0</v>
      </c>
      <c r="G824" s="33" t="n">
        <v>0</v>
      </c>
      <c r="H824" s="0"/>
      <c r="I824" s="0"/>
      <c r="J824" s="0"/>
      <c r="K824" s="0"/>
      <c r="L824" s="0"/>
      <c r="M824" s="0"/>
      <c r="N824" s="0"/>
      <c r="O824" s="0" t="n">
        <v>80</v>
      </c>
      <c r="P824" s="0" t="n">
        <v>4</v>
      </c>
      <c r="Q824" s="0" t="n">
        <v>1</v>
      </c>
      <c r="R824" s="0"/>
      <c r="S824" s="0" t="n">
        <v>0</v>
      </c>
      <c r="T824" s="0"/>
      <c r="V824" s="0"/>
    </row>
    <row r="825" customFormat="false" ht="12.8" hidden="false" customHeight="false" outlineLevel="0" collapsed="false">
      <c r="A825" s="0" t="s">
        <v>1160</v>
      </c>
      <c r="B825" s="0" t="s">
        <v>1161</v>
      </c>
      <c r="C825" s="10" t="s">
        <v>73</v>
      </c>
      <c r="D825" s="10" t="s">
        <v>73</v>
      </c>
      <c r="E825" s="0" t="n">
        <v>0</v>
      </c>
      <c r="F825" s="33"/>
      <c r="G825" s="33"/>
      <c r="H825" s="0"/>
      <c r="I825" s="0"/>
      <c r="J825" s="0"/>
      <c r="K825" s="0"/>
      <c r="L825" s="0" t="n">
        <v>1</v>
      </c>
      <c r="M825" s="0"/>
      <c r="N825" s="0"/>
      <c r="O825" s="0"/>
      <c r="P825" s="0"/>
      <c r="Q825" s="0"/>
      <c r="R825" s="0"/>
      <c r="S825" s="0" t="n">
        <v>0</v>
      </c>
      <c r="T825" s="0"/>
      <c r="V825" s="0"/>
    </row>
    <row r="826" customFormat="false" ht="12.8" hidden="false" customHeight="false" outlineLevel="0" collapsed="false">
      <c r="A826" s="0" t="s">
        <v>1160</v>
      </c>
      <c r="B826" s="0" t="s">
        <v>1162</v>
      </c>
      <c r="C826" s="10" t="s">
        <v>73</v>
      </c>
      <c r="D826" s="10" t="s">
        <v>73</v>
      </c>
      <c r="E826" s="0" t="n">
        <v>0</v>
      </c>
      <c r="F826" s="33"/>
      <c r="G826" s="33"/>
      <c r="H826" s="0" t="n">
        <v>1</v>
      </c>
      <c r="I826" s="0"/>
      <c r="J826" s="0"/>
      <c r="K826" s="0"/>
      <c r="L826" s="0" t="n">
        <v>1</v>
      </c>
      <c r="M826" s="0"/>
      <c r="N826" s="0"/>
      <c r="O826" s="0"/>
      <c r="P826" s="0"/>
      <c r="Q826" s="0"/>
      <c r="R826" s="0"/>
      <c r="S826" s="0" t="n">
        <v>0</v>
      </c>
      <c r="T826" s="0"/>
      <c r="V826" s="0"/>
    </row>
    <row r="827" customFormat="false" ht="12.8" hidden="false" customHeight="false" outlineLevel="0" collapsed="false">
      <c r="A827" s="0" t="s">
        <v>1160</v>
      </c>
      <c r="B827" s="0" t="s">
        <v>1163</v>
      </c>
      <c r="C827" s="10" t="s">
        <v>73</v>
      </c>
      <c r="D827" s="10" t="s">
        <v>73</v>
      </c>
      <c r="E827" s="0" t="n">
        <v>0</v>
      </c>
      <c r="F827" s="33"/>
      <c r="G827" s="33"/>
      <c r="H827" s="0"/>
      <c r="I827" s="0"/>
      <c r="J827" s="0"/>
      <c r="K827" s="0" t="n">
        <v>1</v>
      </c>
      <c r="L827" s="0" t="n">
        <v>1</v>
      </c>
      <c r="M827" s="0"/>
      <c r="N827" s="0"/>
      <c r="O827" s="0"/>
      <c r="P827" s="0"/>
      <c r="Q827" s="0"/>
      <c r="R827" s="0"/>
      <c r="S827" s="0" t="n">
        <v>0</v>
      </c>
      <c r="T827" s="0"/>
      <c r="V827" s="0"/>
    </row>
    <row r="828" customFormat="false" ht="12.8" hidden="false" customHeight="false" outlineLevel="0" collapsed="false">
      <c r="A828" s="10" t="s">
        <v>127</v>
      </c>
      <c r="B828" s="10" t="s">
        <v>1164</v>
      </c>
      <c r="C828" s="10" t="n">
        <v>0</v>
      </c>
      <c r="D828" s="10" t="s">
        <v>73</v>
      </c>
      <c r="E828" s="10" t="n">
        <v>0</v>
      </c>
      <c r="F828" s="10" t="n">
        <v>1</v>
      </c>
      <c r="G828" s="10" t="n">
        <v>0</v>
      </c>
      <c r="H828" s="0"/>
      <c r="I828" s="0"/>
      <c r="J828" s="0"/>
      <c r="K828" s="0"/>
      <c r="L828" s="10" t="n">
        <v>1</v>
      </c>
      <c r="M828" s="0"/>
      <c r="N828" s="0"/>
      <c r="O828" s="0"/>
      <c r="P828" s="0"/>
      <c r="Q828" s="0"/>
      <c r="R828" s="0"/>
      <c r="S828" s="0" t="n">
        <v>0</v>
      </c>
      <c r="T828" s="0"/>
      <c r="V828" s="0"/>
    </row>
    <row r="829" customFormat="false" ht="12.8" hidden="false" customHeight="false" outlineLevel="0" collapsed="false">
      <c r="A829" s="10" t="s">
        <v>127</v>
      </c>
      <c r="B829" s="10" t="s">
        <v>1165</v>
      </c>
      <c r="C829" s="10" t="n">
        <v>0</v>
      </c>
      <c r="D829" s="10" t="s">
        <v>73</v>
      </c>
      <c r="E829" s="10" t="n">
        <v>1</v>
      </c>
      <c r="F829" s="0"/>
      <c r="G829" s="0"/>
      <c r="H829" s="0"/>
      <c r="I829" s="0"/>
      <c r="J829" s="0"/>
      <c r="K829" s="0"/>
      <c r="L829" s="0"/>
      <c r="M829" s="0"/>
      <c r="N829" s="0"/>
      <c r="O829" s="0"/>
      <c r="P829" s="0"/>
      <c r="Q829" s="0"/>
      <c r="R829" s="0"/>
      <c r="S829" s="0"/>
      <c r="T829" s="0"/>
      <c r="V829" s="0"/>
    </row>
    <row r="830" customFormat="false" ht="12.8" hidden="false" customHeight="false" outlineLevel="0" collapsed="false">
      <c r="A830" s="10" t="s">
        <v>129</v>
      </c>
      <c r="B830" s="10" t="s">
        <v>1166</v>
      </c>
      <c r="C830" s="10" t="n">
        <v>0</v>
      </c>
      <c r="D830" s="10" t="s">
        <v>73</v>
      </c>
      <c r="E830" s="10" t="n">
        <v>0</v>
      </c>
      <c r="F830" s="10" t="n">
        <v>1</v>
      </c>
      <c r="G830" s="10" t="n">
        <v>0</v>
      </c>
      <c r="H830" s="10" t="n">
        <v>1</v>
      </c>
      <c r="I830" s="0"/>
      <c r="J830" s="0"/>
      <c r="K830" s="0"/>
      <c r="L830" s="0"/>
      <c r="M830" s="10" t="s">
        <v>1167</v>
      </c>
      <c r="N830" s="0"/>
      <c r="O830" s="0"/>
      <c r="P830" s="0"/>
      <c r="Q830" s="0"/>
      <c r="R830" s="0"/>
      <c r="S830" s="0" t="n">
        <v>0</v>
      </c>
      <c r="T830" s="0"/>
      <c r="V830" s="0"/>
    </row>
    <row r="831" customFormat="false" ht="12.8" hidden="false" customHeight="false" outlineLevel="0" collapsed="false">
      <c r="A831" s="10" t="s">
        <v>129</v>
      </c>
      <c r="B831" s="10" t="s">
        <v>1168</v>
      </c>
      <c r="C831" s="10" t="n">
        <v>0</v>
      </c>
      <c r="D831" s="10" t="s">
        <v>73</v>
      </c>
      <c r="E831" s="10" t="n">
        <v>0</v>
      </c>
      <c r="F831" s="10" t="n">
        <v>1</v>
      </c>
      <c r="G831" s="10" t="n">
        <v>0</v>
      </c>
      <c r="H831" s="10" t="n">
        <v>1</v>
      </c>
      <c r="I831" s="0"/>
      <c r="J831" s="0"/>
      <c r="K831" s="0"/>
      <c r="L831" s="0"/>
      <c r="M831" s="10" t="s">
        <v>1167</v>
      </c>
      <c r="N831" s="0"/>
      <c r="O831" s="0"/>
      <c r="P831" s="0"/>
      <c r="Q831" s="0"/>
      <c r="R831" s="0"/>
      <c r="S831" s="0" t="n">
        <v>0</v>
      </c>
      <c r="T831" s="0"/>
      <c r="V831" s="0"/>
    </row>
    <row r="832" customFormat="false" ht="12.8" hidden="false" customHeight="false" outlineLevel="0" collapsed="false">
      <c r="A832" s="10" t="s">
        <v>129</v>
      </c>
      <c r="B832" s="10" t="s">
        <v>1169</v>
      </c>
      <c r="C832" s="10" t="n">
        <v>0</v>
      </c>
      <c r="D832" s="10" t="s">
        <v>73</v>
      </c>
      <c r="E832" s="10" t="n">
        <v>0</v>
      </c>
      <c r="F832" s="10" t="n">
        <v>1</v>
      </c>
      <c r="G832" s="10" t="n">
        <v>0</v>
      </c>
      <c r="H832" s="10" t="n">
        <v>1</v>
      </c>
      <c r="I832" s="0"/>
      <c r="J832" s="0"/>
      <c r="K832" s="0"/>
      <c r="L832" s="0"/>
      <c r="M832" s="10" t="s">
        <v>1167</v>
      </c>
      <c r="N832" s="0"/>
      <c r="O832" s="0"/>
      <c r="P832" s="0"/>
      <c r="Q832" s="0"/>
      <c r="R832" s="0"/>
      <c r="S832" s="0" t="n">
        <v>0</v>
      </c>
      <c r="T832" s="0"/>
      <c r="V832" s="0"/>
    </row>
    <row r="833" customFormat="false" ht="12.8" hidden="false" customHeight="false" outlineLevel="0" collapsed="false">
      <c r="A833" s="10" t="s">
        <v>129</v>
      </c>
      <c r="B833" s="10" t="s">
        <v>1170</v>
      </c>
      <c r="C833" s="10" t="n">
        <v>0</v>
      </c>
      <c r="D833" s="10" t="s">
        <v>73</v>
      </c>
      <c r="E833" s="10" t="n">
        <v>0</v>
      </c>
      <c r="F833" s="10" t="n">
        <v>1</v>
      </c>
      <c r="G833" s="10" t="n">
        <v>0</v>
      </c>
      <c r="H833" s="10" t="n">
        <v>1</v>
      </c>
      <c r="I833" s="0"/>
      <c r="J833" s="0"/>
      <c r="K833" s="0"/>
      <c r="L833" s="0"/>
      <c r="M833" s="10" t="s">
        <v>1167</v>
      </c>
      <c r="N833" s="0"/>
      <c r="O833" s="0"/>
      <c r="P833" s="0"/>
      <c r="Q833" s="0"/>
      <c r="R833" s="0"/>
      <c r="S833" s="0" t="n">
        <v>0</v>
      </c>
      <c r="T833" s="0"/>
      <c r="V833" s="0"/>
    </row>
    <row r="834" customFormat="false" ht="12.8" hidden="false" customHeight="false" outlineLevel="0" collapsed="false">
      <c r="A834" s="10" t="s">
        <v>129</v>
      </c>
      <c r="B834" s="10" t="s">
        <v>1171</v>
      </c>
      <c r="C834" s="10" t="n">
        <v>0</v>
      </c>
      <c r="D834" s="10" t="s">
        <v>73</v>
      </c>
      <c r="E834" s="10" t="n">
        <v>0</v>
      </c>
      <c r="F834" s="10" t="n">
        <v>1</v>
      </c>
      <c r="G834" s="10" t="n">
        <v>0</v>
      </c>
      <c r="H834" s="10" t="n">
        <v>1</v>
      </c>
      <c r="I834" s="0"/>
      <c r="J834" s="0"/>
      <c r="K834" s="0"/>
      <c r="L834" s="0"/>
      <c r="M834" s="10" t="s">
        <v>1167</v>
      </c>
      <c r="N834" s="0"/>
      <c r="O834" s="0"/>
      <c r="P834" s="0"/>
      <c r="Q834" s="0"/>
      <c r="R834" s="0"/>
      <c r="S834" s="0" t="n">
        <v>0</v>
      </c>
      <c r="T834" s="0"/>
      <c r="V834" s="0"/>
    </row>
    <row r="835" customFormat="false" ht="12.8" hidden="false" customHeight="false" outlineLevel="0" collapsed="false">
      <c r="A835" s="10" t="s">
        <v>129</v>
      </c>
      <c r="B835" s="10" t="s">
        <v>1172</v>
      </c>
      <c r="C835" s="10" t="n">
        <v>0</v>
      </c>
      <c r="D835" s="10" t="s">
        <v>73</v>
      </c>
      <c r="E835" s="10" t="n">
        <v>0</v>
      </c>
      <c r="F835" s="10" t="n">
        <v>1</v>
      </c>
      <c r="G835" s="10" t="n">
        <v>0</v>
      </c>
      <c r="H835" s="10" t="n">
        <v>1</v>
      </c>
      <c r="I835" s="10" t="n">
        <v>1</v>
      </c>
      <c r="J835" s="10" t="n">
        <v>1</v>
      </c>
      <c r="K835" s="0"/>
      <c r="L835" s="0"/>
      <c r="M835" s="0"/>
      <c r="N835" s="0"/>
      <c r="O835" s="0"/>
      <c r="P835" s="0"/>
      <c r="Q835" s="0"/>
      <c r="R835" s="0"/>
      <c r="S835" s="0" t="n">
        <v>0</v>
      </c>
      <c r="T835" s="0"/>
      <c r="V835" s="0"/>
    </row>
    <row r="836" customFormat="false" ht="12.8" hidden="false" customHeight="false" outlineLevel="0" collapsed="false">
      <c r="A836" s="10" t="s">
        <v>129</v>
      </c>
      <c r="B836" s="10" t="s">
        <v>1173</v>
      </c>
      <c r="C836" s="10" t="n">
        <v>0</v>
      </c>
      <c r="D836" s="10" t="s">
        <v>73</v>
      </c>
      <c r="E836" s="10" t="n">
        <v>0</v>
      </c>
      <c r="F836" s="10" t="n">
        <v>1</v>
      </c>
      <c r="G836" s="10" t="n">
        <v>0</v>
      </c>
      <c r="H836" s="0"/>
      <c r="I836" s="10" t="n">
        <v>1</v>
      </c>
      <c r="J836" s="10" t="n">
        <v>1</v>
      </c>
      <c r="K836" s="0"/>
      <c r="L836" s="0"/>
      <c r="M836" s="10" t="s">
        <v>1174</v>
      </c>
      <c r="N836" s="0"/>
      <c r="O836" s="0"/>
      <c r="P836" s="0"/>
      <c r="Q836" s="0"/>
      <c r="R836" s="0"/>
      <c r="S836" s="0" t="n">
        <v>0</v>
      </c>
      <c r="T836" s="0"/>
      <c r="V836" s="0"/>
    </row>
    <row r="837" customFormat="false" ht="12.8" hidden="false" customHeight="false" outlineLevel="0" collapsed="false">
      <c r="A837" s="10" t="s">
        <v>129</v>
      </c>
      <c r="B837" s="10" t="s">
        <v>1175</v>
      </c>
      <c r="C837" s="10" t="n">
        <v>0</v>
      </c>
      <c r="D837" s="10" t="s">
        <v>73</v>
      </c>
      <c r="E837" s="10" t="n">
        <v>0</v>
      </c>
      <c r="F837" s="0"/>
      <c r="G837" s="0"/>
      <c r="H837" s="0"/>
      <c r="I837" s="0"/>
      <c r="J837" s="0"/>
      <c r="K837" s="0"/>
      <c r="L837" s="0"/>
      <c r="M837" s="0"/>
      <c r="N837" s="0"/>
      <c r="O837" s="0"/>
      <c r="P837" s="0"/>
      <c r="Q837" s="0"/>
      <c r="R837" s="0"/>
      <c r="S837" s="0"/>
      <c r="T837" s="0"/>
      <c r="V837" s="0"/>
    </row>
    <row r="838" customFormat="false" ht="12.8" hidden="false" customHeight="false" outlineLevel="0" collapsed="false">
      <c r="A838" s="10" t="s">
        <v>129</v>
      </c>
      <c r="B838" s="10" t="s">
        <v>1176</v>
      </c>
      <c r="C838" s="10" t="n">
        <v>0</v>
      </c>
      <c r="D838" s="10" t="s">
        <v>73</v>
      </c>
      <c r="E838" s="10" t="n">
        <v>0</v>
      </c>
      <c r="F838" s="10" t="n">
        <v>1</v>
      </c>
      <c r="G838" s="10" t="n">
        <v>0</v>
      </c>
      <c r="H838" s="0"/>
      <c r="I838" s="0"/>
      <c r="J838" s="0"/>
      <c r="K838" s="0"/>
      <c r="L838" s="0" t="n">
        <v>1</v>
      </c>
      <c r="M838" s="0"/>
      <c r="N838" s="0"/>
      <c r="O838" s="0"/>
      <c r="P838" s="0"/>
      <c r="Q838" s="0"/>
      <c r="R838" s="0"/>
      <c r="S838" s="0" t="n">
        <v>0</v>
      </c>
      <c r="T838" s="0"/>
      <c r="V838" s="0"/>
    </row>
    <row r="839" customFormat="false" ht="12.8" hidden="false" customHeight="false" outlineLevel="0" collapsed="false">
      <c r="A839" s="10" t="s">
        <v>129</v>
      </c>
      <c r="B839" s="10" t="s">
        <v>1177</v>
      </c>
      <c r="C839" s="10" t="n">
        <v>0</v>
      </c>
      <c r="D839" s="10" t="s">
        <v>73</v>
      </c>
      <c r="E839" s="10" t="n">
        <v>0</v>
      </c>
      <c r="F839" s="10" t="n">
        <v>1</v>
      </c>
      <c r="G839" s="10" t="n">
        <v>0</v>
      </c>
      <c r="H839" s="0"/>
      <c r="I839" s="10" t="n">
        <v>1</v>
      </c>
      <c r="J839" s="10" t="n">
        <v>1</v>
      </c>
      <c r="K839" s="0"/>
      <c r="L839" s="0"/>
      <c r="M839" s="10" t="s">
        <v>1178</v>
      </c>
      <c r="N839" s="0"/>
      <c r="O839" s="0"/>
      <c r="P839" s="0"/>
      <c r="Q839" s="0"/>
      <c r="R839" s="0"/>
      <c r="S839" s="0" t="n">
        <v>0</v>
      </c>
      <c r="T839" s="0"/>
      <c r="V839" s="0"/>
    </row>
    <row r="840" customFormat="false" ht="12.8" hidden="false" customHeight="false" outlineLevel="0" collapsed="false">
      <c r="A840" s="10" t="s">
        <v>129</v>
      </c>
      <c r="B840" s="10" t="s">
        <v>1179</v>
      </c>
      <c r="C840" s="10" t="n">
        <v>0</v>
      </c>
      <c r="D840" s="10" t="s">
        <v>73</v>
      </c>
      <c r="E840" s="10" t="n">
        <v>0</v>
      </c>
      <c r="F840" s="0"/>
      <c r="G840" s="0"/>
      <c r="H840" s="0"/>
      <c r="I840" s="0"/>
      <c r="J840" s="0"/>
      <c r="K840" s="0"/>
      <c r="L840" s="0"/>
      <c r="M840" s="0"/>
      <c r="N840" s="0"/>
      <c r="O840" s="0"/>
      <c r="P840" s="0"/>
      <c r="Q840" s="0"/>
      <c r="R840" s="0"/>
      <c r="S840" s="0"/>
      <c r="T840" s="0"/>
      <c r="V840" s="0"/>
    </row>
    <row r="841" customFormat="false" ht="12.8" hidden="false" customHeight="false" outlineLevel="0" collapsed="false">
      <c r="A841" s="10" t="s">
        <v>129</v>
      </c>
      <c r="B841" s="10" t="s">
        <v>1180</v>
      </c>
      <c r="C841" s="10" t="n">
        <v>0</v>
      </c>
      <c r="D841" s="10" t="s">
        <v>73</v>
      </c>
      <c r="E841" s="10" t="n">
        <v>0</v>
      </c>
      <c r="F841" s="10" t="n">
        <v>1</v>
      </c>
      <c r="G841" s="10" t="n">
        <v>0</v>
      </c>
      <c r="H841" s="0"/>
      <c r="I841" s="0"/>
      <c r="J841" s="0"/>
      <c r="K841" s="0"/>
      <c r="L841" s="0" t="n">
        <v>1</v>
      </c>
      <c r="M841" s="0"/>
      <c r="N841" s="0"/>
      <c r="O841" s="0"/>
      <c r="P841" s="0"/>
      <c r="Q841" s="0"/>
      <c r="R841" s="0"/>
      <c r="S841" s="0" t="n">
        <v>0</v>
      </c>
      <c r="T841" s="0"/>
      <c r="V841" s="0"/>
    </row>
    <row r="842" customFormat="false" ht="12.8" hidden="false" customHeight="false" outlineLevel="0" collapsed="false">
      <c r="A842" s="10" t="s">
        <v>129</v>
      </c>
      <c r="B842" s="10" t="s">
        <v>1181</v>
      </c>
      <c r="C842" s="10" t="n">
        <v>0</v>
      </c>
      <c r="D842" s="10" t="s">
        <v>73</v>
      </c>
      <c r="E842" s="10" t="n">
        <v>0</v>
      </c>
      <c r="F842" s="10" t="n">
        <v>1</v>
      </c>
      <c r="G842" s="10" t="n">
        <v>0</v>
      </c>
      <c r="H842" s="0"/>
      <c r="I842" s="10" t="n">
        <v>1</v>
      </c>
      <c r="J842" s="10" t="n">
        <v>1</v>
      </c>
      <c r="K842" s="0"/>
      <c r="L842" s="0"/>
      <c r="M842" s="10" t="s">
        <v>1178</v>
      </c>
      <c r="N842" s="0"/>
      <c r="O842" s="0"/>
      <c r="P842" s="0"/>
      <c r="Q842" s="0"/>
      <c r="R842" s="0"/>
      <c r="S842" s="0" t="n">
        <v>0</v>
      </c>
      <c r="T842" s="0"/>
      <c r="V842" s="0"/>
    </row>
    <row r="843" customFormat="false" ht="12.8" hidden="false" customHeight="false" outlineLevel="0" collapsed="false">
      <c r="A843" s="10" t="s">
        <v>129</v>
      </c>
      <c r="B843" s="10" t="s">
        <v>1182</v>
      </c>
      <c r="C843" s="10" t="n">
        <v>0</v>
      </c>
      <c r="D843" s="10" t="s">
        <v>73</v>
      </c>
      <c r="E843" s="10" t="n">
        <v>0</v>
      </c>
      <c r="F843" s="0"/>
      <c r="G843" s="0"/>
      <c r="H843" s="0"/>
      <c r="I843" s="0"/>
      <c r="J843" s="0"/>
      <c r="K843" s="0"/>
      <c r="L843" s="0"/>
      <c r="M843" s="0"/>
      <c r="N843" s="0"/>
      <c r="O843" s="0"/>
      <c r="P843" s="0"/>
      <c r="Q843" s="0"/>
      <c r="R843" s="0"/>
      <c r="S843" s="0"/>
      <c r="T843" s="0"/>
      <c r="V843" s="0"/>
    </row>
    <row r="844" customFormat="false" ht="12.8" hidden="false" customHeight="false" outlineLevel="0" collapsed="false">
      <c r="A844" s="10" t="s">
        <v>129</v>
      </c>
      <c r="B844" s="10" t="s">
        <v>1183</v>
      </c>
      <c r="C844" s="10" t="n">
        <v>0</v>
      </c>
      <c r="D844" s="10" t="s">
        <v>73</v>
      </c>
      <c r="E844" s="10" t="n">
        <v>0</v>
      </c>
      <c r="F844" s="10" t="n">
        <v>1</v>
      </c>
      <c r="G844" s="10" t="n">
        <v>0</v>
      </c>
      <c r="H844" s="0"/>
      <c r="I844" s="0"/>
      <c r="J844" s="0"/>
      <c r="K844" s="0"/>
      <c r="L844" s="0" t="n">
        <v>1</v>
      </c>
      <c r="M844" s="0"/>
      <c r="N844" s="0"/>
      <c r="O844" s="0"/>
      <c r="P844" s="0"/>
      <c r="Q844" s="0"/>
      <c r="R844" s="0"/>
      <c r="S844" s="0" t="n">
        <v>0</v>
      </c>
      <c r="T844" s="0"/>
      <c r="V844" s="0"/>
    </row>
    <row r="845" customFormat="false" ht="12.8" hidden="false" customHeight="false" outlineLevel="0" collapsed="false">
      <c r="A845" s="10" t="s">
        <v>129</v>
      </c>
      <c r="B845" s="10" t="s">
        <v>1184</v>
      </c>
      <c r="C845" s="10" t="n">
        <v>0</v>
      </c>
      <c r="D845" s="10" t="s">
        <v>73</v>
      </c>
      <c r="E845" s="10" t="n">
        <v>0</v>
      </c>
      <c r="F845" s="10" t="n">
        <v>1</v>
      </c>
      <c r="G845" s="10" t="n">
        <v>0</v>
      </c>
      <c r="H845" s="0"/>
      <c r="I845" s="10" t="n">
        <v>1</v>
      </c>
      <c r="J845" s="10" t="n">
        <v>1</v>
      </c>
      <c r="K845" s="0"/>
      <c r="L845" s="0"/>
      <c r="M845" s="10" t="s">
        <v>1178</v>
      </c>
      <c r="N845" s="0"/>
      <c r="O845" s="0"/>
      <c r="P845" s="0"/>
      <c r="Q845" s="0"/>
      <c r="R845" s="0"/>
      <c r="S845" s="0" t="n">
        <v>0</v>
      </c>
      <c r="T845" s="0"/>
      <c r="V845" s="0"/>
    </row>
    <row r="846" customFormat="false" ht="12.8" hidden="false" customHeight="false" outlineLevel="0" collapsed="false">
      <c r="A846" s="10" t="s">
        <v>129</v>
      </c>
      <c r="B846" s="10" t="s">
        <v>1185</v>
      </c>
      <c r="C846" s="10" t="n">
        <v>0</v>
      </c>
      <c r="D846" s="10" t="s">
        <v>73</v>
      </c>
      <c r="E846" s="10" t="n">
        <v>0</v>
      </c>
      <c r="F846" s="0"/>
      <c r="G846" s="0"/>
      <c r="H846" s="0"/>
      <c r="I846" s="0"/>
      <c r="J846" s="0"/>
      <c r="K846" s="0"/>
      <c r="L846" s="0"/>
      <c r="M846" s="0"/>
      <c r="N846" s="0"/>
      <c r="O846" s="0"/>
      <c r="P846" s="0"/>
      <c r="Q846" s="0"/>
      <c r="R846" s="0"/>
      <c r="S846" s="0"/>
      <c r="T846" s="0"/>
      <c r="V846" s="0"/>
    </row>
    <row r="847" customFormat="false" ht="12.8" hidden="false" customHeight="false" outlineLevel="0" collapsed="false">
      <c r="A847" s="10" t="s">
        <v>129</v>
      </c>
      <c r="B847" s="10" t="s">
        <v>1186</v>
      </c>
      <c r="C847" s="10" t="n">
        <v>0</v>
      </c>
      <c r="D847" s="10" t="s">
        <v>73</v>
      </c>
      <c r="E847" s="10" t="n">
        <v>0</v>
      </c>
      <c r="F847" s="0"/>
      <c r="G847" s="0"/>
      <c r="H847" s="0"/>
      <c r="I847" s="0"/>
      <c r="J847" s="0"/>
      <c r="K847" s="0"/>
      <c r="L847" s="0"/>
      <c r="M847" s="0"/>
      <c r="N847" s="0"/>
      <c r="O847" s="0"/>
      <c r="P847" s="0"/>
      <c r="Q847" s="0"/>
      <c r="R847" s="0"/>
      <c r="S847" s="0"/>
      <c r="T847" s="0"/>
      <c r="V847" s="0"/>
    </row>
    <row r="848" customFormat="false" ht="12.8" hidden="false" customHeight="false" outlineLevel="0" collapsed="false">
      <c r="A848" s="10" t="s">
        <v>160</v>
      </c>
      <c r="B848" s="10" t="s">
        <v>1187</v>
      </c>
      <c r="C848" s="10" t="n">
        <f aca="false">VLOOKUP(A848,[1]'patient_data_survival(Nov17)'!$B$2:$J$71,9,0)</f>
        <v>1</v>
      </c>
      <c r="D848" s="10" t="n">
        <f aca="false">VLOOKUP(A848,[1]yvonne_data!$A$2:$B$70,2,0)</f>
        <v>1</v>
      </c>
      <c r="E848" s="10" t="n">
        <v>1</v>
      </c>
      <c r="F848" s="0"/>
      <c r="H848" s="0"/>
      <c r="I848" s="0"/>
      <c r="J848" s="0"/>
      <c r="K848" s="0"/>
      <c r="L848" s="0"/>
      <c r="M848" s="0"/>
      <c r="V848" s="0"/>
    </row>
    <row r="849" customFormat="false" ht="12.8" hidden="false" customHeight="false" outlineLevel="0" collapsed="false">
      <c r="A849" s="10" t="s">
        <v>160</v>
      </c>
      <c r="B849" s="10" t="s">
        <v>1188</v>
      </c>
      <c r="C849" s="10" t="n">
        <f aca="false">VLOOKUP(A849,[1]'patient_data_survival(Nov17)'!$B$2:$J$71,9,0)</f>
        <v>1</v>
      </c>
      <c r="D849" s="10" t="n">
        <f aca="false">VLOOKUP(A849,[1]yvonne_data!$A$2:$B$70,2,0)</f>
        <v>1</v>
      </c>
      <c r="E849" s="10" t="n">
        <v>1</v>
      </c>
      <c r="F849" s="0"/>
      <c r="H849" s="0"/>
      <c r="I849" s="0"/>
      <c r="J849" s="0"/>
      <c r="K849" s="0"/>
      <c r="L849" s="0"/>
      <c r="M849" s="0"/>
      <c r="V849" s="0"/>
    </row>
    <row r="850" customFormat="false" ht="12.8" hidden="false" customHeight="false" outlineLevel="0" collapsed="false">
      <c r="A850" s="10" t="s">
        <v>160</v>
      </c>
      <c r="B850" s="10" t="s">
        <v>1189</v>
      </c>
      <c r="C850" s="10" t="n">
        <f aca="false">VLOOKUP(A850,[1]'patient_data_survival(Nov17)'!$B$2:$J$71,9,0)</f>
        <v>1</v>
      </c>
      <c r="D850" s="10" t="n">
        <f aca="false">VLOOKUP(A850,[1]yvonne_data!$A$2:$B$70,2,0)</f>
        <v>1</v>
      </c>
      <c r="E850" s="10" t="n">
        <v>1</v>
      </c>
      <c r="F850" s="0"/>
      <c r="H850" s="0"/>
      <c r="I850" s="0"/>
      <c r="J850" s="0"/>
      <c r="K850" s="0"/>
      <c r="L850" s="0"/>
      <c r="M850" s="0"/>
      <c r="V850" s="0"/>
    </row>
    <row r="851" customFormat="false" ht="12.8" hidden="false" customHeight="false" outlineLevel="0" collapsed="false">
      <c r="A851" s="10" t="s">
        <v>160</v>
      </c>
      <c r="B851" s="10" t="s">
        <v>1190</v>
      </c>
      <c r="C851" s="10" t="n">
        <f aca="false">VLOOKUP(A851,[1]'patient_data_survival(Nov17)'!$B$2:$J$71,9,0)</f>
        <v>1</v>
      </c>
      <c r="D851" s="10" t="n">
        <f aca="false">VLOOKUP(A851,[1]yvonne_data!$A$2:$B$70,2,0)</f>
        <v>1</v>
      </c>
      <c r="E851" s="10" t="n">
        <v>1</v>
      </c>
      <c r="F851" s="0"/>
      <c r="H851" s="0"/>
      <c r="I851" s="0"/>
      <c r="J851" s="0"/>
      <c r="K851" s="0"/>
      <c r="L851" s="0"/>
      <c r="M851" s="0"/>
      <c r="V851" s="0"/>
    </row>
    <row r="852" customFormat="false" ht="12.8" hidden="false" customHeight="false" outlineLevel="0" collapsed="false">
      <c r="A852" s="10" t="s">
        <v>160</v>
      </c>
      <c r="B852" s="10" t="s">
        <v>1191</v>
      </c>
      <c r="C852" s="10" t="n">
        <f aca="false">VLOOKUP(A852,[1]'patient_data_survival(Nov17)'!$B$2:$J$71,9,0)</f>
        <v>1</v>
      </c>
      <c r="D852" s="10" t="n">
        <f aca="false">VLOOKUP(A852,[1]yvonne_data!$A$2:$B$70,2,0)</f>
        <v>1</v>
      </c>
      <c r="E852" s="10" t="n">
        <v>1</v>
      </c>
      <c r="F852" s="0"/>
      <c r="H852" s="0"/>
      <c r="I852" s="0"/>
      <c r="J852" s="0"/>
      <c r="K852" s="0"/>
      <c r="L852" s="0"/>
      <c r="M852" s="0"/>
      <c r="V852" s="0"/>
    </row>
    <row r="853" customFormat="false" ht="12.8" hidden="false" customHeight="false" outlineLevel="0" collapsed="false">
      <c r="A853" s="10" t="s">
        <v>20</v>
      </c>
      <c r="B853" s="10" t="s">
        <v>1192</v>
      </c>
      <c r="C853" s="10" t="n">
        <f aca="false">VLOOKUP(A853,[1]'patient_data_survival(Nov17)'!$B$2:$J$71,9,0)</f>
        <v>0</v>
      </c>
      <c r="D853" s="10" t="e">
        <f aca="false">VLOOKUP(A853,[1]yvonne_data!$A$2:$B$70,2,0)</f>
        <v>#N/A</v>
      </c>
      <c r="E853" s="10" t="n">
        <v>1</v>
      </c>
      <c r="F853" s="0"/>
      <c r="H853" s="0"/>
      <c r="I853" s="0"/>
      <c r="J853" s="0"/>
      <c r="K853" s="10" t="n">
        <v>1</v>
      </c>
      <c r="L853" s="0"/>
      <c r="M853" s="0"/>
      <c r="V853" s="0"/>
    </row>
    <row r="854" customFormat="false" ht="12.8" hidden="false" customHeight="false" outlineLevel="0" collapsed="false">
      <c r="A854" s="10" t="s">
        <v>20</v>
      </c>
      <c r="B854" s="10" t="s">
        <v>1193</v>
      </c>
      <c r="C854" s="10" t="n">
        <f aca="false">VLOOKUP(A854,[1]'patient_data_survival(Nov17)'!$B$2:$J$71,9,0)</f>
        <v>0</v>
      </c>
      <c r="D854" s="10" t="e">
        <f aca="false">VLOOKUP(A854,[1]yvonne_data!$A$2:$B$70,2,0)</f>
        <v>#N/A</v>
      </c>
      <c r="E854" s="10" t="n">
        <v>1</v>
      </c>
      <c r="F854" s="0"/>
      <c r="H854" s="0"/>
      <c r="I854" s="0"/>
      <c r="J854" s="0"/>
      <c r="K854" s="0"/>
      <c r="L854" s="0"/>
      <c r="M854" s="0"/>
      <c r="V854" s="0"/>
    </row>
    <row r="855" customFormat="false" ht="12.8" hidden="false" customHeight="false" outlineLevel="0" collapsed="false">
      <c r="A855" s="10" t="s">
        <v>20</v>
      </c>
      <c r="B855" s="10" t="s">
        <v>1194</v>
      </c>
      <c r="C855" s="10" t="n">
        <f aca="false">VLOOKUP(A855,[1]'patient_data_survival(Nov17)'!$B$2:$J$71,9,0)</f>
        <v>0</v>
      </c>
      <c r="D855" s="10" t="e">
        <f aca="false">VLOOKUP(A855,[1]yvonne_data!$A$2:$B$70,2,0)</f>
        <v>#N/A</v>
      </c>
      <c r="E855" s="10" t="n">
        <v>1</v>
      </c>
      <c r="F855" s="0"/>
      <c r="H855" s="0"/>
      <c r="I855" s="0"/>
      <c r="J855" s="0"/>
      <c r="K855" s="0"/>
      <c r="L855" s="0"/>
      <c r="M855" s="0"/>
      <c r="V855" s="0"/>
    </row>
    <row r="856" customFormat="false" ht="12.8" hidden="false" customHeight="false" outlineLevel="0" collapsed="false">
      <c r="A856" s="10" t="s">
        <v>20</v>
      </c>
      <c r="B856" s="10" t="s">
        <v>1195</v>
      </c>
      <c r="C856" s="10" t="n">
        <f aca="false">VLOOKUP(A856,[1]'patient_data_survival(Nov17)'!$B$2:$J$71,9,0)</f>
        <v>0</v>
      </c>
      <c r="D856" s="10" t="e">
        <f aca="false">VLOOKUP(A856,[1]yvonne_data!$A$2:$B$70,2,0)</f>
        <v>#N/A</v>
      </c>
      <c r="E856" s="10" t="n">
        <v>1</v>
      </c>
      <c r="F856" s="0"/>
      <c r="H856" s="0"/>
      <c r="I856" s="0"/>
      <c r="J856" s="0"/>
      <c r="K856" s="10" t="n">
        <v>1</v>
      </c>
      <c r="L856" s="0"/>
      <c r="M856" s="0"/>
      <c r="V856" s="0"/>
    </row>
    <row r="857" customFormat="false" ht="12.8" hidden="false" customHeight="false" outlineLevel="0" collapsed="false">
      <c r="A857" s="10" t="s">
        <v>20</v>
      </c>
      <c r="B857" s="10" t="s">
        <v>1196</v>
      </c>
      <c r="C857" s="10" t="n">
        <f aca="false">VLOOKUP(A857,[1]'patient_data_survival(Nov17)'!$B$2:$J$71,9,0)</f>
        <v>0</v>
      </c>
      <c r="D857" s="10" t="e">
        <f aca="false">VLOOKUP(A857,[1]yvonne_data!$A$2:$B$70,2,0)</f>
        <v>#N/A</v>
      </c>
      <c r="E857" s="10" t="n">
        <v>1</v>
      </c>
      <c r="F857" s="0"/>
      <c r="H857" s="0"/>
      <c r="I857" s="0"/>
      <c r="J857" s="0"/>
      <c r="K857" s="0"/>
      <c r="L857" s="0"/>
      <c r="M857" s="0"/>
      <c r="V857" s="0"/>
    </row>
    <row r="858" customFormat="false" ht="12.8" hidden="false" customHeight="false" outlineLevel="0" collapsed="false">
      <c r="A858" s="10" t="s">
        <v>20</v>
      </c>
      <c r="B858" s="10" t="s">
        <v>1197</v>
      </c>
      <c r="C858" s="10" t="n">
        <f aca="false">VLOOKUP(A858,[1]'patient_data_survival(Nov17)'!$B$2:$J$71,9,0)</f>
        <v>0</v>
      </c>
      <c r="D858" s="10" t="e">
        <f aca="false">VLOOKUP(A858,[1]yvonne_data!$A$2:$B$70,2,0)</f>
        <v>#N/A</v>
      </c>
      <c r="E858" s="10" t="n">
        <v>1</v>
      </c>
      <c r="F858" s="0"/>
      <c r="H858" s="0"/>
      <c r="I858" s="0"/>
      <c r="J858" s="0"/>
      <c r="K858" s="10" t="n">
        <v>1</v>
      </c>
      <c r="L858" s="0"/>
      <c r="M858" s="0"/>
      <c r="V858" s="0"/>
    </row>
    <row r="859" customFormat="false" ht="12.8" hidden="false" customHeight="false" outlineLevel="0" collapsed="false">
      <c r="A859" s="10" t="s">
        <v>20</v>
      </c>
      <c r="B859" s="10" t="s">
        <v>1198</v>
      </c>
      <c r="C859" s="10" t="n">
        <f aca="false">VLOOKUP(A859,[1]'patient_data_survival(Nov17)'!$B$2:$J$71,9,0)</f>
        <v>0</v>
      </c>
      <c r="D859" s="10" t="e">
        <f aca="false">VLOOKUP(A859,[1]yvonne_data!$A$2:$B$70,2,0)</f>
        <v>#N/A</v>
      </c>
      <c r="E859" s="10" t="n">
        <v>1</v>
      </c>
      <c r="F859" s="0"/>
      <c r="H859" s="0"/>
      <c r="I859" s="0"/>
      <c r="J859" s="0"/>
      <c r="K859" s="0"/>
      <c r="L859" s="0"/>
      <c r="M859" s="0"/>
      <c r="V859" s="0"/>
    </row>
    <row r="860" customFormat="false" ht="12.8" hidden="false" customHeight="false" outlineLevel="0" collapsed="false">
      <c r="A860" s="10" t="s">
        <v>20</v>
      </c>
      <c r="B860" s="10" t="s">
        <v>1199</v>
      </c>
      <c r="C860" s="10" t="n">
        <f aca="false">VLOOKUP(A860,[1]'patient_data_survival(Nov17)'!$B$2:$J$71,9,0)</f>
        <v>0</v>
      </c>
      <c r="D860" s="10" t="e">
        <f aca="false">VLOOKUP(A860,[1]yvonne_data!$A$2:$B$70,2,0)</f>
        <v>#N/A</v>
      </c>
      <c r="E860" s="10" t="n">
        <v>1</v>
      </c>
      <c r="F860" s="0"/>
      <c r="H860" s="0"/>
      <c r="I860" s="0"/>
      <c r="J860" s="0"/>
      <c r="K860" s="10" t="n">
        <v>1</v>
      </c>
      <c r="L860" s="0"/>
      <c r="M860" s="0"/>
      <c r="V860" s="0"/>
    </row>
    <row r="861" customFormat="false" ht="12.8" hidden="false" customHeight="false" outlineLevel="0" collapsed="false">
      <c r="A861" s="10" t="s">
        <v>20</v>
      </c>
      <c r="B861" s="10" t="s">
        <v>1200</v>
      </c>
      <c r="C861" s="10" t="n">
        <f aca="false">VLOOKUP(A861,[1]'patient_data_survival(Nov17)'!$B$2:$J$71,9,0)</f>
        <v>0</v>
      </c>
      <c r="D861" s="10" t="e">
        <f aca="false">VLOOKUP(A861,[1]yvonne_data!$A$2:$B$70,2,0)</f>
        <v>#N/A</v>
      </c>
      <c r="E861" s="10" t="n">
        <v>1</v>
      </c>
      <c r="F861" s="0"/>
      <c r="H861" s="0"/>
      <c r="I861" s="0"/>
      <c r="J861" s="0"/>
      <c r="K861" s="0"/>
      <c r="L861" s="0"/>
      <c r="M861" s="0"/>
      <c r="V861" s="0"/>
    </row>
    <row r="862" customFormat="false" ht="12.8" hidden="false" customHeight="false" outlineLevel="0" collapsed="false">
      <c r="A862" s="10" t="s">
        <v>20</v>
      </c>
      <c r="B862" s="10" t="s">
        <v>1201</v>
      </c>
      <c r="C862" s="10" t="n">
        <f aca="false">VLOOKUP(A862,[1]'patient_data_survival(Nov17)'!$B$2:$J$71,9,0)</f>
        <v>0</v>
      </c>
      <c r="D862" s="10" t="e">
        <f aca="false">VLOOKUP(A862,[1]yvonne_data!$A$2:$B$70,2,0)</f>
        <v>#N/A</v>
      </c>
      <c r="E862" s="10" t="n">
        <v>1</v>
      </c>
      <c r="F862" s="0"/>
      <c r="H862" s="10" t="n">
        <v>1</v>
      </c>
      <c r="I862" s="0"/>
      <c r="J862" s="0"/>
      <c r="K862" s="10" t="n">
        <v>1</v>
      </c>
      <c r="L862" s="0"/>
      <c r="M862" s="0"/>
      <c r="V862" s="0"/>
    </row>
    <row r="863" customFormat="false" ht="12.8" hidden="false" customHeight="false" outlineLevel="0" collapsed="false">
      <c r="A863" s="10" t="s">
        <v>20</v>
      </c>
      <c r="B863" s="10" t="s">
        <v>1202</v>
      </c>
      <c r="C863" s="10" t="n">
        <f aca="false">VLOOKUP(A863,[1]'patient_data_survival(Nov17)'!$B$2:$J$71,9,0)</f>
        <v>0</v>
      </c>
      <c r="D863" s="10" t="e">
        <f aca="false">VLOOKUP(A863,[1]yvonne_data!$A$2:$B$70,2,0)</f>
        <v>#N/A</v>
      </c>
      <c r="E863" s="10" t="n">
        <v>1</v>
      </c>
      <c r="F863" s="0"/>
      <c r="H863" s="0"/>
      <c r="I863" s="0"/>
      <c r="J863" s="0"/>
      <c r="K863" s="0"/>
      <c r="L863" s="0"/>
      <c r="M863" s="0"/>
      <c r="V863" s="0"/>
    </row>
    <row r="864" customFormat="false" ht="12.8" hidden="false" customHeight="false" outlineLevel="0" collapsed="false">
      <c r="A864" s="10" t="s">
        <v>20</v>
      </c>
      <c r="B864" s="10" t="s">
        <v>1203</v>
      </c>
      <c r="C864" s="10" t="n">
        <f aca="false">VLOOKUP(A864,[1]'patient_data_survival(Nov17)'!$B$2:$J$71,9,0)</f>
        <v>0</v>
      </c>
      <c r="D864" s="10" t="e">
        <f aca="false">VLOOKUP(A864,[1]yvonne_data!$A$2:$B$70,2,0)</f>
        <v>#N/A</v>
      </c>
      <c r="E864" s="10" t="n">
        <v>1</v>
      </c>
      <c r="F864" s="0"/>
      <c r="H864" s="0"/>
      <c r="I864" s="0"/>
      <c r="J864" s="0"/>
      <c r="K864" s="10" t="n">
        <v>1</v>
      </c>
      <c r="L864" s="0"/>
      <c r="M864" s="0"/>
      <c r="V864" s="0"/>
    </row>
    <row r="865" customFormat="false" ht="12.8" hidden="false" customHeight="false" outlineLevel="0" collapsed="false">
      <c r="A865" s="10" t="s">
        <v>20</v>
      </c>
      <c r="B865" s="10" t="s">
        <v>1204</v>
      </c>
      <c r="C865" s="10" t="n">
        <f aca="false">VLOOKUP(A865,[1]'patient_data_survival(Nov17)'!$B$2:$J$71,9,0)</f>
        <v>0</v>
      </c>
      <c r="D865" s="10" t="e">
        <f aca="false">VLOOKUP(A865,[1]yvonne_data!$A$2:$B$70,2,0)</f>
        <v>#N/A</v>
      </c>
      <c r="E865" s="10" t="n">
        <v>1</v>
      </c>
      <c r="F865" s="0"/>
      <c r="H865" s="0"/>
      <c r="I865" s="0"/>
      <c r="J865" s="0"/>
      <c r="K865" s="0"/>
      <c r="L865" s="0"/>
      <c r="M865" s="0"/>
      <c r="V865" s="0"/>
    </row>
    <row r="866" customFormat="false" ht="12.8" hidden="false" customHeight="false" outlineLevel="0" collapsed="false">
      <c r="A866" s="10" t="s">
        <v>20</v>
      </c>
      <c r="B866" s="10" t="s">
        <v>1205</v>
      </c>
      <c r="C866" s="10" t="n">
        <f aca="false">VLOOKUP(A866,[1]'patient_data_survival(Nov17)'!$B$2:$J$71,9,0)</f>
        <v>0</v>
      </c>
      <c r="D866" s="10" t="e">
        <f aca="false">VLOOKUP(A866,[1]yvonne_data!$A$2:$B$70,2,0)</f>
        <v>#N/A</v>
      </c>
      <c r="E866" s="10" t="n">
        <v>1</v>
      </c>
      <c r="F866" s="0"/>
      <c r="H866" s="0"/>
      <c r="I866" s="0"/>
      <c r="J866" s="0"/>
      <c r="K866" s="10" t="n">
        <v>1</v>
      </c>
      <c r="L866" s="0"/>
      <c r="M866" s="0"/>
      <c r="V866" s="0"/>
    </row>
    <row r="867" customFormat="false" ht="12.8" hidden="false" customHeight="false" outlineLevel="0" collapsed="false">
      <c r="A867" s="10" t="s">
        <v>20</v>
      </c>
      <c r="B867" s="10" t="s">
        <v>1206</v>
      </c>
      <c r="C867" s="10" t="n">
        <f aca="false">VLOOKUP(A867,[1]'patient_data_survival(Nov17)'!$B$2:$J$71,9,0)</f>
        <v>0</v>
      </c>
      <c r="D867" s="10" t="e">
        <f aca="false">VLOOKUP(A867,[1]yvonne_data!$A$2:$B$70,2,0)</f>
        <v>#N/A</v>
      </c>
      <c r="E867" s="10" t="n">
        <v>1</v>
      </c>
      <c r="F867" s="0"/>
      <c r="H867" s="0"/>
      <c r="I867" s="0"/>
      <c r="J867" s="0"/>
      <c r="K867" s="0"/>
      <c r="L867" s="0"/>
      <c r="M867" s="0"/>
      <c r="V867" s="0"/>
    </row>
    <row r="868" customFormat="false" ht="12.8" hidden="false" customHeight="false" outlineLevel="0" collapsed="false">
      <c r="A868" s="10" t="s">
        <v>20</v>
      </c>
      <c r="B868" s="10" t="s">
        <v>1207</v>
      </c>
      <c r="C868" s="10" t="n">
        <f aca="false">VLOOKUP(A868,[1]'patient_data_survival(Nov17)'!$B$2:$J$71,9,0)</f>
        <v>0</v>
      </c>
      <c r="D868" s="10" t="e">
        <f aca="false">VLOOKUP(A868,[1]yvonne_data!$A$2:$B$70,2,0)</f>
        <v>#N/A</v>
      </c>
      <c r="E868" s="10" t="n">
        <v>1</v>
      </c>
      <c r="F868" s="0"/>
      <c r="H868" s="0"/>
      <c r="I868" s="0"/>
      <c r="J868" s="0"/>
      <c r="K868" s="10" t="n">
        <v>1</v>
      </c>
      <c r="L868" s="0"/>
      <c r="M868" s="0"/>
      <c r="V868" s="0"/>
    </row>
    <row r="869" customFormat="false" ht="12.8" hidden="false" customHeight="false" outlineLevel="0" collapsed="false">
      <c r="A869" s="10" t="s">
        <v>20</v>
      </c>
      <c r="B869" s="10" t="s">
        <v>1208</v>
      </c>
      <c r="C869" s="10" t="n">
        <f aca="false">VLOOKUP(A869,[1]'patient_data_survival(Nov17)'!$B$2:$J$71,9,0)</f>
        <v>0</v>
      </c>
      <c r="D869" s="10" t="e">
        <f aca="false">VLOOKUP(A869,[1]yvonne_data!$A$2:$B$70,2,0)</f>
        <v>#N/A</v>
      </c>
      <c r="E869" s="10" t="n">
        <v>1</v>
      </c>
      <c r="F869" s="0"/>
      <c r="H869" s="0"/>
      <c r="I869" s="0"/>
      <c r="J869" s="0"/>
      <c r="K869" s="0"/>
      <c r="L869" s="0"/>
      <c r="M869" s="0"/>
      <c r="V869" s="0"/>
    </row>
    <row r="870" customFormat="false" ht="12.8" hidden="false" customHeight="false" outlineLevel="0" collapsed="false">
      <c r="A870" s="10" t="s">
        <v>20</v>
      </c>
      <c r="B870" s="10" t="s">
        <v>1209</v>
      </c>
      <c r="C870" s="10" t="n">
        <f aca="false">VLOOKUP(A870,[1]'patient_data_survival(Nov17)'!$B$2:$J$71,9,0)</f>
        <v>0</v>
      </c>
      <c r="D870" s="10" t="e">
        <f aca="false">VLOOKUP(A870,[1]yvonne_data!$A$2:$B$70,2,0)</f>
        <v>#N/A</v>
      </c>
      <c r="E870" s="10" t="n">
        <v>1</v>
      </c>
      <c r="F870" s="0"/>
      <c r="H870" s="0"/>
      <c r="I870" s="0"/>
      <c r="J870" s="0"/>
      <c r="K870" s="10" t="n">
        <v>1</v>
      </c>
      <c r="L870" s="0"/>
      <c r="M870" s="0"/>
      <c r="V870" s="0"/>
    </row>
    <row r="871" customFormat="false" ht="12.8" hidden="false" customHeight="false" outlineLevel="0" collapsed="false">
      <c r="A871" s="10" t="s">
        <v>20</v>
      </c>
      <c r="B871" s="10" t="s">
        <v>1210</v>
      </c>
      <c r="C871" s="10" t="n">
        <f aca="false">VLOOKUP(A871,[1]'patient_data_survival(Nov17)'!$B$2:$J$71,9,0)</f>
        <v>0</v>
      </c>
      <c r="D871" s="10" t="e">
        <f aca="false">VLOOKUP(A871,[1]yvonne_data!$A$2:$B$70,2,0)</f>
        <v>#N/A</v>
      </c>
      <c r="E871" s="10" t="n">
        <v>1</v>
      </c>
      <c r="F871" s="0"/>
      <c r="H871" s="0"/>
      <c r="I871" s="0"/>
      <c r="J871" s="0"/>
      <c r="K871" s="0"/>
      <c r="L871" s="0"/>
      <c r="M871" s="0"/>
      <c r="V871" s="0"/>
    </row>
    <row r="872" customFormat="false" ht="12.8" hidden="false" customHeight="false" outlineLevel="0" collapsed="false">
      <c r="A872" s="10" t="s">
        <v>56</v>
      </c>
      <c r="B872" s="10" t="s">
        <v>1211</v>
      </c>
      <c r="C872" s="10" t="n">
        <f aca="false">VLOOKUP(A872,[1]'patient_data_survival(Nov17)'!$B$2:$J$71,9,0)</f>
        <v>0</v>
      </c>
      <c r="D872" s="10" t="n">
        <f aca="false">VLOOKUP(A872,[1]yvonne_data!$A$2:$B$70,2,0)</f>
        <v>0</v>
      </c>
      <c r="E872" s="10" t="n">
        <v>1</v>
      </c>
      <c r="F872" s="0"/>
      <c r="H872" s="0"/>
      <c r="I872" s="0"/>
      <c r="J872" s="0"/>
      <c r="K872" s="0"/>
      <c r="L872" s="0"/>
      <c r="M872" s="10" t="s">
        <v>1212</v>
      </c>
      <c r="V872" s="0"/>
    </row>
    <row r="873" customFormat="false" ht="12.8" hidden="false" customHeight="false" outlineLevel="0" collapsed="false">
      <c r="A873" s="10" t="s">
        <v>66</v>
      </c>
      <c r="B873" s="10" t="s">
        <v>1213</v>
      </c>
      <c r="C873" s="10" t="n">
        <f aca="false">VLOOKUP(A873,[1]'patient_data_survival(Nov17)'!$B$2:$J$71,9,0)</f>
        <v>0</v>
      </c>
      <c r="D873" s="10" t="n">
        <f aca="false">VLOOKUP(A873,[1]yvonne_data!$A$2:$B$70,2,0)</f>
        <v>0</v>
      </c>
      <c r="E873" s="10" t="n">
        <v>1</v>
      </c>
      <c r="F873" s="0"/>
      <c r="H873" s="0"/>
      <c r="I873" s="0"/>
      <c r="J873" s="0"/>
      <c r="K873" s="0"/>
      <c r="L873" s="0"/>
      <c r="M873" s="10" t="s">
        <v>1212</v>
      </c>
      <c r="V873" s="0"/>
    </row>
    <row r="874" customFormat="false" ht="12.8" hidden="false" customHeight="false" outlineLevel="0" collapsed="false">
      <c r="A874" s="10" t="s">
        <v>66</v>
      </c>
      <c r="B874" s="10" t="s">
        <v>1214</v>
      </c>
      <c r="C874" s="10" t="n">
        <f aca="false">VLOOKUP(A874,[1]'patient_data_survival(Nov17)'!$B$2:$J$71,9,0)</f>
        <v>0</v>
      </c>
      <c r="D874" s="10" t="n">
        <f aca="false">VLOOKUP(A874,[1]yvonne_data!$A$2:$B$70,2,0)</f>
        <v>0</v>
      </c>
      <c r="E874" s="10" t="n">
        <v>1</v>
      </c>
      <c r="F874" s="0"/>
      <c r="H874" s="0"/>
      <c r="I874" s="0"/>
      <c r="J874" s="0"/>
      <c r="K874" s="0"/>
      <c r="L874" s="0"/>
      <c r="M874" s="10" t="s">
        <v>1212</v>
      </c>
      <c r="V874" s="0"/>
    </row>
    <row r="875" customFormat="false" ht="12.8" hidden="false" customHeight="false" outlineLevel="0" collapsed="false">
      <c r="A875" s="10" t="s">
        <v>70</v>
      </c>
      <c r="B875" s="10" t="s">
        <v>1215</v>
      </c>
      <c r="C875" s="10" t="n">
        <f aca="false">VLOOKUP(A875,[1]'patient_data_survival(Nov17)'!$B$2:$J$71,9,0)</f>
        <v>0</v>
      </c>
      <c r="D875" s="10" t="n">
        <f aca="false">VLOOKUP(A875,[1]yvonne_data!$A$2:$B$70,2,0)</f>
        <v>0</v>
      </c>
      <c r="E875" s="10" t="n">
        <v>1</v>
      </c>
      <c r="F875" s="0"/>
      <c r="H875" s="0"/>
      <c r="I875" s="0"/>
      <c r="J875" s="0"/>
      <c r="K875" s="0"/>
      <c r="L875" s="0"/>
      <c r="M875" s="10" t="s">
        <v>1212</v>
      </c>
      <c r="V875" s="0"/>
    </row>
    <row r="876" customFormat="false" ht="12.8" hidden="false" customHeight="false" outlineLevel="0" collapsed="false">
      <c r="A876" s="10" t="s">
        <v>70</v>
      </c>
      <c r="B876" s="10" t="s">
        <v>1216</v>
      </c>
      <c r="C876" s="10" t="n">
        <f aca="false">VLOOKUP(A876,[1]'patient_data_survival(Nov17)'!$B$2:$J$71,9,0)</f>
        <v>0</v>
      </c>
      <c r="D876" s="10" t="n">
        <f aca="false">VLOOKUP(A876,[1]yvonne_data!$A$2:$B$70,2,0)</f>
        <v>0</v>
      </c>
      <c r="E876" s="10" t="n">
        <v>1</v>
      </c>
      <c r="F876" s="0"/>
      <c r="H876" s="0"/>
      <c r="I876" s="0"/>
      <c r="J876" s="0"/>
      <c r="K876" s="0"/>
      <c r="L876" s="0"/>
      <c r="M876" s="10" t="s">
        <v>1212</v>
      </c>
      <c r="V876" s="0"/>
    </row>
    <row r="877" customFormat="false" ht="12.8" hidden="false" customHeight="false" outlineLevel="0" collapsed="false">
      <c r="A877" s="10" t="s">
        <v>70</v>
      </c>
      <c r="B877" s="10" t="s">
        <v>1217</v>
      </c>
      <c r="C877" s="10" t="n">
        <f aca="false">VLOOKUP(A877,[1]'patient_data_survival(Nov17)'!$B$2:$J$71,9,0)</f>
        <v>0</v>
      </c>
      <c r="D877" s="10" t="n">
        <f aca="false">VLOOKUP(A877,[1]yvonne_data!$A$2:$B$70,2,0)</f>
        <v>0</v>
      </c>
      <c r="E877" s="10" t="n">
        <v>1</v>
      </c>
      <c r="F877" s="0"/>
      <c r="H877" s="0"/>
      <c r="I877" s="0"/>
      <c r="J877" s="0"/>
      <c r="K877" s="0"/>
      <c r="L877" s="0"/>
      <c r="M877" s="10" t="s">
        <v>1212</v>
      </c>
      <c r="V877" s="0"/>
    </row>
    <row r="878" customFormat="false" ht="12.8" hidden="false" customHeight="false" outlineLevel="0" collapsed="false">
      <c r="A878" s="10" t="s">
        <v>70</v>
      </c>
      <c r="B878" s="10" t="s">
        <v>1218</v>
      </c>
      <c r="C878" s="10" t="n">
        <f aca="false">VLOOKUP(A878,[1]'patient_data_survival(Nov17)'!$B$2:$J$71,9,0)</f>
        <v>0</v>
      </c>
      <c r="D878" s="10" t="n">
        <f aca="false">VLOOKUP(A878,[1]yvonne_data!$A$2:$B$70,2,0)</f>
        <v>0</v>
      </c>
      <c r="E878" s="10" t="n">
        <v>1</v>
      </c>
      <c r="F878" s="0"/>
      <c r="H878" s="0"/>
      <c r="I878" s="0"/>
      <c r="J878" s="0"/>
      <c r="K878" s="0"/>
      <c r="L878" s="0"/>
      <c r="M878" s="10" t="s">
        <v>1212</v>
      </c>
      <c r="V878" s="0"/>
    </row>
    <row r="879" customFormat="false" ht="12.8" hidden="false" customHeight="false" outlineLevel="0" collapsed="false">
      <c r="A879" s="10" t="s">
        <v>184</v>
      </c>
      <c r="B879" s="10" t="s">
        <v>1219</v>
      </c>
      <c r="C879" s="10" t="n">
        <f aca="false">VLOOKUP(A879,[1]'patient_data_survival(Nov17)'!$B$2:$J$71,9,0)</f>
        <v>1</v>
      </c>
      <c r="D879" s="10" t="n">
        <f aca="false">VLOOKUP(A879,[1]yvonne_data!$A$2:$B$70,2,0)</f>
        <v>0</v>
      </c>
      <c r="E879" s="10" t="n">
        <v>1</v>
      </c>
      <c r="F879" s="0"/>
      <c r="H879" s="0"/>
      <c r="I879" s="0"/>
      <c r="J879" s="0"/>
      <c r="K879" s="0"/>
      <c r="L879" s="0"/>
      <c r="M879" s="0"/>
      <c r="V879" s="0"/>
    </row>
    <row r="880" customFormat="false" ht="12.8" hidden="false" customHeight="false" outlineLevel="0" collapsed="false">
      <c r="A880" s="10" t="s">
        <v>184</v>
      </c>
      <c r="B880" s="10" t="s">
        <v>1220</v>
      </c>
      <c r="C880" s="10" t="n">
        <f aca="false">VLOOKUP(A880,[1]'patient_data_survival(Nov17)'!$B$2:$J$71,9,0)</f>
        <v>1</v>
      </c>
      <c r="D880" s="10" t="n">
        <f aca="false">VLOOKUP(A880,[1]yvonne_data!$A$2:$B$70,2,0)</f>
        <v>0</v>
      </c>
      <c r="E880" s="10" t="n">
        <v>1</v>
      </c>
      <c r="F880" s="0"/>
      <c r="H880" s="0"/>
      <c r="I880" s="0"/>
      <c r="J880" s="0"/>
      <c r="K880" s="0"/>
      <c r="L880" s="0"/>
      <c r="M880" s="0"/>
      <c r="V880" s="0"/>
    </row>
    <row r="881" customFormat="false" ht="12.8" hidden="false" customHeight="false" outlineLevel="0" collapsed="false">
      <c r="A881" s="10" t="s">
        <v>184</v>
      </c>
      <c r="B881" s="10" t="s">
        <v>1221</v>
      </c>
      <c r="C881" s="10" t="n">
        <f aca="false">VLOOKUP(A881,[1]'patient_data_survival(Nov17)'!$B$2:$J$71,9,0)</f>
        <v>1</v>
      </c>
      <c r="D881" s="10" t="n">
        <f aca="false">VLOOKUP(A881,[1]yvonne_data!$A$2:$B$70,2,0)</f>
        <v>0</v>
      </c>
      <c r="E881" s="10" t="n">
        <v>1</v>
      </c>
      <c r="F881" s="0"/>
      <c r="H881" s="0"/>
      <c r="I881" s="0"/>
      <c r="J881" s="0"/>
      <c r="K881" s="0"/>
      <c r="L881" s="0"/>
      <c r="M881" s="0"/>
      <c r="V881" s="0"/>
    </row>
    <row r="882" customFormat="false" ht="12.8" hidden="false" customHeight="false" outlineLevel="0" collapsed="false">
      <c r="A882" s="10" t="s">
        <v>184</v>
      </c>
      <c r="B882" s="10" t="s">
        <v>1222</v>
      </c>
      <c r="C882" s="10" t="n">
        <f aca="false">VLOOKUP(A882,[1]'patient_data_survival(Nov17)'!$B$2:$J$71,9,0)</f>
        <v>1</v>
      </c>
      <c r="D882" s="10" t="n">
        <f aca="false">VLOOKUP(A882,[1]yvonne_data!$A$2:$B$70,2,0)</f>
        <v>0</v>
      </c>
      <c r="E882" s="10" t="n">
        <v>1</v>
      </c>
      <c r="F882" s="0"/>
      <c r="H882" s="0"/>
      <c r="I882" s="0"/>
      <c r="J882" s="0"/>
      <c r="K882" s="0"/>
      <c r="L882" s="0"/>
      <c r="M882" s="0"/>
      <c r="V882" s="0"/>
    </row>
    <row r="883" customFormat="false" ht="12.8" hidden="false" customHeight="false" outlineLevel="0" collapsed="false">
      <c r="A883" s="10" t="s">
        <v>184</v>
      </c>
      <c r="B883" s="10" t="s">
        <v>1223</v>
      </c>
      <c r="C883" s="10" t="n">
        <f aca="false">VLOOKUP(A883,[1]'patient_data_survival(Nov17)'!$B$2:$J$71,9,0)</f>
        <v>1</v>
      </c>
      <c r="D883" s="10" t="n">
        <f aca="false">VLOOKUP(A883,[1]yvonne_data!$A$2:$B$70,2,0)</f>
        <v>0</v>
      </c>
      <c r="E883" s="10" t="n">
        <v>1</v>
      </c>
      <c r="F883" s="0"/>
      <c r="H883" s="0"/>
      <c r="I883" s="0"/>
      <c r="J883" s="0"/>
      <c r="K883" s="0"/>
      <c r="L883" s="0"/>
      <c r="M883" s="0"/>
      <c r="V883" s="0"/>
    </row>
    <row r="884" customFormat="false" ht="12.8" hidden="false" customHeight="false" outlineLevel="0" collapsed="false">
      <c r="A884" s="10" t="s">
        <v>184</v>
      </c>
      <c r="B884" s="10" t="s">
        <v>1224</v>
      </c>
      <c r="C884" s="10" t="n">
        <f aca="false">VLOOKUP(A884,[1]'patient_data_survival(Nov17)'!$B$2:$J$71,9,0)</f>
        <v>1</v>
      </c>
      <c r="D884" s="10" t="n">
        <f aca="false">VLOOKUP(A884,[1]yvonne_data!$A$2:$B$70,2,0)</f>
        <v>0</v>
      </c>
      <c r="E884" s="10" t="n">
        <v>1</v>
      </c>
      <c r="F884" s="0"/>
      <c r="H884" s="0"/>
      <c r="I884" s="0"/>
      <c r="J884" s="0"/>
      <c r="K884" s="10" t="n">
        <v>1</v>
      </c>
      <c r="L884" s="0"/>
      <c r="M884" s="0"/>
      <c r="V884" s="0"/>
    </row>
    <row r="885" customFormat="false" ht="12.8" hidden="false" customHeight="false" outlineLevel="0" collapsed="false">
      <c r="A885" s="10" t="s">
        <v>184</v>
      </c>
      <c r="B885" s="10" t="s">
        <v>1225</v>
      </c>
      <c r="C885" s="10" t="n">
        <f aca="false">VLOOKUP(A885,[1]'patient_data_survival(Nov17)'!$B$2:$J$71,9,0)</f>
        <v>1</v>
      </c>
      <c r="D885" s="10" t="n">
        <f aca="false">VLOOKUP(A885,[1]yvonne_data!$A$2:$B$70,2,0)</f>
        <v>0</v>
      </c>
      <c r="E885" s="10" t="n">
        <v>1</v>
      </c>
      <c r="F885" s="0"/>
      <c r="H885" s="0"/>
      <c r="I885" s="0"/>
      <c r="J885" s="0"/>
      <c r="K885" s="0"/>
      <c r="L885" s="0"/>
      <c r="M885" s="0"/>
      <c r="V885" s="0"/>
    </row>
    <row r="886" customFormat="false" ht="12.8" hidden="false" customHeight="false" outlineLevel="0" collapsed="false">
      <c r="A886" s="10" t="s">
        <v>184</v>
      </c>
      <c r="B886" s="10" t="s">
        <v>1226</v>
      </c>
      <c r="C886" s="10" t="n">
        <f aca="false">VLOOKUP(A886,[1]'patient_data_survival(Nov17)'!$B$2:$J$71,9,0)</f>
        <v>1</v>
      </c>
      <c r="D886" s="10" t="n">
        <f aca="false">VLOOKUP(A886,[1]yvonne_data!$A$2:$B$70,2,0)</f>
        <v>0</v>
      </c>
      <c r="E886" s="10" t="n">
        <v>1</v>
      </c>
      <c r="F886" s="0"/>
      <c r="H886" s="0"/>
      <c r="I886" s="0"/>
      <c r="J886" s="0"/>
      <c r="K886" s="0"/>
      <c r="L886" s="0"/>
      <c r="M886" s="0"/>
      <c r="V886" s="0"/>
    </row>
    <row r="887" customFormat="false" ht="12.8" hidden="false" customHeight="false" outlineLevel="0" collapsed="false">
      <c r="A887" s="10" t="s">
        <v>184</v>
      </c>
      <c r="B887" s="10" t="s">
        <v>1227</v>
      </c>
      <c r="C887" s="10" t="n">
        <f aca="false">VLOOKUP(A887,[1]'patient_data_survival(Nov17)'!$B$2:$J$71,9,0)</f>
        <v>1</v>
      </c>
      <c r="D887" s="10" t="n">
        <f aca="false">VLOOKUP(A887,[1]yvonne_data!$A$2:$B$70,2,0)</f>
        <v>0</v>
      </c>
      <c r="E887" s="10" t="n">
        <v>1</v>
      </c>
      <c r="F887" s="0"/>
      <c r="H887" s="0"/>
      <c r="I887" s="0"/>
      <c r="J887" s="0"/>
      <c r="K887" s="0"/>
      <c r="L887" s="0"/>
      <c r="M887" s="0"/>
      <c r="V887" s="0"/>
    </row>
    <row r="888" customFormat="false" ht="12.8" hidden="false" customHeight="false" outlineLevel="0" collapsed="false">
      <c r="A888" s="10" t="s">
        <v>184</v>
      </c>
      <c r="B888" s="10" t="s">
        <v>1228</v>
      </c>
      <c r="C888" s="10" t="n">
        <f aca="false">VLOOKUP(A888,[1]'patient_data_survival(Nov17)'!$B$2:$J$71,9,0)</f>
        <v>1</v>
      </c>
      <c r="D888" s="10" t="n">
        <f aca="false">VLOOKUP(A888,[1]yvonne_data!$A$2:$B$70,2,0)</f>
        <v>0</v>
      </c>
      <c r="E888" s="10" t="n">
        <v>1</v>
      </c>
      <c r="F888" s="0"/>
      <c r="H888" s="0"/>
      <c r="I888" s="0"/>
      <c r="J888" s="0"/>
      <c r="K888" s="0"/>
      <c r="L888" s="0"/>
      <c r="M888" s="0"/>
      <c r="V888" s="0"/>
    </row>
    <row r="889" customFormat="false" ht="12.8" hidden="false" customHeight="false" outlineLevel="0" collapsed="false">
      <c r="A889" s="10" t="s">
        <v>184</v>
      </c>
      <c r="B889" s="10" t="s">
        <v>1229</v>
      </c>
      <c r="C889" s="10" t="n">
        <f aca="false">VLOOKUP(A889,[1]'patient_data_survival(Nov17)'!$B$2:$J$71,9,0)</f>
        <v>1</v>
      </c>
      <c r="D889" s="10" t="n">
        <f aca="false">VLOOKUP(A889,[1]yvonne_data!$A$2:$B$70,2,0)</f>
        <v>0</v>
      </c>
      <c r="E889" s="10" t="n">
        <v>1</v>
      </c>
      <c r="F889" s="0"/>
      <c r="H889" s="10" t="n">
        <v>1</v>
      </c>
      <c r="I889" s="0"/>
      <c r="J889" s="0"/>
      <c r="K889" s="0"/>
      <c r="L889" s="0"/>
      <c r="M889" s="10" t="s">
        <v>1230</v>
      </c>
      <c r="V889" s="0"/>
    </row>
    <row r="890" customFormat="false" ht="12.8" hidden="false" customHeight="false" outlineLevel="0" collapsed="false">
      <c r="A890" s="10" t="s">
        <v>184</v>
      </c>
      <c r="B890" s="10" t="s">
        <v>1231</v>
      </c>
      <c r="C890" s="10" t="n">
        <f aca="false">VLOOKUP(A890,[1]'patient_data_survival(Nov17)'!$B$2:$J$71,9,0)</f>
        <v>1</v>
      </c>
      <c r="D890" s="10" t="n">
        <f aca="false">VLOOKUP(A890,[1]yvonne_data!$A$2:$B$70,2,0)</f>
        <v>0</v>
      </c>
      <c r="E890" s="10" t="n">
        <v>1</v>
      </c>
      <c r="F890" s="0"/>
      <c r="H890" s="10" t="n">
        <v>1</v>
      </c>
      <c r="I890" s="0"/>
      <c r="J890" s="0"/>
      <c r="K890" s="0"/>
      <c r="L890" s="0"/>
      <c r="M890" s="10" t="s">
        <v>1230</v>
      </c>
      <c r="V890" s="0"/>
    </row>
    <row r="891" customFormat="false" ht="12.8" hidden="false" customHeight="false" outlineLevel="0" collapsed="false">
      <c r="A891" s="10" t="s">
        <v>184</v>
      </c>
      <c r="B891" s="10" t="s">
        <v>1232</v>
      </c>
      <c r="C891" s="10" t="n">
        <f aca="false">VLOOKUP(A891,[1]'patient_data_survival(Nov17)'!$B$2:$J$71,9,0)</f>
        <v>1</v>
      </c>
      <c r="D891" s="10" t="n">
        <f aca="false">VLOOKUP(A891,[1]yvonne_data!$A$2:$B$70,2,0)</f>
        <v>0</v>
      </c>
      <c r="E891" s="10" t="n">
        <v>1</v>
      </c>
      <c r="F891" s="0"/>
      <c r="H891" s="10" t="n">
        <v>1</v>
      </c>
      <c r="I891" s="0"/>
      <c r="J891" s="0"/>
      <c r="K891" s="0"/>
      <c r="L891" s="0"/>
      <c r="M891" s="10" t="s">
        <v>1230</v>
      </c>
      <c r="V891" s="0"/>
    </row>
    <row r="892" customFormat="false" ht="12.8" hidden="false" customHeight="false" outlineLevel="0" collapsed="false">
      <c r="A892" s="10" t="s">
        <v>184</v>
      </c>
      <c r="B892" s="10" t="s">
        <v>1233</v>
      </c>
      <c r="C892" s="10" t="n">
        <f aca="false">VLOOKUP(A892,[1]'patient_data_survival(Nov17)'!$B$2:$J$71,9,0)</f>
        <v>1</v>
      </c>
      <c r="D892" s="10" t="n">
        <f aca="false">VLOOKUP(A892,[1]yvonne_data!$A$2:$B$70,2,0)</f>
        <v>0</v>
      </c>
      <c r="E892" s="10" t="n">
        <v>1</v>
      </c>
      <c r="F892" s="0"/>
      <c r="H892" s="10" t="n">
        <v>1</v>
      </c>
      <c r="I892" s="0"/>
      <c r="J892" s="0"/>
      <c r="K892" s="0"/>
      <c r="L892" s="0"/>
      <c r="M892" s="10" t="s">
        <v>1230</v>
      </c>
      <c r="V892" s="0"/>
    </row>
    <row r="893" customFormat="false" ht="12.8" hidden="false" customHeight="false" outlineLevel="0" collapsed="false">
      <c r="A893" s="10" t="s">
        <v>187</v>
      </c>
      <c r="B893" s="10" t="s">
        <v>1234</v>
      </c>
      <c r="C893" s="10" t="n">
        <f aca="false">VLOOKUP(A893,[1]'patient_data_survival(Nov17)'!$B$2:$J$71,9,0)</f>
        <v>1</v>
      </c>
      <c r="D893" s="10" t="n">
        <f aca="false">VLOOKUP(A893,[1]yvonne_data!$A$2:$B$70,2,0)</f>
        <v>1</v>
      </c>
      <c r="E893" s="10" t="n">
        <v>1</v>
      </c>
      <c r="F893" s="0"/>
      <c r="H893" s="0"/>
      <c r="I893" s="0"/>
      <c r="J893" s="0"/>
      <c r="K893" s="10" t="n">
        <v>1</v>
      </c>
      <c r="L893" s="0"/>
      <c r="M893" s="0"/>
      <c r="V893" s="0"/>
    </row>
    <row r="894" customFormat="false" ht="12.8" hidden="false" customHeight="false" outlineLevel="0" collapsed="false">
      <c r="A894" s="10" t="s">
        <v>187</v>
      </c>
      <c r="B894" s="10" t="s">
        <v>1235</v>
      </c>
      <c r="C894" s="10" t="n">
        <f aca="false">VLOOKUP(A894,[1]'patient_data_survival(Nov17)'!$B$2:$J$71,9,0)</f>
        <v>1</v>
      </c>
      <c r="D894" s="10" t="n">
        <f aca="false">VLOOKUP(A894,[1]yvonne_data!$A$2:$B$70,2,0)</f>
        <v>1</v>
      </c>
      <c r="E894" s="10" t="n">
        <v>1</v>
      </c>
      <c r="F894" s="0"/>
      <c r="H894" s="0"/>
      <c r="I894" s="0"/>
      <c r="J894" s="0"/>
      <c r="K894" s="0"/>
      <c r="L894" s="0"/>
      <c r="M894" s="0"/>
      <c r="V894" s="0"/>
    </row>
    <row r="895" customFormat="false" ht="12.8" hidden="false" customHeight="false" outlineLevel="0" collapsed="false">
      <c r="A895" s="10" t="s">
        <v>187</v>
      </c>
      <c r="B895" s="10" t="s">
        <v>1236</v>
      </c>
      <c r="C895" s="10" t="n">
        <f aca="false">VLOOKUP(A895,[1]'patient_data_survival(Nov17)'!$B$2:$J$71,9,0)</f>
        <v>1</v>
      </c>
      <c r="D895" s="10" t="n">
        <f aca="false">VLOOKUP(A895,[1]yvonne_data!$A$2:$B$70,2,0)</f>
        <v>1</v>
      </c>
      <c r="E895" s="10" t="n">
        <v>1</v>
      </c>
      <c r="F895" s="0"/>
      <c r="H895" s="0"/>
      <c r="I895" s="0"/>
      <c r="J895" s="0"/>
      <c r="K895" s="10" t="n">
        <v>1</v>
      </c>
      <c r="L895" s="0"/>
      <c r="M895" s="0"/>
      <c r="V895" s="0"/>
    </row>
    <row r="896" customFormat="false" ht="12.8" hidden="false" customHeight="false" outlineLevel="0" collapsed="false">
      <c r="A896" s="10" t="s">
        <v>187</v>
      </c>
      <c r="B896" s="10" t="s">
        <v>1237</v>
      </c>
      <c r="C896" s="10" t="n">
        <f aca="false">VLOOKUP(A896,[1]'patient_data_survival(Nov17)'!$B$2:$J$71,9,0)</f>
        <v>1</v>
      </c>
      <c r="D896" s="10" t="n">
        <f aca="false">VLOOKUP(A896,[1]yvonne_data!$A$2:$B$70,2,0)</f>
        <v>1</v>
      </c>
      <c r="E896" s="10" t="n">
        <v>1</v>
      </c>
      <c r="F896" s="0"/>
      <c r="H896" s="0"/>
      <c r="I896" s="0"/>
      <c r="J896" s="0"/>
      <c r="K896" s="0"/>
      <c r="L896" s="0"/>
      <c r="M896" s="0"/>
      <c r="V896" s="0"/>
    </row>
    <row r="897" customFormat="false" ht="12.8" hidden="false" customHeight="false" outlineLevel="0" collapsed="false">
      <c r="A897" s="10" t="s">
        <v>187</v>
      </c>
      <c r="B897" s="10" t="s">
        <v>1238</v>
      </c>
      <c r="C897" s="10" t="n">
        <f aca="false">VLOOKUP(A897,[1]'patient_data_survival(Nov17)'!$B$2:$J$71,9,0)</f>
        <v>1</v>
      </c>
      <c r="D897" s="10" t="n">
        <f aca="false">VLOOKUP(A897,[1]yvonne_data!$A$2:$B$70,2,0)</f>
        <v>1</v>
      </c>
      <c r="E897" s="10" t="n">
        <v>1</v>
      </c>
      <c r="F897" s="0"/>
      <c r="H897" s="0"/>
      <c r="I897" s="0"/>
      <c r="J897" s="0"/>
      <c r="K897" s="0"/>
      <c r="L897" s="0"/>
      <c r="M897" s="0"/>
      <c r="V897" s="0"/>
    </row>
    <row r="898" customFormat="false" ht="12.8" hidden="false" customHeight="false" outlineLevel="0" collapsed="false">
      <c r="A898" s="10" t="s">
        <v>187</v>
      </c>
      <c r="B898" s="10" t="s">
        <v>1239</v>
      </c>
      <c r="C898" s="10" t="n">
        <f aca="false">VLOOKUP(A898,[1]'patient_data_survival(Nov17)'!$B$2:$J$71,9,0)</f>
        <v>1</v>
      </c>
      <c r="D898" s="10" t="n">
        <f aca="false">VLOOKUP(A898,[1]yvonne_data!$A$2:$B$70,2,0)</f>
        <v>1</v>
      </c>
      <c r="E898" s="10" t="n">
        <v>1</v>
      </c>
      <c r="F898" s="0"/>
      <c r="H898" s="0"/>
      <c r="I898" s="0"/>
      <c r="J898" s="0"/>
      <c r="K898" s="0"/>
      <c r="L898" s="0"/>
      <c r="M898" s="0"/>
      <c r="V898" s="0"/>
    </row>
    <row r="899" customFormat="false" ht="12.8" hidden="false" customHeight="false" outlineLevel="0" collapsed="false">
      <c r="A899" s="10" t="s">
        <v>187</v>
      </c>
      <c r="B899" s="10" t="s">
        <v>1240</v>
      </c>
      <c r="C899" s="10" t="n">
        <f aca="false">VLOOKUP(A899,[1]'patient_data_survival(Nov17)'!$B$2:$J$71,9,0)</f>
        <v>1</v>
      </c>
      <c r="D899" s="10" t="n">
        <f aca="false">VLOOKUP(A899,[1]yvonne_data!$A$2:$B$70,2,0)</f>
        <v>1</v>
      </c>
      <c r="E899" s="10" t="n">
        <v>1</v>
      </c>
      <c r="F899" s="0"/>
      <c r="H899" s="0"/>
      <c r="I899" s="0"/>
      <c r="J899" s="0"/>
      <c r="K899" s="10" t="n">
        <v>1</v>
      </c>
      <c r="L899" s="0"/>
      <c r="M899" s="0"/>
      <c r="V899" s="0"/>
    </row>
    <row r="900" customFormat="false" ht="12.8" hidden="false" customHeight="false" outlineLevel="0" collapsed="false">
      <c r="A900" s="10" t="s">
        <v>187</v>
      </c>
      <c r="B900" s="10" t="s">
        <v>1241</v>
      </c>
      <c r="C900" s="10" t="n">
        <f aca="false">VLOOKUP(A900,[1]'patient_data_survival(Nov17)'!$B$2:$J$71,9,0)</f>
        <v>1</v>
      </c>
      <c r="D900" s="10" t="n">
        <f aca="false">VLOOKUP(A900,[1]yvonne_data!$A$2:$B$70,2,0)</f>
        <v>1</v>
      </c>
      <c r="E900" s="10" t="n">
        <v>1</v>
      </c>
      <c r="F900" s="0"/>
      <c r="H900" s="0"/>
      <c r="I900" s="0"/>
      <c r="J900" s="0"/>
      <c r="K900" s="0"/>
      <c r="L900" s="0"/>
      <c r="M900" s="0"/>
      <c r="V900" s="0"/>
    </row>
    <row r="901" customFormat="false" ht="12.8" hidden="false" customHeight="false" outlineLevel="0" collapsed="false">
      <c r="A901" s="10" t="s">
        <v>187</v>
      </c>
      <c r="B901" s="10" t="s">
        <v>1242</v>
      </c>
      <c r="C901" s="10" t="n">
        <f aca="false">VLOOKUP(A901,[1]'patient_data_survival(Nov17)'!$B$2:$J$71,9,0)</f>
        <v>1</v>
      </c>
      <c r="D901" s="10" t="n">
        <f aca="false">VLOOKUP(A901,[1]yvonne_data!$A$2:$B$70,2,0)</f>
        <v>1</v>
      </c>
      <c r="E901" s="10" t="n">
        <v>1</v>
      </c>
      <c r="F901" s="0"/>
      <c r="H901" s="0"/>
      <c r="I901" s="0"/>
      <c r="J901" s="0"/>
      <c r="K901" s="10" t="n">
        <v>1</v>
      </c>
      <c r="L901" s="0"/>
      <c r="M901" s="0"/>
      <c r="V901" s="0"/>
    </row>
    <row r="902" customFormat="false" ht="12.8" hidden="false" customHeight="false" outlineLevel="0" collapsed="false">
      <c r="A902" s="10" t="s">
        <v>187</v>
      </c>
      <c r="B902" s="10" t="s">
        <v>1243</v>
      </c>
      <c r="C902" s="10" t="n">
        <f aca="false">VLOOKUP(A902,[1]'patient_data_survival(Nov17)'!$B$2:$J$71,9,0)</f>
        <v>1</v>
      </c>
      <c r="D902" s="10" t="n">
        <f aca="false">VLOOKUP(A902,[1]yvonne_data!$A$2:$B$70,2,0)</f>
        <v>1</v>
      </c>
      <c r="E902" s="10" t="n">
        <v>1</v>
      </c>
      <c r="F902" s="0"/>
      <c r="H902" s="0"/>
      <c r="I902" s="0"/>
      <c r="J902" s="0"/>
      <c r="K902" s="0"/>
      <c r="L902" s="0"/>
      <c r="M902" s="0"/>
      <c r="V902" s="0"/>
    </row>
    <row r="903" customFormat="false" ht="12.8" hidden="false" customHeight="false" outlineLevel="0" collapsed="false">
      <c r="A903" s="10" t="s">
        <v>187</v>
      </c>
      <c r="B903" s="10" t="s">
        <v>1244</v>
      </c>
      <c r="C903" s="10" t="n">
        <f aca="false">VLOOKUP(A903,[1]'patient_data_survival(Nov17)'!$B$2:$J$71,9,0)</f>
        <v>1</v>
      </c>
      <c r="D903" s="10" t="n">
        <f aca="false">VLOOKUP(A903,[1]yvonne_data!$A$2:$B$70,2,0)</f>
        <v>1</v>
      </c>
      <c r="E903" s="10" t="n">
        <v>1</v>
      </c>
      <c r="F903" s="0"/>
      <c r="H903" s="0"/>
      <c r="I903" s="0"/>
      <c r="J903" s="0"/>
      <c r="K903" s="10" t="n">
        <v>1</v>
      </c>
      <c r="L903" s="10" t="n">
        <v>1</v>
      </c>
      <c r="M903" s="0"/>
      <c r="V903" s="0"/>
    </row>
    <row r="904" customFormat="false" ht="12.8" hidden="false" customHeight="false" outlineLevel="0" collapsed="false">
      <c r="A904" s="10" t="s">
        <v>187</v>
      </c>
      <c r="B904" s="10" t="s">
        <v>1245</v>
      </c>
      <c r="C904" s="10" t="n">
        <f aca="false">VLOOKUP(A904,[1]'patient_data_survival(Nov17)'!$B$2:$J$71,9,0)</f>
        <v>1</v>
      </c>
      <c r="D904" s="10" t="n">
        <f aca="false">VLOOKUP(A904,[1]yvonne_data!$A$2:$B$70,2,0)</f>
        <v>1</v>
      </c>
      <c r="E904" s="10" t="n">
        <v>1</v>
      </c>
      <c r="F904" s="0"/>
      <c r="H904" s="0"/>
      <c r="I904" s="0"/>
      <c r="J904" s="0"/>
      <c r="K904" s="10" t="n">
        <v>1</v>
      </c>
      <c r="L904" s="0"/>
      <c r="M904" s="0"/>
      <c r="V904" s="0"/>
    </row>
    <row r="905" customFormat="false" ht="12.8" hidden="false" customHeight="false" outlineLevel="0" collapsed="false">
      <c r="A905" s="10" t="s">
        <v>87</v>
      </c>
      <c r="B905" s="10" t="s">
        <v>1246</v>
      </c>
      <c r="C905" s="10" t="n">
        <f aca="false">VLOOKUP(A905,[1]'patient_data_survival(Nov17)'!$B$2:$J$71,9,0)</f>
        <v>0</v>
      </c>
      <c r="D905" s="10" t="n">
        <f aca="false">VLOOKUP(A905,[1]yvonne_data!$A$2:$B$70,2,0)</f>
        <v>0</v>
      </c>
      <c r="E905" s="10" t="n">
        <v>1</v>
      </c>
      <c r="F905" s="0"/>
      <c r="H905" s="10" t="n">
        <v>1</v>
      </c>
      <c r="I905" s="0"/>
      <c r="J905" s="0"/>
      <c r="K905" s="0"/>
      <c r="L905" s="0"/>
      <c r="M905" s="0"/>
      <c r="V905" s="0"/>
    </row>
    <row r="906" customFormat="false" ht="12.8" hidden="false" customHeight="false" outlineLevel="0" collapsed="false">
      <c r="A906" s="10" t="s">
        <v>87</v>
      </c>
      <c r="B906" s="10" t="s">
        <v>1247</v>
      </c>
      <c r="C906" s="10" t="n">
        <f aca="false">VLOOKUP(A906,[1]'patient_data_survival(Nov17)'!$B$2:$J$71,9,0)</f>
        <v>0</v>
      </c>
      <c r="D906" s="10" t="n">
        <f aca="false">VLOOKUP(A906,[1]yvonne_data!$A$2:$B$70,2,0)</f>
        <v>0</v>
      </c>
      <c r="E906" s="10" t="n">
        <v>1</v>
      </c>
      <c r="F906" s="0"/>
      <c r="H906" s="0"/>
      <c r="I906" s="0"/>
      <c r="J906" s="0"/>
      <c r="K906" s="10" t="n">
        <v>1</v>
      </c>
      <c r="L906" s="0"/>
      <c r="M906" s="0"/>
      <c r="V906" s="0"/>
    </row>
    <row r="907" customFormat="false" ht="12.8" hidden="false" customHeight="false" outlineLevel="0" collapsed="false">
      <c r="A907" s="10" t="s">
        <v>87</v>
      </c>
      <c r="B907" s="10" t="s">
        <v>1248</v>
      </c>
      <c r="C907" s="10" t="n">
        <f aca="false">VLOOKUP(A907,[1]'patient_data_survival(Nov17)'!$B$2:$J$71,9,0)</f>
        <v>0</v>
      </c>
      <c r="D907" s="10" t="n">
        <f aca="false">VLOOKUP(A907,[1]yvonne_data!$A$2:$B$70,2,0)</f>
        <v>0</v>
      </c>
      <c r="E907" s="10" t="n">
        <v>1</v>
      </c>
      <c r="F907" s="0"/>
      <c r="H907" s="0"/>
      <c r="I907" s="0"/>
      <c r="J907" s="0"/>
      <c r="L907" s="0"/>
      <c r="M907" s="0"/>
      <c r="V907" s="0"/>
    </row>
    <row r="908" customFormat="false" ht="12.8" hidden="false" customHeight="false" outlineLevel="0" collapsed="false">
      <c r="A908" s="10" t="s">
        <v>87</v>
      </c>
      <c r="B908" s="10" t="s">
        <v>1249</v>
      </c>
      <c r="C908" s="10" t="n">
        <f aca="false">VLOOKUP(A908,[1]'patient_data_survival(Nov17)'!$B$2:$J$71,9,0)</f>
        <v>0</v>
      </c>
      <c r="D908" s="10" t="n">
        <f aca="false">VLOOKUP(A908,[1]yvonne_data!$A$2:$B$70,2,0)</f>
        <v>0</v>
      </c>
      <c r="E908" s="10" t="n">
        <v>1</v>
      </c>
      <c r="F908" s="0"/>
      <c r="H908" s="0"/>
      <c r="I908" s="0"/>
      <c r="J908" s="0"/>
      <c r="L908" s="0"/>
      <c r="M908" s="0"/>
      <c r="V908" s="0"/>
    </row>
    <row r="909" customFormat="false" ht="12.8" hidden="false" customHeight="false" outlineLevel="0" collapsed="false">
      <c r="A909" s="10" t="s">
        <v>87</v>
      </c>
      <c r="B909" s="10" t="s">
        <v>1250</v>
      </c>
      <c r="C909" s="10" t="n">
        <f aca="false">VLOOKUP(A909,[1]'patient_data_survival(Nov17)'!$B$2:$J$71,9,0)</f>
        <v>0</v>
      </c>
      <c r="D909" s="10" t="n">
        <f aca="false">VLOOKUP(A909,[1]yvonne_data!$A$2:$B$70,2,0)</f>
        <v>0</v>
      </c>
      <c r="E909" s="10" t="n">
        <v>1</v>
      </c>
      <c r="F909" s="0"/>
      <c r="H909" s="10" t="n">
        <v>1</v>
      </c>
      <c r="I909" s="0"/>
      <c r="J909" s="0"/>
      <c r="L909" s="0"/>
      <c r="M909" s="0"/>
      <c r="V909" s="0"/>
    </row>
    <row r="910" customFormat="false" ht="12.8" hidden="false" customHeight="false" outlineLevel="0" collapsed="false">
      <c r="A910" s="10" t="s">
        <v>87</v>
      </c>
      <c r="B910" s="10" t="s">
        <v>1251</v>
      </c>
      <c r="C910" s="10" t="n">
        <f aca="false">VLOOKUP(A910,[1]'patient_data_survival(Nov17)'!$B$2:$J$71,9,0)</f>
        <v>0</v>
      </c>
      <c r="D910" s="10" t="n">
        <f aca="false">VLOOKUP(A910,[1]yvonne_data!$A$2:$B$70,2,0)</f>
        <v>0</v>
      </c>
      <c r="E910" s="10" t="n">
        <v>1</v>
      </c>
      <c r="F910" s="0"/>
      <c r="H910" s="0"/>
      <c r="I910" s="0"/>
      <c r="J910" s="0"/>
      <c r="L910" s="0"/>
      <c r="M910" s="0"/>
      <c r="V910" s="0"/>
    </row>
    <row r="911" customFormat="false" ht="12.8" hidden="false" customHeight="false" outlineLevel="0" collapsed="false">
      <c r="A911" s="10" t="s">
        <v>87</v>
      </c>
      <c r="B911" s="10" t="s">
        <v>1252</v>
      </c>
      <c r="C911" s="10" t="n">
        <f aca="false">VLOOKUP(A911,[1]'patient_data_survival(Nov17)'!$B$2:$J$71,9,0)</f>
        <v>0</v>
      </c>
      <c r="D911" s="10" t="n">
        <f aca="false">VLOOKUP(A911,[1]yvonne_data!$A$2:$B$70,2,0)</f>
        <v>0</v>
      </c>
      <c r="E911" s="10" t="n">
        <v>1</v>
      </c>
      <c r="F911" s="0"/>
      <c r="H911" s="0"/>
      <c r="I911" s="0"/>
      <c r="J911" s="0"/>
      <c r="L911" s="0"/>
      <c r="M911" s="0"/>
      <c r="V911" s="0"/>
    </row>
    <row r="912" customFormat="false" ht="12.8" hidden="false" customHeight="false" outlineLevel="0" collapsed="false">
      <c r="A912" s="10" t="s">
        <v>87</v>
      </c>
      <c r="B912" s="10" t="s">
        <v>1253</v>
      </c>
      <c r="C912" s="10" t="n">
        <f aca="false">VLOOKUP(A912,[1]'patient_data_survival(Nov17)'!$B$2:$J$71,9,0)</f>
        <v>0</v>
      </c>
      <c r="D912" s="10" t="n">
        <f aca="false">VLOOKUP(A912,[1]yvonne_data!$A$2:$B$70,2,0)</f>
        <v>0</v>
      </c>
      <c r="E912" s="10" t="n">
        <v>1</v>
      </c>
      <c r="F912" s="0"/>
      <c r="H912" s="0"/>
      <c r="I912" s="0"/>
      <c r="J912" s="0"/>
      <c r="L912" s="0"/>
      <c r="M912" s="0"/>
      <c r="V912" s="0"/>
    </row>
    <row r="913" customFormat="false" ht="12.8" hidden="false" customHeight="false" outlineLevel="0" collapsed="false">
      <c r="A913" s="10" t="s">
        <v>87</v>
      </c>
      <c r="B913" s="10" t="s">
        <v>1254</v>
      </c>
      <c r="C913" s="10" t="n">
        <f aca="false">VLOOKUP(A913,[1]'patient_data_survival(Nov17)'!$B$2:$J$71,9,0)</f>
        <v>0</v>
      </c>
      <c r="D913" s="10" t="n">
        <f aca="false">VLOOKUP(A913,[1]yvonne_data!$A$2:$B$70,2,0)</f>
        <v>0</v>
      </c>
      <c r="E913" s="10" t="n">
        <v>1</v>
      </c>
      <c r="F913" s="0"/>
      <c r="H913" s="10" t="n">
        <v>1</v>
      </c>
      <c r="I913" s="0"/>
      <c r="J913" s="0"/>
      <c r="L913" s="0"/>
      <c r="M913" s="0"/>
      <c r="V913" s="0"/>
    </row>
    <row r="914" customFormat="false" ht="12.8" hidden="false" customHeight="false" outlineLevel="0" collapsed="false">
      <c r="A914" s="10" t="s">
        <v>87</v>
      </c>
      <c r="B914" s="10" t="s">
        <v>1255</v>
      </c>
      <c r="C914" s="10" t="n">
        <f aca="false">VLOOKUP(A914,[1]'patient_data_survival(Nov17)'!$B$2:$J$71,9,0)</f>
        <v>0</v>
      </c>
      <c r="D914" s="10" t="n">
        <f aca="false">VLOOKUP(A914,[1]yvonne_data!$A$2:$B$70,2,0)</f>
        <v>0</v>
      </c>
      <c r="E914" s="10" t="n">
        <v>1</v>
      </c>
      <c r="F914" s="0"/>
      <c r="H914" s="0"/>
      <c r="I914" s="0"/>
      <c r="J914" s="0"/>
      <c r="L914" s="0"/>
      <c r="M914" s="0"/>
      <c r="V914" s="0"/>
    </row>
    <row r="915" customFormat="false" ht="12.8" hidden="false" customHeight="false" outlineLevel="0" collapsed="false">
      <c r="A915" s="10" t="s">
        <v>87</v>
      </c>
      <c r="B915" s="10" t="s">
        <v>1256</v>
      </c>
      <c r="C915" s="10" t="n">
        <f aca="false">VLOOKUP(A915,[1]'patient_data_survival(Nov17)'!$B$2:$J$71,9,0)</f>
        <v>0</v>
      </c>
      <c r="D915" s="10" t="n">
        <f aca="false">VLOOKUP(A915,[1]yvonne_data!$A$2:$B$70,2,0)</f>
        <v>0</v>
      </c>
      <c r="E915" s="10" t="n">
        <v>1</v>
      </c>
      <c r="F915" s="0"/>
      <c r="H915" s="0"/>
      <c r="I915" s="0"/>
      <c r="J915" s="0"/>
      <c r="L915" s="0"/>
      <c r="M915" s="0"/>
      <c r="V915" s="0"/>
    </row>
    <row r="916" customFormat="false" ht="12.8" hidden="false" customHeight="false" outlineLevel="0" collapsed="false">
      <c r="A916" s="10" t="s">
        <v>87</v>
      </c>
      <c r="B916" s="10" t="s">
        <v>1257</v>
      </c>
      <c r="C916" s="10" t="n">
        <f aca="false">VLOOKUP(A916,[1]'patient_data_survival(Nov17)'!$B$2:$J$71,9,0)</f>
        <v>0</v>
      </c>
      <c r="D916" s="10" t="n">
        <f aca="false">VLOOKUP(A916,[1]yvonne_data!$A$2:$B$70,2,0)</f>
        <v>0</v>
      </c>
      <c r="E916" s="10" t="n">
        <v>1</v>
      </c>
      <c r="F916" s="0"/>
      <c r="H916" s="0"/>
      <c r="I916" s="0"/>
      <c r="J916" s="0"/>
      <c r="L916" s="0"/>
      <c r="M916" s="0"/>
      <c r="V916" s="0"/>
    </row>
    <row r="917" customFormat="false" ht="12.8" hidden="false" customHeight="false" outlineLevel="0" collapsed="false">
      <c r="A917" s="10" t="s">
        <v>87</v>
      </c>
      <c r="B917" s="10" t="s">
        <v>1258</v>
      </c>
      <c r="C917" s="10" t="n">
        <f aca="false">VLOOKUP(A917,[1]'patient_data_survival(Nov17)'!$B$2:$J$71,9,0)</f>
        <v>0</v>
      </c>
      <c r="D917" s="10" t="n">
        <f aca="false">VLOOKUP(A917,[1]yvonne_data!$A$2:$B$70,2,0)</f>
        <v>0</v>
      </c>
      <c r="E917" s="10" t="n">
        <v>1</v>
      </c>
      <c r="F917" s="0"/>
      <c r="H917" s="0"/>
      <c r="I917" s="0"/>
      <c r="J917" s="0"/>
      <c r="L917" s="0"/>
      <c r="M917" s="0"/>
      <c r="V917" s="0"/>
    </row>
    <row r="918" customFormat="false" ht="12.8" hidden="false" customHeight="false" outlineLevel="0" collapsed="false">
      <c r="A918" s="10" t="s">
        <v>87</v>
      </c>
      <c r="B918" s="10" t="s">
        <v>1259</v>
      </c>
      <c r="C918" s="10" t="n">
        <f aca="false">VLOOKUP(A918,[1]'patient_data_survival(Nov17)'!$B$2:$J$71,9,0)</f>
        <v>0</v>
      </c>
      <c r="D918" s="10" t="n">
        <f aca="false">VLOOKUP(A918,[1]yvonne_data!$A$2:$B$70,2,0)</f>
        <v>0</v>
      </c>
      <c r="E918" s="10" t="n">
        <v>1</v>
      </c>
      <c r="F918" s="0"/>
      <c r="H918" s="0"/>
      <c r="I918" s="0"/>
      <c r="J918" s="0"/>
      <c r="L918" s="0"/>
      <c r="M918" s="0"/>
      <c r="V918" s="0"/>
    </row>
    <row r="919" customFormat="false" ht="12.8" hidden="false" customHeight="false" outlineLevel="0" collapsed="false">
      <c r="A919" s="10" t="s">
        <v>87</v>
      </c>
      <c r="B919" s="10" t="s">
        <v>1260</v>
      </c>
      <c r="C919" s="10" t="n">
        <f aca="false">VLOOKUP(A919,[1]'patient_data_survival(Nov17)'!$B$2:$J$71,9,0)</f>
        <v>0</v>
      </c>
      <c r="D919" s="10" t="n">
        <f aca="false">VLOOKUP(A919,[1]yvonne_data!$A$2:$B$70,2,0)</f>
        <v>0</v>
      </c>
      <c r="E919" s="10" t="n">
        <v>1</v>
      </c>
      <c r="F919" s="0"/>
      <c r="H919" s="0"/>
      <c r="I919" s="0"/>
      <c r="J919" s="0"/>
      <c r="L919" s="0"/>
      <c r="M919" s="0"/>
      <c r="V919" s="0"/>
    </row>
    <row r="920" customFormat="false" ht="12.8" hidden="false" customHeight="false" outlineLevel="0" collapsed="false">
      <c r="A920" s="10" t="s">
        <v>87</v>
      </c>
      <c r="B920" s="10" t="s">
        <v>1261</v>
      </c>
      <c r="C920" s="10" t="n">
        <f aca="false">VLOOKUP(A920,[1]'patient_data_survival(Nov17)'!$B$2:$J$71,9,0)</f>
        <v>0</v>
      </c>
      <c r="D920" s="10" t="n">
        <f aca="false">VLOOKUP(A920,[1]yvonne_data!$A$2:$B$70,2,0)</f>
        <v>0</v>
      </c>
      <c r="E920" s="10" t="n">
        <v>1</v>
      </c>
      <c r="F920" s="0"/>
      <c r="H920" s="0"/>
      <c r="I920" s="0"/>
      <c r="J920" s="0"/>
      <c r="L920" s="0"/>
      <c r="M920" s="0"/>
      <c r="V920" s="0"/>
    </row>
    <row r="921" customFormat="false" ht="12.8" hidden="false" customHeight="false" outlineLevel="0" collapsed="false">
      <c r="A921" s="10" t="s">
        <v>87</v>
      </c>
      <c r="B921" s="10" t="s">
        <v>1262</v>
      </c>
      <c r="C921" s="10" t="n">
        <f aca="false">VLOOKUP(A921,[1]'patient_data_survival(Nov17)'!$B$2:$J$71,9,0)</f>
        <v>0</v>
      </c>
      <c r="D921" s="10" t="n">
        <f aca="false">VLOOKUP(A921,[1]yvonne_data!$A$2:$B$70,2,0)</f>
        <v>0</v>
      </c>
      <c r="E921" s="10" t="n">
        <v>1</v>
      </c>
      <c r="F921" s="0"/>
      <c r="H921" s="0"/>
      <c r="I921" s="0"/>
      <c r="J921" s="0"/>
      <c r="L921" s="0"/>
      <c r="M921" s="0"/>
      <c r="V921" s="0"/>
    </row>
    <row r="922" customFormat="false" ht="12.8" hidden="false" customHeight="false" outlineLevel="0" collapsed="false">
      <c r="A922" s="10" t="s">
        <v>87</v>
      </c>
      <c r="B922" s="10" t="s">
        <v>1263</v>
      </c>
      <c r="C922" s="10" t="n">
        <f aca="false">VLOOKUP(A922,[1]'patient_data_survival(Nov17)'!$B$2:$J$71,9,0)</f>
        <v>0</v>
      </c>
      <c r="D922" s="10" t="n">
        <f aca="false">VLOOKUP(A922,[1]yvonne_data!$A$2:$B$70,2,0)</f>
        <v>0</v>
      </c>
      <c r="E922" s="10" t="n">
        <v>1</v>
      </c>
      <c r="F922" s="0"/>
      <c r="H922" s="0"/>
      <c r="I922" s="0"/>
      <c r="J922" s="0"/>
      <c r="L922" s="0"/>
      <c r="M922" s="0"/>
      <c r="V922" s="0"/>
    </row>
    <row r="923" customFormat="false" ht="12.8" hidden="false" customHeight="false" outlineLevel="0" collapsed="false">
      <c r="A923" s="10" t="s">
        <v>87</v>
      </c>
      <c r="B923" s="10" t="s">
        <v>1264</v>
      </c>
      <c r="C923" s="10" t="n">
        <f aca="false">VLOOKUP(A923,[1]'patient_data_survival(Nov17)'!$B$2:$J$71,9,0)</f>
        <v>0</v>
      </c>
      <c r="D923" s="10" t="n">
        <f aca="false">VLOOKUP(A923,[1]yvonne_data!$A$2:$B$70,2,0)</f>
        <v>0</v>
      </c>
      <c r="E923" s="10" t="n">
        <v>1</v>
      </c>
      <c r="F923" s="0"/>
      <c r="H923" s="0"/>
      <c r="I923" s="0"/>
      <c r="J923" s="0"/>
      <c r="L923" s="0"/>
      <c r="M923" s="0"/>
      <c r="V923" s="0"/>
    </row>
    <row r="924" customFormat="false" ht="12.8" hidden="false" customHeight="false" outlineLevel="0" collapsed="false">
      <c r="A924" s="10" t="s">
        <v>87</v>
      </c>
      <c r="B924" s="10" t="s">
        <v>1265</v>
      </c>
      <c r="C924" s="10" t="n">
        <f aca="false">VLOOKUP(A924,[1]'patient_data_survival(Nov17)'!$B$2:$J$71,9,0)</f>
        <v>0</v>
      </c>
      <c r="D924" s="10" t="n">
        <f aca="false">VLOOKUP(A924,[1]yvonne_data!$A$2:$B$70,2,0)</f>
        <v>0</v>
      </c>
      <c r="E924" s="10" t="n">
        <v>1</v>
      </c>
      <c r="F924" s="0"/>
      <c r="H924" s="0"/>
      <c r="I924" s="0"/>
      <c r="J924" s="0"/>
      <c r="L924" s="0"/>
      <c r="M924" s="0"/>
      <c r="V924" s="0"/>
    </row>
    <row r="925" customFormat="false" ht="12.8" hidden="false" customHeight="false" outlineLevel="0" collapsed="false">
      <c r="A925" s="10" t="s">
        <v>87</v>
      </c>
      <c r="B925" s="10" t="s">
        <v>1266</v>
      </c>
      <c r="C925" s="10" t="n">
        <f aca="false">VLOOKUP(A925,[1]'patient_data_survival(Nov17)'!$B$2:$J$71,9,0)</f>
        <v>0</v>
      </c>
      <c r="D925" s="10" t="n">
        <f aca="false">VLOOKUP(A925,[1]yvonne_data!$A$2:$B$70,2,0)</f>
        <v>0</v>
      </c>
      <c r="E925" s="10" t="n">
        <v>1</v>
      </c>
      <c r="F925" s="0"/>
      <c r="H925" s="0"/>
      <c r="I925" s="0"/>
      <c r="J925" s="0"/>
      <c r="L925" s="0"/>
      <c r="M925" s="10" t="s">
        <v>1212</v>
      </c>
      <c r="V925" s="0"/>
    </row>
    <row r="926" customFormat="false" ht="12.8" hidden="false" customHeight="false" outlineLevel="0" collapsed="false">
      <c r="A926" s="10" t="s">
        <v>87</v>
      </c>
      <c r="B926" s="10" t="s">
        <v>1267</v>
      </c>
      <c r="C926" s="10" t="n">
        <f aca="false">VLOOKUP(A926,[1]'patient_data_survival(Nov17)'!$B$2:$J$71,9,0)</f>
        <v>0</v>
      </c>
      <c r="D926" s="10" t="n">
        <f aca="false">VLOOKUP(A926,[1]yvonne_data!$A$2:$B$70,2,0)</f>
        <v>0</v>
      </c>
      <c r="E926" s="10" t="n">
        <v>1</v>
      </c>
      <c r="F926" s="0"/>
      <c r="H926" s="0"/>
      <c r="I926" s="0"/>
      <c r="J926" s="0"/>
      <c r="L926" s="0"/>
      <c r="M926" s="10" t="s">
        <v>1212</v>
      </c>
      <c r="V926" s="0"/>
    </row>
    <row r="927" customFormat="false" ht="12.8" hidden="false" customHeight="false" outlineLevel="0" collapsed="false">
      <c r="A927" s="10" t="s">
        <v>197</v>
      </c>
      <c r="B927" s="10" t="s">
        <v>1268</v>
      </c>
      <c r="C927" s="10" t="n">
        <f aca="false">VLOOKUP(A927,[1]'patient_data_survival(Nov17)'!$B$2:$J$71,9,0)</f>
        <v>1</v>
      </c>
      <c r="D927" s="10" t="e">
        <f aca="false">VLOOKUP(A927,[1]yvonne_data!$A$2:$B$70,2,0)</f>
        <v>#N/A</v>
      </c>
      <c r="E927" s="10" t="n">
        <v>1</v>
      </c>
      <c r="F927" s="0"/>
      <c r="H927" s="0"/>
      <c r="I927" s="0"/>
      <c r="J927" s="0"/>
      <c r="L927" s="0"/>
      <c r="M927" s="0"/>
      <c r="V927" s="0"/>
    </row>
    <row r="928" customFormat="false" ht="12.8" hidden="false" customHeight="false" outlineLevel="0" collapsed="false">
      <c r="A928" s="10" t="s">
        <v>197</v>
      </c>
      <c r="B928" s="10" t="s">
        <v>1269</v>
      </c>
      <c r="C928" s="10" t="n">
        <f aca="false">VLOOKUP(A928,[1]'patient_data_survival(Nov17)'!$B$2:$J$71,9,0)</f>
        <v>1</v>
      </c>
      <c r="D928" s="10" t="e">
        <f aca="false">VLOOKUP(A928,[1]yvonne_data!$A$2:$B$70,2,0)</f>
        <v>#N/A</v>
      </c>
      <c r="E928" s="10" t="n">
        <v>1</v>
      </c>
      <c r="F928" s="10" t="n">
        <v>1</v>
      </c>
      <c r="H928" s="0"/>
      <c r="I928" s="0"/>
      <c r="J928" s="0"/>
      <c r="L928" s="0"/>
      <c r="M928" s="0"/>
      <c r="V928" s="0"/>
    </row>
    <row r="929" customFormat="false" ht="12.8" hidden="false" customHeight="false" outlineLevel="0" collapsed="false">
      <c r="A929" s="10" t="s">
        <v>197</v>
      </c>
      <c r="B929" s="10" t="s">
        <v>1270</v>
      </c>
      <c r="C929" s="10" t="n">
        <f aca="false">VLOOKUP(A929,[1]'patient_data_survival(Nov17)'!$B$2:$J$71,9,0)</f>
        <v>1</v>
      </c>
      <c r="D929" s="10" t="e">
        <f aca="false">VLOOKUP(A929,[1]yvonne_data!$A$2:$B$70,2,0)</f>
        <v>#N/A</v>
      </c>
      <c r="E929" s="10" t="n">
        <v>1</v>
      </c>
      <c r="F929" s="0"/>
      <c r="H929" s="0"/>
      <c r="I929" s="0"/>
      <c r="J929" s="0"/>
      <c r="L929" s="0"/>
      <c r="M929" s="0"/>
      <c r="V929" s="0"/>
    </row>
    <row r="930" customFormat="false" ht="12.8" hidden="false" customHeight="false" outlineLevel="0" collapsed="false">
      <c r="A930" s="10" t="s">
        <v>197</v>
      </c>
      <c r="B930" s="10" t="s">
        <v>1271</v>
      </c>
      <c r="C930" s="10" t="n">
        <f aca="false">VLOOKUP(A930,[1]'patient_data_survival(Nov17)'!$B$2:$J$71,9,0)</f>
        <v>1</v>
      </c>
      <c r="D930" s="10" t="e">
        <f aca="false">VLOOKUP(A930,[1]yvonne_data!$A$2:$B$70,2,0)</f>
        <v>#N/A</v>
      </c>
      <c r="E930" s="10" t="n">
        <v>1</v>
      </c>
      <c r="F930" s="10" t="n">
        <v>1</v>
      </c>
      <c r="H930" s="0"/>
      <c r="I930" s="0"/>
      <c r="J930" s="0"/>
      <c r="L930" s="0"/>
      <c r="M930" s="0"/>
      <c r="V930" s="0"/>
    </row>
    <row r="931" customFormat="false" ht="12.8" hidden="false" customHeight="false" outlineLevel="0" collapsed="false">
      <c r="A931" s="10" t="s">
        <v>197</v>
      </c>
      <c r="B931" s="10" t="s">
        <v>1272</v>
      </c>
      <c r="C931" s="10" t="n">
        <f aca="false">VLOOKUP(A931,[1]'patient_data_survival(Nov17)'!$B$2:$J$71,9,0)</f>
        <v>1</v>
      </c>
      <c r="D931" s="10" t="e">
        <f aca="false">VLOOKUP(A931,[1]yvonne_data!$A$2:$B$70,2,0)</f>
        <v>#N/A</v>
      </c>
      <c r="E931" s="10" t="n">
        <v>1</v>
      </c>
      <c r="F931" s="0"/>
      <c r="H931" s="0"/>
      <c r="I931" s="0"/>
      <c r="J931" s="0"/>
      <c r="L931" s="0"/>
      <c r="M931" s="0"/>
      <c r="V931" s="0"/>
    </row>
    <row r="932" customFormat="false" ht="12.8" hidden="false" customHeight="false" outlineLevel="0" collapsed="false">
      <c r="A932" s="10" t="s">
        <v>197</v>
      </c>
      <c r="B932" s="10" t="s">
        <v>1273</v>
      </c>
      <c r="C932" s="10" t="n">
        <f aca="false">VLOOKUP(A932,[1]'patient_data_survival(Nov17)'!$B$2:$J$71,9,0)</f>
        <v>1</v>
      </c>
      <c r="D932" s="10" t="e">
        <f aca="false">VLOOKUP(A932,[1]yvonne_data!$A$2:$B$70,2,0)</f>
        <v>#N/A</v>
      </c>
      <c r="E932" s="10" t="n">
        <v>1</v>
      </c>
      <c r="F932" s="10" t="n">
        <v>1</v>
      </c>
      <c r="H932" s="0"/>
      <c r="I932" s="0"/>
      <c r="J932" s="0"/>
      <c r="L932" s="0"/>
      <c r="M932" s="0"/>
      <c r="V932" s="0"/>
    </row>
    <row r="933" customFormat="false" ht="12.8" hidden="false" customHeight="false" outlineLevel="0" collapsed="false">
      <c r="A933" s="10" t="s">
        <v>197</v>
      </c>
      <c r="B933" s="10" t="s">
        <v>1274</v>
      </c>
      <c r="C933" s="10" t="n">
        <f aca="false">VLOOKUP(A933,[1]'patient_data_survival(Nov17)'!$B$2:$J$71,9,0)</f>
        <v>1</v>
      </c>
      <c r="D933" s="10" t="e">
        <f aca="false">VLOOKUP(A933,[1]yvonne_data!$A$2:$B$70,2,0)</f>
        <v>#N/A</v>
      </c>
      <c r="E933" s="10" t="n">
        <v>1</v>
      </c>
      <c r="F933" s="0"/>
      <c r="H933" s="0"/>
      <c r="I933" s="0"/>
      <c r="J933" s="0"/>
      <c r="L933" s="0"/>
      <c r="M933" s="0"/>
      <c r="V933" s="0"/>
    </row>
    <row r="934" customFormat="false" ht="12.8" hidden="false" customHeight="false" outlineLevel="0" collapsed="false">
      <c r="A934" s="10" t="s">
        <v>197</v>
      </c>
      <c r="B934" s="10" t="s">
        <v>1275</v>
      </c>
      <c r="C934" s="10" t="n">
        <f aca="false">VLOOKUP(A934,[1]'patient_data_survival(Nov17)'!$B$2:$J$71,9,0)</f>
        <v>1</v>
      </c>
      <c r="D934" s="10" t="e">
        <f aca="false">VLOOKUP(A934,[1]yvonne_data!$A$2:$B$70,2,0)</f>
        <v>#N/A</v>
      </c>
      <c r="E934" s="10" t="n">
        <v>1</v>
      </c>
      <c r="F934" s="10" t="n">
        <v>1</v>
      </c>
      <c r="H934" s="0"/>
      <c r="I934" s="0"/>
      <c r="J934" s="0"/>
      <c r="L934" s="0"/>
      <c r="M934" s="0"/>
      <c r="V934" s="0"/>
    </row>
    <row r="935" customFormat="false" ht="12.8" hidden="false" customHeight="false" outlineLevel="0" collapsed="false">
      <c r="A935" s="10" t="s">
        <v>197</v>
      </c>
      <c r="B935" s="10" t="s">
        <v>1276</v>
      </c>
      <c r="C935" s="10" t="n">
        <f aca="false">VLOOKUP(A935,[1]'patient_data_survival(Nov17)'!$B$2:$J$71,9,0)</f>
        <v>1</v>
      </c>
      <c r="D935" s="10" t="e">
        <f aca="false">VLOOKUP(A935,[1]yvonne_data!$A$2:$B$70,2,0)</f>
        <v>#N/A</v>
      </c>
      <c r="E935" s="10" t="n">
        <v>1</v>
      </c>
      <c r="F935" s="0"/>
      <c r="H935" s="0"/>
      <c r="I935" s="0"/>
      <c r="J935" s="0"/>
      <c r="L935" s="0"/>
      <c r="M935" s="0"/>
      <c r="V935" s="0"/>
    </row>
    <row r="936" customFormat="false" ht="12.8" hidden="false" customHeight="false" outlineLevel="0" collapsed="false">
      <c r="A936" s="10" t="s">
        <v>197</v>
      </c>
      <c r="B936" s="10" t="s">
        <v>1277</v>
      </c>
      <c r="C936" s="10" t="n">
        <f aca="false">VLOOKUP(A936,[1]'patient_data_survival(Nov17)'!$B$2:$J$71,9,0)</f>
        <v>1</v>
      </c>
      <c r="D936" s="10" t="e">
        <f aca="false">VLOOKUP(A936,[1]yvonne_data!$A$2:$B$70,2,0)</f>
        <v>#N/A</v>
      </c>
      <c r="E936" s="10" t="n">
        <v>1</v>
      </c>
      <c r="F936" s="10" t="n">
        <v>1</v>
      </c>
      <c r="H936" s="0"/>
      <c r="I936" s="0"/>
      <c r="J936" s="0"/>
      <c r="L936" s="0"/>
      <c r="M936" s="0"/>
      <c r="V936" s="0"/>
    </row>
    <row r="937" customFormat="false" ht="12.8" hidden="false" customHeight="false" outlineLevel="0" collapsed="false">
      <c r="A937" s="10" t="s">
        <v>101</v>
      </c>
      <c r="B937" s="10" t="s">
        <v>1278</v>
      </c>
      <c r="C937" s="10" t="n">
        <f aca="false">VLOOKUP(A937,[1]'patient_data_survival(Nov17)'!$B$2:$J$71,9,0)</f>
        <v>0</v>
      </c>
      <c r="D937" s="10" t="n">
        <f aca="false">VLOOKUP(A937,[1]yvonne_data!$A$2:$B$70,2,0)</f>
        <v>0</v>
      </c>
      <c r="E937" s="10" t="n">
        <v>1</v>
      </c>
      <c r="H937" s="0"/>
      <c r="I937" s="0"/>
      <c r="J937" s="0"/>
      <c r="L937" s="0"/>
      <c r="M937" s="0"/>
      <c r="V937" s="0"/>
    </row>
    <row r="938" customFormat="false" ht="12.8" hidden="false" customHeight="false" outlineLevel="0" collapsed="false">
      <c r="A938" s="10" t="s">
        <v>101</v>
      </c>
      <c r="B938" s="10" t="s">
        <v>1279</v>
      </c>
      <c r="C938" s="10" t="n">
        <f aca="false">VLOOKUP(A938,[1]'patient_data_survival(Nov17)'!$B$2:$J$71,9,0)</f>
        <v>0</v>
      </c>
      <c r="D938" s="10" t="n">
        <f aca="false">VLOOKUP(A938,[1]yvonne_data!$A$2:$B$70,2,0)</f>
        <v>0</v>
      </c>
      <c r="E938" s="10" t="n">
        <v>1</v>
      </c>
      <c r="H938" s="0"/>
      <c r="I938" s="0"/>
      <c r="J938" s="0"/>
      <c r="L938" s="0"/>
      <c r="M938" s="0"/>
      <c r="V938" s="0"/>
    </row>
    <row r="939" customFormat="false" ht="12.8" hidden="false" customHeight="false" outlineLevel="0" collapsed="false">
      <c r="A939" s="10" t="s">
        <v>101</v>
      </c>
      <c r="B939" s="10" t="s">
        <v>1280</v>
      </c>
      <c r="C939" s="10" t="n">
        <f aca="false">VLOOKUP(A939,[1]'patient_data_survival(Nov17)'!$B$2:$J$71,9,0)</f>
        <v>0</v>
      </c>
      <c r="D939" s="10" t="n">
        <f aca="false">VLOOKUP(A939,[1]yvonne_data!$A$2:$B$70,2,0)</f>
        <v>0</v>
      </c>
      <c r="E939" s="10" t="n">
        <v>1</v>
      </c>
      <c r="H939" s="0"/>
      <c r="I939" s="0"/>
      <c r="J939" s="0"/>
      <c r="L939" s="0"/>
      <c r="M939" s="0"/>
      <c r="V939" s="0"/>
    </row>
    <row r="940" customFormat="false" ht="12.8" hidden="false" customHeight="false" outlineLevel="0" collapsed="false">
      <c r="A940" s="10" t="s">
        <v>111</v>
      </c>
      <c r="B940" s="10" t="s">
        <v>1281</v>
      </c>
      <c r="C940" s="10" t="n">
        <f aca="false">VLOOKUP(A940,[1]'patient_data_survival(Nov17)'!$B$2:$J$71,9,0)</f>
        <v>0</v>
      </c>
      <c r="D940" s="10" t="n">
        <f aca="false">VLOOKUP(A940,[1]yvonne_data!$A$2:$B$70,2,0)</f>
        <v>0</v>
      </c>
      <c r="E940" s="10" t="n">
        <v>1</v>
      </c>
      <c r="H940" s="0"/>
      <c r="I940" s="0"/>
      <c r="J940" s="0"/>
      <c r="L940" s="0"/>
      <c r="M940" s="10" t="s">
        <v>1212</v>
      </c>
      <c r="V940" s="0"/>
    </row>
    <row r="941" customFormat="false" ht="12.8" hidden="false" customHeight="false" outlineLevel="0" collapsed="false">
      <c r="A941" s="10" t="s">
        <v>111</v>
      </c>
      <c r="B941" s="10" t="s">
        <v>1282</v>
      </c>
      <c r="C941" s="10" t="n">
        <f aca="false">VLOOKUP(A941,[1]'patient_data_survival(Nov17)'!$B$2:$J$71,9,0)</f>
        <v>0</v>
      </c>
      <c r="D941" s="10" t="n">
        <f aca="false">VLOOKUP(A941,[1]yvonne_data!$A$2:$B$70,2,0)</f>
        <v>0</v>
      </c>
      <c r="E941" s="10" t="n">
        <v>1</v>
      </c>
      <c r="H941" s="0"/>
      <c r="I941" s="0"/>
      <c r="J941" s="0"/>
      <c r="L941" s="0"/>
      <c r="M941" s="10" t="s">
        <v>1212</v>
      </c>
      <c r="V941" s="0"/>
    </row>
    <row r="942" customFormat="false" ht="12.8" hidden="false" customHeight="false" outlineLevel="0" collapsed="false">
      <c r="A942" s="0" t="s">
        <v>203</v>
      </c>
      <c r="B942" s="0" t="s">
        <v>1283</v>
      </c>
      <c r="C942" s="10" t="n">
        <f aca="false">VLOOKUP(A942,[1]'patient_data_survival(Nov17)'!$B$2:$J$71,9,0)</f>
        <v>1</v>
      </c>
      <c r="D942" s="0" t="n">
        <v>1</v>
      </c>
      <c r="E942" s="0" t="n">
        <v>1</v>
      </c>
      <c r="H942" s="0"/>
      <c r="I942" s="0"/>
      <c r="J942" s="0"/>
      <c r="L942" s="0"/>
      <c r="M942" s="0"/>
    </row>
    <row r="943" customFormat="false" ht="12.8" hidden="false" customHeight="false" outlineLevel="0" collapsed="false">
      <c r="A943" s="0" t="s">
        <v>203</v>
      </c>
      <c r="B943" s="0" t="s">
        <v>1284</v>
      </c>
      <c r="C943" s="10" t="n">
        <f aca="false">VLOOKUP(A943,[1]'patient_data_survival(Nov17)'!$B$2:$J$71,9,0)</f>
        <v>1</v>
      </c>
      <c r="D943" s="0" t="n">
        <v>1</v>
      </c>
      <c r="E943" s="0" t="n">
        <v>1</v>
      </c>
      <c r="H943" s="0"/>
      <c r="I943" s="0"/>
      <c r="J943" s="0"/>
      <c r="L943" s="0"/>
      <c r="M943" s="0"/>
    </row>
    <row r="944" customFormat="false" ht="12.8" hidden="false" customHeight="false" outlineLevel="0" collapsed="false">
      <c r="A944" s="0" t="s">
        <v>123</v>
      </c>
      <c r="B944" s="0" t="s">
        <v>1285</v>
      </c>
      <c r="C944" s="10" t="n">
        <f aca="false">VLOOKUP(A944,[1]'patient_data_survival(Nov17)'!$B$2:$J$71,9,0)</f>
        <v>0</v>
      </c>
      <c r="D944" s="0" t="n">
        <v>0</v>
      </c>
      <c r="E944" s="0" t="n">
        <v>1</v>
      </c>
      <c r="H944" s="0"/>
      <c r="I944" s="0"/>
      <c r="J944" s="0"/>
      <c r="L944" s="0"/>
      <c r="M944" s="10" t="s">
        <v>1212</v>
      </c>
    </row>
    <row r="945" customFormat="false" ht="12.8" hidden="false" customHeight="false" outlineLevel="0" collapsed="false">
      <c r="A945" s="0" t="s">
        <v>127</v>
      </c>
      <c r="B945" s="0" t="s">
        <v>1286</v>
      </c>
      <c r="C945" s="10" t="n">
        <f aca="false">VLOOKUP(A945,[1]'patient_data_survival(Nov17)'!$B$2:$J$71,9,0)</f>
        <v>0</v>
      </c>
      <c r="D945" s="0" t="n">
        <v>0</v>
      </c>
      <c r="E945" s="0" t="n">
        <v>1</v>
      </c>
      <c r="H945" s="0"/>
      <c r="I945" s="0"/>
      <c r="J945" s="0"/>
      <c r="L945" s="0"/>
      <c r="M945" s="10" t="s">
        <v>1212</v>
      </c>
    </row>
    <row r="946" customFormat="false" ht="12.8" hidden="false" customHeight="false" outlineLevel="0" collapsed="false">
      <c r="A946" s="0" t="s">
        <v>133</v>
      </c>
      <c r="B946" s="0" t="s">
        <v>1287</v>
      </c>
      <c r="C946" s="10" t="n">
        <f aca="false">VLOOKUP(A946,[1]'patient_data_survival(Nov17)'!$B$2:$J$71,9,0)</f>
        <v>0</v>
      </c>
      <c r="D946" s="0" t="n">
        <v>0</v>
      </c>
      <c r="E946" s="0" t="n">
        <v>1</v>
      </c>
      <c r="H946" s="0"/>
      <c r="I946" s="0"/>
      <c r="J946" s="0"/>
      <c r="L946" s="0"/>
      <c r="M946" s="10" t="s">
        <v>1212</v>
      </c>
    </row>
    <row r="947" customFormat="false" ht="12.8" hidden="false" customHeight="false" outlineLevel="0" collapsed="false">
      <c r="A947" s="0" t="s">
        <v>133</v>
      </c>
      <c r="B947" s="0" t="s">
        <v>1288</v>
      </c>
      <c r="C947" s="10" t="n">
        <f aca="false">VLOOKUP(A947,[1]'patient_data_survival(Nov17)'!$B$2:$J$71,9,0)</f>
        <v>0</v>
      </c>
      <c r="D947" s="0" t="n">
        <v>0</v>
      </c>
      <c r="E947" s="0" t="n">
        <v>1</v>
      </c>
      <c r="H947" s="0"/>
      <c r="I947" s="0"/>
      <c r="J947" s="0"/>
      <c r="L947" s="0"/>
      <c r="M947" s="10" t="s">
        <v>1212</v>
      </c>
    </row>
    <row r="948" customFormat="false" ht="12.8" hidden="false" customHeight="false" outlineLevel="0" collapsed="false">
      <c r="A948" s="0" t="s">
        <v>133</v>
      </c>
      <c r="B948" s="0" t="s">
        <v>1289</v>
      </c>
      <c r="C948" s="10" t="n">
        <f aca="false">VLOOKUP(A948,[1]'patient_data_survival(Nov17)'!$B$2:$J$71,9,0)</f>
        <v>0</v>
      </c>
      <c r="D948" s="0" t="n">
        <v>0</v>
      </c>
      <c r="E948" s="0" t="n">
        <v>1</v>
      </c>
      <c r="H948" s="0"/>
      <c r="I948" s="0"/>
      <c r="J948" s="0"/>
      <c r="L948" s="0"/>
      <c r="M948" s="10" t="s">
        <v>1212</v>
      </c>
    </row>
    <row r="949" customFormat="false" ht="12.8" hidden="false" customHeight="false" outlineLevel="0" collapsed="false">
      <c r="A949" s="0" t="s">
        <v>133</v>
      </c>
      <c r="B949" s="0" t="s">
        <v>1290</v>
      </c>
      <c r="C949" s="10" t="n">
        <f aca="false">VLOOKUP(A949,[1]'patient_data_survival(Nov17)'!$B$2:$J$71,9,0)</f>
        <v>0</v>
      </c>
      <c r="D949" s="0" t="n">
        <v>0</v>
      </c>
      <c r="E949" s="0" t="n">
        <v>1</v>
      </c>
      <c r="H949" s="0"/>
      <c r="I949" s="0"/>
      <c r="J949" s="0"/>
      <c r="L949" s="0"/>
      <c r="M949" s="10" t="s">
        <v>1212</v>
      </c>
    </row>
    <row r="950" customFormat="false" ht="12.8" hidden="false" customHeight="false" outlineLevel="0" collapsed="false">
      <c r="A950" s="0" t="s">
        <v>109</v>
      </c>
      <c r="B950" s="0" t="s">
        <v>1291</v>
      </c>
      <c r="C950" s="10" t="n">
        <f aca="false">VLOOKUP(A950,[1]'patient_data_survival(Nov17)'!$B$2:$J$71,9,0)</f>
        <v>0</v>
      </c>
      <c r="D950" s="0" t="n">
        <v>0</v>
      </c>
      <c r="E950" s="0" t="n">
        <v>1</v>
      </c>
      <c r="H950" s="0"/>
      <c r="I950" s="0"/>
      <c r="J950" s="0"/>
      <c r="L950" s="0"/>
      <c r="M950" s="10" t="s">
        <v>1212</v>
      </c>
    </row>
    <row r="951" customFormat="false" ht="12.8" hidden="false" customHeight="false" outlineLevel="0" collapsed="false">
      <c r="A951" s="0" t="s">
        <v>26</v>
      </c>
      <c r="B951" s="0" t="s">
        <v>1292</v>
      </c>
      <c r="C951" s="10" t="n">
        <f aca="false">VLOOKUP(A951,[1]'patient_data_survival(Nov17)'!$B$2:$J$71,9,0)</f>
        <v>0</v>
      </c>
      <c r="D951" s="0" t="n">
        <v>0</v>
      </c>
      <c r="E951" s="0" t="n">
        <v>1</v>
      </c>
      <c r="H951" s="0"/>
      <c r="I951" s="0"/>
      <c r="J951" s="0"/>
      <c r="L951" s="0"/>
      <c r="M951" s="10" t="s">
        <v>1212</v>
      </c>
    </row>
    <row r="952" customFormat="false" ht="12.8" hidden="false" customHeight="false" outlineLevel="0" collapsed="false">
      <c r="A952" s="0" t="s">
        <v>26</v>
      </c>
      <c r="B952" s="0" t="s">
        <v>1293</v>
      </c>
      <c r="C952" s="10" t="n">
        <f aca="false">VLOOKUP(A952,[1]'patient_data_survival(Nov17)'!$B$2:$J$71,9,0)</f>
        <v>0</v>
      </c>
      <c r="D952" s="0" t="n">
        <v>0</v>
      </c>
      <c r="E952" s="0" t="n">
        <v>1</v>
      </c>
      <c r="H952" s="0"/>
      <c r="I952" s="0"/>
      <c r="J952" s="0"/>
      <c r="L952" s="0"/>
      <c r="M952" s="10" t="s">
        <v>1212</v>
      </c>
    </row>
    <row r="953" customFormat="false" ht="12.8" hidden="false" customHeight="false" outlineLevel="0" collapsed="false">
      <c r="A953" s="0" t="s">
        <v>26</v>
      </c>
      <c r="B953" s="0" t="s">
        <v>1294</v>
      </c>
      <c r="C953" s="10" t="n">
        <f aca="false">VLOOKUP(A953,[1]'patient_data_survival(Nov17)'!$B$2:$J$71,9,0)</f>
        <v>0</v>
      </c>
      <c r="D953" s="0" t="n">
        <v>0</v>
      </c>
      <c r="E953" s="0" t="n">
        <v>1</v>
      </c>
      <c r="H953" s="0"/>
      <c r="I953" s="0"/>
      <c r="J953" s="0"/>
      <c r="L953" s="0"/>
      <c r="M953" s="10" t="s">
        <v>1212</v>
      </c>
    </row>
    <row r="954" customFormat="false" ht="12.8" hidden="false" customHeight="false" outlineLevel="0" collapsed="false">
      <c r="A954" s="0" t="s">
        <v>26</v>
      </c>
      <c r="B954" s="0" t="s">
        <v>1295</v>
      </c>
      <c r="C954" s="10" t="n">
        <f aca="false">VLOOKUP(A954,[1]'patient_data_survival(Nov17)'!$B$2:$J$71,9,0)</f>
        <v>0</v>
      </c>
      <c r="D954" s="0" t="n">
        <v>0</v>
      </c>
      <c r="E954" s="0" t="n">
        <v>1</v>
      </c>
      <c r="H954" s="0"/>
      <c r="I954" s="0"/>
      <c r="J954" s="0"/>
      <c r="L954" s="0"/>
      <c r="M954" s="10" t="s">
        <v>1212</v>
      </c>
    </row>
    <row r="955" customFormat="false" ht="12.8" hidden="false" customHeight="false" outlineLevel="0" collapsed="false">
      <c r="A955" s="0" t="s">
        <v>26</v>
      </c>
      <c r="B955" s="0" t="s">
        <v>1296</v>
      </c>
      <c r="C955" s="10" t="n">
        <f aca="false">VLOOKUP(A955,[1]'patient_data_survival(Nov17)'!$B$2:$J$71,9,0)</f>
        <v>0</v>
      </c>
      <c r="D955" s="0" t="n">
        <v>0</v>
      </c>
      <c r="E955" s="0" t="n">
        <v>1</v>
      </c>
      <c r="H955" s="0"/>
      <c r="I955" s="0"/>
      <c r="J955" s="0"/>
      <c r="L955" s="0"/>
      <c r="M955" s="10" t="s">
        <v>1212</v>
      </c>
    </row>
    <row r="956" customFormat="false" ht="12.8" hidden="false" customHeight="false" outlineLevel="0" collapsed="false">
      <c r="A956" s="0" t="s">
        <v>26</v>
      </c>
      <c r="B956" s="0" t="s">
        <v>1297</v>
      </c>
      <c r="C956" s="10" t="n">
        <f aca="false">VLOOKUP(A956,[1]'patient_data_survival(Nov17)'!$B$2:$J$71,9,0)</f>
        <v>0</v>
      </c>
      <c r="D956" s="0" t="n">
        <v>0</v>
      </c>
      <c r="E956" s="0" t="n">
        <v>1</v>
      </c>
      <c r="H956" s="0"/>
      <c r="I956" s="0"/>
      <c r="J956" s="0"/>
      <c r="L956" s="0"/>
      <c r="M956" s="10" t="s">
        <v>1212</v>
      </c>
    </row>
    <row r="957" customFormat="false" ht="12.8" hidden="false" customHeight="false" outlineLevel="0" collapsed="false">
      <c r="A957" s="0" t="s">
        <v>162</v>
      </c>
      <c r="B957" s="0" t="s">
        <v>1298</v>
      </c>
      <c r="C957" s="10" t="n">
        <f aca="false">VLOOKUP(A957,[1]'patient_data_survival(Nov17)'!$B$2:$J$71,9,0)</f>
        <v>1</v>
      </c>
      <c r="D957" s="0" t="n">
        <v>1</v>
      </c>
      <c r="E957" s="0" t="n">
        <v>1</v>
      </c>
      <c r="H957" s="0"/>
      <c r="I957" s="0"/>
      <c r="J957" s="0"/>
      <c r="L957" s="0"/>
      <c r="M957" s="10" t="s">
        <v>1212</v>
      </c>
    </row>
    <row r="958" customFormat="false" ht="12.8" hidden="false" customHeight="false" outlineLevel="0" collapsed="false">
      <c r="A958" s="0" t="s">
        <v>162</v>
      </c>
      <c r="B958" s="0" t="s">
        <v>1299</v>
      </c>
      <c r="C958" s="10" t="n">
        <f aca="false">VLOOKUP(A958,[1]'patient_data_survival(Nov17)'!$B$2:$J$71,9,0)</f>
        <v>1</v>
      </c>
      <c r="D958" s="0" t="n">
        <v>1</v>
      </c>
      <c r="E958" s="0" t="n">
        <v>1</v>
      </c>
      <c r="H958" s="0"/>
      <c r="I958" s="0"/>
      <c r="J958" s="0"/>
      <c r="L958" s="0"/>
      <c r="M958" s="10" t="s">
        <v>1212</v>
      </c>
    </row>
    <row r="959" customFormat="false" ht="12.8" hidden="false" customHeight="false" outlineLevel="0" collapsed="false">
      <c r="A959" s="0" t="s">
        <v>162</v>
      </c>
      <c r="B959" s="0" t="s">
        <v>1300</v>
      </c>
      <c r="C959" s="10" t="n">
        <f aca="false">VLOOKUP(A959,[1]'patient_data_survival(Nov17)'!$B$2:$J$71,9,0)</f>
        <v>1</v>
      </c>
      <c r="D959" s="0" t="n">
        <v>1</v>
      </c>
      <c r="E959" s="0" t="n">
        <v>1</v>
      </c>
      <c r="H959" s="0"/>
      <c r="I959" s="0"/>
      <c r="J959" s="0"/>
      <c r="L959" s="0"/>
      <c r="M959" s="10" t="s">
        <v>1212</v>
      </c>
    </row>
    <row r="960" customFormat="false" ht="12.8" hidden="false" customHeight="false" outlineLevel="0" collapsed="false">
      <c r="A960" s="0" t="s">
        <v>162</v>
      </c>
      <c r="B960" s="0" t="s">
        <v>1301</v>
      </c>
      <c r="C960" s="10" t="n">
        <f aca="false">VLOOKUP(A960,[1]'patient_data_survival(Nov17)'!$B$2:$J$71,9,0)</f>
        <v>1</v>
      </c>
      <c r="D960" s="0" t="n">
        <v>1</v>
      </c>
      <c r="E960" s="0" t="n">
        <v>1</v>
      </c>
      <c r="H960" s="0"/>
      <c r="I960" s="0"/>
      <c r="J960" s="0"/>
      <c r="L960" s="0"/>
      <c r="M960" s="10" t="s">
        <v>1212</v>
      </c>
    </row>
    <row r="961" customFormat="false" ht="12.8" hidden="false" customHeight="false" outlineLevel="0" collapsed="false">
      <c r="A961" s="0" t="s">
        <v>162</v>
      </c>
      <c r="B961" s="0" t="s">
        <v>1302</v>
      </c>
      <c r="C961" s="10" t="n">
        <f aca="false">VLOOKUP(A961,[1]'patient_data_survival(Nov17)'!$B$2:$J$71,9,0)</f>
        <v>1</v>
      </c>
      <c r="D961" s="0" t="n">
        <v>1</v>
      </c>
      <c r="E961" s="0" t="n">
        <v>1</v>
      </c>
      <c r="H961" s="0"/>
      <c r="I961" s="0"/>
      <c r="J961" s="0"/>
      <c r="L961" s="0"/>
      <c r="M961" s="10" t="s">
        <v>1212</v>
      </c>
    </row>
    <row r="962" customFormat="false" ht="12.8" hidden="false" customHeight="false" outlineLevel="0" collapsed="false">
      <c r="A962" s="0" t="s">
        <v>162</v>
      </c>
      <c r="B962" s="0" t="s">
        <v>1303</v>
      </c>
      <c r="C962" s="10" t="n">
        <f aca="false">VLOOKUP(A962,[1]'patient_data_survival(Nov17)'!$B$2:$J$71,9,0)</f>
        <v>1</v>
      </c>
      <c r="D962" s="0" t="n">
        <v>1</v>
      </c>
      <c r="E962" s="0" t="n">
        <v>1</v>
      </c>
      <c r="H962" s="0"/>
      <c r="I962" s="0"/>
      <c r="J962" s="0"/>
      <c r="L962" s="0"/>
      <c r="M962" s="10" t="s">
        <v>1212</v>
      </c>
    </row>
    <row r="963" customFormat="false" ht="12.8" hidden="false" customHeight="false" outlineLevel="0" collapsed="false">
      <c r="A963" s="0" t="s">
        <v>166</v>
      </c>
      <c r="B963" s="0" t="s">
        <v>1304</v>
      </c>
      <c r="C963" s="10" t="n">
        <f aca="false">VLOOKUP(A963,[1]'patient_data_survival(Nov17)'!$B$2:$J$71,9,0)</f>
        <v>1</v>
      </c>
      <c r="D963" s="0" t="n">
        <v>1</v>
      </c>
      <c r="E963" s="0" t="n">
        <v>1</v>
      </c>
      <c r="H963" s="0"/>
      <c r="I963" s="0"/>
      <c r="J963" s="0"/>
      <c r="L963" s="0"/>
      <c r="M963" s="10" t="s">
        <v>1212</v>
      </c>
    </row>
    <row r="964" customFormat="false" ht="12.8" hidden="false" customHeight="false" outlineLevel="0" collapsed="false">
      <c r="A964" s="0" t="s">
        <v>166</v>
      </c>
      <c r="B964" s="0" t="s">
        <v>1305</v>
      </c>
      <c r="C964" s="10" t="n">
        <f aca="false">VLOOKUP(A964,[1]'patient_data_survival(Nov17)'!$B$2:$J$71,9,0)</f>
        <v>1</v>
      </c>
      <c r="D964" s="0" t="n">
        <v>1</v>
      </c>
      <c r="E964" s="0" t="n">
        <v>1</v>
      </c>
      <c r="H964" s="0"/>
      <c r="I964" s="0"/>
      <c r="J964" s="0"/>
      <c r="L964" s="0"/>
      <c r="M964" s="10" t="s">
        <v>1212</v>
      </c>
    </row>
    <row r="965" customFormat="false" ht="12.8" hidden="false" customHeight="false" outlineLevel="0" collapsed="false">
      <c r="A965" s="0" t="s">
        <v>125</v>
      </c>
      <c r="B965" s="0" t="s">
        <v>1306</v>
      </c>
      <c r="C965" s="10" t="n">
        <f aca="false">VLOOKUP(A965,[1]'patient_data_survival(Nov17)'!$B$2:$J$71,9,0)</f>
        <v>0</v>
      </c>
      <c r="D965" s="0" t="n">
        <v>1</v>
      </c>
      <c r="E965" s="0" t="n">
        <v>1</v>
      </c>
      <c r="H965" s="0"/>
      <c r="I965" s="0"/>
      <c r="J965" s="0"/>
      <c r="L965" s="0"/>
      <c r="M965" s="10" t="s">
        <v>1212</v>
      </c>
    </row>
    <row r="966" customFormat="false" ht="12.8" hidden="false" customHeight="false" outlineLevel="0" collapsed="false">
      <c r="A966" s="0" t="s">
        <v>93</v>
      </c>
      <c r="B966" s="0" t="s">
        <v>1307</v>
      </c>
      <c r="C966" s="10" t="n">
        <f aca="false">VLOOKUP(A966,[1]'patient_data_survival(Nov17)'!$B$2:$J$71,9,0)</f>
        <v>1</v>
      </c>
      <c r="D966" s="0" t="n">
        <v>1</v>
      </c>
      <c r="E966" s="0" t="n">
        <v>1</v>
      </c>
      <c r="H966" s="0"/>
      <c r="I966" s="0"/>
      <c r="J966" s="0"/>
      <c r="L966" s="0"/>
      <c r="M966" s="10" t="s">
        <v>1212</v>
      </c>
    </row>
    <row r="967" customFormat="false" ht="12.8" hidden="false" customHeight="false" outlineLevel="0" collapsed="false">
      <c r="A967" s="10" t="s">
        <v>1308</v>
      </c>
      <c r="B967" s="10" t="s">
        <v>1309</v>
      </c>
      <c r="C967" s="10" t="n">
        <f aca="false">VLOOKUP(A967,'Sinai-slide-labels'!$A$2:$F$47,6,0)</f>
        <v>1</v>
      </c>
      <c r="D967" s="10" t="n">
        <v>1</v>
      </c>
      <c r="E967" s="10" t="n">
        <v>1</v>
      </c>
      <c r="H967" s="0"/>
      <c r="I967" s="0"/>
      <c r="J967" s="0"/>
      <c r="L967" s="0"/>
      <c r="M967" s="10" t="s">
        <v>1310</v>
      </c>
    </row>
    <row r="968" customFormat="false" ht="12.8" hidden="false" customHeight="false" outlineLevel="0" collapsed="false">
      <c r="A968" s="10" t="s">
        <v>1311</v>
      </c>
      <c r="B968" s="10" t="s">
        <v>1312</v>
      </c>
      <c r="C968" s="10" t="n">
        <f aca="false">VLOOKUP(A968,'Sinai-slide-labels'!$A$2:$F$47,6,0)</f>
        <v>0</v>
      </c>
      <c r="D968" s="10" t="n">
        <v>0</v>
      </c>
      <c r="E968" s="10" t="n">
        <v>0</v>
      </c>
      <c r="H968" s="0"/>
      <c r="I968" s="10" t="n">
        <v>1</v>
      </c>
      <c r="J968" s="0"/>
      <c r="L968" s="0"/>
      <c r="M968" s="10" t="s">
        <v>1310</v>
      </c>
    </row>
    <row r="969" customFormat="false" ht="12.8" hidden="false" customHeight="false" outlineLevel="0" collapsed="false">
      <c r="A969" s="10" t="s">
        <v>1313</v>
      </c>
      <c r="B969" s="10" t="s">
        <v>1314</v>
      </c>
      <c r="C969" s="10" t="n">
        <f aca="false">VLOOKUP(A969,'Sinai-slide-labels'!$A$2:$F$47,6,0)</f>
        <v>0</v>
      </c>
      <c r="D969" s="10" t="n">
        <v>0</v>
      </c>
      <c r="E969" s="10" t="n">
        <v>1</v>
      </c>
      <c r="H969" s="0"/>
      <c r="I969" s="0"/>
      <c r="J969" s="0"/>
      <c r="L969" s="0"/>
      <c r="M969" s="10" t="s">
        <v>1310</v>
      </c>
    </row>
    <row r="970" customFormat="false" ht="12.8" hidden="false" customHeight="false" outlineLevel="0" collapsed="false">
      <c r="A970" s="10" t="s">
        <v>1313</v>
      </c>
      <c r="B970" s="10" t="s">
        <v>1315</v>
      </c>
      <c r="C970" s="10" t="n">
        <f aca="false">VLOOKUP(A970,'Sinai-slide-labels'!$A$2:$F$47,6,0)</f>
        <v>0</v>
      </c>
      <c r="D970" s="10" t="n">
        <v>0</v>
      </c>
      <c r="E970" s="10" t="n">
        <v>1</v>
      </c>
      <c r="H970" s="0"/>
      <c r="I970" s="0"/>
      <c r="J970" s="0"/>
      <c r="L970" s="0"/>
      <c r="M970" s="10" t="s">
        <v>1310</v>
      </c>
    </row>
    <row r="971" customFormat="false" ht="12.8" hidden="false" customHeight="false" outlineLevel="0" collapsed="false">
      <c r="A971" s="10" t="s">
        <v>1313</v>
      </c>
      <c r="B971" s="10" t="s">
        <v>1316</v>
      </c>
      <c r="C971" s="10" t="n">
        <f aca="false">VLOOKUP(A971,'Sinai-slide-labels'!$A$2:$F$47,6,0)</f>
        <v>0</v>
      </c>
      <c r="D971" s="10" t="n">
        <v>0</v>
      </c>
      <c r="E971" s="10" t="s">
        <v>1317</v>
      </c>
      <c r="H971" s="0"/>
      <c r="I971" s="0"/>
      <c r="J971" s="0"/>
      <c r="L971" s="0"/>
      <c r="M971" s="10" t="s">
        <v>1318</v>
      </c>
    </row>
    <row r="972" customFormat="false" ht="12.8" hidden="false" customHeight="false" outlineLevel="0" collapsed="false">
      <c r="A972" s="10" t="s">
        <v>1313</v>
      </c>
      <c r="B972" s="10" t="s">
        <v>1319</v>
      </c>
      <c r="C972" s="10" t="n">
        <f aca="false">VLOOKUP(A972,'Sinai-slide-labels'!$A$2:$F$47,6,0)</f>
        <v>0</v>
      </c>
      <c r="D972" s="10" t="n">
        <v>0</v>
      </c>
      <c r="E972" s="10" t="n">
        <v>1</v>
      </c>
      <c r="H972" s="0"/>
      <c r="I972" s="0"/>
      <c r="J972" s="0"/>
      <c r="L972" s="0"/>
      <c r="M972" s="10" t="s">
        <v>1310</v>
      </c>
    </row>
    <row r="973" customFormat="false" ht="12.8" hidden="false" customHeight="false" outlineLevel="0" collapsed="false">
      <c r="A973" s="10" t="s">
        <v>1320</v>
      </c>
      <c r="B973" s="10" t="s">
        <v>1321</v>
      </c>
      <c r="C973" s="10" t="n">
        <f aca="false">VLOOKUP(A973,'Sinai-slide-labels'!$A$2:$F$47,6,0)</f>
        <v>0</v>
      </c>
      <c r="D973" s="10" t="n">
        <v>0</v>
      </c>
      <c r="E973" s="10" t="n">
        <v>0</v>
      </c>
      <c r="H973" s="0"/>
      <c r="I973" s="0"/>
      <c r="J973" s="0"/>
      <c r="L973" s="0"/>
      <c r="M973" s="10" t="s">
        <v>1310</v>
      </c>
    </row>
    <row r="974" customFormat="false" ht="12.8" hidden="false" customHeight="false" outlineLevel="0" collapsed="false">
      <c r="A974" s="10" t="s">
        <v>1320</v>
      </c>
      <c r="B974" s="10" t="s">
        <v>1322</v>
      </c>
      <c r="C974" s="10" t="n">
        <f aca="false">VLOOKUP(A974,'Sinai-slide-labels'!$A$2:$F$47,6,0)</f>
        <v>0</v>
      </c>
      <c r="D974" s="10" t="n">
        <v>0</v>
      </c>
      <c r="E974" s="10" t="n">
        <v>0</v>
      </c>
      <c r="H974" s="0"/>
      <c r="I974" s="0"/>
      <c r="J974" s="0"/>
      <c r="L974" s="0"/>
      <c r="M974" s="10" t="s">
        <v>1310</v>
      </c>
    </row>
    <row r="975" customFormat="false" ht="12.8" hidden="false" customHeight="false" outlineLevel="0" collapsed="false">
      <c r="A975" s="10" t="s">
        <v>1320</v>
      </c>
      <c r="B975" s="10" t="s">
        <v>1323</v>
      </c>
      <c r="C975" s="10" t="n">
        <f aca="false">VLOOKUP(A975,'Sinai-slide-labels'!$A$2:$F$47,6,0)</f>
        <v>0</v>
      </c>
      <c r="D975" s="10" t="n">
        <v>0</v>
      </c>
      <c r="E975" s="10" t="n">
        <v>0</v>
      </c>
      <c r="H975" s="0"/>
      <c r="I975" s="10" t="n">
        <v>1</v>
      </c>
      <c r="J975" s="10" t="n">
        <v>1</v>
      </c>
      <c r="L975" s="0"/>
      <c r="M975" s="10" t="s">
        <v>1310</v>
      </c>
    </row>
    <row r="976" customFormat="false" ht="12.8" hidden="false" customHeight="false" outlineLevel="0" collapsed="false">
      <c r="A976" s="10" t="s">
        <v>1324</v>
      </c>
      <c r="B976" s="10" t="s">
        <v>1325</v>
      </c>
      <c r="C976" s="10" t="n">
        <f aca="false">VLOOKUP(A976,'Sinai-slide-labels'!$A$2:$F$47,6,0)</f>
        <v>0</v>
      </c>
      <c r="D976" s="10" t="n">
        <v>0</v>
      </c>
      <c r="E976" s="10" t="n">
        <v>1</v>
      </c>
      <c r="H976" s="0"/>
      <c r="I976" s="0"/>
      <c r="J976" s="0"/>
      <c r="L976" s="0"/>
      <c r="M976" s="10" t="s">
        <v>1310</v>
      </c>
    </row>
    <row r="977" customFormat="false" ht="12.8" hidden="false" customHeight="false" outlineLevel="0" collapsed="false">
      <c r="A977" s="10" t="s">
        <v>1324</v>
      </c>
      <c r="B977" s="10" t="s">
        <v>1326</v>
      </c>
      <c r="C977" s="10" t="n">
        <f aca="false">VLOOKUP(A977,'Sinai-slide-labels'!$A$2:$F$47,6,0)</f>
        <v>0</v>
      </c>
      <c r="D977" s="10" t="n">
        <v>0</v>
      </c>
      <c r="E977" s="10" t="n">
        <v>0</v>
      </c>
      <c r="H977" s="0"/>
      <c r="I977" s="10" t="n">
        <v>1</v>
      </c>
      <c r="J977" s="0"/>
      <c r="L977" s="0"/>
      <c r="M977" s="10" t="s">
        <v>1310</v>
      </c>
    </row>
    <row r="978" customFormat="false" ht="12.8" hidden="false" customHeight="false" outlineLevel="0" collapsed="false">
      <c r="A978" s="10" t="s">
        <v>1324</v>
      </c>
      <c r="B978" s="10" t="s">
        <v>1327</v>
      </c>
      <c r="C978" s="10" t="n">
        <f aca="false">VLOOKUP(A978,'Sinai-slide-labels'!$A$2:$F$47,6,0)</f>
        <v>0</v>
      </c>
      <c r="D978" s="10" t="n">
        <v>0</v>
      </c>
      <c r="E978" s="10" t="n">
        <v>1</v>
      </c>
      <c r="H978" s="0"/>
      <c r="I978" s="0"/>
      <c r="J978" s="0"/>
      <c r="L978" s="0"/>
      <c r="M978" s="10" t="s">
        <v>1310</v>
      </c>
    </row>
    <row r="979" customFormat="false" ht="12.8" hidden="false" customHeight="false" outlineLevel="0" collapsed="false">
      <c r="A979" s="10" t="s">
        <v>1328</v>
      </c>
      <c r="B979" s="10" t="s">
        <v>1329</v>
      </c>
      <c r="C979" s="10" t="n">
        <f aca="false">VLOOKUP(A979,'Sinai-slide-labels'!$A$2:$F$47,6,0)</f>
        <v>1</v>
      </c>
      <c r="D979" s="10" t="n">
        <v>1</v>
      </c>
      <c r="E979" s="10" t="n">
        <v>0</v>
      </c>
      <c r="H979" s="0"/>
      <c r="I979" s="10" t="n">
        <v>1</v>
      </c>
      <c r="J979" s="0"/>
      <c r="L979" s="0"/>
      <c r="M979" s="10" t="s">
        <v>1310</v>
      </c>
    </row>
    <row r="980" customFormat="false" ht="12.8" hidden="false" customHeight="false" outlineLevel="0" collapsed="false">
      <c r="A980" s="10" t="s">
        <v>1328</v>
      </c>
      <c r="B980" s="10" t="s">
        <v>1330</v>
      </c>
      <c r="C980" s="10" t="n">
        <f aca="false">VLOOKUP(A980,'Sinai-slide-labels'!$A$2:$F$47,6,0)</f>
        <v>1</v>
      </c>
      <c r="D980" s="10" t="n">
        <v>1</v>
      </c>
      <c r="E980" s="10" t="n">
        <v>0</v>
      </c>
      <c r="H980" s="0"/>
      <c r="I980" s="10" t="n">
        <v>1</v>
      </c>
      <c r="J980" s="0"/>
      <c r="L980" s="0"/>
      <c r="M980" s="10" t="s">
        <v>1310</v>
      </c>
    </row>
    <row r="981" customFormat="false" ht="12.8" hidden="false" customHeight="false" outlineLevel="0" collapsed="false">
      <c r="A981" s="10" t="s">
        <v>1328</v>
      </c>
      <c r="B981" s="10" t="s">
        <v>1331</v>
      </c>
      <c r="C981" s="10" t="n">
        <f aca="false">VLOOKUP(A981,'Sinai-slide-labels'!$A$2:$F$47,6,0)</f>
        <v>1</v>
      </c>
      <c r="D981" s="10" t="n">
        <v>1</v>
      </c>
      <c r="E981" s="10" t="n">
        <v>1</v>
      </c>
      <c r="H981" s="0"/>
      <c r="I981" s="0"/>
      <c r="J981" s="0"/>
      <c r="L981" s="0"/>
      <c r="M981" s="10" t="s">
        <v>1310</v>
      </c>
    </row>
    <row r="982" customFormat="false" ht="12.8" hidden="false" customHeight="false" outlineLevel="0" collapsed="false">
      <c r="A982" s="10" t="s">
        <v>1328</v>
      </c>
      <c r="B982" s="10" t="s">
        <v>1332</v>
      </c>
      <c r="C982" s="10" t="n">
        <f aca="false">VLOOKUP(A982,'Sinai-slide-labels'!$A$2:$F$47,6,0)</f>
        <v>1</v>
      </c>
      <c r="D982" s="10" t="n">
        <v>1</v>
      </c>
      <c r="E982" s="10" t="n">
        <v>0</v>
      </c>
      <c r="H982" s="0"/>
      <c r="I982" s="0"/>
      <c r="J982" s="0"/>
      <c r="L982" s="0"/>
      <c r="M982" s="10" t="s">
        <v>1310</v>
      </c>
    </row>
    <row r="983" customFormat="false" ht="12.8" hidden="false" customHeight="false" outlineLevel="0" collapsed="false">
      <c r="A983" s="10" t="s">
        <v>1328</v>
      </c>
      <c r="B983" s="10" t="s">
        <v>1333</v>
      </c>
      <c r="C983" s="10" t="n">
        <f aca="false">VLOOKUP(A983,'Sinai-slide-labels'!$A$2:$F$47,6,0)</f>
        <v>1</v>
      </c>
      <c r="D983" s="10" t="n">
        <v>1</v>
      </c>
      <c r="E983" s="10" t="n">
        <v>1</v>
      </c>
      <c r="H983" s="0"/>
      <c r="I983" s="0"/>
      <c r="J983" s="0"/>
      <c r="L983" s="0"/>
      <c r="M983" s="10" t="s">
        <v>1310</v>
      </c>
    </row>
    <row r="984" customFormat="false" ht="12.8" hidden="false" customHeight="false" outlineLevel="0" collapsed="false">
      <c r="A984" s="10" t="s">
        <v>1328</v>
      </c>
      <c r="B984" s="10" t="s">
        <v>1334</v>
      </c>
      <c r="C984" s="10" t="n">
        <f aca="false">VLOOKUP(A984,'Sinai-slide-labels'!$A$2:$F$47,6,0)</f>
        <v>1</v>
      </c>
      <c r="D984" s="10" t="n">
        <v>1</v>
      </c>
      <c r="E984" s="10" t="n">
        <v>1</v>
      </c>
      <c r="H984" s="0"/>
      <c r="I984" s="0"/>
      <c r="J984" s="0"/>
      <c r="L984" s="0"/>
      <c r="M984" s="10" t="s">
        <v>1310</v>
      </c>
    </row>
    <row r="985" customFormat="false" ht="12.8" hidden="false" customHeight="false" outlineLevel="0" collapsed="false">
      <c r="A985" s="10" t="s">
        <v>1328</v>
      </c>
      <c r="B985" s="10" t="s">
        <v>1335</v>
      </c>
      <c r="C985" s="10" t="n">
        <f aca="false">VLOOKUP(A985,'Sinai-slide-labels'!$A$2:$F$47,6,0)</f>
        <v>1</v>
      </c>
      <c r="D985" s="10" t="n">
        <v>1</v>
      </c>
      <c r="E985" s="0"/>
      <c r="H985" s="0"/>
      <c r="I985" s="0"/>
      <c r="J985" s="0"/>
      <c r="L985" s="0"/>
      <c r="M985" s="10" t="s">
        <v>1310</v>
      </c>
    </row>
    <row r="986" customFormat="false" ht="12.8" hidden="false" customHeight="false" outlineLevel="0" collapsed="false">
      <c r="A986" s="10" t="s">
        <v>1336</v>
      </c>
      <c r="B986" s="10" t="s">
        <v>1337</v>
      </c>
      <c r="C986" s="10" t="n">
        <f aca="false">VLOOKUP(A986,'Sinai-slide-labels'!$A$2:$F$47,6,0)</f>
        <v>1</v>
      </c>
      <c r="D986" s="10" t="n">
        <v>1</v>
      </c>
      <c r="E986" s="10" t="n">
        <v>1</v>
      </c>
      <c r="H986" s="0"/>
      <c r="I986" s="0"/>
      <c r="J986" s="0"/>
      <c r="L986" s="0"/>
      <c r="M986" s="10" t="s">
        <v>1310</v>
      </c>
    </row>
    <row r="987" customFormat="false" ht="12.8" hidden="false" customHeight="false" outlineLevel="0" collapsed="false">
      <c r="A987" s="10" t="s">
        <v>1336</v>
      </c>
      <c r="B987" s="10" t="s">
        <v>1338</v>
      </c>
      <c r="C987" s="10" t="n">
        <f aca="false">VLOOKUP(A987,'Sinai-slide-labels'!$A$2:$F$47,6,0)</f>
        <v>1</v>
      </c>
      <c r="D987" s="10" t="n">
        <v>1</v>
      </c>
      <c r="E987" s="10" t="n">
        <v>1</v>
      </c>
      <c r="H987" s="0"/>
      <c r="I987" s="0"/>
      <c r="J987" s="0"/>
      <c r="L987" s="0"/>
      <c r="M987" s="10" t="s">
        <v>1310</v>
      </c>
    </row>
    <row r="988" customFormat="false" ht="12.8" hidden="false" customHeight="false" outlineLevel="0" collapsed="false">
      <c r="A988" s="10" t="s">
        <v>1336</v>
      </c>
      <c r="B988" s="10" t="s">
        <v>1339</v>
      </c>
      <c r="C988" s="10" t="n">
        <f aca="false">VLOOKUP(A988,'Sinai-slide-labels'!$A$2:$F$47,6,0)</f>
        <v>1</v>
      </c>
      <c r="D988" s="10" t="n">
        <v>1</v>
      </c>
      <c r="E988" s="10" t="n">
        <v>1</v>
      </c>
      <c r="H988" s="0"/>
      <c r="I988" s="0"/>
      <c r="J988" s="0"/>
      <c r="L988" s="0"/>
      <c r="M988" s="10" t="s">
        <v>1310</v>
      </c>
    </row>
    <row r="989" customFormat="false" ht="12.8" hidden="false" customHeight="false" outlineLevel="0" collapsed="false">
      <c r="A989" s="10" t="s">
        <v>1340</v>
      </c>
      <c r="B989" s="10" t="s">
        <v>1341</v>
      </c>
      <c r="C989" s="10" t="n">
        <f aca="false">VLOOKUP(A989,'Sinai-slide-labels'!$A$2:$F$47,6,0)</f>
        <v>0</v>
      </c>
      <c r="D989" s="10" t="n">
        <v>0</v>
      </c>
      <c r="E989" s="10" t="n">
        <v>0</v>
      </c>
      <c r="H989" s="0"/>
      <c r="I989" s="10" t="n">
        <v>1</v>
      </c>
      <c r="J989" s="0"/>
      <c r="L989" s="0"/>
      <c r="M989" s="10" t="s">
        <v>1310</v>
      </c>
    </row>
    <row r="990" customFormat="false" ht="12.8" hidden="false" customHeight="false" outlineLevel="0" collapsed="false">
      <c r="A990" s="10" t="s">
        <v>1340</v>
      </c>
      <c r="B990" s="10" t="s">
        <v>1342</v>
      </c>
      <c r="C990" s="10" t="n">
        <f aca="false">VLOOKUP(A990,'Sinai-slide-labels'!$A$2:$F$47,6,0)</f>
        <v>0</v>
      </c>
      <c r="D990" s="10" t="n">
        <v>0</v>
      </c>
      <c r="E990" s="10" t="n">
        <v>1</v>
      </c>
      <c r="H990" s="0"/>
      <c r="I990" s="0"/>
      <c r="J990" s="0"/>
      <c r="L990" s="0"/>
      <c r="M990" s="10" t="s">
        <v>1310</v>
      </c>
    </row>
    <row r="991" customFormat="false" ht="12.8" hidden="false" customHeight="false" outlineLevel="0" collapsed="false">
      <c r="A991" s="10" t="s">
        <v>1340</v>
      </c>
      <c r="B991" s="10" t="s">
        <v>1343</v>
      </c>
      <c r="C991" s="10" t="n">
        <f aca="false">VLOOKUP(A991,'Sinai-slide-labels'!$A$2:$F$47,6,0)</f>
        <v>0</v>
      </c>
      <c r="D991" s="10" t="n">
        <v>0</v>
      </c>
      <c r="E991" s="10" t="n">
        <v>1</v>
      </c>
      <c r="H991" s="0"/>
      <c r="I991" s="0"/>
      <c r="J991" s="0"/>
      <c r="L991" s="0"/>
      <c r="M991" s="10" t="s">
        <v>1310</v>
      </c>
    </row>
    <row r="992" customFormat="false" ht="12.8" hidden="false" customHeight="false" outlineLevel="0" collapsed="false">
      <c r="A992" s="10" t="s">
        <v>1340</v>
      </c>
      <c r="B992" s="10" t="s">
        <v>1344</v>
      </c>
      <c r="C992" s="10" t="n">
        <f aca="false">VLOOKUP(A992,'Sinai-slide-labels'!$A$2:$F$47,6,0)</f>
        <v>0</v>
      </c>
      <c r="D992" s="10" t="n">
        <v>0</v>
      </c>
      <c r="E992" s="10" t="n">
        <v>1</v>
      </c>
      <c r="H992" s="0"/>
      <c r="I992" s="0"/>
      <c r="J992" s="0"/>
      <c r="L992" s="0"/>
      <c r="M992" s="10" t="s">
        <v>1310</v>
      </c>
    </row>
    <row r="993" customFormat="false" ht="12.8" hidden="false" customHeight="false" outlineLevel="0" collapsed="false">
      <c r="A993" s="10" t="s">
        <v>1345</v>
      </c>
      <c r="B993" s="10" t="s">
        <v>1346</v>
      </c>
      <c r="C993" s="10" t="n">
        <f aca="false">VLOOKUP(A993,'Sinai-slide-labels'!$A$2:$F$47,6,0)</f>
        <v>1</v>
      </c>
      <c r="D993" s="10" t="n">
        <v>1</v>
      </c>
      <c r="E993" s="10" t="n">
        <v>0</v>
      </c>
      <c r="H993" s="0"/>
      <c r="I993" s="10" t="n">
        <v>1</v>
      </c>
      <c r="J993" s="10" t="n">
        <v>1</v>
      </c>
      <c r="L993" s="0"/>
      <c r="M993" s="10" t="s">
        <v>1310</v>
      </c>
    </row>
    <row r="994" customFormat="false" ht="12.8" hidden="false" customHeight="false" outlineLevel="0" collapsed="false">
      <c r="A994" s="10" t="s">
        <v>1345</v>
      </c>
      <c r="B994" s="10" t="s">
        <v>1347</v>
      </c>
      <c r="C994" s="10" t="n">
        <f aca="false">VLOOKUP(A994,'Sinai-slide-labels'!$A$2:$F$47,6,0)</f>
        <v>1</v>
      </c>
      <c r="D994" s="10" t="n">
        <v>1</v>
      </c>
      <c r="E994" s="10" t="n">
        <v>1</v>
      </c>
      <c r="H994" s="0"/>
      <c r="I994" s="0"/>
      <c r="J994" s="0"/>
      <c r="L994" s="0"/>
      <c r="M994" s="10" t="s">
        <v>1310</v>
      </c>
    </row>
    <row r="995" customFormat="false" ht="12.8" hidden="false" customHeight="false" outlineLevel="0" collapsed="false">
      <c r="A995" s="10" t="s">
        <v>1345</v>
      </c>
      <c r="B995" s="10" t="s">
        <v>1348</v>
      </c>
      <c r="C995" s="10" t="n">
        <f aca="false">VLOOKUP(A995,'Sinai-slide-labels'!$A$2:$F$47,6,0)</f>
        <v>1</v>
      </c>
      <c r="D995" s="10" t="n">
        <v>1</v>
      </c>
      <c r="E995" s="10" t="n">
        <v>0</v>
      </c>
      <c r="H995" s="0"/>
      <c r="I995" s="0"/>
      <c r="J995" s="0"/>
      <c r="L995" s="0"/>
      <c r="M995" s="10" t="s">
        <v>1310</v>
      </c>
    </row>
    <row r="996" customFormat="false" ht="12.8" hidden="false" customHeight="false" outlineLevel="0" collapsed="false">
      <c r="A996" s="10" t="s">
        <v>1345</v>
      </c>
      <c r="B996" s="10" t="s">
        <v>1349</v>
      </c>
      <c r="C996" s="10" t="n">
        <f aca="false">VLOOKUP(A996,'Sinai-slide-labels'!$A$2:$F$47,6,0)</f>
        <v>1</v>
      </c>
      <c r="D996" s="10" t="n">
        <v>1</v>
      </c>
      <c r="E996" s="10" t="n">
        <v>1</v>
      </c>
      <c r="H996" s="0"/>
      <c r="I996" s="0"/>
      <c r="J996" s="0"/>
      <c r="L996" s="0"/>
      <c r="M996" s="10" t="s">
        <v>1310</v>
      </c>
    </row>
    <row r="997" customFormat="false" ht="12.8" hidden="false" customHeight="false" outlineLevel="0" collapsed="false">
      <c r="A997" s="10" t="s">
        <v>1350</v>
      </c>
      <c r="B997" s="10" t="s">
        <v>1351</v>
      </c>
      <c r="C997" s="10" t="n">
        <f aca="false">VLOOKUP(A997,'Sinai-slide-labels'!$A$2:$F$47,6,0)</f>
        <v>1</v>
      </c>
      <c r="D997" s="10" t="n">
        <v>1</v>
      </c>
      <c r="E997" s="10" t="n">
        <v>1</v>
      </c>
      <c r="H997" s="0"/>
      <c r="I997" s="0"/>
      <c r="J997" s="0"/>
      <c r="L997" s="0"/>
      <c r="M997" s="10" t="s">
        <v>1310</v>
      </c>
    </row>
    <row r="998" customFormat="false" ht="12.8" hidden="false" customHeight="false" outlineLevel="0" collapsed="false">
      <c r="A998" s="10" t="s">
        <v>1350</v>
      </c>
      <c r="B998" s="10" t="s">
        <v>1352</v>
      </c>
      <c r="C998" s="10" t="n">
        <f aca="false">VLOOKUP(A998,'Sinai-slide-labels'!$A$2:$F$47,6,0)</f>
        <v>1</v>
      </c>
      <c r="D998" s="10" t="n">
        <v>1</v>
      </c>
      <c r="E998" s="10" t="n">
        <v>0</v>
      </c>
      <c r="H998" s="0"/>
      <c r="I998" s="10" t="n">
        <v>1</v>
      </c>
      <c r="J998" s="10" t="n">
        <v>1</v>
      </c>
      <c r="L998" s="0"/>
      <c r="M998" s="10" t="s">
        <v>1310</v>
      </c>
    </row>
    <row r="999" customFormat="false" ht="12.8" hidden="false" customHeight="false" outlineLevel="0" collapsed="false">
      <c r="A999" s="10" t="s">
        <v>1353</v>
      </c>
      <c r="B999" s="10" t="s">
        <v>1354</v>
      </c>
      <c r="C999" s="10" t="n">
        <f aca="false">VLOOKUP(A999,'Sinai-slide-labels'!$A$2:$F$47,6,0)</f>
        <v>1</v>
      </c>
      <c r="D999" s="10" t="n">
        <v>1</v>
      </c>
      <c r="E999" s="10" t="n">
        <v>1</v>
      </c>
      <c r="H999" s="0"/>
      <c r="I999" s="0"/>
      <c r="J999" s="0"/>
      <c r="L999" s="0"/>
      <c r="M999" s="10" t="s">
        <v>1310</v>
      </c>
    </row>
    <row r="1000" customFormat="false" ht="12.8" hidden="false" customHeight="false" outlineLevel="0" collapsed="false">
      <c r="A1000" s="10" t="s">
        <v>1353</v>
      </c>
      <c r="B1000" s="10" t="s">
        <v>1355</v>
      </c>
      <c r="C1000" s="10" t="n">
        <f aca="false">VLOOKUP(A1000,'Sinai-slide-labels'!$A$2:$F$47,6,0)</f>
        <v>1</v>
      </c>
      <c r="D1000" s="10" t="n">
        <v>1</v>
      </c>
      <c r="E1000" s="10" t="n">
        <v>1</v>
      </c>
      <c r="H1000" s="0"/>
      <c r="I1000" s="0"/>
      <c r="J1000" s="0"/>
      <c r="L1000" s="0"/>
      <c r="M1000" s="10" t="s">
        <v>1310</v>
      </c>
    </row>
    <row r="1001" customFormat="false" ht="12.8" hidden="false" customHeight="false" outlineLevel="0" collapsed="false">
      <c r="A1001" s="10" t="s">
        <v>1353</v>
      </c>
      <c r="B1001" s="10" t="s">
        <v>1356</v>
      </c>
      <c r="C1001" s="10" t="n">
        <f aca="false">VLOOKUP(A1001,'Sinai-slide-labels'!$A$2:$F$47,6,0)</f>
        <v>1</v>
      </c>
      <c r="D1001" s="10" t="n">
        <v>1</v>
      </c>
      <c r="E1001" s="10" t="s">
        <v>1317</v>
      </c>
      <c r="H1001" s="0"/>
      <c r="I1001" s="0"/>
      <c r="J1001" s="0"/>
      <c r="L1001" s="0"/>
      <c r="M1001" s="10" t="s">
        <v>1318</v>
      </c>
    </row>
    <row r="1002" customFormat="false" ht="12.8" hidden="false" customHeight="false" outlineLevel="0" collapsed="false">
      <c r="A1002" s="10" t="s">
        <v>1353</v>
      </c>
      <c r="B1002" s="10" t="s">
        <v>1357</v>
      </c>
      <c r="C1002" s="10" t="n">
        <f aca="false">VLOOKUP(A1002,'Sinai-slide-labels'!$A$2:$F$47,6,0)</f>
        <v>1</v>
      </c>
      <c r="D1002" s="10" t="n">
        <v>1</v>
      </c>
      <c r="E1002" s="10" t="n">
        <v>1</v>
      </c>
      <c r="H1002" s="0"/>
      <c r="I1002" s="0"/>
      <c r="J1002" s="0"/>
      <c r="L1002" s="0"/>
      <c r="M1002" s="10" t="s">
        <v>1310</v>
      </c>
    </row>
    <row r="1003" customFormat="false" ht="12.8" hidden="false" customHeight="false" outlineLevel="0" collapsed="false">
      <c r="A1003" s="10" t="s">
        <v>1358</v>
      </c>
      <c r="B1003" s="10" t="s">
        <v>1359</v>
      </c>
      <c r="C1003" s="10" t="n">
        <f aca="false">VLOOKUP(A1003,'Sinai-slide-labels'!$B$2:$F$47,5,0)</f>
        <v>1</v>
      </c>
      <c r="D1003" s="10" t="n">
        <v>1</v>
      </c>
      <c r="E1003" s="10" t="n">
        <v>1</v>
      </c>
      <c r="H1003" s="0"/>
      <c r="I1003" s="0"/>
      <c r="J1003" s="0"/>
      <c r="L1003" s="0"/>
      <c r="M1003" s="10" t="s">
        <v>1310</v>
      </c>
    </row>
    <row r="1004" customFormat="false" ht="12.8" hidden="false" customHeight="false" outlineLevel="0" collapsed="false">
      <c r="A1004" s="10" t="s">
        <v>1358</v>
      </c>
      <c r="B1004" s="10" t="s">
        <v>1360</v>
      </c>
      <c r="C1004" s="10" t="n">
        <f aca="false">VLOOKUP(A1004,'Sinai-slide-labels'!$B$2:$F$47,5,0)</f>
        <v>1</v>
      </c>
      <c r="D1004" s="10" t="n">
        <v>1</v>
      </c>
      <c r="E1004" s="10" t="n">
        <v>1</v>
      </c>
      <c r="H1004" s="0"/>
      <c r="I1004" s="0"/>
      <c r="J1004" s="0"/>
      <c r="L1004" s="0"/>
      <c r="M1004" s="10" t="s">
        <v>1310</v>
      </c>
    </row>
    <row r="1005" customFormat="false" ht="12.8" hidden="false" customHeight="false" outlineLevel="0" collapsed="false">
      <c r="A1005" s="10" t="s">
        <v>1358</v>
      </c>
      <c r="B1005" s="10" t="s">
        <v>1361</v>
      </c>
      <c r="C1005" s="10" t="n">
        <f aca="false">VLOOKUP(A1005,'Sinai-slide-labels'!$B$2:$F$47,5,0)</f>
        <v>1</v>
      </c>
      <c r="D1005" s="10" t="n">
        <v>1</v>
      </c>
      <c r="E1005" s="10" t="n">
        <v>1</v>
      </c>
      <c r="H1005" s="0"/>
      <c r="I1005" s="0"/>
      <c r="J1005" s="0"/>
      <c r="L1005" s="0"/>
      <c r="M1005" s="10" t="s">
        <v>1310</v>
      </c>
    </row>
    <row r="1006" customFormat="false" ht="12.8" hidden="false" customHeight="false" outlineLevel="0" collapsed="false">
      <c r="A1006" s="10" t="s">
        <v>1358</v>
      </c>
      <c r="B1006" s="10" t="s">
        <v>1362</v>
      </c>
      <c r="C1006" s="10" t="n">
        <f aca="false">VLOOKUP(A1006,'Sinai-slide-labels'!$B$2:$F$47,5,0)</f>
        <v>1</v>
      </c>
      <c r="D1006" s="10" t="n">
        <v>1</v>
      </c>
      <c r="E1006" s="10" t="n">
        <v>1</v>
      </c>
      <c r="H1006" s="0"/>
      <c r="I1006" s="0"/>
      <c r="J1006" s="0"/>
      <c r="L1006" s="0"/>
      <c r="M1006" s="10" t="s">
        <v>1310</v>
      </c>
    </row>
    <row r="1007" customFormat="false" ht="12.8" hidden="false" customHeight="false" outlineLevel="0" collapsed="false">
      <c r="A1007" s="10" t="s">
        <v>1358</v>
      </c>
      <c r="B1007" s="10" t="s">
        <v>1363</v>
      </c>
      <c r="C1007" s="10" t="n">
        <f aca="false">VLOOKUP(A1007,'Sinai-slide-labels'!$B$2:$F$47,5,0)</f>
        <v>1</v>
      </c>
      <c r="D1007" s="10" t="n">
        <v>1</v>
      </c>
      <c r="E1007" s="10" t="n">
        <v>0</v>
      </c>
      <c r="H1007" s="0"/>
      <c r="I1007" s="10" t="n">
        <v>1</v>
      </c>
      <c r="J1007" s="0"/>
      <c r="L1007" s="10" t="n">
        <v>1</v>
      </c>
      <c r="M1007" s="10" t="s">
        <v>1310</v>
      </c>
    </row>
    <row r="1008" customFormat="false" ht="12.8" hidden="false" customHeight="false" outlineLevel="0" collapsed="false">
      <c r="A1008" s="10" t="s">
        <v>1358</v>
      </c>
      <c r="B1008" s="10" t="s">
        <v>1364</v>
      </c>
      <c r="C1008" s="10" t="n">
        <f aca="false">VLOOKUP(A1008,'Sinai-slide-labels'!$B$2:$F$47,5,0)</f>
        <v>1</v>
      </c>
      <c r="D1008" s="10" t="n">
        <v>1</v>
      </c>
      <c r="E1008" s="10" t="n">
        <v>1</v>
      </c>
      <c r="H1008" s="0"/>
      <c r="I1008" s="0"/>
      <c r="J1008" s="0"/>
      <c r="L1008" s="0"/>
      <c r="M1008" s="10" t="s">
        <v>1310</v>
      </c>
    </row>
    <row r="1009" customFormat="false" ht="12.8" hidden="false" customHeight="false" outlineLevel="0" collapsed="false">
      <c r="A1009" s="10" t="s">
        <v>1358</v>
      </c>
      <c r="B1009" s="10" t="s">
        <v>1365</v>
      </c>
      <c r="C1009" s="10" t="n">
        <f aca="false">VLOOKUP(A1009,'Sinai-slide-labels'!$B$2:$F$47,5,0)</f>
        <v>1</v>
      </c>
      <c r="D1009" s="10" t="n">
        <v>1</v>
      </c>
      <c r="E1009" s="10" t="n">
        <v>0</v>
      </c>
      <c r="H1009" s="0"/>
      <c r="I1009" s="10" t="n">
        <v>1</v>
      </c>
      <c r="J1009" s="0"/>
      <c r="L1009" s="10" t="n">
        <v>1</v>
      </c>
      <c r="M1009" s="10" t="s">
        <v>1310</v>
      </c>
    </row>
    <row r="1010" customFormat="false" ht="12.8" hidden="false" customHeight="false" outlineLevel="0" collapsed="false">
      <c r="A1010" s="10" t="s">
        <v>1358</v>
      </c>
      <c r="B1010" s="10" t="s">
        <v>1366</v>
      </c>
      <c r="C1010" s="10" t="n">
        <f aca="false">VLOOKUP(A1010,'Sinai-slide-labels'!$B$2:$F$47,5,0)</f>
        <v>1</v>
      </c>
      <c r="D1010" s="10" t="n">
        <v>1</v>
      </c>
      <c r="E1010" s="10" t="n">
        <v>1</v>
      </c>
      <c r="H1010" s="0"/>
      <c r="I1010" s="0"/>
      <c r="J1010" s="0"/>
      <c r="L1010" s="0"/>
      <c r="M1010" s="10" t="s">
        <v>1310</v>
      </c>
    </row>
    <row r="1011" customFormat="false" ht="12.8" hidden="false" customHeight="false" outlineLevel="0" collapsed="false">
      <c r="A1011" s="10" t="s">
        <v>1358</v>
      </c>
      <c r="B1011" s="10" t="s">
        <v>1367</v>
      </c>
      <c r="C1011" s="10" t="n">
        <f aca="false">VLOOKUP(A1011,'Sinai-slide-labels'!$B$2:$F$47,5,0)</f>
        <v>1</v>
      </c>
      <c r="D1011" s="10" t="n">
        <v>1</v>
      </c>
      <c r="E1011" s="10" t="n">
        <v>1</v>
      </c>
      <c r="H1011" s="0"/>
      <c r="I1011" s="0"/>
      <c r="J1011" s="0"/>
      <c r="L1011" s="0"/>
      <c r="M1011" s="10" t="s">
        <v>1310</v>
      </c>
    </row>
    <row r="1012" customFormat="false" ht="12.8" hidden="false" customHeight="false" outlineLevel="0" collapsed="false">
      <c r="A1012" s="10" t="s">
        <v>1368</v>
      </c>
      <c r="B1012" s="10" t="s">
        <v>1369</v>
      </c>
      <c r="C1012" s="10" t="n">
        <f aca="false">VLOOKUP(A1012,'Sinai-slide-labels'!$B$2:$F$47,5,0)</f>
        <v>0</v>
      </c>
      <c r="D1012" s="10" t="n">
        <v>0</v>
      </c>
      <c r="E1012" s="10" t="n">
        <v>1</v>
      </c>
      <c r="H1012" s="0"/>
      <c r="I1012" s="0"/>
      <c r="J1012" s="0"/>
      <c r="L1012" s="0"/>
      <c r="M1012" s="10" t="s">
        <v>1310</v>
      </c>
    </row>
    <row r="1013" customFormat="false" ht="12.8" hidden="false" customHeight="false" outlineLevel="0" collapsed="false">
      <c r="A1013" s="10" t="s">
        <v>1370</v>
      </c>
      <c r="B1013" s="10" t="s">
        <v>1371</v>
      </c>
      <c r="C1013" s="10" t="n">
        <f aca="false">VLOOKUP(A1013,'Sinai-slide-labels'!$B$2:$F$47,5,0)</f>
        <v>1</v>
      </c>
      <c r="D1013" s="10" t="n">
        <v>1</v>
      </c>
      <c r="E1013" s="10" t="n">
        <v>1</v>
      </c>
      <c r="H1013" s="0"/>
      <c r="I1013" s="0"/>
      <c r="J1013" s="0"/>
      <c r="L1013" s="0"/>
      <c r="M1013" s="10" t="s">
        <v>1310</v>
      </c>
    </row>
    <row r="1014" customFormat="false" ht="12.8" hidden="false" customHeight="false" outlineLevel="0" collapsed="false">
      <c r="A1014" s="10" t="s">
        <v>1370</v>
      </c>
      <c r="B1014" s="10" t="s">
        <v>1372</v>
      </c>
      <c r="C1014" s="10" t="n">
        <f aca="false">VLOOKUP(A1014,'Sinai-slide-labels'!$B$2:$F$47,5,0)</f>
        <v>1</v>
      </c>
      <c r="D1014" s="10" t="n">
        <v>1</v>
      </c>
      <c r="E1014" s="10" t="n">
        <v>1</v>
      </c>
      <c r="H1014" s="0"/>
      <c r="I1014" s="0"/>
      <c r="J1014" s="0"/>
      <c r="L1014" s="0"/>
      <c r="M1014" s="10" t="s">
        <v>1310</v>
      </c>
    </row>
    <row r="1015" customFormat="false" ht="12.8" hidden="false" customHeight="false" outlineLevel="0" collapsed="false">
      <c r="A1015" s="10" t="s">
        <v>1370</v>
      </c>
      <c r="B1015" s="10" t="s">
        <v>1373</v>
      </c>
      <c r="C1015" s="10" t="n">
        <f aca="false">VLOOKUP(A1015,'Sinai-slide-labels'!$B$2:$F$47,5,0)</f>
        <v>1</v>
      </c>
      <c r="D1015" s="10" t="n">
        <v>1</v>
      </c>
      <c r="E1015" s="10" t="n">
        <v>1</v>
      </c>
      <c r="H1015" s="0"/>
      <c r="I1015" s="0"/>
      <c r="J1015" s="0"/>
      <c r="L1015" s="0"/>
      <c r="M1015" s="10" t="s">
        <v>1310</v>
      </c>
    </row>
    <row r="1016" customFormat="false" ht="12.8" hidden="false" customHeight="false" outlineLevel="0" collapsed="false">
      <c r="A1016" s="10" t="s">
        <v>1370</v>
      </c>
      <c r="B1016" s="10" t="s">
        <v>1374</v>
      </c>
      <c r="C1016" s="10" t="n">
        <f aca="false">VLOOKUP(A1016,'Sinai-slide-labels'!$B$2:$F$47,5,0)</f>
        <v>1</v>
      </c>
      <c r="D1016" s="10" t="n">
        <v>1</v>
      </c>
      <c r="E1016" s="10" t="n">
        <v>0</v>
      </c>
      <c r="H1016" s="0"/>
      <c r="I1016" s="0"/>
      <c r="J1016" s="0"/>
      <c r="L1016" s="10" t="n">
        <v>1</v>
      </c>
      <c r="M1016" s="10" t="s">
        <v>1310</v>
      </c>
    </row>
    <row r="1017" customFormat="false" ht="12.8" hidden="false" customHeight="false" outlineLevel="0" collapsed="false">
      <c r="A1017" s="10" t="s">
        <v>1375</v>
      </c>
      <c r="B1017" s="10" t="s">
        <v>1376</v>
      </c>
      <c r="C1017" s="10" t="n">
        <f aca="false">VLOOKUP(A1017,'Sinai-slide-labels'!$B$2:$F$47,5,0)</f>
        <v>1</v>
      </c>
      <c r="D1017" s="10" t="n">
        <v>1</v>
      </c>
      <c r="E1017" s="10" t="n">
        <v>0</v>
      </c>
      <c r="H1017" s="10" t="n">
        <v>1</v>
      </c>
      <c r="I1017" s="0"/>
      <c r="J1017" s="0"/>
      <c r="L1017" s="10" t="n">
        <v>1</v>
      </c>
      <c r="M1017" s="10" t="s">
        <v>1310</v>
      </c>
    </row>
    <row r="1018" customFormat="false" ht="12.8" hidden="false" customHeight="false" outlineLevel="0" collapsed="false">
      <c r="A1018" s="10" t="s">
        <v>1375</v>
      </c>
      <c r="B1018" s="10" t="s">
        <v>1377</v>
      </c>
      <c r="C1018" s="10" t="n">
        <f aca="false">VLOOKUP(A1018,'Sinai-slide-labels'!$B$2:$F$47,5,0)</f>
        <v>1</v>
      </c>
      <c r="D1018" s="10" t="n">
        <v>1</v>
      </c>
      <c r="E1018" s="10" t="n">
        <v>1</v>
      </c>
      <c r="H1018" s="0"/>
      <c r="I1018" s="0"/>
      <c r="J1018" s="0"/>
      <c r="L1018" s="0"/>
      <c r="M1018" s="10" t="s">
        <v>1310</v>
      </c>
    </row>
    <row r="1019" customFormat="false" ht="12.8" hidden="false" customHeight="false" outlineLevel="0" collapsed="false">
      <c r="A1019" s="10" t="s">
        <v>1375</v>
      </c>
      <c r="B1019" s="10" t="s">
        <v>1378</v>
      </c>
      <c r="C1019" s="10" t="n">
        <f aca="false">VLOOKUP(A1019,'Sinai-slide-labels'!$B$2:$F$47,5,0)</f>
        <v>1</v>
      </c>
      <c r="D1019" s="10" t="n">
        <v>1</v>
      </c>
      <c r="E1019" s="10" t="n">
        <v>1</v>
      </c>
      <c r="H1019" s="0"/>
      <c r="I1019" s="0"/>
      <c r="J1019" s="0"/>
      <c r="L1019" s="0"/>
      <c r="M1019" s="10" t="s">
        <v>1310</v>
      </c>
    </row>
    <row r="1020" customFormat="false" ht="12.8" hidden="false" customHeight="false" outlineLevel="0" collapsed="false">
      <c r="A1020" s="10" t="s">
        <v>1375</v>
      </c>
      <c r="B1020" s="10" t="s">
        <v>1379</v>
      </c>
      <c r="C1020" s="10" t="n">
        <f aca="false">VLOOKUP(A1020,'Sinai-slide-labels'!$B$2:$F$47,5,0)</f>
        <v>1</v>
      </c>
      <c r="D1020" s="10" t="n">
        <v>1</v>
      </c>
      <c r="E1020" s="10" t="n">
        <v>0</v>
      </c>
      <c r="H1020" s="10" t="n">
        <v>1</v>
      </c>
      <c r="I1020" s="0"/>
      <c r="J1020" s="0"/>
      <c r="L1020" s="10" t="n">
        <v>1</v>
      </c>
      <c r="M1020" s="10" t="s">
        <v>1310</v>
      </c>
    </row>
    <row r="1021" customFormat="false" ht="12.8" hidden="false" customHeight="false" outlineLevel="0" collapsed="false">
      <c r="A1021" s="10" t="s">
        <v>1375</v>
      </c>
      <c r="B1021" s="10" t="s">
        <v>1380</v>
      </c>
      <c r="C1021" s="10" t="n">
        <f aca="false">VLOOKUP(A1021,'Sinai-slide-labels'!$B$2:$F$47,5,0)</f>
        <v>1</v>
      </c>
      <c r="D1021" s="10" t="n">
        <v>1</v>
      </c>
      <c r="E1021" s="10" t="n">
        <v>1</v>
      </c>
      <c r="H1021" s="0"/>
      <c r="I1021" s="0"/>
      <c r="J1021" s="0"/>
      <c r="L1021" s="0"/>
      <c r="M1021" s="10" t="s">
        <v>1310</v>
      </c>
    </row>
    <row r="1022" customFormat="false" ht="12.8" hidden="false" customHeight="false" outlineLevel="0" collapsed="false">
      <c r="A1022" s="10" t="s">
        <v>1375</v>
      </c>
      <c r="B1022" s="10" t="s">
        <v>1381</v>
      </c>
      <c r="C1022" s="10" t="n">
        <f aca="false">VLOOKUP(A1022,'Sinai-slide-labels'!$B$2:$F$47,5,0)</f>
        <v>1</v>
      </c>
      <c r="D1022" s="10" t="n">
        <v>1</v>
      </c>
      <c r="E1022" s="10" t="n">
        <v>0</v>
      </c>
      <c r="H1022" s="10" t="n">
        <v>1</v>
      </c>
      <c r="I1022" s="0"/>
      <c r="J1022" s="0"/>
      <c r="L1022" s="0"/>
      <c r="M1022" s="10" t="s">
        <v>1310</v>
      </c>
    </row>
    <row r="1023" customFormat="false" ht="12.8" hidden="false" customHeight="false" outlineLevel="0" collapsed="false">
      <c r="A1023" s="10" t="s">
        <v>1375</v>
      </c>
      <c r="B1023" s="10" t="s">
        <v>1382</v>
      </c>
      <c r="C1023" s="10" t="n">
        <f aca="false">VLOOKUP(A1023,'Sinai-slide-labels'!$B$2:$F$47,5,0)</f>
        <v>1</v>
      </c>
      <c r="D1023" s="10" t="n">
        <v>1</v>
      </c>
      <c r="E1023" s="10" t="n">
        <v>0</v>
      </c>
      <c r="H1023" s="10" t="n">
        <v>1</v>
      </c>
      <c r="I1023" s="0"/>
      <c r="J1023" s="0"/>
      <c r="L1023" s="10" t="n">
        <v>1</v>
      </c>
      <c r="M1023" s="10" t="s">
        <v>1310</v>
      </c>
    </row>
    <row r="1024" customFormat="false" ht="12.8" hidden="false" customHeight="false" outlineLevel="0" collapsed="false">
      <c r="A1024" s="10" t="s">
        <v>1375</v>
      </c>
      <c r="B1024" s="10" t="s">
        <v>1383</v>
      </c>
      <c r="C1024" s="10" t="n">
        <f aca="false">VLOOKUP(A1024,'Sinai-slide-labels'!$B$2:$F$47,5,0)</f>
        <v>1</v>
      </c>
      <c r="D1024" s="10" t="n">
        <v>1</v>
      </c>
      <c r="E1024" s="10" t="n">
        <v>0</v>
      </c>
      <c r="H1024" s="10" t="n">
        <v>1</v>
      </c>
      <c r="I1024" s="0"/>
      <c r="J1024" s="0"/>
      <c r="L1024" s="10" t="n">
        <v>1</v>
      </c>
      <c r="M1024" s="10" t="s">
        <v>1310</v>
      </c>
    </row>
    <row r="1025" customFormat="false" ht="12.8" hidden="false" customHeight="false" outlineLevel="0" collapsed="false">
      <c r="A1025" s="10" t="s">
        <v>1384</v>
      </c>
      <c r="B1025" s="10" t="s">
        <v>1385</v>
      </c>
      <c r="C1025" s="10" t="n">
        <f aca="false">VLOOKUP(A1025,'Sinai-slide-labels'!$B$2:$F$47,5,0)</f>
        <v>1</v>
      </c>
      <c r="D1025" s="10" t="n">
        <v>1</v>
      </c>
      <c r="E1025" s="10" t="n">
        <v>0</v>
      </c>
      <c r="H1025" s="0"/>
      <c r="I1025" s="0"/>
      <c r="J1025" s="0"/>
      <c r="L1025" s="0"/>
      <c r="M1025" s="10" t="s">
        <v>1310</v>
      </c>
    </row>
    <row r="1026" customFormat="false" ht="12.8" hidden="false" customHeight="false" outlineLevel="0" collapsed="false">
      <c r="A1026" s="10" t="s">
        <v>1384</v>
      </c>
      <c r="B1026" s="10" t="s">
        <v>1386</v>
      </c>
      <c r="C1026" s="10" t="n">
        <f aca="false">VLOOKUP(A1026,'Sinai-slide-labels'!$B$2:$F$47,5,0)</f>
        <v>1</v>
      </c>
      <c r="D1026" s="10" t="n">
        <v>1</v>
      </c>
      <c r="E1026" s="10" t="n">
        <v>0</v>
      </c>
      <c r="H1026" s="10" t="n">
        <v>1</v>
      </c>
      <c r="I1026" s="0"/>
      <c r="J1026" s="0"/>
      <c r="L1026" s="10" t="n">
        <v>1</v>
      </c>
      <c r="M1026" s="10" t="s">
        <v>1310</v>
      </c>
    </row>
    <row r="1027" customFormat="false" ht="12.8" hidden="false" customHeight="false" outlineLevel="0" collapsed="false">
      <c r="A1027" s="10" t="s">
        <v>1387</v>
      </c>
      <c r="B1027" s="10" t="s">
        <v>1388</v>
      </c>
      <c r="C1027" s="10" t="n">
        <f aca="false">VLOOKUP(A1027,'Sinai-slide-labels'!$B$2:$F$47,5,0)</f>
        <v>1</v>
      </c>
      <c r="D1027" s="10" t="n">
        <v>1</v>
      </c>
      <c r="E1027" s="10" t="n">
        <v>1</v>
      </c>
      <c r="I1027" s="0"/>
      <c r="J1027" s="0"/>
      <c r="L1027" s="0"/>
      <c r="M1027" s="10" t="s">
        <v>1310</v>
      </c>
    </row>
    <row r="1028" customFormat="false" ht="12.8" hidden="false" customHeight="false" outlineLevel="0" collapsed="false">
      <c r="A1028" s="10" t="s">
        <v>1387</v>
      </c>
      <c r="B1028" s="10" t="s">
        <v>1389</v>
      </c>
      <c r="C1028" s="10" t="n">
        <f aca="false">VLOOKUP(A1028,'Sinai-slide-labels'!$B$2:$F$47,5,0)</f>
        <v>1</v>
      </c>
      <c r="D1028" s="10" t="n">
        <v>1</v>
      </c>
      <c r="E1028" s="10" t="n">
        <v>1</v>
      </c>
      <c r="I1028" s="0"/>
      <c r="J1028" s="0"/>
      <c r="L1028" s="0"/>
      <c r="M1028" s="10" t="s">
        <v>1310</v>
      </c>
    </row>
    <row r="1029" customFormat="false" ht="12.8" hidden="false" customHeight="false" outlineLevel="0" collapsed="false">
      <c r="A1029" s="10" t="s">
        <v>1390</v>
      </c>
      <c r="B1029" s="10" t="s">
        <v>1391</v>
      </c>
      <c r="C1029" s="10" t="n">
        <f aca="false">VLOOKUP(A1029,'Sinai-slide-labels'!$B$2:$F$47,5,0)</f>
        <v>0</v>
      </c>
      <c r="D1029" s="10" t="n">
        <v>0</v>
      </c>
      <c r="E1029" s="10" t="n">
        <v>0</v>
      </c>
      <c r="I1029" s="0"/>
      <c r="J1029" s="10" t="n">
        <v>1</v>
      </c>
      <c r="L1029" s="0"/>
      <c r="M1029" s="10" t="s">
        <v>1310</v>
      </c>
    </row>
    <row r="1030" customFormat="false" ht="12.8" hidden="false" customHeight="false" outlineLevel="0" collapsed="false">
      <c r="A1030" s="10" t="s">
        <v>1392</v>
      </c>
      <c r="B1030" s="10" t="s">
        <v>1393</v>
      </c>
      <c r="C1030" s="10" t="n">
        <f aca="false">VLOOKUP(A1030,'Sinai-slide-labels'!$B$2:$F$47,5,0)</f>
        <v>1</v>
      </c>
      <c r="D1030" s="10" t="n">
        <v>1</v>
      </c>
      <c r="E1030" s="10" t="n">
        <v>1</v>
      </c>
      <c r="I1030" s="0"/>
      <c r="J1030" s="0"/>
      <c r="L1030" s="0"/>
      <c r="M1030" s="10" t="s">
        <v>1310</v>
      </c>
    </row>
    <row r="1031" customFormat="false" ht="12.8" hidden="false" customHeight="false" outlineLevel="0" collapsed="false">
      <c r="A1031" s="10" t="s">
        <v>1392</v>
      </c>
      <c r="B1031" s="10" t="s">
        <v>1394</v>
      </c>
      <c r="C1031" s="10" t="n">
        <f aca="false">VLOOKUP(A1031,'Sinai-slide-labels'!$B$2:$F$47,5,0)</f>
        <v>1</v>
      </c>
      <c r="D1031" s="10" t="n">
        <v>1</v>
      </c>
      <c r="E1031" s="10" t="n">
        <v>1</v>
      </c>
      <c r="I1031" s="0"/>
      <c r="J1031" s="0"/>
      <c r="L1031" s="0"/>
      <c r="M1031" s="10" t="s">
        <v>1310</v>
      </c>
    </row>
    <row r="1032" customFormat="false" ht="12.8" hidden="false" customHeight="false" outlineLevel="0" collapsed="false">
      <c r="A1032" s="10" t="s">
        <v>1395</v>
      </c>
      <c r="B1032" s="10" t="s">
        <v>1396</v>
      </c>
      <c r="C1032" s="10" t="n">
        <f aca="false">VLOOKUP(A1032,'Sinai-slide-labels'!$B$2:$F$47,5,0)</f>
        <v>1</v>
      </c>
      <c r="D1032" s="10" t="n">
        <v>1</v>
      </c>
      <c r="E1032" s="10" t="n">
        <v>0</v>
      </c>
      <c r="I1032" s="0"/>
      <c r="J1032" s="10" t="n">
        <v>1</v>
      </c>
      <c r="L1032" s="0"/>
      <c r="M1032" s="10" t="s">
        <v>1310</v>
      </c>
    </row>
    <row r="1033" customFormat="false" ht="12.8" hidden="false" customHeight="false" outlineLevel="0" collapsed="false">
      <c r="A1033" s="10" t="s">
        <v>1395</v>
      </c>
      <c r="B1033" s="10" t="s">
        <v>1397</v>
      </c>
      <c r="C1033" s="10" t="n">
        <f aca="false">VLOOKUP(A1033,'Sinai-slide-labels'!$B$2:$F$47,5,0)</f>
        <v>1</v>
      </c>
      <c r="D1033" s="10" t="n">
        <v>1</v>
      </c>
      <c r="E1033" s="10" t="n">
        <v>0</v>
      </c>
      <c r="I1033" s="0"/>
      <c r="J1033" s="10" t="n">
        <v>1</v>
      </c>
      <c r="L1033" s="0"/>
      <c r="M1033" s="10" t="s">
        <v>1310</v>
      </c>
    </row>
    <row r="1034" customFormat="false" ht="12.8" hidden="false" customHeight="false" outlineLevel="0" collapsed="false">
      <c r="A1034" s="10" t="s">
        <v>1395</v>
      </c>
      <c r="B1034" s="10" t="s">
        <v>1398</v>
      </c>
      <c r="C1034" s="10" t="n">
        <f aca="false">VLOOKUP(A1034,'Sinai-slide-labels'!$B$2:$F$47,5,0)</f>
        <v>1</v>
      </c>
      <c r="D1034" s="10" t="n">
        <v>1</v>
      </c>
      <c r="E1034" s="10" t="n">
        <v>0</v>
      </c>
      <c r="I1034" s="0"/>
      <c r="J1034" s="10" t="n">
        <v>1</v>
      </c>
      <c r="L1034" s="0"/>
      <c r="M1034" s="10" t="s">
        <v>1310</v>
      </c>
    </row>
    <row r="1035" customFormat="false" ht="12.8" hidden="false" customHeight="false" outlineLevel="0" collapsed="false">
      <c r="A1035" s="10" t="s">
        <v>1395</v>
      </c>
      <c r="B1035" s="10" t="s">
        <v>1399</v>
      </c>
      <c r="C1035" s="10" t="n">
        <f aca="false">VLOOKUP(A1035,'Sinai-slide-labels'!$B$2:$F$47,5,0)</f>
        <v>1</v>
      </c>
      <c r="D1035" s="10" t="n">
        <v>1</v>
      </c>
      <c r="E1035" s="10" t="n">
        <v>1</v>
      </c>
      <c r="I1035" s="0"/>
      <c r="J1035" s="0"/>
      <c r="L1035" s="0"/>
      <c r="M1035" s="10" t="s">
        <v>1310</v>
      </c>
    </row>
    <row r="1036" customFormat="false" ht="12.8" hidden="false" customHeight="false" outlineLevel="0" collapsed="false">
      <c r="A1036" s="10" t="s">
        <v>1400</v>
      </c>
      <c r="B1036" s="10" t="s">
        <v>1401</v>
      </c>
      <c r="C1036" s="10" t="n">
        <f aca="false">VLOOKUP(A1036,'Sinai-slide-labels'!$B$2:$F$47,5,0)</f>
        <v>0</v>
      </c>
      <c r="D1036" s="10" t="n">
        <v>0</v>
      </c>
      <c r="E1036" s="10" t="n">
        <v>0</v>
      </c>
      <c r="I1036" s="0"/>
      <c r="J1036" s="10" t="n">
        <v>1</v>
      </c>
      <c r="L1036" s="0"/>
      <c r="M1036" s="10" t="s">
        <v>1310</v>
      </c>
    </row>
    <row r="1037" customFormat="false" ht="12.8" hidden="false" customHeight="false" outlineLevel="0" collapsed="false">
      <c r="A1037" s="10" t="s">
        <v>1402</v>
      </c>
      <c r="B1037" s="10" t="s">
        <v>1403</v>
      </c>
      <c r="C1037" s="10" t="n">
        <f aca="false">VLOOKUP(A1037,'Sinai-slide-labels'!$B$2:$F$47,5,0)</f>
        <v>0</v>
      </c>
      <c r="D1037" s="10" t="n">
        <v>0</v>
      </c>
      <c r="E1037" s="10" t="n">
        <v>1</v>
      </c>
      <c r="I1037" s="0"/>
      <c r="J1037" s="0"/>
      <c r="L1037" s="0"/>
      <c r="M1037" s="10" t="s">
        <v>1310</v>
      </c>
    </row>
    <row r="1038" customFormat="false" ht="12.8" hidden="false" customHeight="false" outlineLevel="0" collapsed="false">
      <c r="A1038" s="10" t="s">
        <v>1402</v>
      </c>
      <c r="B1038" s="10" t="s">
        <v>1404</v>
      </c>
      <c r="C1038" s="10" t="n">
        <f aca="false">VLOOKUP(A1038,'Sinai-slide-labels'!$B$2:$F$47,5,0)</f>
        <v>0</v>
      </c>
      <c r="D1038" s="10" t="n">
        <v>0</v>
      </c>
      <c r="E1038" s="10" t="n">
        <v>1</v>
      </c>
      <c r="I1038" s="0"/>
      <c r="J1038" s="0"/>
      <c r="L1038" s="0"/>
      <c r="M1038" s="10" t="s">
        <v>1310</v>
      </c>
    </row>
    <row r="1039" customFormat="false" ht="12.8" hidden="false" customHeight="false" outlineLevel="0" collapsed="false">
      <c r="A1039" s="10" t="s">
        <v>1405</v>
      </c>
      <c r="B1039" s="10" t="s">
        <v>1406</v>
      </c>
      <c r="C1039" s="10" t="n">
        <f aca="false">VLOOKUP(A1039,'Sinai-slide-labels'!$B$2:$F$47,5,0)</f>
        <v>0</v>
      </c>
      <c r="D1039" s="10" t="n">
        <v>0</v>
      </c>
      <c r="E1039" s="10" t="n">
        <v>1</v>
      </c>
      <c r="I1039" s="0"/>
      <c r="J1039" s="0"/>
      <c r="L1039" s="0"/>
      <c r="M1039" s="10" t="s">
        <v>1310</v>
      </c>
    </row>
    <row r="1040" customFormat="false" ht="12.8" hidden="false" customHeight="false" outlineLevel="0" collapsed="false">
      <c r="A1040" s="10" t="s">
        <v>1407</v>
      </c>
      <c r="B1040" s="10" t="s">
        <v>1408</v>
      </c>
      <c r="C1040" s="10" t="n">
        <f aca="false">VLOOKUP(A1040,'Sinai-slide-labels'!$B$2:$F$47,5,0)</f>
        <v>1</v>
      </c>
      <c r="D1040" s="10" t="n">
        <v>1</v>
      </c>
      <c r="E1040" s="10" t="n">
        <v>1</v>
      </c>
      <c r="I1040" s="0"/>
      <c r="J1040" s="0"/>
      <c r="L1040" s="0"/>
      <c r="M1040" s="10" t="s">
        <v>1310</v>
      </c>
    </row>
    <row r="1041" customFormat="false" ht="12.8" hidden="false" customHeight="false" outlineLevel="0" collapsed="false">
      <c r="A1041" s="10" t="s">
        <v>1409</v>
      </c>
      <c r="B1041" s="10" t="s">
        <v>1410</v>
      </c>
      <c r="C1041" s="10" t="n">
        <f aca="false">VLOOKUP(A1041,'Sinai-slide-labels'!$B$2:$F$47,5,0)</f>
        <v>0</v>
      </c>
      <c r="D1041" s="10" t="n">
        <v>0</v>
      </c>
      <c r="E1041" s="10" t="n">
        <v>0</v>
      </c>
      <c r="I1041" s="0"/>
      <c r="J1041" s="10" t="n">
        <v>1</v>
      </c>
      <c r="L1041" s="0"/>
      <c r="M1041" s="10" t="s">
        <v>1310</v>
      </c>
    </row>
    <row r="1042" customFormat="false" ht="12.8" hidden="false" customHeight="false" outlineLevel="0" collapsed="false">
      <c r="A1042" s="10" t="s">
        <v>1411</v>
      </c>
      <c r="B1042" s="10" t="s">
        <v>1412</v>
      </c>
      <c r="C1042" s="10" t="n">
        <f aca="false">VLOOKUP(A1042,'Sinai-slide-labels'!$B$2:$F$47,5,0)</f>
        <v>1</v>
      </c>
      <c r="D1042" s="10" t="n">
        <v>1</v>
      </c>
      <c r="E1042" s="10" t="n">
        <v>1</v>
      </c>
      <c r="I1042" s="0"/>
      <c r="J1042" s="0"/>
      <c r="L1042" s="0"/>
      <c r="M1042" s="10" t="s">
        <v>1310</v>
      </c>
    </row>
    <row r="1043" customFormat="false" ht="12.8" hidden="false" customHeight="false" outlineLevel="0" collapsed="false">
      <c r="A1043" s="10" t="s">
        <v>1411</v>
      </c>
      <c r="B1043" s="10" t="s">
        <v>1413</v>
      </c>
      <c r="C1043" s="10" t="n">
        <f aca="false">VLOOKUP(A1043,'Sinai-slide-labels'!$B$2:$F$47,5,0)</f>
        <v>1</v>
      </c>
      <c r="D1043" s="10" t="n">
        <v>1</v>
      </c>
      <c r="E1043" s="10" t="n">
        <v>0</v>
      </c>
      <c r="I1043" s="0"/>
      <c r="J1043" s="0"/>
      <c r="L1043" s="0"/>
      <c r="M1043" s="10" t="s">
        <v>1310</v>
      </c>
    </row>
    <row r="1044" customFormat="false" ht="12.8" hidden="false" customHeight="false" outlineLevel="0" collapsed="false">
      <c r="A1044" s="10" t="s">
        <v>1414</v>
      </c>
      <c r="B1044" s="10" t="s">
        <v>1415</v>
      </c>
      <c r="C1044" s="10" t="n">
        <f aca="false">VLOOKUP(A1044,'Sinai-slide-labels'!$B$2:$F$47,5,0)</f>
        <v>0</v>
      </c>
      <c r="D1044" s="10" t="n">
        <v>0</v>
      </c>
      <c r="E1044" s="10" t="n">
        <v>0</v>
      </c>
      <c r="I1044" s="0"/>
      <c r="J1044" s="0"/>
      <c r="L1044" s="0"/>
      <c r="M1044" s="10" t="s">
        <v>1310</v>
      </c>
    </row>
    <row r="1045" customFormat="false" ht="12.8" hidden="false" customHeight="false" outlineLevel="0" collapsed="false">
      <c r="A1045" s="10" t="s">
        <v>1414</v>
      </c>
      <c r="B1045" s="10" t="s">
        <v>1416</v>
      </c>
      <c r="C1045" s="10" t="n">
        <f aca="false">VLOOKUP(A1045,'Sinai-slide-labels'!$B$2:$F$47,5,0)</f>
        <v>0</v>
      </c>
      <c r="D1045" s="10" t="n">
        <v>0</v>
      </c>
      <c r="E1045" s="10" t="n">
        <v>0</v>
      </c>
      <c r="I1045" s="0"/>
      <c r="J1045" s="0"/>
      <c r="L1045" s="0"/>
      <c r="M1045" s="10" t="s">
        <v>1310</v>
      </c>
    </row>
    <row r="1046" customFormat="false" ht="12.8" hidden="false" customHeight="false" outlineLevel="0" collapsed="false">
      <c r="A1046" s="10" t="s">
        <v>1417</v>
      </c>
      <c r="B1046" s="10" t="s">
        <v>1418</v>
      </c>
      <c r="C1046" s="10" t="n">
        <f aca="false">VLOOKUP(A1046,'Sinai-slide-labels'!$B$2:$F$47,5,0)</f>
        <v>0</v>
      </c>
      <c r="D1046" s="10" t="n">
        <v>0</v>
      </c>
      <c r="E1046" s="10" t="n">
        <v>0</v>
      </c>
      <c r="I1046" s="10" t="n">
        <v>1</v>
      </c>
      <c r="J1046" s="0"/>
      <c r="L1046" s="0"/>
      <c r="M1046" s="10" t="s">
        <v>1310</v>
      </c>
    </row>
    <row r="1047" customFormat="false" ht="12.8" hidden="false" customHeight="false" outlineLevel="0" collapsed="false">
      <c r="A1047" s="10" t="s">
        <v>1417</v>
      </c>
      <c r="B1047" s="10" t="s">
        <v>1419</v>
      </c>
      <c r="C1047" s="10" t="n">
        <f aca="false">VLOOKUP(A1047,'Sinai-slide-labels'!$B$2:$F$47,5,0)</f>
        <v>0</v>
      </c>
      <c r="D1047" s="10" t="n">
        <v>0</v>
      </c>
      <c r="E1047" s="10" t="n">
        <v>0</v>
      </c>
      <c r="I1047" s="10" t="n">
        <v>1</v>
      </c>
      <c r="J1047" s="0"/>
      <c r="L1047" s="0"/>
      <c r="M1047" s="10" t="s">
        <v>1310</v>
      </c>
    </row>
    <row r="1048" customFormat="false" ht="12.8" hidden="false" customHeight="false" outlineLevel="0" collapsed="false">
      <c r="A1048" s="10" t="s">
        <v>1417</v>
      </c>
      <c r="B1048" s="10" t="s">
        <v>1420</v>
      </c>
      <c r="C1048" s="10" t="n">
        <f aca="false">VLOOKUP(A1048,'Sinai-slide-labels'!$B$2:$F$47,5,0)</f>
        <v>0</v>
      </c>
      <c r="D1048" s="10" t="n">
        <v>0</v>
      </c>
      <c r="E1048" s="10" t="n">
        <v>0</v>
      </c>
      <c r="I1048" s="10" t="n">
        <v>1</v>
      </c>
      <c r="J1048" s="0"/>
      <c r="L1048" s="0"/>
      <c r="M1048" s="10" t="s">
        <v>1310</v>
      </c>
    </row>
    <row r="1049" customFormat="false" ht="12.8" hidden="false" customHeight="false" outlineLevel="0" collapsed="false">
      <c r="A1049" s="10" t="s">
        <v>1417</v>
      </c>
      <c r="B1049" s="10" t="s">
        <v>1421</v>
      </c>
      <c r="C1049" s="10" t="n">
        <f aca="false">VLOOKUP(A1049,'Sinai-slide-labels'!$B$2:$F$47,5,0)</f>
        <v>0</v>
      </c>
      <c r="D1049" s="10" t="n">
        <v>0</v>
      </c>
      <c r="E1049" s="10" t="n">
        <v>0</v>
      </c>
      <c r="I1049" s="0"/>
      <c r="J1049" s="10" t="n">
        <v>1</v>
      </c>
      <c r="L1049" s="0"/>
      <c r="M1049" s="10" t="s">
        <v>1310</v>
      </c>
    </row>
    <row r="1050" customFormat="false" ht="12.8" hidden="false" customHeight="false" outlineLevel="0" collapsed="false">
      <c r="A1050" s="10" t="s">
        <v>1417</v>
      </c>
      <c r="B1050" s="10" t="s">
        <v>1422</v>
      </c>
      <c r="C1050" s="10" t="n">
        <f aca="false">VLOOKUP(A1050,'Sinai-slide-labels'!$B$2:$F$47,5,0)</f>
        <v>0</v>
      </c>
      <c r="D1050" s="10" t="n">
        <v>0</v>
      </c>
      <c r="E1050" s="10" t="n">
        <v>0</v>
      </c>
      <c r="I1050" s="10" t="n">
        <v>1</v>
      </c>
      <c r="J1050" s="0"/>
      <c r="L1050" s="0"/>
      <c r="M1050" s="10" t="s">
        <v>1310</v>
      </c>
    </row>
    <row r="1051" customFormat="false" ht="12.8" hidden="false" customHeight="false" outlineLevel="0" collapsed="false">
      <c r="A1051" s="10" t="s">
        <v>1417</v>
      </c>
      <c r="B1051" s="10" t="s">
        <v>1423</v>
      </c>
      <c r="C1051" s="10" t="n">
        <f aca="false">VLOOKUP(A1051,'Sinai-slide-labels'!$B$2:$F$47,5,0)</f>
        <v>0</v>
      </c>
      <c r="D1051" s="10" t="n">
        <v>0</v>
      </c>
      <c r="E1051" s="10" t="n">
        <v>0</v>
      </c>
      <c r="I1051" s="0"/>
      <c r="J1051" s="0"/>
      <c r="L1051" s="0"/>
      <c r="M1051" s="10" t="s">
        <v>1310</v>
      </c>
    </row>
    <row r="1052" customFormat="false" ht="12.8" hidden="false" customHeight="false" outlineLevel="0" collapsed="false">
      <c r="A1052" s="10" t="s">
        <v>1417</v>
      </c>
      <c r="B1052" s="10" t="s">
        <v>1424</v>
      </c>
      <c r="C1052" s="10" t="n">
        <f aca="false">VLOOKUP(A1052,'Sinai-slide-labels'!$B$2:$F$47,5,0)</f>
        <v>0</v>
      </c>
      <c r="D1052" s="10" t="n">
        <v>0</v>
      </c>
      <c r="E1052" s="10" t="n">
        <v>0</v>
      </c>
      <c r="I1052" s="10" t="n">
        <v>1</v>
      </c>
      <c r="J1052" s="10" t="n">
        <v>1</v>
      </c>
      <c r="L1052" s="0"/>
      <c r="M1052" s="10" t="s">
        <v>1310</v>
      </c>
    </row>
    <row r="1053" customFormat="false" ht="12.8" hidden="false" customHeight="false" outlineLevel="0" collapsed="false">
      <c r="A1053" s="10" t="s">
        <v>1425</v>
      </c>
      <c r="B1053" s="10" t="s">
        <v>1426</v>
      </c>
      <c r="C1053" s="10" t="n">
        <f aca="false">VLOOKUP(A1053,'Sinai-slide-labels'!$B$2:$F$47,5,0)</f>
        <v>1</v>
      </c>
      <c r="D1053" s="10" t="n">
        <v>1</v>
      </c>
      <c r="E1053" s="10" t="n">
        <v>0</v>
      </c>
      <c r="I1053" s="10" t="n">
        <v>1</v>
      </c>
      <c r="J1053" s="10" t="n">
        <v>1</v>
      </c>
      <c r="L1053" s="0"/>
      <c r="M1053" s="10" t="s">
        <v>1310</v>
      </c>
    </row>
    <row r="1054" customFormat="false" ht="12.8" hidden="false" customHeight="false" outlineLevel="0" collapsed="false">
      <c r="A1054" s="10" t="s">
        <v>1427</v>
      </c>
      <c r="B1054" s="10" t="s">
        <v>1428</v>
      </c>
      <c r="C1054" s="10" t="n">
        <f aca="false">VLOOKUP(A1054,'Sinai-slide-labels'!$B$2:$F$47,5,0)</f>
        <v>1</v>
      </c>
      <c r="D1054" s="10" t="n">
        <v>1</v>
      </c>
      <c r="E1054" s="10" t="n">
        <v>0</v>
      </c>
      <c r="I1054" s="10" t="n">
        <v>1</v>
      </c>
      <c r="J1054" s="10" t="n">
        <v>1</v>
      </c>
      <c r="L1054" s="0"/>
      <c r="M1054" s="10" t="s">
        <v>1310</v>
      </c>
    </row>
    <row r="1055" customFormat="false" ht="12.8" hidden="false" customHeight="false" outlineLevel="0" collapsed="false">
      <c r="A1055" s="10" t="s">
        <v>1427</v>
      </c>
      <c r="B1055" s="10" t="s">
        <v>1429</v>
      </c>
      <c r="C1055" s="10" t="n">
        <f aca="false">VLOOKUP(A1055,'Sinai-slide-labels'!$B$2:$F$47,5,0)</f>
        <v>1</v>
      </c>
      <c r="D1055" s="10" t="n">
        <v>1</v>
      </c>
      <c r="E1055" s="10" t="n">
        <v>0</v>
      </c>
      <c r="I1055" s="10" t="n">
        <v>1</v>
      </c>
      <c r="L1055" s="10" t="n">
        <v>1</v>
      </c>
      <c r="M1055" s="10" t="s">
        <v>1310</v>
      </c>
    </row>
  </sheetData>
  <autoFilter ref="A:T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0"/>
  <sheetViews>
    <sheetView windowProtection="false" showFormulas="false" showGridLines="true" showRowColHeaders="true" showZeros="true" rightToLeft="false" tabSelected="false" showOutlineSymbols="true" defaultGridColor="true" view="normal" topLeftCell="A40" colorId="64" zoomScale="100" zoomScaleNormal="100" zoomScalePageLayoutView="100" workbookViewId="0">
      <selection pane="topLeft" activeCell="A2" activeCellId="0" sqref="A2"/>
    </sheetView>
  </sheetViews>
  <sheetFormatPr defaultRowHeight="12.8"/>
  <cols>
    <col collapsed="false" hidden="false" max="1025" min="1" style="0" width="8.50510204081633"/>
  </cols>
  <sheetData>
    <row r="1" customFormat="false" ht="13.8" hidden="false" customHeight="false" outlineLevel="0" collapsed="false">
      <c r="A1" s="41" t="s">
        <v>1430</v>
      </c>
      <c r="B1" s="41" t="s">
        <v>4</v>
      </c>
    </row>
    <row r="2" customFormat="false" ht="13.8" hidden="false" customHeight="false" outlineLevel="0" collapsed="false">
      <c r="A2" s="42" t="s">
        <v>160</v>
      </c>
      <c r="B2" s="41" t="n">
        <v>1</v>
      </c>
    </row>
    <row r="3" customFormat="false" ht="13.8" hidden="false" customHeight="false" outlineLevel="0" collapsed="false">
      <c r="A3" s="42" t="s">
        <v>16</v>
      </c>
      <c r="B3" s="42" t="n">
        <v>0</v>
      </c>
    </row>
    <row r="4" customFormat="false" ht="13.8" hidden="false" customHeight="false" outlineLevel="0" collapsed="false">
      <c r="A4" s="42" t="s">
        <v>23</v>
      </c>
      <c r="B4" s="42" t="n">
        <v>1</v>
      </c>
    </row>
    <row r="5" customFormat="false" ht="13.8" hidden="false" customHeight="false" outlineLevel="0" collapsed="false">
      <c r="A5" s="42" t="s">
        <v>26</v>
      </c>
      <c r="B5" s="42" t="n">
        <v>0</v>
      </c>
    </row>
    <row r="6" customFormat="false" ht="13.8" hidden="false" customHeight="false" outlineLevel="0" collapsed="false">
      <c r="A6" s="42" t="s">
        <v>29</v>
      </c>
      <c r="B6" s="41" t="n">
        <v>0</v>
      </c>
    </row>
    <row r="7" customFormat="false" ht="13.8" hidden="false" customHeight="false" outlineLevel="0" collapsed="false">
      <c r="A7" s="42" t="s">
        <v>162</v>
      </c>
      <c r="B7" s="42" t="n">
        <v>1</v>
      </c>
    </row>
    <row r="8" customFormat="false" ht="13.8" hidden="false" customHeight="false" outlineLevel="0" collapsed="false">
      <c r="A8" s="42" t="s">
        <v>164</v>
      </c>
      <c r="B8" s="42" t="n">
        <v>1</v>
      </c>
    </row>
    <row r="9" customFormat="false" ht="13.8" hidden="false" customHeight="false" outlineLevel="0" collapsed="false">
      <c r="A9" s="42" t="s">
        <v>166</v>
      </c>
      <c r="B9" s="42" t="n">
        <v>1</v>
      </c>
    </row>
    <row r="10" customFormat="false" ht="13.8" hidden="false" customHeight="false" outlineLevel="0" collapsed="false">
      <c r="A10" s="42" t="s">
        <v>33</v>
      </c>
      <c r="B10" s="42" t="n">
        <v>0</v>
      </c>
    </row>
    <row r="11" customFormat="false" ht="13.8" hidden="false" customHeight="false" outlineLevel="0" collapsed="false">
      <c r="A11" s="42" t="s">
        <v>170</v>
      </c>
      <c r="B11" s="41" t="n">
        <v>1</v>
      </c>
    </row>
    <row r="12" customFormat="false" ht="13.8" hidden="false" customHeight="false" outlineLevel="0" collapsed="false">
      <c r="A12" s="42" t="s">
        <v>36</v>
      </c>
      <c r="B12" s="42" t="n">
        <v>0</v>
      </c>
    </row>
    <row r="13" customFormat="false" ht="13.8" hidden="false" customHeight="false" outlineLevel="0" collapsed="false">
      <c r="A13" s="42" t="s">
        <v>172</v>
      </c>
      <c r="B13" s="42" t="n">
        <v>1</v>
      </c>
    </row>
    <row r="14" customFormat="false" ht="13.8" hidden="false" customHeight="false" outlineLevel="0" collapsed="false">
      <c r="A14" s="42" t="s">
        <v>174</v>
      </c>
      <c r="B14" s="42" t="n">
        <v>1</v>
      </c>
    </row>
    <row r="15" customFormat="false" ht="13.8" hidden="false" customHeight="false" outlineLevel="0" collapsed="false">
      <c r="A15" s="42" t="s">
        <v>176</v>
      </c>
      <c r="B15" s="42" t="n">
        <v>1</v>
      </c>
    </row>
    <row r="16" customFormat="false" ht="13.8" hidden="false" customHeight="false" outlineLevel="0" collapsed="false">
      <c r="A16" s="42" t="s">
        <v>178</v>
      </c>
      <c r="B16" s="41" t="n">
        <v>1</v>
      </c>
    </row>
    <row r="17" customFormat="false" ht="13.8" hidden="false" customHeight="false" outlineLevel="0" collapsed="false">
      <c r="A17" s="42" t="s">
        <v>39</v>
      </c>
      <c r="B17" s="42" t="n">
        <v>0</v>
      </c>
    </row>
    <row r="18" customFormat="false" ht="13.8" hidden="false" customHeight="false" outlineLevel="0" collapsed="false">
      <c r="A18" s="42" t="s">
        <v>41</v>
      </c>
      <c r="B18" s="42" t="n">
        <v>0</v>
      </c>
    </row>
    <row r="19" customFormat="false" ht="13.8" hidden="false" customHeight="false" outlineLevel="0" collapsed="false">
      <c r="A19" s="42" t="s">
        <v>43</v>
      </c>
      <c r="B19" s="41" t="n">
        <v>0</v>
      </c>
    </row>
    <row r="20" customFormat="false" ht="13.8" hidden="false" customHeight="false" outlineLevel="0" collapsed="false">
      <c r="A20" s="42" t="s">
        <v>53</v>
      </c>
      <c r="B20" s="42" t="n">
        <v>0</v>
      </c>
    </row>
    <row r="21" customFormat="false" ht="13.8" hidden="false" customHeight="false" outlineLevel="0" collapsed="false">
      <c r="A21" s="42" t="s">
        <v>56</v>
      </c>
      <c r="B21" s="42" t="n">
        <v>0</v>
      </c>
    </row>
    <row r="22" customFormat="false" ht="13.8" hidden="false" customHeight="false" outlineLevel="0" collapsed="false">
      <c r="A22" s="42" t="s">
        <v>58</v>
      </c>
      <c r="B22" s="42" t="n">
        <v>0</v>
      </c>
    </row>
    <row r="23" customFormat="false" ht="13.8" hidden="false" customHeight="false" outlineLevel="0" collapsed="false">
      <c r="A23" s="42" t="s">
        <v>182</v>
      </c>
      <c r="B23" s="41" t="n">
        <v>1</v>
      </c>
    </row>
    <row r="24" customFormat="false" ht="13.8" hidden="false" customHeight="false" outlineLevel="0" collapsed="false">
      <c r="A24" s="42" t="s">
        <v>62</v>
      </c>
      <c r="B24" s="42" t="n">
        <v>0</v>
      </c>
    </row>
    <row r="25" customFormat="false" ht="13.8" hidden="false" customHeight="false" outlineLevel="0" collapsed="false">
      <c r="A25" s="42" t="s">
        <v>64</v>
      </c>
      <c r="B25" s="41" t="n">
        <v>0</v>
      </c>
    </row>
    <row r="26" customFormat="false" ht="13.8" hidden="false" customHeight="false" outlineLevel="0" collapsed="false">
      <c r="A26" s="42" t="s">
        <v>66</v>
      </c>
      <c r="B26" s="41" t="n">
        <v>0</v>
      </c>
    </row>
    <row r="27" customFormat="false" ht="13.8" hidden="false" customHeight="false" outlineLevel="0" collapsed="false">
      <c r="A27" s="42" t="s">
        <v>68</v>
      </c>
      <c r="B27" s="41" t="n">
        <v>0</v>
      </c>
    </row>
    <row r="28" customFormat="false" ht="13.8" hidden="false" customHeight="false" outlineLevel="0" collapsed="false">
      <c r="A28" s="42" t="s">
        <v>70</v>
      </c>
      <c r="B28" s="42" t="n">
        <v>0</v>
      </c>
    </row>
    <row r="29" customFormat="false" ht="13.8" hidden="false" customHeight="false" outlineLevel="0" collapsed="false">
      <c r="A29" s="42" t="s">
        <v>184</v>
      </c>
      <c r="B29" s="42" t="n">
        <v>0</v>
      </c>
    </row>
    <row r="30" customFormat="false" ht="13.8" hidden="false" customHeight="false" outlineLevel="0" collapsed="false">
      <c r="A30" s="42" t="s">
        <v>75</v>
      </c>
      <c r="B30" s="42" t="n">
        <v>0</v>
      </c>
    </row>
    <row r="31" customFormat="false" ht="13.8" hidden="false" customHeight="false" outlineLevel="0" collapsed="false">
      <c r="A31" s="42" t="s">
        <v>79</v>
      </c>
      <c r="B31" s="42" t="n">
        <v>0</v>
      </c>
    </row>
    <row r="32" customFormat="false" ht="13.8" hidden="false" customHeight="false" outlineLevel="0" collapsed="false">
      <c r="A32" s="42" t="s">
        <v>81</v>
      </c>
      <c r="B32" s="42" t="n">
        <v>0</v>
      </c>
    </row>
    <row r="33" customFormat="false" ht="13.8" hidden="false" customHeight="false" outlineLevel="0" collapsed="false">
      <c r="A33" s="42" t="s">
        <v>187</v>
      </c>
      <c r="B33" s="42" t="n">
        <v>1</v>
      </c>
    </row>
    <row r="34" customFormat="false" ht="13.8" hidden="false" customHeight="false" outlineLevel="0" collapsed="false">
      <c r="A34" s="42" t="s">
        <v>189</v>
      </c>
      <c r="B34" s="41" t="n">
        <v>1</v>
      </c>
    </row>
    <row r="35" customFormat="false" ht="13.8" hidden="false" customHeight="false" outlineLevel="0" collapsed="false">
      <c r="A35" s="42" t="s">
        <v>83</v>
      </c>
      <c r="B35" s="42" t="n">
        <v>0</v>
      </c>
    </row>
    <row r="36" customFormat="false" ht="13.8" hidden="false" customHeight="false" outlineLevel="0" collapsed="false">
      <c r="A36" s="42" t="s">
        <v>191</v>
      </c>
      <c r="B36" s="41" t="n">
        <v>1</v>
      </c>
    </row>
    <row r="37" customFormat="false" ht="13.8" hidden="false" customHeight="false" outlineLevel="0" collapsed="false">
      <c r="A37" s="42" t="s">
        <v>85</v>
      </c>
      <c r="B37" s="42" t="n">
        <v>0</v>
      </c>
    </row>
    <row r="38" customFormat="false" ht="13.8" hidden="false" customHeight="false" outlineLevel="0" collapsed="false">
      <c r="A38" s="42" t="s">
        <v>87</v>
      </c>
      <c r="B38" s="41" t="n">
        <v>0</v>
      </c>
    </row>
    <row r="39" customFormat="false" ht="13.8" hidden="false" customHeight="false" outlineLevel="0" collapsed="false">
      <c r="A39" s="42" t="s">
        <v>93</v>
      </c>
      <c r="B39" s="42" t="n">
        <v>1</v>
      </c>
    </row>
    <row r="40" customFormat="false" ht="13.8" hidden="false" customHeight="false" outlineLevel="0" collapsed="false">
      <c r="A40" s="42" t="s">
        <v>97</v>
      </c>
      <c r="B40" s="42" t="n">
        <v>0</v>
      </c>
    </row>
    <row r="41" customFormat="false" ht="13.8" hidden="false" customHeight="false" outlineLevel="0" collapsed="false">
      <c r="A41" s="42" t="s">
        <v>195</v>
      </c>
      <c r="B41" s="42" t="n">
        <v>1</v>
      </c>
    </row>
    <row r="42" customFormat="false" ht="13.8" hidden="false" customHeight="false" outlineLevel="0" collapsed="false">
      <c r="A42" s="42" t="s">
        <v>99</v>
      </c>
      <c r="B42" s="41" t="n">
        <v>0</v>
      </c>
    </row>
    <row r="43" customFormat="false" ht="13.8" hidden="false" customHeight="false" outlineLevel="0" collapsed="false">
      <c r="A43" s="42" t="s">
        <v>101</v>
      </c>
      <c r="B43" s="42" t="n">
        <v>0</v>
      </c>
    </row>
    <row r="44" customFormat="false" ht="13.8" hidden="false" customHeight="false" outlineLevel="0" collapsed="false">
      <c r="A44" s="42" t="s">
        <v>103</v>
      </c>
      <c r="B44" s="42" t="n">
        <v>0</v>
      </c>
    </row>
    <row r="45" customFormat="false" ht="13.8" hidden="false" customHeight="false" outlineLevel="0" collapsed="false">
      <c r="A45" s="42" t="s">
        <v>107</v>
      </c>
      <c r="B45" s="42" t="n">
        <v>0</v>
      </c>
    </row>
    <row r="46" customFormat="false" ht="13.8" hidden="false" customHeight="false" outlineLevel="0" collapsed="false">
      <c r="A46" s="42" t="s">
        <v>109</v>
      </c>
      <c r="B46" s="42" t="n">
        <v>0</v>
      </c>
    </row>
    <row r="47" customFormat="false" ht="13.8" hidden="false" customHeight="false" outlineLevel="0" collapsed="false">
      <c r="A47" s="42" t="s">
        <v>199</v>
      </c>
      <c r="B47" s="42" t="n">
        <v>1</v>
      </c>
    </row>
    <row r="48" customFormat="false" ht="13.8" hidden="false" customHeight="false" outlineLevel="0" collapsed="false">
      <c r="A48" s="42" t="s">
        <v>111</v>
      </c>
      <c r="B48" s="42" t="n">
        <v>0</v>
      </c>
    </row>
    <row r="49" customFormat="false" ht="13.8" hidden="false" customHeight="false" outlineLevel="0" collapsed="false">
      <c r="A49" s="42" t="s">
        <v>113</v>
      </c>
      <c r="B49" s="42" t="n">
        <v>0</v>
      </c>
    </row>
    <row r="50" customFormat="false" ht="13.8" hidden="false" customHeight="false" outlineLevel="0" collapsed="false">
      <c r="A50" s="42" t="s">
        <v>115</v>
      </c>
      <c r="B50" s="42" t="n">
        <v>0</v>
      </c>
    </row>
    <row r="51" customFormat="false" ht="13.8" hidden="false" customHeight="false" outlineLevel="0" collapsed="false">
      <c r="A51" s="42" t="s">
        <v>119</v>
      </c>
      <c r="B51" s="41" t="n">
        <v>0</v>
      </c>
    </row>
    <row r="52" customFormat="false" ht="13.8" hidden="false" customHeight="false" outlineLevel="0" collapsed="false">
      <c r="A52" s="42" t="s">
        <v>121</v>
      </c>
      <c r="B52" s="41" t="n">
        <v>0</v>
      </c>
    </row>
    <row r="53" customFormat="false" ht="13.8" hidden="false" customHeight="false" outlineLevel="0" collapsed="false">
      <c r="A53" s="42" t="s">
        <v>123</v>
      </c>
      <c r="B53" s="42" t="n">
        <v>0</v>
      </c>
    </row>
    <row r="54" customFormat="false" ht="13.8" hidden="false" customHeight="false" outlineLevel="0" collapsed="false">
      <c r="A54" s="42" t="s">
        <v>125</v>
      </c>
      <c r="B54" s="42" t="n">
        <v>1</v>
      </c>
    </row>
    <row r="55" customFormat="false" ht="13.8" hidden="false" customHeight="false" outlineLevel="0" collapsed="false">
      <c r="A55" s="42" t="s">
        <v>203</v>
      </c>
      <c r="B55" s="42" t="n">
        <v>1</v>
      </c>
    </row>
    <row r="56" customFormat="false" ht="13.8" hidden="false" customHeight="false" outlineLevel="0" collapsed="false">
      <c r="A56" s="42" t="s">
        <v>205</v>
      </c>
      <c r="B56" s="42" t="n">
        <v>1</v>
      </c>
    </row>
    <row r="57" customFormat="false" ht="13.8" hidden="false" customHeight="false" outlineLevel="0" collapsed="false">
      <c r="A57" s="42" t="s">
        <v>133</v>
      </c>
      <c r="B57" s="41" t="n">
        <v>0</v>
      </c>
    </row>
    <row r="58" customFormat="false" ht="13.8" hidden="false" customHeight="false" outlineLevel="0" collapsed="false">
      <c r="A58" s="42" t="s">
        <v>135</v>
      </c>
      <c r="B58" s="42" t="n">
        <v>0</v>
      </c>
    </row>
    <row r="59" customFormat="false" ht="13.8" hidden="false" customHeight="false" outlineLevel="0" collapsed="false">
      <c r="A59" s="42" t="s">
        <v>135</v>
      </c>
      <c r="B59" s="42" t="n">
        <v>0</v>
      </c>
    </row>
    <row r="60" customFormat="false" ht="13.8" hidden="false" customHeight="false" outlineLevel="0" collapsed="false">
      <c r="A60" s="42" t="s">
        <v>138</v>
      </c>
      <c r="B60" s="42" t="n">
        <v>0</v>
      </c>
    </row>
    <row r="61" customFormat="false" ht="13.8" hidden="false" customHeight="false" outlineLevel="0" collapsed="false">
      <c r="A61" s="42" t="s">
        <v>207</v>
      </c>
      <c r="B61" s="42" t="n">
        <v>1</v>
      </c>
    </row>
    <row r="62" customFormat="false" ht="13.8" hidden="false" customHeight="false" outlineLevel="0" collapsed="false">
      <c r="A62" s="42" t="s">
        <v>140</v>
      </c>
      <c r="B62" s="41" t="n">
        <v>0</v>
      </c>
    </row>
    <row r="63" customFormat="false" ht="13.8" hidden="false" customHeight="false" outlineLevel="0" collapsed="false">
      <c r="A63" s="42" t="s">
        <v>142</v>
      </c>
      <c r="B63" s="42" t="n">
        <v>0</v>
      </c>
    </row>
    <row r="64" customFormat="false" ht="13.8" hidden="false" customHeight="false" outlineLevel="0" collapsed="false">
      <c r="A64" s="42" t="s">
        <v>209</v>
      </c>
      <c r="B64" s="42" t="n">
        <v>1</v>
      </c>
    </row>
    <row r="65" customFormat="false" ht="13.8" hidden="false" customHeight="false" outlineLevel="0" collapsed="false">
      <c r="A65" s="42" t="s">
        <v>146</v>
      </c>
      <c r="B65" s="42" t="n">
        <v>0</v>
      </c>
    </row>
    <row r="66" customFormat="false" ht="13.8" hidden="false" customHeight="false" outlineLevel="0" collapsed="false">
      <c r="A66" s="42" t="s">
        <v>148</v>
      </c>
      <c r="B66" s="42" t="n">
        <v>0</v>
      </c>
    </row>
    <row r="67" customFormat="false" ht="13.8" hidden="false" customHeight="false" outlineLevel="0" collapsed="false">
      <c r="A67" s="42" t="s">
        <v>150</v>
      </c>
      <c r="B67" s="42" t="n">
        <v>0</v>
      </c>
    </row>
    <row r="68" customFormat="false" ht="13.8" hidden="false" customHeight="false" outlineLevel="0" collapsed="false">
      <c r="A68" s="42" t="s">
        <v>154</v>
      </c>
      <c r="B68" s="42" t="n">
        <v>0</v>
      </c>
    </row>
    <row r="69" customFormat="false" ht="13.8" hidden="false" customHeight="false" outlineLevel="0" collapsed="false">
      <c r="A69" s="42" t="s">
        <v>156</v>
      </c>
      <c r="B69" s="42" t="n">
        <v>0</v>
      </c>
    </row>
    <row r="70" customFormat="false" ht="13.8" hidden="false" customHeight="false" outlineLevel="0" collapsed="false">
      <c r="A70" s="42" t="s">
        <v>158</v>
      </c>
      <c r="B70" s="42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0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10" width="6.0765306122449"/>
    <col collapsed="false" hidden="false" max="2" min="2" style="10" width="25.6479591836735"/>
    <col collapsed="false" hidden="false" max="3" min="3" style="10" width="12.1479591836735"/>
    <col collapsed="false" hidden="false" max="5" min="4" style="10" width="15.1173469387755"/>
    <col collapsed="false" hidden="false" max="6" min="6" style="10" width="10.8010204081633"/>
    <col collapsed="false" hidden="false" max="11" min="7" style="10" width="6.0765306122449"/>
    <col collapsed="false" hidden="false" max="12" min="12" style="10" width="14.5816326530612"/>
    <col collapsed="false" hidden="false" max="1025" min="13" style="10" width="6.0765306122449"/>
  </cols>
  <sheetData>
    <row r="1" customFormat="false" ht="12.8" hidden="false" customHeight="false" outlineLevel="0" collapsed="false">
      <c r="A1" s="10" t="s">
        <v>288</v>
      </c>
      <c r="B1" s="10" t="s">
        <v>1431</v>
      </c>
      <c r="C1" s="10" t="s">
        <v>1432</v>
      </c>
      <c r="D1" s="10" t="s">
        <v>1433</v>
      </c>
      <c r="E1" s="10" t="s">
        <v>1434</v>
      </c>
      <c r="F1" s="10" t="s">
        <v>291</v>
      </c>
      <c r="G1" s="10" t="s">
        <v>295</v>
      </c>
      <c r="H1" s="10" t="s">
        <v>296</v>
      </c>
      <c r="I1" s="10" t="s">
        <v>297</v>
      </c>
      <c r="J1" s="10" t="s">
        <v>298</v>
      </c>
      <c r="K1" s="10" t="s">
        <v>299</v>
      </c>
      <c r="L1" s="10" t="s">
        <v>300</v>
      </c>
      <c r="M1" s="10" t="s">
        <v>1435</v>
      </c>
    </row>
    <row r="2" customFormat="false" ht="12.8" hidden="false" customHeight="false" outlineLevel="0" collapsed="false">
      <c r="A2" s="10" t="s">
        <v>160</v>
      </c>
      <c r="B2" s="10" t="s">
        <v>822</v>
      </c>
      <c r="C2" s="10" t="n">
        <v>1</v>
      </c>
      <c r="D2" s="0"/>
      <c r="E2" s="10" t="n">
        <v>0</v>
      </c>
      <c r="F2" s="10" t="e">
        <f aca="false">VLOOKUP(batch1_2!A2,#REF!,2,0)</f>
        <v>#VALUE!</v>
      </c>
      <c r="G2" s="0"/>
      <c r="H2" s="0"/>
      <c r="I2" s="10" t="n">
        <v>1</v>
      </c>
      <c r="J2" s="0"/>
      <c r="K2" s="10" t="n">
        <v>1</v>
      </c>
      <c r="L2" s="10" t="s">
        <v>823</v>
      </c>
    </row>
    <row r="3" customFormat="false" ht="12.8" hidden="false" customHeight="false" outlineLevel="0" collapsed="false">
      <c r="A3" s="10" t="s">
        <v>160</v>
      </c>
      <c r="B3" s="10" t="s">
        <v>824</v>
      </c>
      <c r="C3" s="10" t="n">
        <v>1</v>
      </c>
      <c r="D3" s="0"/>
      <c r="E3" s="10" t="n">
        <v>0</v>
      </c>
      <c r="F3" s="10" t="e">
        <f aca="false">VLOOKUP(batch1_2!A3,#REF!,2,0)</f>
        <v>#VALUE!</v>
      </c>
      <c r="G3" s="0"/>
      <c r="H3" s="0"/>
      <c r="I3" s="0"/>
      <c r="J3" s="0"/>
      <c r="K3" s="10" t="n">
        <v>1</v>
      </c>
      <c r="L3" s="10" t="s">
        <v>825</v>
      </c>
    </row>
    <row r="4" customFormat="false" ht="12.8" hidden="false" customHeight="false" outlineLevel="0" collapsed="false">
      <c r="A4" s="10" t="s">
        <v>16</v>
      </c>
      <c r="B4" s="10" t="s">
        <v>320</v>
      </c>
      <c r="C4" s="10" t="n">
        <v>0</v>
      </c>
      <c r="D4" s="10" t="s">
        <v>1436</v>
      </c>
      <c r="E4" s="10" t="n">
        <v>1</v>
      </c>
      <c r="F4" s="10" t="e">
        <f aca="false">VLOOKUP(batch1_2!A4,#REF!,2,0)</f>
        <v>#VALUE!</v>
      </c>
      <c r="G4" s="0"/>
      <c r="H4" s="0"/>
      <c r="I4" s="0"/>
      <c r="J4" s="0"/>
      <c r="K4" s="0"/>
      <c r="L4" s="0"/>
    </row>
    <row r="5" customFormat="false" ht="12.8" hidden="false" customHeight="false" outlineLevel="0" collapsed="false">
      <c r="A5" s="10" t="s">
        <v>16</v>
      </c>
      <c r="B5" s="10" t="s">
        <v>321</v>
      </c>
      <c r="C5" s="10" t="n">
        <v>0</v>
      </c>
      <c r="D5" s="10" t="s">
        <v>1436</v>
      </c>
      <c r="E5" s="10" t="n">
        <v>1</v>
      </c>
      <c r="F5" s="10" t="e">
        <f aca="false">VLOOKUP(batch1_2!A5,#REF!,2,0)</f>
        <v>#VALUE!</v>
      </c>
      <c r="G5" s="0"/>
      <c r="H5" s="0"/>
      <c r="I5" s="0"/>
      <c r="J5" s="0"/>
      <c r="K5" s="0"/>
      <c r="L5" s="0"/>
    </row>
    <row r="6" customFormat="false" ht="12.8" hidden="false" customHeight="false" outlineLevel="0" collapsed="false">
      <c r="A6" s="10" t="s">
        <v>23</v>
      </c>
      <c r="B6" s="10" t="s">
        <v>831</v>
      </c>
      <c r="C6" s="10" t="n">
        <v>1</v>
      </c>
      <c r="D6" s="10" t="s">
        <v>1436</v>
      </c>
      <c r="E6" s="10" t="n">
        <v>1</v>
      </c>
      <c r="F6" s="10" t="e">
        <f aca="false">VLOOKUP(batch1_2!A6,#REF!,2,0)</f>
        <v>#VALUE!</v>
      </c>
      <c r="G6" s="0"/>
      <c r="H6" s="0"/>
      <c r="I6" s="0"/>
      <c r="J6" s="0"/>
      <c r="K6" s="0"/>
      <c r="L6" s="0"/>
    </row>
    <row r="7" customFormat="false" ht="12.8" hidden="false" customHeight="false" outlineLevel="0" collapsed="false">
      <c r="A7" s="10" t="s">
        <v>164</v>
      </c>
      <c r="B7" s="10" t="s">
        <v>853</v>
      </c>
      <c r="C7" s="10" t="n">
        <v>1</v>
      </c>
      <c r="D7" s="10" t="s">
        <v>1436</v>
      </c>
      <c r="E7" s="10" t="n">
        <v>1</v>
      </c>
      <c r="F7" s="10" t="e">
        <f aca="false">VLOOKUP(batch1_2!A7,#REF!,2,0)</f>
        <v>#VALUE!</v>
      </c>
      <c r="G7" s="0"/>
      <c r="H7" s="0"/>
      <c r="I7" s="0"/>
      <c r="J7" s="0"/>
      <c r="K7" s="0"/>
      <c r="L7" s="0"/>
    </row>
    <row r="8" customFormat="false" ht="12.8" hidden="false" customHeight="false" outlineLevel="0" collapsed="false">
      <c r="A8" s="10" t="s">
        <v>164</v>
      </c>
      <c r="B8" s="10" t="s">
        <v>854</v>
      </c>
      <c r="C8" s="10" t="n">
        <v>1</v>
      </c>
      <c r="D8" s="10" t="s">
        <v>1436</v>
      </c>
      <c r="E8" s="10" t="n">
        <v>1</v>
      </c>
      <c r="F8" s="10" t="e">
        <f aca="false">VLOOKUP(batch1_2!A8,#REF!,2,0)</f>
        <v>#VALUE!</v>
      </c>
      <c r="G8" s="0"/>
      <c r="H8" s="0"/>
      <c r="I8" s="0"/>
      <c r="J8" s="0"/>
      <c r="K8" s="0"/>
      <c r="L8" s="0"/>
    </row>
    <row r="9" customFormat="false" ht="12.8" hidden="false" customHeight="false" outlineLevel="0" collapsed="false">
      <c r="A9" s="10" t="s">
        <v>31</v>
      </c>
      <c r="B9" s="10" t="s">
        <v>1092</v>
      </c>
      <c r="C9" s="10" t="n">
        <v>1</v>
      </c>
      <c r="D9" s="10" t="s">
        <v>1436</v>
      </c>
      <c r="E9" s="10" t="n">
        <v>1</v>
      </c>
      <c r="F9" s="10" t="e">
        <f aca="false">VLOOKUP(batch1_2!A9,#REF!,2,0)</f>
        <v>#VALUE!</v>
      </c>
      <c r="G9" s="0"/>
      <c r="H9" s="0"/>
      <c r="I9" s="0"/>
      <c r="J9" s="0"/>
      <c r="K9" s="0"/>
      <c r="L9" s="0"/>
    </row>
    <row r="10" customFormat="false" ht="12.8" hidden="false" customHeight="false" outlineLevel="0" collapsed="false">
      <c r="A10" s="10" t="s">
        <v>31</v>
      </c>
      <c r="B10" s="10" t="s">
        <v>1093</v>
      </c>
      <c r="C10" s="10" t="n">
        <v>1</v>
      </c>
      <c r="D10" s="10" t="s">
        <v>1436</v>
      </c>
      <c r="E10" s="10" t="n">
        <v>1</v>
      </c>
      <c r="F10" s="10" t="e">
        <f aca="false">VLOOKUP(batch1_2!A10,#REF!,2,0)</f>
        <v>#VALUE!</v>
      </c>
      <c r="G10" s="0"/>
      <c r="H10" s="0"/>
      <c r="I10" s="0"/>
      <c r="J10" s="0"/>
      <c r="K10" s="0"/>
      <c r="L10" s="0"/>
    </row>
    <row r="11" customFormat="false" ht="12.8" hidden="false" customHeight="false" outlineLevel="0" collapsed="false">
      <c r="A11" s="10" t="s">
        <v>166</v>
      </c>
      <c r="B11" s="10" t="s">
        <v>870</v>
      </c>
      <c r="C11" s="10" t="n">
        <v>1</v>
      </c>
      <c r="D11" s="0"/>
      <c r="E11" s="10" t="n">
        <v>0</v>
      </c>
      <c r="F11" s="10" t="e">
        <f aca="false">VLOOKUP(batch1_2!A11,#REF!,2,0)</f>
        <v>#VALUE!</v>
      </c>
      <c r="G11" s="0"/>
      <c r="H11" s="10" t="n">
        <v>1</v>
      </c>
      <c r="I11" s="0"/>
      <c r="J11" s="0"/>
      <c r="K11" s="0"/>
      <c r="L11" s="10" t="s">
        <v>871</v>
      </c>
    </row>
    <row r="12" customFormat="false" ht="12.8" hidden="false" customHeight="false" outlineLevel="0" collapsed="false">
      <c r="A12" s="10" t="s">
        <v>166</v>
      </c>
      <c r="B12" s="10" t="s">
        <v>872</v>
      </c>
      <c r="C12" s="10" t="n">
        <v>1</v>
      </c>
      <c r="D12" s="0"/>
      <c r="E12" s="10" t="n">
        <v>0</v>
      </c>
      <c r="F12" s="10" t="e">
        <f aca="false">VLOOKUP(batch1_2!A12,#REF!,2,0)</f>
        <v>#VALUE!</v>
      </c>
      <c r="G12" s="0"/>
      <c r="H12" s="10" t="n">
        <v>1</v>
      </c>
      <c r="I12" s="0"/>
      <c r="J12" s="0"/>
      <c r="K12" s="0"/>
      <c r="L12" s="10" t="s">
        <v>871</v>
      </c>
    </row>
    <row r="13" customFormat="false" ht="12.8" hidden="false" customHeight="false" outlineLevel="0" collapsed="false">
      <c r="A13" s="10" t="s">
        <v>33</v>
      </c>
      <c r="B13" s="10" t="s">
        <v>339</v>
      </c>
      <c r="C13" s="10" t="n">
        <v>0</v>
      </c>
      <c r="D13" s="0"/>
      <c r="E13" s="10" t="n">
        <v>0</v>
      </c>
      <c r="F13" s="10" t="e">
        <f aca="false">VLOOKUP(batch1_2!A13,#REF!,2,0)</f>
        <v>#VALUE!</v>
      </c>
      <c r="G13" s="0"/>
      <c r="H13" s="0"/>
      <c r="I13" s="0"/>
      <c r="J13" s="0"/>
      <c r="K13" s="10" t="n">
        <v>1</v>
      </c>
      <c r="L13" s="10" t="s">
        <v>334</v>
      </c>
    </row>
    <row r="14" customFormat="false" ht="12.8" hidden="false" customHeight="false" outlineLevel="0" collapsed="false">
      <c r="A14" s="10" t="s">
        <v>36</v>
      </c>
      <c r="B14" s="10" t="s">
        <v>343</v>
      </c>
      <c r="C14" s="10" t="n">
        <v>0</v>
      </c>
      <c r="D14" s="10" t="s">
        <v>1436</v>
      </c>
      <c r="E14" s="10" t="n">
        <v>1</v>
      </c>
      <c r="F14" s="10" t="e">
        <f aca="false">VLOOKUP(batch1_2!A14,#REF!,2,0)</f>
        <v>#VALUE!</v>
      </c>
      <c r="G14" s="0"/>
      <c r="H14" s="0"/>
      <c r="I14" s="0"/>
      <c r="J14" s="0"/>
      <c r="K14" s="0"/>
      <c r="L14" s="0"/>
    </row>
    <row r="15" customFormat="false" ht="12.8" hidden="false" customHeight="false" outlineLevel="0" collapsed="false">
      <c r="A15" s="10" t="s">
        <v>176</v>
      </c>
      <c r="B15" s="10" t="s">
        <v>902</v>
      </c>
      <c r="C15" s="10" t="n">
        <v>1</v>
      </c>
      <c r="D15" s="0"/>
      <c r="E15" s="10" t="n">
        <v>0</v>
      </c>
      <c r="F15" s="10" t="e">
        <f aca="false">VLOOKUP(batch1_2!A15,#REF!,2,0)</f>
        <v>#VALUE!</v>
      </c>
      <c r="G15" s="0"/>
      <c r="H15" s="0"/>
      <c r="I15" s="10" t="n">
        <v>1</v>
      </c>
      <c r="J15" s="0"/>
      <c r="K15" s="0"/>
      <c r="L15" s="10" t="s">
        <v>903</v>
      </c>
    </row>
    <row r="16" customFormat="false" ht="12.8" hidden="false" customHeight="false" outlineLevel="0" collapsed="false">
      <c r="A16" s="10" t="s">
        <v>176</v>
      </c>
      <c r="B16" s="10" t="s">
        <v>904</v>
      </c>
      <c r="C16" s="10" t="n">
        <v>1</v>
      </c>
      <c r="D16" s="0"/>
      <c r="E16" s="10" t="n">
        <v>0</v>
      </c>
      <c r="F16" s="10" t="e">
        <f aca="false">VLOOKUP(batch1_2!A16,#REF!,2,0)</f>
        <v>#VALUE!</v>
      </c>
      <c r="G16" s="0"/>
      <c r="H16" s="10" t="n">
        <v>1</v>
      </c>
      <c r="I16" s="10" t="n">
        <v>1</v>
      </c>
      <c r="J16" s="0"/>
      <c r="K16" s="0"/>
      <c r="L16" s="10" t="s">
        <v>905</v>
      </c>
    </row>
    <row r="17" customFormat="false" ht="12.8" hidden="false" customHeight="false" outlineLevel="0" collapsed="false">
      <c r="A17" s="10" t="s">
        <v>176</v>
      </c>
      <c r="B17" s="10" t="s">
        <v>907</v>
      </c>
      <c r="C17" s="10" t="n">
        <v>1</v>
      </c>
      <c r="D17" s="10" t="s">
        <v>1436</v>
      </c>
      <c r="E17" s="10" t="n">
        <v>1</v>
      </c>
      <c r="F17" s="10" t="e">
        <f aca="false">VLOOKUP(batch1_2!A17,#REF!,2,0)</f>
        <v>#VALUE!</v>
      </c>
      <c r="G17" s="0"/>
      <c r="H17" s="0"/>
      <c r="I17" s="0"/>
      <c r="J17" s="0"/>
      <c r="K17" s="0"/>
      <c r="L17" s="0"/>
    </row>
    <row r="18" customFormat="false" ht="12.8" hidden="false" customHeight="false" outlineLevel="0" collapsed="false">
      <c r="A18" s="10" t="s">
        <v>176</v>
      </c>
      <c r="B18" s="10" t="s">
        <v>908</v>
      </c>
      <c r="C18" s="10" t="n">
        <v>1</v>
      </c>
      <c r="D18" s="0"/>
      <c r="E18" s="10" t="n">
        <v>0</v>
      </c>
      <c r="F18" s="10" t="e">
        <f aca="false">VLOOKUP(batch1_2!A18,#REF!,2,0)</f>
        <v>#VALUE!</v>
      </c>
      <c r="G18" s="10" t="n">
        <v>1</v>
      </c>
      <c r="H18" s="0"/>
      <c r="I18" s="10" t="n">
        <v>1</v>
      </c>
      <c r="J18" s="0"/>
      <c r="K18" s="0"/>
      <c r="L18" s="10" t="s">
        <v>909</v>
      </c>
    </row>
    <row r="19" customFormat="false" ht="12.8" hidden="false" customHeight="false" outlineLevel="0" collapsed="false">
      <c r="A19" s="10" t="s">
        <v>176</v>
      </c>
      <c r="B19" s="10" t="s">
        <v>910</v>
      </c>
      <c r="C19" s="10" t="n">
        <v>1</v>
      </c>
      <c r="D19" s="0"/>
      <c r="E19" s="10" t="n">
        <v>0</v>
      </c>
      <c r="F19" s="10" t="e">
        <f aca="false">VLOOKUP(batch1_2!A19,#REF!,2,0)</f>
        <v>#VALUE!</v>
      </c>
      <c r="G19" s="0"/>
      <c r="H19" s="0"/>
      <c r="I19" s="10" t="n">
        <v>1</v>
      </c>
      <c r="J19" s="0"/>
      <c r="K19" s="0"/>
      <c r="L19" s="10" t="s">
        <v>903</v>
      </c>
    </row>
    <row r="20" customFormat="false" ht="12.8" hidden="false" customHeight="false" outlineLevel="0" collapsed="false">
      <c r="A20" s="10" t="s">
        <v>176</v>
      </c>
      <c r="B20" s="10" t="s">
        <v>911</v>
      </c>
      <c r="C20" s="10" t="n">
        <v>1</v>
      </c>
      <c r="D20" s="0"/>
      <c r="E20" s="10" t="n">
        <v>0</v>
      </c>
      <c r="F20" s="10" t="e">
        <f aca="false">VLOOKUP(batch1_2!A20,#REF!,2,0)</f>
        <v>#VALUE!</v>
      </c>
      <c r="G20" s="0"/>
      <c r="H20" s="0"/>
      <c r="I20" s="10" t="n">
        <v>1</v>
      </c>
      <c r="J20" s="0"/>
      <c r="K20" s="0"/>
      <c r="L20" s="10" t="s">
        <v>903</v>
      </c>
    </row>
    <row r="21" customFormat="false" ht="12.8" hidden="false" customHeight="false" outlineLevel="0" collapsed="false">
      <c r="A21" s="10" t="s">
        <v>176</v>
      </c>
      <c r="B21" s="10" t="s">
        <v>912</v>
      </c>
      <c r="C21" s="10" t="n">
        <v>1</v>
      </c>
      <c r="D21" s="0"/>
      <c r="E21" s="10" t="n">
        <v>0</v>
      </c>
      <c r="F21" s="10" t="e">
        <f aca="false">VLOOKUP(batch1_2!A21,#REF!,2,0)</f>
        <v>#VALUE!</v>
      </c>
      <c r="G21" s="0"/>
      <c r="H21" s="0"/>
      <c r="I21" s="10" t="n">
        <v>1</v>
      </c>
      <c r="J21" s="0"/>
      <c r="K21" s="0"/>
      <c r="L21" s="10" t="s">
        <v>903</v>
      </c>
    </row>
    <row r="22" customFormat="false" ht="12.8" hidden="false" customHeight="false" outlineLevel="0" collapsed="false">
      <c r="A22" s="10" t="s">
        <v>176</v>
      </c>
      <c r="B22" s="10" t="s">
        <v>913</v>
      </c>
      <c r="C22" s="10" t="n">
        <v>1</v>
      </c>
      <c r="D22" s="10" t="s">
        <v>1436</v>
      </c>
      <c r="E22" s="10" t="n">
        <v>1</v>
      </c>
      <c r="F22" s="10" t="e">
        <f aca="false">VLOOKUP(batch1_2!A22,#REF!,2,0)</f>
        <v>#VALUE!</v>
      </c>
      <c r="G22" s="0"/>
      <c r="H22" s="0"/>
      <c r="I22" s="0"/>
      <c r="J22" s="0"/>
      <c r="K22" s="0"/>
      <c r="L22" s="0"/>
    </row>
    <row r="23" customFormat="false" ht="12.8" hidden="false" customHeight="false" outlineLevel="0" collapsed="false">
      <c r="A23" s="10" t="s">
        <v>176</v>
      </c>
      <c r="B23" s="10" t="s">
        <v>914</v>
      </c>
      <c r="C23" s="10" t="n">
        <v>1</v>
      </c>
      <c r="D23" s="0"/>
      <c r="E23" s="10" t="n">
        <v>0</v>
      </c>
      <c r="F23" s="10" t="e">
        <f aca="false">VLOOKUP(batch1_2!A23,#REF!,2,0)</f>
        <v>#VALUE!</v>
      </c>
      <c r="G23" s="0"/>
      <c r="H23" s="0"/>
      <c r="I23" s="10" t="n">
        <v>1</v>
      </c>
      <c r="J23" s="0"/>
      <c r="K23" s="0"/>
      <c r="L23" s="10" t="s">
        <v>903</v>
      </c>
    </row>
    <row r="24" customFormat="false" ht="12.8" hidden="false" customHeight="false" outlineLevel="0" collapsed="false">
      <c r="A24" s="10" t="s">
        <v>176</v>
      </c>
      <c r="B24" s="10" t="s">
        <v>915</v>
      </c>
      <c r="C24" s="10" t="n">
        <v>1</v>
      </c>
      <c r="D24" s="0"/>
      <c r="E24" s="10" t="n">
        <v>0</v>
      </c>
      <c r="F24" s="10" t="e">
        <f aca="false">VLOOKUP(batch1_2!A24,#REF!,2,0)</f>
        <v>#VALUE!</v>
      </c>
      <c r="G24" s="0"/>
      <c r="H24" s="0"/>
      <c r="I24" s="10" t="n">
        <v>1</v>
      </c>
      <c r="J24" s="0"/>
      <c r="K24" s="0"/>
      <c r="L24" s="10" t="s">
        <v>903</v>
      </c>
    </row>
    <row r="25" customFormat="false" ht="12.8" hidden="false" customHeight="false" outlineLevel="0" collapsed="false">
      <c r="A25" s="10" t="s">
        <v>176</v>
      </c>
      <c r="B25" s="10" t="s">
        <v>916</v>
      </c>
      <c r="C25" s="10" t="n">
        <v>1</v>
      </c>
      <c r="D25" s="0"/>
      <c r="E25" s="10" t="n">
        <v>0</v>
      </c>
      <c r="F25" s="10" t="e">
        <f aca="false">VLOOKUP(batch1_2!A25,#REF!,2,0)</f>
        <v>#VALUE!</v>
      </c>
      <c r="G25" s="0"/>
      <c r="H25" s="0"/>
      <c r="I25" s="10" t="n">
        <v>1</v>
      </c>
      <c r="J25" s="0"/>
      <c r="K25" s="0"/>
      <c r="L25" s="10" t="s">
        <v>903</v>
      </c>
    </row>
    <row r="26" customFormat="false" ht="12.8" hidden="false" customHeight="false" outlineLevel="0" collapsed="false">
      <c r="A26" s="10" t="s">
        <v>176</v>
      </c>
      <c r="B26" s="10" t="s">
        <v>917</v>
      </c>
      <c r="C26" s="10" t="n">
        <v>1</v>
      </c>
      <c r="D26" s="0"/>
      <c r="E26" s="10" t="n">
        <v>0</v>
      </c>
      <c r="F26" s="10" t="e">
        <f aca="false">VLOOKUP(batch1_2!A26,#REF!,2,0)</f>
        <v>#VALUE!</v>
      </c>
      <c r="G26" s="0"/>
      <c r="H26" s="0"/>
      <c r="I26" s="10" t="n">
        <v>1</v>
      </c>
      <c r="J26" s="0"/>
      <c r="K26" s="0"/>
      <c r="L26" s="10" t="s">
        <v>903</v>
      </c>
    </row>
    <row r="27" customFormat="false" ht="12.8" hidden="false" customHeight="false" outlineLevel="0" collapsed="false">
      <c r="A27" s="10" t="s">
        <v>176</v>
      </c>
      <c r="B27" s="10" t="s">
        <v>918</v>
      </c>
      <c r="C27" s="10" t="n">
        <v>1</v>
      </c>
      <c r="D27" s="10" t="s">
        <v>1436</v>
      </c>
      <c r="E27" s="10" t="n">
        <v>1</v>
      </c>
      <c r="F27" s="10" t="e">
        <f aca="false">VLOOKUP(batch1_2!A27,#REF!,2,0)</f>
        <v>#VALUE!</v>
      </c>
      <c r="G27" s="0"/>
      <c r="H27" s="0"/>
      <c r="I27" s="0"/>
      <c r="J27" s="0"/>
      <c r="K27" s="0"/>
      <c r="L27" s="0"/>
    </row>
    <row r="28" customFormat="false" ht="12.8" hidden="false" customHeight="false" outlineLevel="0" collapsed="false">
      <c r="A28" s="10" t="s">
        <v>176</v>
      </c>
      <c r="B28" s="10" t="s">
        <v>919</v>
      </c>
      <c r="C28" s="10" t="n">
        <v>1</v>
      </c>
      <c r="D28" s="10" t="s">
        <v>1436</v>
      </c>
      <c r="E28" s="10" t="n">
        <v>1</v>
      </c>
      <c r="F28" s="10" t="e">
        <f aca="false">VLOOKUP(batch1_2!A28,#REF!,2,0)</f>
        <v>#VALUE!</v>
      </c>
      <c r="G28" s="0"/>
      <c r="H28" s="0"/>
      <c r="I28" s="0"/>
      <c r="J28" s="0"/>
      <c r="K28" s="0"/>
      <c r="L28" s="0"/>
    </row>
    <row r="29" customFormat="false" ht="12.8" hidden="false" customHeight="false" outlineLevel="0" collapsed="false">
      <c r="A29" s="10" t="s">
        <v>176</v>
      </c>
      <c r="B29" s="10" t="s">
        <v>920</v>
      </c>
      <c r="C29" s="10" t="n">
        <v>1</v>
      </c>
      <c r="D29" s="0"/>
      <c r="E29" s="10" t="n">
        <v>0</v>
      </c>
      <c r="F29" s="10" t="e">
        <f aca="false">VLOOKUP(batch1_2!A29,#REF!,2,0)</f>
        <v>#VALUE!</v>
      </c>
      <c r="G29" s="0"/>
      <c r="H29" s="0"/>
      <c r="I29" s="10" t="n">
        <v>1</v>
      </c>
      <c r="J29" s="0"/>
      <c r="K29" s="0"/>
      <c r="L29" s="10" t="s">
        <v>903</v>
      </c>
    </row>
    <row r="30" customFormat="false" ht="12.8" hidden="false" customHeight="false" outlineLevel="0" collapsed="false">
      <c r="A30" s="10" t="s">
        <v>176</v>
      </c>
      <c r="B30" s="10" t="s">
        <v>921</v>
      </c>
      <c r="C30" s="10" t="n">
        <v>1</v>
      </c>
      <c r="D30" s="0"/>
      <c r="E30" s="10" t="n">
        <v>0</v>
      </c>
      <c r="F30" s="10" t="e">
        <f aca="false">VLOOKUP(batch1_2!A30,#REF!,2,0)</f>
        <v>#VALUE!</v>
      </c>
      <c r="G30" s="0"/>
      <c r="H30" s="0"/>
      <c r="I30" s="10" t="n">
        <v>1</v>
      </c>
      <c r="J30" s="0"/>
      <c r="K30" s="0"/>
      <c r="L30" s="10" t="s">
        <v>903</v>
      </c>
    </row>
    <row r="31" customFormat="false" ht="12.8" hidden="false" customHeight="false" outlineLevel="0" collapsed="false">
      <c r="A31" s="10" t="s">
        <v>176</v>
      </c>
      <c r="B31" s="10" t="s">
        <v>922</v>
      </c>
      <c r="C31" s="10" t="n">
        <v>1</v>
      </c>
      <c r="D31" s="10" t="s">
        <v>1436</v>
      </c>
      <c r="E31" s="10" t="n">
        <v>1</v>
      </c>
      <c r="F31" s="10" t="e">
        <f aca="false">VLOOKUP(batch1_2!A31,#REF!,2,0)</f>
        <v>#VALUE!</v>
      </c>
      <c r="G31" s="0"/>
      <c r="H31" s="0"/>
      <c r="I31" s="0"/>
      <c r="J31" s="0"/>
      <c r="K31" s="0"/>
      <c r="L31" s="0"/>
    </row>
    <row r="32" customFormat="false" ht="12.8" hidden="false" customHeight="false" outlineLevel="0" collapsed="false">
      <c r="A32" s="10" t="s">
        <v>176</v>
      </c>
      <c r="B32" s="10" t="s">
        <v>923</v>
      </c>
      <c r="C32" s="10" t="n">
        <v>1</v>
      </c>
      <c r="D32" s="0"/>
      <c r="E32" s="10" t="n">
        <v>0</v>
      </c>
      <c r="F32" s="10" t="e">
        <f aca="false">VLOOKUP(batch1_2!A32,#REF!,2,0)</f>
        <v>#VALUE!</v>
      </c>
      <c r="G32" s="0"/>
      <c r="H32" s="0"/>
      <c r="I32" s="10" t="n">
        <v>1</v>
      </c>
      <c r="J32" s="0"/>
      <c r="K32" s="0"/>
      <c r="L32" s="10" t="s">
        <v>903</v>
      </c>
    </row>
    <row r="33" customFormat="false" ht="12.8" hidden="false" customHeight="false" outlineLevel="0" collapsed="false">
      <c r="A33" s="10" t="s">
        <v>53</v>
      </c>
      <c r="B33" s="10" t="s">
        <v>370</v>
      </c>
      <c r="C33" s="10" t="n">
        <v>0</v>
      </c>
      <c r="D33" s="0"/>
      <c r="E33" s="10" t="n">
        <v>0</v>
      </c>
      <c r="F33" s="10" t="e">
        <f aca="false">VLOOKUP(batch1_2!A33,#REF!,2,0)</f>
        <v>#VALUE!</v>
      </c>
      <c r="G33" s="0"/>
      <c r="H33" s="0"/>
      <c r="I33" s="0"/>
      <c r="J33" s="0"/>
      <c r="K33" s="10" t="n">
        <v>1</v>
      </c>
      <c r="L33" s="10" t="s">
        <v>362</v>
      </c>
    </row>
    <row r="34" customFormat="false" ht="12.8" hidden="false" customHeight="false" outlineLevel="0" collapsed="false">
      <c r="A34" s="10" t="s">
        <v>62</v>
      </c>
      <c r="B34" s="10" t="s">
        <v>405</v>
      </c>
      <c r="C34" s="10" t="n">
        <v>0</v>
      </c>
      <c r="D34" s="0"/>
      <c r="E34" s="10" t="n">
        <v>0</v>
      </c>
      <c r="F34" s="10" t="e">
        <f aca="false">VLOOKUP(batch1_2!A34,#REF!,2,0)</f>
        <v>#VALUE!</v>
      </c>
      <c r="G34" s="0"/>
      <c r="H34" s="10" t="n">
        <v>1</v>
      </c>
      <c r="I34" s="0"/>
      <c r="J34" s="0"/>
      <c r="K34" s="0"/>
      <c r="L34" s="10" t="s">
        <v>406</v>
      </c>
    </row>
    <row r="35" customFormat="false" ht="12.8" hidden="false" customHeight="false" outlineLevel="0" collapsed="false">
      <c r="A35" s="10" t="s">
        <v>62</v>
      </c>
      <c r="B35" s="10" t="s">
        <v>407</v>
      </c>
      <c r="C35" s="10" t="n">
        <v>0</v>
      </c>
      <c r="D35" s="0"/>
      <c r="E35" s="10" t="n">
        <v>0</v>
      </c>
      <c r="F35" s="10" t="e">
        <f aca="false">VLOOKUP(batch1_2!A35,#REF!,2,0)</f>
        <v>#VALUE!</v>
      </c>
      <c r="G35" s="0"/>
      <c r="H35" s="10" t="n">
        <v>1</v>
      </c>
      <c r="I35" s="0"/>
      <c r="J35" s="0"/>
      <c r="K35" s="0"/>
      <c r="L35" s="10" t="s">
        <v>406</v>
      </c>
    </row>
    <row r="36" customFormat="false" ht="12.8" hidden="false" customHeight="false" outlineLevel="0" collapsed="false">
      <c r="A36" s="10" t="s">
        <v>68</v>
      </c>
      <c r="B36" s="10" t="s">
        <v>425</v>
      </c>
      <c r="C36" s="10" t="n">
        <v>0</v>
      </c>
      <c r="D36" s="0"/>
      <c r="E36" s="10" t="n">
        <v>0</v>
      </c>
      <c r="F36" s="10" t="e">
        <f aca="false">VLOOKUP(batch1_2!A36,#REF!,2,0)</f>
        <v>#VALUE!</v>
      </c>
      <c r="G36" s="10" t="n">
        <v>1</v>
      </c>
      <c r="H36" s="0"/>
      <c r="I36" s="0"/>
      <c r="J36" s="0"/>
      <c r="K36" s="10" t="n">
        <v>1</v>
      </c>
      <c r="L36" s="10" t="s">
        <v>426</v>
      </c>
    </row>
    <row r="37" customFormat="false" ht="12.8" hidden="false" customHeight="false" outlineLevel="0" collapsed="false">
      <c r="A37" s="10" t="s">
        <v>68</v>
      </c>
      <c r="B37" s="10" t="s">
        <v>427</v>
      </c>
      <c r="C37" s="10" t="n">
        <v>0</v>
      </c>
      <c r="D37" s="10" t="s">
        <v>1436</v>
      </c>
      <c r="E37" s="10" t="n">
        <v>1</v>
      </c>
      <c r="F37" s="10" t="e">
        <f aca="false">VLOOKUP(batch1_2!A37,#REF!,2,0)</f>
        <v>#VALUE!</v>
      </c>
      <c r="G37" s="0"/>
      <c r="H37" s="0"/>
      <c r="I37" s="0"/>
      <c r="J37" s="0"/>
      <c r="K37" s="0"/>
      <c r="L37" s="0"/>
    </row>
    <row r="38" customFormat="false" ht="12.8" hidden="false" customHeight="false" outlineLevel="0" collapsed="false">
      <c r="A38" s="10" t="s">
        <v>70</v>
      </c>
      <c r="B38" s="10" t="s">
        <v>434</v>
      </c>
      <c r="C38" s="10" t="n">
        <v>0</v>
      </c>
      <c r="D38" s="0"/>
      <c r="E38" s="10" t="n">
        <v>0</v>
      </c>
      <c r="F38" s="10" t="e">
        <f aca="false">VLOOKUP(batch1_2!A38,#REF!,2,0)</f>
        <v>#VALUE!</v>
      </c>
      <c r="G38" s="0"/>
      <c r="H38" s="0"/>
      <c r="I38" s="0"/>
      <c r="J38" s="0"/>
      <c r="K38" s="10" t="n">
        <v>1</v>
      </c>
      <c r="L38" s="10" t="s">
        <v>392</v>
      </c>
    </row>
    <row r="39" customFormat="false" ht="12.8" hidden="false" customHeight="false" outlineLevel="0" collapsed="false">
      <c r="A39" s="10" t="s">
        <v>70</v>
      </c>
      <c r="B39" s="10" t="s">
        <v>437</v>
      </c>
      <c r="C39" s="10" t="n">
        <v>0</v>
      </c>
      <c r="D39" s="0"/>
      <c r="E39" s="10" t="n">
        <v>0</v>
      </c>
      <c r="F39" s="10" t="e">
        <f aca="false">VLOOKUP(batch1_2!A39,#REF!,2,0)</f>
        <v>#VALUE!</v>
      </c>
      <c r="G39" s="0"/>
      <c r="H39" s="0"/>
      <c r="I39" s="0"/>
      <c r="J39" s="0"/>
      <c r="K39" s="10" t="n">
        <v>1</v>
      </c>
      <c r="L39" s="10" t="s">
        <v>392</v>
      </c>
    </row>
    <row r="40" customFormat="false" ht="12.8" hidden="false" customHeight="false" outlineLevel="0" collapsed="false">
      <c r="A40" s="10" t="s">
        <v>70</v>
      </c>
      <c r="B40" s="10" t="s">
        <v>438</v>
      </c>
      <c r="C40" s="10" t="n">
        <v>0</v>
      </c>
      <c r="D40" s="0"/>
      <c r="E40" s="10" t="n">
        <v>0</v>
      </c>
      <c r="F40" s="10" t="e">
        <f aca="false">VLOOKUP(batch1_2!A40,#REF!,2,0)</f>
        <v>#VALUE!</v>
      </c>
      <c r="G40" s="0"/>
      <c r="H40" s="0"/>
      <c r="I40" s="0"/>
      <c r="J40" s="0"/>
      <c r="K40" s="10" t="n">
        <v>1</v>
      </c>
      <c r="L40" s="10" t="s">
        <v>392</v>
      </c>
    </row>
    <row r="41" customFormat="false" ht="12.8" hidden="false" customHeight="false" outlineLevel="0" collapsed="false">
      <c r="A41" s="10" t="s">
        <v>70</v>
      </c>
      <c r="B41" s="10" t="s">
        <v>439</v>
      </c>
      <c r="C41" s="10" t="n">
        <v>0</v>
      </c>
      <c r="D41" s="0"/>
      <c r="E41" s="10" t="n">
        <v>0</v>
      </c>
      <c r="F41" s="10" t="e">
        <f aca="false">VLOOKUP(batch1_2!A41,#REF!,2,0)</f>
        <v>#VALUE!</v>
      </c>
      <c r="G41" s="0"/>
      <c r="H41" s="0"/>
      <c r="I41" s="0"/>
      <c r="J41" s="0"/>
      <c r="K41" s="10" t="n">
        <v>1</v>
      </c>
      <c r="L41" s="10" t="s">
        <v>392</v>
      </c>
    </row>
    <row r="42" customFormat="false" ht="12.8" hidden="false" customHeight="false" outlineLevel="0" collapsed="false">
      <c r="A42" s="10" t="s">
        <v>70</v>
      </c>
      <c r="B42" s="10" t="s">
        <v>440</v>
      </c>
      <c r="C42" s="10" t="n">
        <v>0</v>
      </c>
      <c r="D42" s="0"/>
      <c r="E42" s="10" t="n">
        <v>0</v>
      </c>
      <c r="F42" s="10" t="e">
        <f aca="false">VLOOKUP(batch1_2!A42,#REF!,2,0)</f>
        <v>#VALUE!</v>
      </c>
      <c r="G42" s="0"/>
      <c r="H42" s="0"/>
      <c r="I42" s="0"/>
      <c r="J42" s="0"/>
      <c r="K42" s="10" t="n">
        <v>1</v>
      </c>
      <c r="L42" s="10" t="s">
        <v>392</v>
      </c>
    </row>
    <row r="43" customFormat="false" ht="12.8" hidden="false" customHeight="false" outlineLevel="0" collapsed="false">
      <c r="A43" s="10" t="s">
        <v>70</v>
      </c>
      <c r="B43" s="10" t="s">
        <v>442</v>
      </c>
      <c r="C43" s="10" t="n">
        <v>0</v>
      </c>
      <c r="D43" s="0"/>
      <c r="E43" s="10" t="n">
        <v>0</v>
      </c>
      <c r="F43" s="10" t="e">
        <f aca="false">VLOOKUP(batch1_2!A43,#REF!,2,0)</f>
        <v>#VALUE!</v>
      </c>
      <c r="G43" s="0"/>
      <c r="H43" s="0"/>
      <c r="I43" s="0"/>
      <c r="J43" s="0"/>
      <c r="K43" s="10" t="n">
        <v>1</v>
      </c>
      <c r="L43" s="10" t="s">
        <v>392</v>
      </c>
    </row>
    <row r="44" customFormat="false" ht="12.8" hidden="false" customHeight="false" outlineLevel="0" collapsed="false">
      <c r="A44" s="10" t="s">
        <v>70</v>
      </c>
      <c r="B44" s="10" t="s">
        <v>443</v>
      </c>
      <c r="C44" s="10" t="n">
        <v>0</v>
      </c>
      <c r="D44" s="0"/>
      <c r="E44" s="10" t="n">
        <v>0</v>
      </c>
      <c r="F44" s="10" t="e">
        <f aca="false">VLOOKUP(batch1_2!A44,#REF!,2,0)</f>
        <v>#VALUE!</v>
      </c>
      <c r="G44" s="0"/>
      <c r="H44" s="0"/>
      <c r="I44" s="0"/>
      <c r="J44" s="0"/>
      <c r="K44" s="10" t="n">
        <v>1</v>
      </c>
      <c r="L44" s="10" t="s">
        <v>392</v>
      </c>
    </row>
    <row r="45" customFormat="false" ht="12.8" hidden="false" customHeight="false" outlineLevel="0" collapsed="false">
      <c r="A45" s="10" t="s">
        <v>75</v>
      </c>
      <c r="B45" s="10" t="s">
        <v>473</v>
      </c>
      <c r="C45" s="10" t="n">
        <v>0</v>
      </c>
      <c r="D45" s="0"/>
      <c r="E45" s="10" t="n">
        <v>0</v>
      </c>
      <c r="F45" s="10" t="e">
        <f aca="false">VLOOKUP(batch1_2!A45,#REF!,2,0)</f>
        <v>#VALUE!</v>
      </c>
      <c r="G45" s="10" t="n">
        <v>1</v>
      </c>
      <c r="H45" s="10" t="n">
        <v>1</v>
      </c>
      <c r="I45" s="0"/>
      <c r="J45" s="0"/>
      <c r="K45" s="0"/>
      <c r="L45" s="10" t="s">
        <v>474</v>
      </c>
    </row>
    <row r="46" customFormat="false" ht="12.8" hidden="false" customHeight="false" outlineLevel="0" collapsed="false">
      <c r="A46" s="10" t="s">
        <v>75</v>
      </c>
      <c r="B46" s="10" t="s">
        <v>475</v>
      </c>
      <c r="C46" s="10" t="n">
        <v>0</v>
      </c>
      <c r="D46" s="0"/>
      <c r="E46" s="10" t="n">
        <v>0</v>
      </c>
      <c r="F46" s="10" t="e">
        <f aca="false">VLOOKUP(batch1_2!A46,#REF!,2,0)</f>
        <v>#VALUE!</v>
      </c>
      <c r="G46" s="10" t="n">
        <v>1</v>
      </c>
      <c r="H46" s="10" t="n">
        <v>1</v>
      </c>
      <c r="I46" s="0"/>
      <c r="J46" s="0"/>
      <c r="K46" s="0"/>
      <c r="L46" s="10" t="s">
        <v>474</v>
      </c>
    </row>
    <row r="47" customFormat="false" ht="12.8" hidden="false" customHeight="false" outlineLevel="0" collapsed="false">
      <c r="A47" s="10" t="s">
        <v>187</v>
      </c>
      <c r="B47" s="10" t="s">
        <v>967</v>
      </c>
      <c r="C47" s="10" t="n">
        <v>1</v>
      </c>
      <c r="D47" s="0"/>
      <c r="E47" s="10" t="n">
        <v>0</v>
      </c>
      <c r="F47" s="10" t="e">
        <f aca="false">VLOOKUP(batch1_2!A47,#REF!,2,0)</f>
        <v>#VALUE!</v>
      </c>
      <c r="G47" s="0"/>
      <c r="H47" s="0"/>
      <c r="I47" s="0"/>
      <c r="J47" s="0"/>
      <c r="K47" s="10" t="n">
        <v>1</v>
      </c>
      <c r="L47" s="10" t="s">
        <v>968</v>
      </c>
    </row>
    <row r="48" customFormat="false" ht="12.8" hidden="false" customHeight="false" outlineLevel="0" collapsed="false">
      <c r="A48" s="10" t="s">
        <v>187</v>
      </c>
      <c r="B48" s="10" t="s">
        <v>969</v>
      </c>
      <c r="C48" s="10" t="n">
        <v>1</v>
      </c>
      <c r="D48" s="0"/>
      <c r="E48" s="10" t="n">
        <v>0</v>
      </c>
      <c r="F48" s="10" t="e">
        <f aca="false">VLOOKUP(batch1_2!A48,#REF!,2,0)</f>
        <v>#VALUE!</v>
      </c>
      <c r="G48" s="0"/>
      <c r="H48" s="0"/>
      <c r="I48" s="0"/>
      <c r="J48" s="0"/>
      <c r="K48" s="10" t="n">
        <v>1</v>
      </c>
      <c r="L48" s="10" t="s">
        <v>968</v>
      </c>
    </row>
    <row r="49" customFormat="false" ht="12.8" hidden="false" customHeight="false" outlineLevel="0" collapsed="false">
      <c r="A49" s="10" t="s">
        <v>187</v>
      </c>
      <c r="B49" s="10" t="s">
        <v>970</v>
      </c>
      <c r="C49" s="10" t="n">
        <v>1</v>
      </c>
      <c r="D49" s="0"/>
      <c r="E49" s="10" t="n">
        <v>0</v>
      </c>
      <c r="F49" s="10" t="e">
        <f aca="false">VLOOKUP(batch1_2!A49,#REF!,2,0)</f>
        <v>#VALUE!</v>
      </c>
      <c r="G49" s="0"/>
      <c r="H49" s="0"/>
      <c r="I49" s="0"/>
      <c r="J49" s="0"/>
      <c r="K49" s="10" t="n">
        <v>1</v>
      </c>
      <c r="L49" s="10" t="s">
        <v>968</v>
      </c>
    </row>
    <row r="50" customFormat="false" ht="12.8" hidden="false" customHeight="false" outlineLevel="0" collapsed="false">
      <c r="A50" s="10" t="s">
        <v>187</v>
      </c>
      <c r="B50" s="10" t="s">
        <v>971</v>
      </c>
      <c r="C50" s="10" t="n">
        <v>1</v>
      </c>
      <c r="D50" s="0"/>
      <c r="E50" s="10" t="n">
        <v>0</v>
      </c>
      <c r="F50" s="10" t="e">
        <f aca="false">VLOOKUP(batch1_2!A50,#REF!,2,0)</f>
        <v>#VALUE!</v>
      </c>
      <c r="G50" s="0"/>
      <c r="H50" s="0"/>
      <c r="I50" s="0"/>
      <c r="J50" s="0"/>
      <c r="K50" s="10" t="n">
        <v>1</v>
      </c>
      <c r="L50" s="10" t="s">
        <v>968</v>
      </c>
    </row>
    <row r="51" customFormat="false" ht="12.8" hidden="false" customHeight="false" outlineLevel="0" collapsed="false">
      <c r="A51" s="10" t="s">
        <v>187</v>
      </c>
      <c r="B51" s="10" t="s">
        <v>972</v>
      </c>
      <c r="C51" s="10" t="n">
        <v>1</v>
      </c>
      <c r="D51" s="0"/>
      <c r="E51" s="10" t="n">
        <v>0</v>
      </c>
      <c r="F51" s="10" t="e">
        <f aca="false">VLOOKUP(batch1_2!A51,#REF!,2,0)</f>
        <v>#VALUE!</v>
      </c>
      <c r="G51" s="0"/>
      <c r="H51" s="0"/>
      <c r="I51" s="0"/>
      <c r="J51" s="0"/>
      <c r="K51" s="10" t="n">
        <v>1</v>
      </c>
      <c r="L51" s="10" t="s">
        <v>968</v>
      </c>
    </row>
    <row r="52" customFormat="false" ht="12.8" hidden="false" customHeight="false" outlineLevel="0" collapsed="false">
      <c r="A52" s="10" t="s">
        <v>189</v>
      </c>
      <c r="B52" s="10" t="s">
        <v>991</v>
      </c>
      <c r="C52" s="10" t="n">
        <v>1</v>
      </c>
      <c r="D52" s="10" t="s">
        <v>1436</v>
      </c>
      <c r="E52" s="10" t="n">
        <v>1</v>
      </c>
      <c r="F52" s="10" t="e">
        <f aca="false">VLOOKUP(batch1_2!A52,#REF!,2,0)</f>
        <v>#VALUE!</v>
      </c>
      <c r="G52" s="0"/>
      <c r="H52" s="0"/>
      <c r="I52" s="0"/>
      <c r="J52" s="0"/>
      <c r="K52" s="0"/>
      <c r="L52" s="0"/>
    </row>
    <row r="53" customFormat="false" ht="12.8" hidden="false" customHeight="false" outlineLevel="0" collapsed="false">
      <c r="A53" s="10" t="s">
        <v>189</v>
      </c>
      <c r="B53" s="10" t="s">
        <v>992</v>
      </c>
      <c r="C53" s="10" t="n">
        <v>1</v>
      </c>
      <c r="D53" s="10" t="s">
        <v>1436</v>
      </c>
      <c r="E53" s="10" t="n">
        <v>1</v>
      </c>
      <c r="F53" s="10" t="e">
        <f aca="false">VLOOKUP(batch1_2!A53,#REF!,2,0)</f>
        <v>#VALUE!</v>
      </c>
      <c r="G53" s="0"/>
      <c r="H53" s="0"/>
      <c r="I53" s="0"/>
      <c r="J53" s="0"/>
      <c r="K53" s="0"/>
      <c r="L53" s="0"/>
    </row>
    <row r="54" customFormat="false" ht="12.8" hidden="false" customHeight="false" outlineLevel="0" collapsed="false">
      <c r="A54" s="10" t="s">
        <v>83</v>
      </c>
      <c r="B54" s="10" t="s">
        <v>486</v>
      </c>
      <c r="C54" s="10" t="n">
        <v>1</v>
      </c>
      <c r="D54" s="0"/>
      <c r="E54" s="10" t="n">
        <v>0</v>
      </c>
      <c r="F54" s="10" t="e">
        <f aca="false">VLOOKUP(batch1_2!A54,#REF!,2,0)</f>
        <v>#VALUE!</v>
      </c>
      <c r="G54" s="0"/>
      <c r="H54" s="0"/>
      <c r="I54" s="0"/>
      <c r="J54" s="0"/>
      <c r="K54" s="10" t="n">
        <v>1</v>
      </c>
      <c r="L54" s="10" t="s">
        <v>489</v>
      </c>
    </row>
    <row r="55" customFormat="false" ht="12.8" hidden="false" customHeight="false" outlineLevel="0" collapsed="false">
      <c r="A55" s="10" t="s">
        <v>83</v>
      </c>
      <c r="B55" s="10" t="s">
        <v>490</v>
      </c>
      <c r="C55" s="10" t="n">
        <v>0</v>
      </c>
      <c r="D55" s="10" t="s">
        <v>1436</v>
      </c>
      <c r="E55" s="10" t="n">
        <v>1</v>
      </c>
      <c r="F55" s="10" t="e">
        <f aca="false">VLOOKUP(batch1_2!A55,#REF!,2,0)</f>
        <v>#VALUE!</v>
      </c>
      <c r="G55" s="0"/>
      <c r="H55" s="0"/>
      <c r="I55" s="0"/>
      <c r="J55" s="0"/>
      <c r="K55" s="0"/>
      <c r="L55" s="0"/>
    </row>
    <row r="56" customFormat="false" ht="12.8" hidden="false" customHeight="false" outlineLevel="0" collapsed="false">
      <c r="A56" s="10" t="s">
        <v>83</v>
      </c>
      <c r="B56" s="10" t="s">
        <v>491</v>
      </c>
      <c r="C56" s="10" t="n">
        <v>1</v>
      </c>
      <c r="D56" s="0"/>
      <c r="E56" s="10" t="n">
        <v>0</v>
      </c>
      <c r="F56" s="10" t="e">
        <f aca="false">VLOOKUP(batch1_2!A56,#REF!,2,0)</f>
        <v>#VALUE!</v>
      </c>
      <c r="G56" s="0"/>
      <c r="H56" s="0"/>
      <c r="I56" s="0"/>
      <c r="J56" s="0"/>
      <c r="K56" s="10" t="n">
        <v>1</v>
      </c>
      <c r="L56" s="10" t="s">
        <v>492</v>
      </c>
    </row>
    <row r="57" customFormat="false" ht="12.8" hidden="false" customHeight="false" outlineLevel="0" collapsed="false">
      <c r="A57" s="10" t="s">
        <v>83</v>
      </c>
      <c r="B57" s="10" t="s">
        <v>493</v>
      </c>
      <c r="C57" s="10" t="n">
        <v>0</v>
      </c>
      <c r="D57" s="10" t="s">
        <v>1436</v>
      </c>
      <c r="E57" s="10" t="n">
        <v>1</v>
      </c>
      <c r="F57" s="10" t="e">
        <f aca="false">VLOOKUP(batch1_2!A57,#REF!,2,0)</f>
        <v>#VALUE!</v>
      </c>
      <c r="G57" s="0"/>
      <c r="H57" s="0"/>
      <c r="I57" s="0"/>
      <c r="J57" s="0"/>
      <c r="L57" s="0"/>
    </row>
    <row r="58" customFormat="false" ht="12.8" hidden="false" customHeight="false" outlineLevel="0" collapsed="false">
      <c r="A58" s="10" t="s">
        <v>83</v>
      </c>
      <c r="B58" s="10" t="s">
        <v>487</v>
      </c>
      <c r="C58" s="10" t="n">
        <v>0</v>
      </c>
      <c r="D58" s="10" t="s">
        <v>1436</v>
      </c>
      <c r="E58" s="10" t="n">
        <v>1</v>
      </c>
      <c r="F58" s="10" t="e">
        <f aca="false">VLOOKUP(batch1_2!A58,#REF!,2,0)</f>
        <v>#VALUE!</v>
      </c>
      <c r="G58" s="0"/>
      <c r="H58" s="0"/>
      <c r="I58" s="0"/>
      <c r="J58" s="0"/>
      <c r="L58" s="0"/>
    </row>
    <row r="59" customFormat="false" ht="12.8" hidden="false" customHeight="false" outlineLevel="0" collapsed="false">
      <c r="A59" s="10" t="s">
        <v>83</v>
      </c>
      <c r="B59" s="10" t="s">
        <v>495</v>
      </c>
      <c r="C59" s="10" t="n">
        <v>0</v>
      </c>
      <c r="D59" s="10" t="s">
        <v>1436</v>
      </c>
      <c r="E59" s="10" t="n">
        <v>1</v>
      </c>
      <c r="F59" s="10" t="e">
        <f aca="false">VLOOKUP(batch1_2!A59,#REF!,2,0)</f>
        <v>#VALUE!</v>
      </c>
      <c r="G59" s="0"/>
      <c r="H59" s="0"/>
      <c r="I59" s="0"/>
      <c r="J59" s="0"/>
      <c r="L59" s="0"/>
    </row>
    <row r="60" customFormat="false" ht="12.8" hidden="false" customHeight="false" outlineLevel="0" collapsed="false">
      <c r="A60" s="10" t="s">
        <v>83</v>
      </c>
      <c r="B60" s="10" t="s">
        <v>488</v>
      </c>
      <c r="C60" s="10" t="n">
        <v>0</v>
      </c>
      <c r="D60" s="10" t="s">
        <v>1436</v>
      </c>
      <c r="E60" s="10" t="n">
        <v>1</v>
      </c>
      <c r="F60" s="10" t="e">
        <f aca="false">VLOOKUP(batch1_2!A60,#REF!,2,0)</f>
        <v>#VALUE!</v>
      </c>
      <c r="G60" s="0"/>
      <c r="H60" s="0"/>
      <c r="I60" s="0"/>
      <c r="J60" s="0"/>
      <c r="L60" s="0"/>
    </row>
    <row r="61" customFormat="false" ht="12.8" hidden="false" customHeight="false" outlineLevel="0" collapsed="false">
      <c r="A61" s="10" t="s">
        <v>83</v>
      </c>
      <c r="B61" s="10" t="s">
        <v>497</v>
      </c>
      <c r="C61" s="10" t="n">
        <v>0</v>
      </c>
      <c r="D61" s="10" t="s">
        <v>1436</v>
      </c>
      <c r="E61" s="10" t="n">
        <v>1</v>
      </c>
      <c r="F61" s="10" t="e">
        <f aca="false">VLOOKUP(batch1_2!A61,#REF!,2,0)</f>
        <v>#VALUE!</v>
      </c>
      <c r="G61" s="0"/>
      <c r="H61" s="0"/>
      <c r="I61" s="0"/>
      <c r="J61" s="0"/>
      <c r="L61" s="0"/>
    </row>
    <row r="62" customFormat="false" ht="12.8" hidden="false" customHeight="false" outlineLevel="0" collapsed="false">
      <c r="A62" s="10" t="s">
        <v>83</v>
      </c>
      <c r="B62" s="10" t="s">
        <v>498</v>
      </c>
      <c r="C62" s="10" t="n">
        <v>1</v>
      </c>
      <c r="D62" s="0"/>
      <c r="E62" s="10" t="n">
        <v>0</v>
      </c>
      <c r="F62" s="10" t="e">
        <f aca="false">VLOOKUP(batch1_2!A62,#REF!,2,0)</f>
        <v>#VALUE!</v>
      </c>
      <c r="G62" s="0"/>
      <c r="H62" s="10" t="n">
        <v>1</v>
      </c>
      <c r="I62" s="0"/>
      <c r="J62" s="0"/>
      <c r="L62" s="10" t="s">
        <v>406</v>
      </c>
    </row>
    <row r="63" customFormat="false" ht="12.8" hidden="false" customHeight="false" outlineLevel="0" collapsed="false">
      <c r="A63" s="10" t="s">
        <v>191</v>
      </c>
      <c r="B63" s="10" t="s">
        <v>999</v>
      </c>
      <c r="C63" s="10" t="n">
        <v>1</v>
      </c>
      <c r="D63" s="0"/>
      <c r="E63" s="10" t="n">
        <v>0</v>
      </c>
      <c r="F63" s="10" t="e">
        <f aca="false">VLOOKUP(batch1_2!A63,#REF!,2,0)</f>
        <v>#VALUE!</v>
      </c>
      <c r="G63" s="0"/>
      <c r="H63" s="0"/>
      <c r="I63" s="0"/>
      <c r="J63" s="0"/>
      <c r="L63" s="10" t="s">
        <v>1000</v>
      </c>
    </row>
    <row r="64" customFormat="false" ht="12.8" hidden="false" customHeight="false" outlineLevel="0" collapsed="false">
      <c r="A64" s="10" t="s">
        <v>191</v>
      </c>
      <c r="B64" s="10" t="s">
        <v>1001</v>
      </c>
      <c r="C64" s="10" t="n">
        <v>1</v>
      </c>
      <c r="D64" s="10" t="s">
        <v>1436</v>
      </c>
      <c r="E64" s="10" t="n">
        <v>1</v>
      </c>
      <c r="F64" s="10" t="e">
        <f aca="false">VLOOKUP(batch1_2!A64,#REF!,2,0)</f>
        <v>#VALUE!</v>
      </c>
      <c r="G64" s="0"/>
      <c r="H64" s="0"/>
      <c r="I64" s="0"/>
      <c r="J64" s="0"/>
      <c r="L64" s="0"/>
    </row>
    <row r="65" customFormat="false" ht="12.8" hidden="false" customHeight="false" outlineLevel="0" collapsed="false">
      <c r="A65" s="10" t="s">
        <v>85</v>
      </c>
      <c r="B65" s="10" t="s">
        <v>512</v>
      </c>
      <c r="C65" s="10" t="n">
        <v>0</v>
      </c>
      <c r="D65" s="10" t="s">
        <v>1436</v>
      </c>
      <c r="E65" s="10" t="n">
        <v>1</v>
      </c>
      <c r="F65" s="10" t="e">
        <f aca="false">VLOOKUP(batch1_2!A65,#REF!,2,0)</f>
        <v>#VALUE!</v>
      </c>
      <c r="G65" s="0"/>
      <c r="H65" s="0"/>
      <c r="I65" s="0"/>
      <c r="J65" s="0"/>
      <c r="L65" s="0"/>
    </row>
    <row r="66" customFormat="false" ht="12.8" hidden="false" customHeight="false" outlineLevel="0" collapsed="false">
      <c r="A66" s="10" t="s">
        <v>85</v>
      </c>
      <c r="B66" s="10" t="s">
        <v>513</v>
      </c>
      <c r="C66" s="10" t="n">
        <v>0</v>
      </c>
      <c r="D66" s="10" t="s">
        <v>1436</v>
      </c>
      <c r="E66" s="10" t="n">
        <v>1</v>
      </c>
      <c r="F66" s="10" t="e">
        <f aca="false">VLOOKUP(batch1_2!A66,#REF!,2,0)</f>
        <v>#VALUE!</v>
      </c>
      <c r="G66" s="0"/>
      <c r="H66" s="0"/>
      <c r="I66" s="0"/>
      <c r="J66" s="0"/>
      <c r="L66" s="0"/>
    </row>
    <row r="67" customFormat="false" ht="12.8" hidden="false" customHeight="false" outlineLevel="0" collapsed="false">
      <c r="A67" s="10" t="s">
        <v>85</v>
      </c>
      <c r="B67" s="10" t="s">
        <v>514</v>
      </c>
      <c r="C67" s="10" t="n">
        <v>0</v>
      </c>
      <c r="D67" s="10" t="s">
        <v>1436</v>
      </c>
      <c r="E67" s="10" t="n">
        <v>1</v>
      </c>
      <c r="F67" s="10" t="e">
        <f aca="false">VLOOKUP(batch1_2!A67,#REF!,2,0)</f>
        <v>#VALUE!</v>
      </c>
      <c r="G67" s="0"/>
      <c r="H67" s="0"/>
      <c r="I67" s="0"/>
      <c r="J67" s="0"/>
      <c r="L67" s="0"/>
    </row>
    <row r="68" customFormat="false" ht="12.8" hidden="false" customHeight="false" outlineLevel="0" collapsed="false">
      <c r="A68" s="10" t="s">
        <v>93</v>
      </c>
      <c r="B68" s="10" t="s">
        <v>1002</v>
      </c>
      <c r="C68" s="10" t="n">
        <v>1</v>
      </c>
      <c r="D68" s="0"/>
      <c r="E68" s="10" t="n">
        <v>0</v>
      </c>
      <c r="F68" s="10" t="e">
        <f aca="false">VLOOKUP(batch1_2!A68,#REF!,2,0)</f>
        <v>#VALUE!</v>
      </c>
      <c r="G68" s="10" t="n">
        <v>1</v>
      </c>
      <c r="H68" s="10" t="n">
        <v>1</v>
      </c>
      <c r="I68" s="0"/>
      <c r="J68" s="0"/>
      <c r="L68" s="10" t="s">
        <v>1003</v>
      </c>
    </row>
    <row r="69" customFormat="false" ht="12.8" hidden="false" customHeight="false" outlineLevel="0" collapsed="false">
      <c r="A69" s="10" t="s">
        <v>93</v>
      </c>
      <c r="B69" s="10" t="s">
        <v>1005</v>
      </c>
      <c r="C69" s="10" t="n">
        <v>1</v>
      </c>
      <c r="D69" s="0"/>
      <c r="E69" s="10" t="n">
        <v>0</v>
      </c>
      <c r="F69" s="10" t="e">
        <f aca="false">VLOOKUP(batch1_2!A69,#REF!,2,0)</f>
        <v>#VALUE!</v>
      </c>
      <c r="G69" s="0"/>
      <c r="H69" s="10" t="n">
        <v>1</v>
      </c>
      <c r="I69" s="0"/>
      <c r="J69" s="0"/>
      <c r="L69" s="10" t="s">
        <v>1006</v>
      </c>
    </row>
    <row r="70" customFormat="false" ht="12.8" hidden="false" customHeight="false" outlineLevel="0" collapsed="false">
      <c r="A70" s="10" t="s">
        <v>97</v>
      </c>
      <c r="B70" s="10" t="s">
        <v>535</v>
      </c>
      <c r="C70" s="10" t="n">
        <v>0</v>
      </c>
      <c r="D70" s="10" t="s">
        <v>1436</v>
      </c>
      <c r="E70" s="10" t="n">
        <v>1</v>
      </c>
      <c r="F70" s="10" t="e">
        <f aca="false">VLOOKUP(batch1_2!A70,#REF!,2,0)</f>
        <v>#VALUE!</v>
      </c>
      <c r="G70" s="0"/>
      <c r="H70" s="0"/>
      <c r="I70" s="0"/>
      <c r="J70" s="0"/>
      <c r="L70" s="0"/>
    </row>
    <row r="71" customFormat="false" ht="12.8" hidden="false" customHeight="false" outlineLevel="0" collapsed="false">
      <c r="A71" s="10" t="s">
        <v>97</v>
      </c>
      <c r="B71" s="10" t="s">
        <v>536</v>
      </c>
      <c r="C71" s="10" t="n">
        <v>0</v>
      </c>
      <c r="D71" s="10" t="s">
        <v>1436</v>
      </c>
      <c r="E71" s="10" t="n">
        <v>1</v>
      </c>
      <c r="F71" s="10" t="e">
        <f aca="false">VLOOKUP(batch1_2!A71,#REF!,2,0)</f>
        <v>#VALUE!</v>
      </c>
      <c r="G71" s="0"/>
      <c r="H71" s="0"/>
      <c r="I71" s="0"/>
      <c r="J71" s="0"/>
      <c r="L71" s="0"/>
    </row>
    <row r="72" customFormat="false" ht="12.8" hidden="false" customHeight="false" outlineLevel="0" collapsed="false">
      <c r="A72" s="10" t="s">
        <v>99</v>
      </c>
      <c r="B72" s="10" t="s">
        <v>551</v>
      </c>
      <c r="C72" s="10" t="n">
        <v>0</v>
      </c>
      <c r="D72" s="10" t="s">
        <v>1436</v>
      </c>
      <c r="E72" s="10" t="n">
        <v>1</v>
      </c>
      <c r="F72" s="10" t="e">
        <f aca="false">VLOOKUP(batch1_2!A72,#REF!,2,0)</f>
        <v>#VALUE!</v>
      </c>
      <c r="G72" s="0"/>
      <c r="H72" s="0"/>
      <c r="I72" s="0"/>
      <c r="J72" s="0"/>
      <c r="L72" s="0"/>
    </row>
    <row r="73" customFormat="false" ht="12.8" hidden="false" customHeight="false" outlineLevel="0" collapsed="false">
      <c r="A73" s="10" t="s">
        <v>99</v>
      </c>
      <c r="B73" s="10" t="s">
        <v>552</v>
      </c>
      <c r="C73" s="10" t="n">
        <v>0</v>
      </c>
      <c r="D73" s="10" t="s">
        <v>1436</v>
      </c>
      <c r="E73" s="10" t="n">
        <v>1</v>
      </c>
      <c r="F73" s="10" t="e">
        <f aca="false">VLOOKUP(batch1_2!A73,#REF!,2,0)</f>
        <v>#VALUE!</v>
      </c>
      <c r="G73" s="0"/>
      <c r="H73" s="0"/>
      <c r="I73" s="0"/>
      <c r="J73" s="0"/>
      <c r="L73" s="0"/>
    </row>
    <row r="74" customFormat="false" ht="12.8" hidden="false" customHeight="false" outlineLevel="0" collapsed="false">
      <c r="A74" s="10" t="s">
        <v>99</v>
      </c>
      <c r="B74" s="10" t="s">
        <v>553</v>
      </c>
      <c r="C74" s="10" t="n">
        <v>0</v>
      </c>
      <c r="D74" s="0"/>
      <c r="E74" s="10" t="n">
        <v>0</v>
      </c>
      <c r="F74" s="10" t="e">
        <f aca="false">VLOOKUP(batch1_2!A74,#REF!,2,0)</f>
        <v>#VALUE!</v>
      </c>
      <c r="G74" s="0"/>
      <c r="H74" s="0"/>
      <c r="I74" s="0"/>
      <c r="J74" s="10" t="n">
        <v>1</v>
      </c>
      <c r="L74" s="10" t="s">
        <v>554</v>
      </c>
    </row>
    <row r="75" customFormat="false" ht="12.8" hidden="false" customHeight="false" outlineLevel="0" collapsed="false">
      <c r="A75" s="10" t="s">
        <v>99</v>
      </c>
      <c r="B75" s="10" t="s">
        <v>555</v>
      </c>
      <c r="C75" s="10" t="n">
        <v>0</v>
      </c>
      <c r="D75" s="10" t="s">
        <v>1436</v>
      </c>
      <c r="E75" s="10" t="n">
        <v>1</v>
      </c>
      <c r="F75" s="10" t="e">
        <f aca="false">VLOOKUP(batch1_2!A75,#REF!,2,0)</f>
        <v>#VALUE!</v>
      </c>
      <c r="G75" s="0"/>
      <c r="H75" s="0"/>
      <c r="I75" s="0"/>
      <c r="L75" s="0"/>
    </row>
    <row r="76" customFormat="false" ht="12.8" hidden="false" customHeight="false" outlineLevel="0" collapsed="false">
      <c r="A76" s="10" t="s">
        <v>99</v>
      </c>
      <c r="B76" s="10" t="s">
        <v>556</v>
      </c>
      <c r="C76" s="10" t="n">
        <v>0</v>
      </c>
      <c r="D76" s="10" t="s">
        <v>1436</v>
      </c>
      <c r="E76" s="10" t="n">
        <v>1</v>
      </c>
      <c r="F76" s="10" t="e">
        <f aca="false">VLOOKUP(batch1_2!A76,#REF!,2,0)</f>
        <v>#VALUE!</v>
      </c>
      <c r="G76" s="0"/>
      <c r="H76" s="0"/>
      <c r="I76" s="0"/>
      <c r="L76" s="0"/>
    </row>
    <row r="77" customFormat="false" ht="12.8" hidden="false" customHeight="false" outlineLevel="0" collapsed="false">
      <c r="A77" s="10" t="s">
        <v>99</v>
      </c>
      <c r="B77" s="10" t="s">
        <v>557</v>
      </c>
      <c r="C77" s="10" t="n">
        <v>0</v>
      </c>
      <c r="D77" s="10" t="s">
        <v>1436</v>
      </c>
      <c r="E77" s="10" t="n">
        <v>1</v>
      </c>
      <c r="F77" s="10" t="e">
        <f aca="false">VLOOKUP(batch1_2!A77,#REF!,2,0)</f>
        <v>#VALUE!</v>
      </c>
      <c r="G77" s="0"/>
      <c r="H77" s="0"/>
      <c r="I77" s="0"/>
      <c r="L77" s="0"/>
    </row>
    <row r="78" customFormat="false" ht="12.8" hidden="false" customHeight="false" outlineLevel="0" collapsed="false">
      <c r="A78" s="10" t="s">
        <v>99</v>
      </c>
      <c r="B78" s="10" t="s">
        <v>558</v>
      </c>
      <c r="C78" s="10" t="n">
        <v>0</v>
      </c>
      <c r="D78" s="10" t="s">
        <v>1436</v>
      </c>
      <c r="E78" s="10" t="n">
        <v>1</v>
      </c>
      <c r="F78" s="10" t="e">
        <f aca="false">VLOOKUP(batch1_2!A78,#REF!,2,0)</f>
        <v>#VALUE!</v>
      </c>
      <c r="G78" s="0"/>
      <c r="H78" s="0"/>
      <c r="I78" s="0"/>
      <c r="L78" s="0"/>
    </row>
    <row r="79" customFormat="false" ht="12.8" hidden="false" customHeight="false" outlineLevel="0" collapsed="false">
      <c r="A79" s="10" t="s">
        <v>99</v>
      </c>
      <c r="B79" s="10" t="s">
        <v>559</v>
      </c>
      <c r="C79" s="10" t="n">
        <v>0</v>
      </c>
      <c r="D79" s="10" t="s">
        <v>1436</v>
      </c>
      <c r="E79" s="10" t="n">
        <v>1</v>
      </c>
      <c r="F79" s="10" t="e">
        <f aca="false">VLOOKUP(batch1_2!A79,#REF!,2,0)</f>
        <v>#VALUE!</v>
      </c>
      <c r="G79" s="0"/>
      <c r="H79" s="0"/>
      <c r="I79" s="0"/>
      <c r="L79" s="0"/>
    </row>
    <row r="80" customFormat="false" ht="12.8" hidden="false" customHeight="false" outlineLevel="0" collapsed="false">
      <c r="A80" s="10" t="s">
        <v>99</v>
      </c>
      <c r="B80" s="10" t="s">
        <v>560</v>
      </c>
      <c r="C80" s="10" t="n">
        <v>0</v>
      </c>
      <c r="D80" s="10" t="s">
        <v>1436</v>
      </c>
      <c r="E80" s="10" t="n">
        <v>1</v>
      </c>
      <c r="F80" s="10" t="e">
        <f aca="false">VLOOKUP(batch1_2!A80,#REF!,2,0)</f>
        <v>#VALUE!</v>
      </c>
      <c r="G80" s="0"/>
      <c r="H80" s="0"/>
      <c r="I80" s="0"/>
      <c r="L80" s="0"/>
    </row>
    <row r="81" customFormat="false" ht="12.8" hidden="false" customHeight="false" outlineLevel="0" collapsed="false">
      <c r="A81" s="10" t="s">
        <v>99</v>
      </c>
      <c r="B81" s="10" t="s">
        <v>561</v>
      </c>
      <c r="C81" s="10" t="n">
        <v>0</v>
      </c>
      <c r="D81" s="10" t="s">
        <v>1436</v>
      </c>
      <c r="E81" s="10" t="n">
        <v>1</v>
      </c>
      <c r="F81" s="10" t="e">
        <f aca="false">VLOOKUP(batch1_2!A81,#REF!,2,0)</f>
        <v>#VALUE!</v>
      </c>
      <c r="G81" s="0"/>
      <c r="H81" s="0"/>
      <c r="I81" s="0"/>
      <c r="L81" s="0"/>
    </row>
    <row r="82" customFormat="false" ht="12.8" hidden="false" customHeight="false" outlineLevel="0" collapsed="false">
      <c r="A82" s="10" t="s">
        <v>115</v>
      </c>
      <c r="B82" s="10" t="s">
        <v>618</v>
      </c>
      <c r="C82" s="10" t="n">
        <v>0</v>
      </c>
      <c r="D82" s="10" t="s">
        <v>1436</v>
      </c>
      <c r="E82" s="10" t="n">
        <v>1</v>
      </c>
      <c r="F82" s="10" t="e">
        <f aca="false">VLOOKUP(batch1_2!A82,#REF!,2,0)</f>
        <v>#VALUE!</v>
      </c>
      <c r="G82" s="0"/>
      <c r="H82" s="0"/>
      <c r="I82" s="0"/>
      <c r="L82" s="0"/>
    </row>
    <row r="83" customFormat="false" ht="12.8" hidden="false" customHeight="false" outlineLevel="0" collapsed="false">
      <c r="A83" s="10" t="s">
        <v>115</v>
      </c>
      <c r="B83" s="10" t="s">
        <v>619</v>
      </c>
      <c r="C83" s="10" t="n">
        <v>0</v>
      </c>
      <c r="D83" s="0"/>
      <c r="E83" s="10" t="n">
        <v>0</v>
      </c>
      <c r="F83" s="10" t="e">
        <f aca="false">VLOOKUP(batch1_2!A83,#REF!,2,0)</f>
        <v>#VALUE!</v>
      </c>
      <c r="G83" s="10" t="n">
        <v>1</v>
      </c>
      <c r="H83" s="0"/>
      <c r="I83" s="0"/>
      <c r="L83" s="10" t="s">
        <v>620</v>
      </c>
    </row>
    <row r="84" customFormat="false" ht="12.8" hidden="false" customHeight="false" outlineLevel="0" collapsed="false">
      <c r="A84" s="10" t="s">
        <v>119</v>
      </c>
      <c r="B84" s="10" t="s">
        <v>628</v>
      </c>
      <c r="C84" s="10" t="n">
        <v>0</v>
      </c>
      <c r="D84" s="0"/>
      <c r="E84" s="10" t="n">
        <v>0</v>
      </c>
      <c r="F84" s="10" t="e">
        <f aca="false">VLOOKUP(batch1_2!A84,#REF!,2,0)</f>
        <v>#VALUE!</v>
      </c>
      <c r="G84" s="10" t="n">
        <v>1</v>
      </c>
      <c r="H84" s="0"/>
      <c r="I84" s="0"/>
      <c r="L84" s="10" t="s">
        <v>620</v>
      </c>
    </row>
    <row r="85" customFormat="false" ht="12.8" hidden="false" customHeight="false" outlineLevel="0" collapsed="false">
      <c r="A85" s="10" t="s">
        <v>119</v>
      </c>
      <c r="B85" s="10" t="s">
        <v>629</v>
      </c>
      <c r="C85" s="10" t="n">
        <v>0</v>
      </c>
      <c r="D85" s="0"/>
      <c r="E85" s="10" t="n">
        <v>0</v>
      </c>
      <c r="F85" s="10" t="e">
        <f aca="false">VLOOKUP(batch1_2!A85,#REF!,2,0)</f>
        <v>#VALUE!</v>
      </c>
      <c r="G85" s="10" t="n">
        <v>1</v>
      </c>
      <c r="H85" s="0"/>
      <c r="I85" s="0"/>
      <c r="L85" s="10" t="s">
        <v>620</v>
      </c>
    </row>
    <row r="86" customFormat="false" ht="12.8" hidden="false" customHeight="false" outlineLevel="0" collapsed="false">
      <c r="A86" s="10" t="s">
        <v>127</v>
      </c>
      <c r="B86" s="10" t="s">
        <v>1164</v>
      </c>
      <c r="C86" s="10" t="n">
        <v>0</v>
      </c>
      <c r="D86" s="10" t="s">
        <v>1437</v>
      </c>
      <c r="E86" s="10" t="n">
        <v>1</v>
      </c>
      <c r="F86" s="10" t="e">
        <f aca="false">VLOOKUP(batch1_2!A86,#REF!,2,0)</f>
        <v>#VALUE!</v>
      </c>
      <c r="G86" s="0"/>
      <c r="H86" s="0"/>
      <c r="I86" s="0"/>
      <c r="L86" s="0"/>
    </row>
    <row r="87" customFormat="false" ht="12.8" hidden="false" customHeight="false" outlineLevel="0" collapsed="false">
      <c r="A87" s="10" t="s">
        <v>129</v>
      </c>
      <c r="B87" s="10" t="s">
        <v>1166</v>
      </c>
      <c r="C87" s="10" t="n">
        <v>0</v>
      </c>
      <c r="D87" s="0"/>
      <c r="E87" s="10" t="n">
        <v>0</v>
      </c>
      <c r="F87" s="10" t="e">
        <f aca="false">VLOOKUP(batch1_2!A87,#REF!,2,0)</f>
        <v>#VALUE!</v>
      </c>
      <c r="G87" s="10" t="n">
        <v>1</v>
      </c>
      <c r="H87" s="0"/>
      <c r="I87" s="0"/>
      <c r="L87" s="10" t="s">
        <v>1167</v>
      </c>
    </row>
    <row r="88" customFormat="false" ht="12.8" hidden="false" customHeight="false" outlineLevel="0" collapsed="false">
      <c r="A88" s="10" t="s">
        <v>129</v>
      </c>
      <c r="B88" s="10" t="s">
        <v>1168</v>
      </c>
      <c r="C88" s="10" t="n">
        <v>0</v>
      </c>
      <c r="D88" s="0"/>
      <c r="E88" s="10" t="n">
        <v>0</v>
      </c>
      <c r="F88" s="10" t="e">
        <f aca="false">VLOOKUP(batch1_2!A88,#REF!,2,0)</f>
        <v>#VALUE!</v>
      </c>
      <c r="G88" s="10" t="n">
        <v>1</v>
      </c>
      <c r="H88" s="0"/>
      <c r="I88" s="0"/>
      <c r="L88" s="10" t="s">
        <v>1167</v>
      </c>
    </row>
    <row r="89" customFormat="false" ht="12.8" hidden="false" customHeight="false" outlineLevel="0" collapsed="false">
      <c r="A89" s="10" t="s">
        <v>129</v>
      </c>
      <c r="B89" s="10" t="s">
        <v>1169</v>
      </c>
      <c r="C89" s="10" t="n">
        <v>0</v>
      </c>
      <c r="D89" s="0"/>
      <c r="E89" s="10" t="n">
        <v>0</v>
      </c>
      <c r="F89" s="10" t="e">
        <f aca="false">VLOOKUP(batch1_2!A89,#REF!,2,0)</f>
        <v>#VALUE!</v>
      </c>
      <c r="G89" s="10" t="n">
        <v>1</v>
      </c>
      <c r="H89" s="0"/>
      <c r="I89" s="0"/>
      <c r="L89" s="10" t="s">
        <v>1167</v>
      </c>
    </row>
    <row r="90" customFormat="false" ht="12.8" hidden="false" customHeight="false" outlineLevel="0" collapsed="false">
      <c r="A90" s="10" t="s">
        <v>129</v>
      </c>
      <c r="B90" s="10" t="s">
        <v>1170</v>
      </c>
      <c r="C90" s="10" t="n">
        <v>0</v>
      </c>
      <c r="D90" s="0"/>
      <c r="E90" s="10" t="n">
        <v>0</v>
      </c>
      <c r="F90" s="10" t="e">
        <f aca="false">VLOOKUP(batch1_2!A90,#REF!,2,0)</f>
        <v>#VALUE!</v>
      </c>
      <c r="G90" s="10" t="n">
        <v>1</v>
      </c>
      <c r="H90" s="0"/>
      <c r="I90" s="0"/>
      <c r="L90" s="10" t="s">
        <v>1167</v>
      </c>
    </row>
    <row r="91" customFormat="false" ht="12.8" hidden="false" customHeight="false" outlineLevel="0" collapsed="false">
      <c r="A91" s="10" t="s">
        <v>129</v>
      </c>
      <c r="B91" s="10" t="s">
        <v>1171</v>
      </c>
      <c r="C91" s="10" t="n">
        <v>0</v>
      </c>
      <c r="D91" s="0"/>
      <c r="E91" s="10" t="n">
        <v>0</v>
      </c>
      <c r="F91" s="10" t="e">
        <f aca="false">VLOOKUP(batch1_2!A91,#REF!,2,0)</f>
        <v>#VALUE!</v>
      </c>
      <c r="G91" s="10" t="n">
        <v>1</v>
      </c>
      <c r="H91" s="0"/>
      <c r="I91" s="0"/>
      <c r="L91" s="10" t="s">
        <v>1167</v>
      </c>
    </row>
    <row r="92" customFormat="false" ht="12.8" hidden="false" customHeight="false" outlineLevel="0" collapsed="false">
      <c r="A92" s="10" t="s">
        <v>129</v>
      </c>
      <c r="B92" s="10" t="s">
        <v>1172</v>
      </c>
      <c r="C92" s="10" t="n">
        <v>0</v>
      </c>
      <c r="D92" s="0"/>
      <c r="E92" s="10" t="n">
        <v>0</v>
      </c>
      <c r="F92" s="10" t="e">
        <f aca="false">VLOOKUP(batch1_2!A92,#REF!,2,0)</f>
        <v>#VALUE!</v>
      </c>
      <c r="G92" s="10" t="n">
        <v>1</v>
      </c>
      <c r="H92" s="10" t="n">
        <v>1</v>
      </c>
      <c r="I92" s="10" t="n">
        <v>1</v>
      </c>
      <c r="L92" s="0"/>
    </row>
    <row r="93" customFormat="false" ht="12.8" hidden="false" customHeight="false" outlineLevel="0" collapsed="false">
      <c r="A93" s="10" t="s">
        <v>129</v>
      </c>
      <c r="B93" s="10" t="s">
        <v>1173</v>
      </c>
      <c r="C93" s="10" t="n">
        <v>0</v>
      </c>
      <c r="D93" s="0"/>
      <c r="E93" s="10" t="n">
        <v>0</v>
      </c>
      <c r="F93" s="10" t="e">
        <f aca="false">VLOOKUP(batch1_2!A93,#REF!,2,0)</f>
        <v>#VALUE!</v>
      </c>
      <c r="G93" s="0"/>
      <c r="H93" s="10" t="n">
        <v>1</v>
      </c>
      <c r="I93" s="10" t="n">
        <v>1</v>
      </c>
      <c r="L93" s="10" t="s">
        <v>1174</v>
      </c>
    </row>
    <row r="94" customFormat="false" ht="12.8" hidden="false" customHeight="false" outlineLevel="0" collapsed="false">
      <c r="A94" s="10" t="s">
        <v>129</v>
      </c>
      <c r="B94" s="10" t="s">
        <v>1176</v>
      </c>
      <c r="C94" s="10" t="n">
        <v>0</v>
      </c>
      <c r="D94" s="10" t="s">
        <v>1437</v>
      </c>
      <c r="E94" s="10" t="n">
        <v>1</v>
      </c>
      <c r="F94" s="10" t="e">
        <f aca="false">VLOOKUP(batch1_2!A94,#REF!,2,0)</f>
        <v>#VALUE!</v>
      </c>
      <c r="G94" s="0"/>
      <c r="H94" s="0"/>
      <c r="I94" s="0"/>
      <c r="L94" s="0"/>
    </row>
    <row r="95" customFormat="false" ht="12.8" hidden="false" customHeight="false" outlineLevel="0" collapsed="false">
      <c r="A95" s="10" t="s">
        <v>129</v>
      </c>
      <c r="B95" s="10" t="s">
        <v>1177</v>
      </c>
      <c r="C95" s="10" t="n">
        <v>0</v>
      </c>
      <c r="D95" s="0"/>
      <c r="E95" s="10" t="n">
        <v>0</v>
      </c>
      <c r="F95" s="10" t="e">
        <f aca="false">VLOOKUP(batch1_2!A95,#REF!,2,0)</f>
        <v>#VALUE!</v>
      </c>
      <c r="G95" s="0"/>
      <c r="H95" s="10" t="n">
        <v>1</v>
      </c>
      <c r="I95" s="10" t="n">
        <v>1</v>
      </c>
      <c r="L95" s="10" t="s">
        <v>1178</v>
      </c>
    </row>
    <row r="96" customFormat="false" ht="12.8" hidden="false" customHeight="false" outlineLevel="0" collapsed="false">
      <c r="A96" s="10" t="s">
        <v>129</v>
      </c>
      <c r="B96" s="10" t="s">
        <v>1180</v>
      </c>
      <c r="C96" s="10" t="n">
        <v>0</v>
      </c>
      <c r="D96" s="10" t="s">
        <v>1437</v>
      </c>
      <c r="E96" s="10" t="n">
        <v>1</v>
      </c>
      <c r="F96" s="10" t="e">
        <f aca="false">VLOOKUP(batch1_2!A96,#REF!,2,0)</f>
        <v>#VALUE!</v>
      </c>
      <c r="G96" s="0"/>
      <c r="H96" s="0"/>
      <c r="I96" s="0"/>
      <c r="L96" s="0"/>
    </row>
    <row r="97" customFormat="false" ht="12.8" hidden="false" customHeight="false" outlineLevel="0" collapsed="false">
      <c r="A97" s="10" t="s">
        <v>129</v>
      </c>
      <c r="B97" s="10" t="s">
        <v>1181</v>
      </c>
      <c r="C97" s="10" t="n">
        <v>0</v>
      </c>
      <c r="D97" s="0"/>
      <c r="E97" s="10" t="n">
        <v>0</v>
      </c>
      <c r="F97" s="10" t="e">
        <f aca="false">VLOOKUP(batch1_2!A97,#REF!,2,0)</f>
        <v>#VALUE!</v>
      </c>
      <c r="G97" s="0"/>
      <c r="H97" s="10" t="n">
        <v>1</v>
      </c>
      <c r="I97" s="10" t="n">
        <v>1</v>
      </c>
      <c r="L97" s="10" t="s">
        <v>1178</v>
      </c>
    </row>
    <row r="98" customFormat="false" ht="12.8" hidden="false" customHeight="false" outlineLevel="0" collapsed="false">
      <c r="A98" s="10" t="s">
        <v>129</v>
      </c>
      <c r="B98" s="10" t="s">
        <v>1183</v>
      </c>
      <c r="C98" s="10" t="n">
        <v>0</v>
      </c>
      <c r="D98" s="10" t="s">
        <v>1437</v>
      </c>
      <c r="E98" s="10" t="n">
        <v>1</v>
      </c>
      <c r="F98" s="10" t="e">
        <f aca="false">VLOOKUP(batch1_2!A98,#REF!,2,0)</f>
        <v>#VALUE!</v>
      </c>
      <c r="G98" s="0"/>
      <c r="H98" s="0"/>
      <c r="I98" s="0"/>
      <c r="L98" s="0"/>
    </row>
    <row r="99" customFormat="false" ht="12.8" hidden="false" customHeight="false" outlineLevel="0" collapsed="false">
      <c r="A99" s="10" t="s">
        <v>129</v>
      </c>
      <c r="B99" s="10" t="s">
        <v>1184</v>
      </c>
      <c r="C99" s="10" t="n">
        <v>0</v>
      </c>
      <c r="D99" s="0"/>
      <c r="E99" s="10" t="n">
        <v>0</v>
      </c>
      <c r="F99" s="10" t="e">
        <f aca="false">VLOOKUP(batch1_2!A99,#REF!,2,0)</f>
        <v>#VALUE!</v>
      </c>
      <c r="G99" s="0"/>
      <c r="H99" s="10" t="n">
        <v>1</v>
      </c>
      <c r="I99" s="10" t="n">
        <v>1</v>
      </c>
      <c r="L99" s="10" t="s">
        <v>1178</v>
      </c>
    </row>
    <row r="100" customFormat="false" ht="12.8" hidden="false" customHeight="false" outlineLevel="0" collapsed="false">
      <c r="A100" s="10" t="s">
        <v>203</v>
      </c>
      <c r="B100" s="10" t="s">
        <v>1010</v>
      </c>
      <c r="C100" s="10" t="n">
        <v>1</v>
      </c>
      <c r="D100" s="0"/>
      <c r="E100" s="10" t="n">
        <v>0</v>
      </c>
      <c r="F100" s="10" t="e">
        <f aca="false">VLOOKUP(batch1_2!A100,#REF!,2,0)</f>
        <v>#VALUE!</v>
      </c>
      <c r="G100" s="10" t="n">
        <v>1</v>
      </c>
      <c r="H100" s="10" t="n">
        <v>1</v>
      </c>
      <c r="I100" s="0"/>
      <c r="L100" s="10" t="s">
        <v>1011</v>
      </c>
    </row>
    <row r="101" customFormat="false" ht="12.8" hidden="false" customHeight="false" outlineLevel="0" collapsed="false">
      <c r="A101" s="10" t="s">
        <v>203</v>
      </c>
      <c r="B101" s="10" t="s">
        <v>1012</v>
      </c>
      <c r="C101" s="10" t="n">
        <v>1</v>
      </c>
      <c r="D101" s="0"/>
      <c r="E101" s="10" t="n">
        <v>0</v>
      </c>
      <c r="F101" s="10" t="e">
        <f aca="false">VLOOKUP(batch1_2!A101,#REF!,2,0)</f>
        <v>#VALUE!</v>
      </c>
      <c r="G101" s="10" t="n">
        <v>1</v>
      </c>
      <c r="H101" s="10" t="n">
        <v>1</v>
      </c>
      <c r="I101" s="0"/>
      <c r="L101" s="10" t="s">
        <v>1011</v>
      </c>
    </row>
    <row r="102" customFormat="false" ht="12.8" hidden="false" customHeight="false" outlineLevel="0" collapsed="false">
      <c r="A102" s="10" t="s">
        <v>133</v>
      </c>
      <c r="B102" s="10" t="s">
        <v>637</v>
      </c>
      <c r="C102" s="10" t="n">
        <v>0</v>
      </c>
      <c r="D102" s="0"/>
      <c r="E102" s="10" t="n">
        <v>0</v>
      </c>
      <c r="F102" s="10" t="e">
        <f aca="false">VLOOKUP(batch1_2!A102,#REF!,2,0)</f>
        <v>#VALUE!</v>
      </c>
      <c r="G102" s="10" t="n">
        <v>1</v>
      </c>
      <c r="I102" s="0"/>
      <c r="L102" s="10" t="s">
        <v>1167</v>
      </c>
    </row>
    <row r="103" customFormat="false" ht="12.8" hidden="false" customHeight="false" outlineLevel="0" collapsed="false">
      <c r="A103" s="10" t="s">
        <v>133</v>
      </c>
      <c r="B103" s="10" t="s">
        <v>638</v>
      </c>
      <c r="C103" s="10" t="n">
        <v>0</v>
      </c>
      <c r="D103" s="0"/>
      <c r="E103" s="10" t="n">
        <v>0</v>
      </c>
      <c r="F103" s="10" t="e">
        <f aca="false">VLOOKUP(batch1_2!A103,#REF!,2,0)</f>
        <v>#VALUE!</v>
      </c>
      <c r="G103" s="10" t="n">
        <v>1</v>
      </c>
      <c r="I103" s="0"/>
      <c r="L103" s="10" t="s">
        <v>1167</v>
      </c>
    </row>
    <row r="104" customFormat="false" ht="12.8" hidden="false" customHeight="false" outlineLevel="0" collapsed="false">
      <c r="A104" s="10" t="s">
        <v>135</v>
      </c>
      <c r="B104" s="10" t="s">
        <v>643</v>
      </c>
      <c r="C104" s="10" t="n">
        <v>0</v>
      </c>
      <c r="D104" s="10" t="s">
        <v>1436</v>
      </c>
      <c r="E104" s="10" t="n">
        <v>1</v>
      </c>
      <c r="F104" s="10" t="e">
        <f aca="false">VLOOKUP(batch1_2!A104,#REF!,2,0)</f>
        <v>#VALUE!</v>
      </c>
      <c r="G104" s="0"/>
      <c r="I104" s="0"/>
      <c r="L104" s="0"/>
    </row>
    <row r="105" customFormat="false" ht="12.8" hidden="false" customHeight="false" outlineLevel="0" collapsed="false">
      <c r="A105" s="10" t="s">
        <v>135</v>
      </c>
      <c r="B105" s="10" t="s">
        <v>644</v>
      </c>
      <c r="C105" s="10" t="n">
        <v>0</v>
      </c>
      <c r="E105" s="10" t="n">
        <v>0</v>
      </c>
      <c r="F105" s="10" t="e">
        <f aca="false">VLOOKUP(batch1_2!A105,#REF!,2,0)</f>
        <v>#VALUE!</v>
      </c>
      <c r="G105" s="10" t="n">
        <v>1</v>
      </c>
      <c r="I105" s="10" t="n">
        <v>1</v>
      </c>
      <c r="L105" s="10" t="s">
        <v>645</v>
      </c>
    </row>
    <row r="106" customFormat="false" ht="12.8" hidden="false" customHeight="false" outlineLevel="0" collapsed="false">
      <c r="A106" s="10" t="s">
        <v>135</v>
      </c>
      <c r="B106" s="10" t="s">
        <v>646</v>
      </c>
      <c r="C106" s="10" t="n">
        <v>0</v>
      </c>
      <c r="E106" s="10" t="n">
        <v>0</v>
      </c>
      <c r="F106" s="10" t="e">
        <f aca="false">VLOOKUP(batch1_2!A106,#REF!,2,0)</f>
        <v>#VALUE!</v>
      </c>
      <c r="G106" s="10" t="n">
        <v>1</v>
      </c>
      <c r="I106" s="10" t="n">
        <v>1</v>
      </c>
      <c r="L106" s="10" t="s">
        <v>645</v>
      </c>
    </row>
  </sheetData>
  <autoFilter ref="A:M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4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10" width="6.0765306122449"/>
    <col collapsed="false" hidden="false" max="2" min="2" style="10" width="28.2142857142857"/>
    <col collapsed="false" hidden="false" max="5" min="3" style="0" width="6.61224489795918"/>
    <col collapsed="false" hidden="false" max="6" min="6" style="10" width="15.5255102040816"/>
    <col collapsed="false" hidden="false" max="23" min="7" style="0" width="6.61224489795918"/>
    <col collapsed="false" hidden="false" max="1025" min="24" style="10" width="6.0765306122449"/>
  </cols>
  <sheetData>
    <row r="1" customFormat="false" ht="12.8" hidden="false" customHeight="false" outlineLevel="0" collapsed="false">
      <c r="A1" s="10" t="s">
        <v>288</v>
      </c>
      <c r="B1" s="10" t="s">
        <v>1431</v>
      </c>
      <c r="C1" s="10" t="s">
        <v>1432</v>
      </c>
      <c r="D1" s="10" t="s">
        <v>1438</v>
      </c>
      <c r="E1" s="10" t="s">
        <v>1439</v>
      </c>
      <c r="F1" s="10" t="s">
        <v>1440</v>
      </c>
      <c r="G1" s="10" t="s">
        <v>1441</v>
      </c>
      <c r="H1" s="10" t="s">
        <v>1442</v>
      </c>
      <c r="I1" s="10" t="s">
        <v>1443</v>
      </c>
      <c r="J1" s="10" t="s">
        <v>1444</v>
      </c>
      <c r="K1" s="10" t="s">
        <v>1445</v>
      </c>
      <c r="L1" s="10" t="s">
        <v>1446</v>
      </c>
      <c r="M1" s="10" t="s">
        <v>1447</v>
      </c>
      <c r="N1" s="10" t="s">
        <v>1448</v>
      </c>
      <c r="O1" s="10" t="s">
        <v>1449</v>
      </c>
      <c r="P1" s="10" t="s">
        <v>1450</v>
      </c>
      <c r="Q1" s="10" t="s">
        <v>1451</v>
      </c>
      <c r="R1" s="10" t="s">
        <v>1452</v>
      </c>
      <c r="S1" s="10" t="s">
        <v>1453</v>
      </c>
      <c r="T1" s="10" t="s">
        <v>1454</v>
      </c>
      <c r="U1" s="10" t="s">
        <v>1455</v>
      </c>
      <c r="V1" s="10" t="s">
        <v>1456</v>
      </c>
      <c r="W1" s="10" t="s">
        <v>1457</v>
      </c>
    </row>
    <row r="2" customFormat="false" ht="12.8" hidden="false" customHeight="false" outlineLevel="0" collapsed="false">
      <c r="A2" s="10" t="s">
        <v>16</v>
      </c>
      <c r="B2" s="10" t="s">
        <v>320</v>
      </c>
      <c r="C2" s="10" t="n">
        <v>0</v>
      </c>
      <c r="F2" s="0"/>
      <c r="K2" s="10" t="s">
        <v>1458</v>
      </c>
      <c r="L2" s="10" t="s">
        <v>1458</v>
      </c>
      <c r="W2" s="10" t="s">
        <v>1458</v>
      </c>
    </row>
    <row r="3" customFormat="false" ht="12.8" hidden="false" customHeight="false" outlineLevel="0" collapsed="false">
      <c r="A3" s="10" t="s">
        <v>16</v>
      </c>
      <c r="B3" s="10" t="s">
        <v>321</v>
      </c>
      <c r="C3" s="10" t="n">
        <v>0</v>
      </c>
      <c r="F3" s="0"/>
      <c r="K3" s="10" t="s">
        <v>1458</v>
      </c>
      <c r="L3" s="10" t="s">
        <v>1458</v>
      </c>
      <c r="W3" s="10" t="s">
        <v>1458</v>
      </c>
    </row>
    <row r="4" customFormat="false" ht="12.8" hidden="false" customHeight="false" outlineLevel="0" collapsed="false">
      <c r="A4" s="10" t="s">
        <v>23</v>
      </c>
      <c r="B4" s="10" t="s">
        <v>831</v>
      </c>
      <c r="C4" s="10" t="n">
        <v>1</v>
      </c>
      <c r="D4" s="10" t="s">
        <v>1458</v>
      </c>
      <c r="F4" s="0"/>
      <c r="I4" s="10" t="s">
        <v>1458</v>
      </c>
      <c r="K4" s="10" t="s">
        <v>1458</v>
      </c>
      <c r="N4" s="10" t="s">
        <v>1458</v>
      </c>
    </row>
    <row r="5" customFormat="false" ht="12.8" hidden="false" customHeight="false" outlineLevel="0" collapsed="false">
      <c r="A5" s="10" t="s">
        <v>164</v>
      </c>
      <c r="B5" s="10" t="s">
        <v>853</v>
      </c>
      <c r="C5" s="10" t="n">
        <v>1</v>
      </c>
      <c r="F5" s="10" t="s">
        <v>1458</v>
      </c>
      <c r="J5" s="10" t="s">
        <v>1458</v>
      </c>
      <c r="L5" s="10" t="s">
        <v>1458</v>
      </c>
      <c r="N5" s="10" t="s">
        <v>1458</v>
      </c>
      <c r="V5" s="10" t="s">
        <v>1458</v>
      </c>
    </row>
    <row r="6" customFormat="false" ht="12.8" hidden="false" customHeight="false" outlineLevel="0" collapsed="false">
      <c r="A6" s="10" t="s">
        <v>164</v>
      </c>
      <c r="B6" s="10" t="s">
        <v>854</v>
      </c>
      <c r="C6" s="10" t="n">
        <v>1</v>
      </c>
      <c r="F6" s="10" t="s">
        <v>1458</v>
      </c>
      <c r="J6" s="10" t="s">
        <v>1458</v>
      </c>
      <c r="L6" s="10" t="s">
        <v>1458</v>
      </c>
      <c r="N6" s="10" t="s">
        <v>1458</v>
      </c>
      <c r="V6" s="10" t="s">
        <v>1458</v>
      </c>
    </row>
    <row r="7" customFormat="false" ht="12.8" hidden="false" customHeight="false" outlineLevel="0" collapsed="false">
      <c r="A7" s="10" t="s">
        <v>31</v>
      </c>
      <c r="B7" s="10" t="s">
        <v>1092</v>
      </c>
      <c r="C7" s="10" t="n">
        <v>1</v>
      </c>
      <c r="E7" s="10" t="s">
        <v>1458</v>
      </c>
      <c r="F7" s="0"/>
      <c r="Q7" s="10" t="s">
        <v>1458</v>
      </c>
      <c r="S7" s="10" t="s">
        <v>1458</v>
      </c>
    </row>
    <row r="8" customFormat="false" ht="12.8" hidden="false" customHeight="false" outlineLevel="0" collapsed="false">
      <c r="A8" s="10" t="s">
        <v>31</v>
      </c>
      <c r="B8" s="10" t="s">
        <v>1093</v>
      </c>
      <c r="C8" s="10" t="n">
        <v>1</v>
      </c>
      <c r="E8" s="10" t="s">
        <v>1458</v>
      </c>
      <c r="F8" s="0"/>
      <c r="Q8" s="10" t="s">
        <v>1458</v>
      </c>
      <c r="S8" s="10" t="s">
        <v>1458</v>
      </c>
    </row>
    <row r="9" customFormat="false" ht="12.8" hidden="false" customHeight="false" outlineLevel="0" collapsed="false">
      <c r="A9" s="10" t="s">
        <v>36</v>
      </c>
      <c r="B9" s="10" t="s">
        <v>343</v>
      </c>
      <c r="C9" s="10" t="n">
        <v>0</v>
      </c>
      <c r="F9" s="0"/>
      <c r="H9" s="10" t="s">
        <v>1458</v>
      </c>
      <c r="M9" s="10" t="s">
        <v>1458</v>
      </c>
    </row>
    <row r="10" customFormat="false" ht="12.8" hidden="false" customHeight="false" outlineLevel="0" collapsed="false">
      <c r="A10" s="10" t="s">
        <v>176</v>
      </c>
      <c r="B10" s="10" t="s">
        <v>907</v>
      </c>
      <c r="C10" s="10" t="n">
        <v>1</v>
      </c>
      <c r="F10" s="0"/>
      <c r="R10" s="10" t="s">
        <v>1458</v>
      </c>
      <c r="U10" s="10" t="s">
        <v>1458</v>
      </c>
      <c r="W10" s="10" t="s">
        <v>1458</v>
      </c>
    </row>
    <row r="11" customFormat="false" ht="12.8" hidden="false" customHeight="false" outlineLevel="0" collapsed="false">
      <c r="A11" s="10" t="s">
        <v>176</v>
      </c>
      <c r="B11" s="10" t="s">
        <v>913</v>
      </c>
      <c r="C11" s="10" t="n">
        <v>1</v>
      </c>
      <c r="F11" s="0"/>
      <c r="R11" s="10" t="s">
        <v>1458</v>
      </c>
      <c r="U11" s="10" t="s">
        <v>1458</v>
      </c>
      <c r="W11" s="10" t="s">
        <v>1458</v>
      </c>
    </row>
    <row r="12" customFormat="false" ht="12.8" hidden="false" customHeight="false" outlineLevel="0" collapsed="false">
      <c r="A12" s="10" t="s">
        <v>176</v>
      </c>
      <c r="B12" s="10" t="s">
        <v>918</v>
      </c>
      <c r="C12" s="10" t="n">
        <v>1</v>
      </c>
      <c r="F12" s="0"/>
      <c r="R12" s="10" t="s">
        <v>1458</v>
      </c>
      <c r="U12" s="10" t="s">
        <v>1458</v>
      </c>
      <c r="W12" s="10" t="s">
        <v>1458</v>
      </c>
    </row>
    <row r="13" customFormat="false" ht="12.8" hidden="false" customHeight="false" outlineLevel="0" collapsed="false">
      <c r="A13" s="10" t="s">
        <v>176</v>
      </c>
      <c r="B13" s="10" t="s">
        <v>919</v>
      </c>
      <c r="C13" s="10" t="n">
        <v>1</v>
      </c>
      <c r="F13" s="0"/>
      <c r="R13" s="10" t="s">
        <v>1458</v>
      </c>
      <c r="U13" s="10" t="s">
        <v>1458</v>
      </c>
      <c r="W13" s="10" t="s">
        <v>1458</v>
      </c>
    </row>
    <row r="14" customFormat="false" ht="12.8" hidden="false" customHeight="false" outlineLevel="0" collapsed="false">
      <c r="A14" s="10" t="s">
        <v>176</v>
      </c>
      <c r="B14" s="10" t="s">
        <v>922</v>
      </c>
      <c r="C14" s="10" t="n">
        <v>1</v>
      </c>
      <c r="F14" s="0"/>
      <c r="R14" s="10" t="s">
        <v>1458</v>
      </c>
      <c r="U14" s="10" t="s">
        <v>1458</v>
      </c>
      <c r="W14" s="10" t="s">
        <v>1458</v>
      </c>
    </row>
    <row r="15" customFormat="false" ht="12.8" hidden="false" customHeight="false" outlineLevel="0" collapsed="false">
      <c r="A15" s="10" t="s">
        <v>68</v>
      </c>
      <c r="B15" s="10" t="s">
        <v>427</v>
      </c>
      <c r="C15" s="10" t="n">
        <v>0</v>
      </c>
      <c r="F15" s="0"/>
      <c r="R15" s="10" t="s">
        <v>1458</v>
      </c>
      <c r="U15" s="10" t="s">
        <v>1458</v>
      </c>
    </row>
    <row r="16" customFormat="false" ht="12.8" hidden="false" customHeight="false" outlineLevel="0" collapsed="false">
      <c r="A16" s="10" t="s">
        <v>189</v>
      </c>
      <c r="B16" s="10" t="s">
        <v>991</v>
      </c>
      <c r="C16" s="10" t="n">
        <v>1</v>
      </c>
      <c r="F16" s="0"/>
      <c r="G16" s="10" t="s">
        <v>1458</v>
      </c>
      <c r="M16" s="10" t="s">
        <v>1458</v>
      </c>
      <c r="P16" s="10" t="s">
        <v>1458</v>
      </c>
      <c r="T16" s="10" t="s">
        <v>1458</v>
      </c>
    </row>
    <row r="17" customFormat="false" ht="12.8" hidden="false" customHeight="false" outlineLevel="0" collapsed="false">
      <c r="A17" s="10" t="s">
        <v>189</v>
      </c>
      <c r="B17" s="10" t="s">
        <v>992</v>
      </c>
      <c r="C17" s="10" t="n">
        <v>1</v>
      </c>
      <c r="F17" s="0"/>
      <c r="G17" s="10" t="s">
        <v>1458</v>
      </c>
      <c r="M17" s="10" t="s">
        <v>1458</v>
      </c>
      <c r="P17" s="10" t="s">
        <v>1458</v>
      </c>
      <c r="T17" s="10" t="s">
        <v>1458</v>
      </c>
    </row>
    <row r="18" customFormat="false" ht="12.8" hidden="false" customHeight="false" outlineLevel="0" collapsed="false">
      <c r="A18" s="10" t="s">
        <v>83</v>
      </c>
      <c r="B18" s="10" t="s">
        <v>490</v>
      </c>
      <c r="C18" s="10" t="n">
        <v>1</v>
      </c>
      <c r="F18" s="0"/>
      <c r="H18" s="10" t="s">
        <v>1458</v>
      </c>
    </row>
    <row r="19" customFormat="false" ht="12.8" hidden="false" customHeight="false" outlineLevel="0" collapsed="false">
      <c r="A19" s="10" t="s">
        <v>83</v>
      </c>
      <c r="B19" s="10" t="s">
        <v>493</v>
      </c>
      <c r="C19" s="10" t="n">
        <v>1</v>
      </c>
      <c r="F19" s="0"/>
      <c r="H19" s="10" t="s">
        <v>1458</v>
      </c>
    </row>
    <row r="20" customFormat="false" ht="12.8" hidden="false" customHeight="false" outlineLevel="0" collapsed="false">
      <c r="A20" s="10" t="s">
        <v>83</v>
      </c>
      <c r="B20" s="10" t="s">
        <v>487</v>
      </c>
      <c r="C20" s="10" t="n">
        <v>1</v>
      </c>
      <c r="F20" s="0"/>
      <c r="H20" s="10" t="s">
        <v>1458</v>
      </c>
    </row>
    <row r="21" customFormat="false" ht="12.8" hidden="false" customHeight="false" outlineLevel="0" collapsed="false">
      <c r="A21" s="10" t="s">
        <v>83</v>
      </c>
      <c r="B21" s="10" t="s">
        <v>495</v>
      </c>
      <c r="C21" s="10" t="n">
        <v>1</v>
      </c>
      <c r="F21" s="0"/>
      <c r="H21" s="10" t="s">
        <v>1458</v>
      </c>
    </row>
    <row r="22" customFormat="false" ht="12.8" hidden="false" customHeight="false" outlineLevel="0" collapsed="false">
      <c r="A22" s="10" t="s">
        <v>83</v>
      </c>
      <c r="B22" s="10" t="s">
        <v>488</v>
      </c>
      <c r="C22" s="10" t="n">
        <v>1</v>
      </c>
      <c r="F22" s="0"/>
      <c r="H22" s="10" t="s">
        <v>1458</v>
      </c>
    </row>
    <row r="23" customFormat="false" ht="12.8" hidden="false" customHeight="false" outlineLevel="0" collapsed="false">
      <c r="A23" s="10" t="s">
        <v>83</v>
      </c>
      <c r="B23" s="10" t="s">
        <v>497</v>
      </c>
      <c r="C23" s="10" t="n">
        <v>1</v>
      </c>
      <c r="F23" s="0"/>
      <c r="H23" s="10" t="s">
        <v>1458</v>
      </c>
    </row>
    <row r="24" customFormat="false" ht="12.8" hidden="false" customHeight="false" outlineLevel="0" collapsed="false">
      <c r="A24" s="10" t="s">
        <v>191</v>
      </c>
      <c r="B24" s="10" t="s">
        <v>1001</v>
      </c>
      <c r="C24" s="10" t="n">
        <v>1</v>
      </c>
      <c r="F24" s="0"/>
      <c r="O24" s="10" t="s">
        <v>1458</v>
      </c>
    </row>
    <row r="25" customFormat="false" ht="12.8" hidden="false" customHeight="false" outlineLevel="0" collapsed="false">
      <c r="A25" s="10" t="s">
        <v>85</v>
      </c>
      <c r="B25" s="10" t="s">
        <v>512</v>
      </c>
      <c r="C25" s="10" t="n">
        <v>0</v>
      </c>
      <c r="F25" s="0"/>
      <c r="I25" s="10" t="s">
        <v>1458</v>
      </c>
    </row>
    <row r="26" customFormat="false" ht="12.8" hidden="false" customHeight="false" outlineLevel="0" collapsed="false">
      <c r="A26" s="10" t="s">
        <v>85</v>
      </c>
      <c r="B26" s="10" t="s">
        <v>513</v>
      </c>
      <c r="C26" s="10" t="n">
        <v>0</v>
      </c>
      <c r="F26" s="0"/>
      <c r="I26" s="10" t="s">
        <v>1458</v>
      </c>
    </row>
    <row r="27" customFormat="false" ht="12.8" hidden="false" customHeight="false" outlineLevel="0" collapsed="false">
      <c r="A27" s="10" t="s">
        <v>85</v>
      </c>
      <c r="B27" s="10" t="s">
        <v>514</v>
      </c>
      <c r="C27" s="10" t="n">
        <v>0</v>
      </c>
      <c r="F27" s="0"/>
      <c r="I27" s="10" t="s">
        <v>1458</v>
      </c>
    </row>
    <row r="28" customFormat="false" ht="12.8" hidden="false" customHeight="false" outlineLevel="0" collapsed="false">
      <c r="A28" s="10" t="s">
        <v>97</v>
      </c>
      <c r="B28" s="10" t="s">
        <v>535</v>
      </c>
      <c r="C28" s="10" t="n">
        <v>0</v>
      </c>
      <c r="F28" s="0"/>
      <c r="J28" s="10" t="s">
        <v>1458</v>
      </c>
      <c r="O28" s="10" t="s">
        <v>1458</v>
      </c>
      <c r="T28" s="10" t="s">
        <v>1458</v>
      </c>
    </row>
    <row r="29" customFormat="false" ht="12.8" hidden="false" customHeight="false" outlineLevel="0" collapsed="false">
      <c r="A29" s="10" t="s">
        <v>97</v>
      </c>
      <c r="B29" s="10" t="s">
        <v>536</v>
      </c>
      <c r="C29" s="10" t="n">
        <v>0</v>
      </c>
      <c r="F29" s="0"/>
      <c r="J29" s="10" t="s">
        <v>1458</v>
      </c>
      <c r="O29" s="10" t="s">
        <v>1458</v>
      </c>
      <c r="T29" s="10" t="s">
        <v>1458</v>
      </c>
    </row>
    <row r="30" customFormat="false" ht="12.8" hidden="false" customHeight="false" outlineLevel="0" collapsed="false">
      <c r="A30" s="10" t="s">
        <v>99</v>
      </c>
      <c r="B30" s="10" t="s">
        <v>551</v>
      </c>
      <c r="C30" s="10" t="n">
        <v>0</v>
      </c>
      <c r="F30" s="10" t="s">
        <v>1458</v>
      </c>
      <c r="P30" s="10" t="s">
        <v>1458</v>
      </c>
      <c r="S30" s="10" t="s">
        <v>1458</v>
      </c>
    </row>
    <row r="31" customFormat="false" ht="12.8" hidden="false" customHeight="false" outlineLevel="0" collapsed="false">
      <c r="A31" s="10" t="s">
        <v>99</v>
      </c>
      <c r="B31" s="10" t="s">
        <v>552</v>
      </c>
      <c r="C31" s="10" t="n">
        <v>0</v>
      </c>
      <c r="F31" s="10" t="s">
        <v>1458</v>
      </c>
      <c r="P31" s="10" t="s">
        <v>1458</v>
      </c>
      <c r="S31" s="10" t="s">
        <v>1458</v>
      </c>
    </row>
    <row r="32" customFormat="false" ht="12.8" hidden="false" customHeight="false" outlineLevel="0" collapsed="false">
      <c r="A32" s="10" t="s">
        <v>99</v>
      </c>
      <c r="B32" s="10" t="s">
        <v>555</v>
      </c>
      <c r="C32" s="10" t="n">
        <v>0</v>
      </c>
      <c r="F32" s="10" t="s">
        <v>1458</v>
      </c>
      <c r="P32" s="10" t="s">
        <v>1458</v>
      </c>
      <c r="S32" s="10" t="s">
        <v>1458</v>
      </c>
    </row>
    <row r="33" customFormat="false" ht="12.8" hidden="false" customHeight="false" outlineLevel="0" collapsed="false">
      <c r="A33" s="10" t="s">
        <v>99</v>
      </c>
      <c r="B33" s="10" t="s">
        <v>556</v>
      </c>
      <c r="C33" s="10" t="n">
        <v>0</v>
      </c>
      <c r="F33" s="10" t="s">
        <v>1458</v>
      </c>
      <c r="P33" s="10" t="s">
        <v>1458</v>
      </c>
      <c r="S33" s="10" t="s">
        <v>1458</v>
      </c>
    </row>
    <row r="34" customFormat="false" ht="12.8" hidden="false" customHeight="false" outlineLevel="0" collapsed="false">
      <c r="A34" s="10" t="s">
        <v>99</v>
      </c>
      <c r="B34" s="10" t="s">
        <v>557</v>
      </c>
      <c r="C34" s="10" t="n">
        <v>0</v>
      </c>
      <c r="F34" s="10" t="s">
        <v>1458</v>
      </c>
      <c r="P34" s="10" t="s">
        <v>1458</v>
      </c>
      <c r="S34" s="10" t="s">
        <v>1458</v>
      </c>
    </row>
    <row r="35" customFormat="false" ht="12.8" hidden="false" customHeight="false" outlineLevel="0" collapsed="false">
      <c r="A35" s="10" t="s">
        <v>99</v>
      </c>
      <c r="B35" s="10" t="s">
        <v>558</v>
      </c>
      <c r="C35" s="10" t="n">
        <v>0</v>
      </c>
      <c r="F35" s="10" t="s">
        <v>1458</v>
      </c>
      <c r="P35" s="10" t="s">
        <v>1458</v>
      </c>
      <c r="S35" s="10" t="s">
        <v>1458</v>
      </c>
    </row>
    <row r="36" customFormat="false" ht="12.8" hidden="false" customHeight="false" outlineLevel="0" collapsed="false">
      <c r="A36" s="10" t="s">
        <v>99</v>
      </c>
      <c r="B36" s="10" t="s">
        <v>559</v>
      </c>
      <c r="C36" s="10" t="n">
        <v>0</v>
      </c>
      <c r="F36" s="10" t="s">
        <v>1458</v>
      </c>
      <c r="P36" s="10" t="s">
        <v>1458</v>
      </c>
      <c r="S36" s="10" t="s">
        <v>1458</v>
      </c>
    </row>
    <row r="37" customFormat="false" ht="12.8" hidden="false" customHeight="false" outlineLevel="0" collapsed="false">
      <c r="A37" s="10" t="s">
        <v>99</v>
      </c>
      <c r="B37" s="10" t="s">
        <v>560</v>
      </c>
      <c r="C37" s="10" t="n">
        <v>0</v>
      </c>
      <c r="F37" s="10" t="s">
        <v>1458</v>
      </c>
    </row>
    <row r="38" customFormat="false" ht="12.8" hidden="false" customHeight="false" outlineLevel="0" collapsed="false">
      <c r="A38" s="10" t="s">
        <v>99</v>
      </c>
      <c r="B38" s="10" t="s">
        <v>561</v>
      </c>
      <c r="C38" s="10" t="n">
        <v>0</v>
      </c>
      <c r="F38" s="10" t="s">
        <v>1458</v>
      </c>
    </row>
    <row r="39" customFormat="false" ht="12.8" hidden="false" customHeight="false" outlineLevel="0" collapsed="false">
      <c r="A39" s="10" t="s">
        <v>115</v>
      </c>
      <c r="B39" s="10" t="s">
        <v>618</v>
      </c>
      <c r="C39" s="10" t="n">
        <v>0</v>
      </c>
      <c r="V39" s="10" t="s">
        <v>1458</v>
      </c>
    </row>
    <row r="40" customFormat="false" ht="12.8" hidden="false" customHeight="false" outlineLevel="0" collapsed="false">
      <c r="A40" s="10" t="s">
        <v>127</v>
      </c>
      <c r="B40" s="10" t="s">
        <v>1164</v>
      </c>
      <c r="C40" s="10" t="n">
        <v>0</v>
      </c>
      <c r="G40" s="10" t="s">
        <v>1458</v>
      </c>
      <c r="Q40" s="10" t="s">
        <v>1458</v>
      </c>
    </row>
    <row r="41" customFormat="false" ht="12.8" hidden="false" customHeight="false" outlineLevel="0" collapsed="false">
      <c r="A41" s="10" t="s">
        <v>129</v>
      </c>
      <c r="B41" s="10" t="s">
        <v>1176</v>
      </c>
      <c r="C41" s="10" t="n">
        <v>0</v>
      </c>
    </row>
    <row r="42" customFormat="false" ht="12.8" hidden="false" customHeight="false" outlineLevel="0" collapsed="false">
      <c r="A42" s="10" t="s">
        <v>129</v>
      </c>
      <c r="B42" s="10" t="s">
        <v>1180</v>
      </c>
      <c r="C42" s="10" t="n">
        <v>0</v>
      </c>
    </row>
    <row r="43" customFormat="false" ht="12.8" hidden="false" customHeight="false" outlineLevel="0" collapsed="false">
      <c r="A43" s="10" t="s">
        <v>129</v>
      </c>
      <c r="B43" s="10" t="s">
        <v>1183</v>
      </c>
      <c r="C43" s="10" t="n">
        <v>0</v>
      </c>
    </row>
    <row r="44" customFormat="false" ht="12.8" hidden="false" customHeight="false" outlineLevel="0" collapsed="false">
      <c r="A44" s="10" t="s">
        <v>135</v>
      </c>
      <c r="B44" s="10" t="s">
        <v>643</v>
      </c>
      <c r="C44" s="10" t="n">
        <v>0</v>
      </c>
      <c r="D44" s="10" t="s">
        <v>1458</v>
      </c>
      <c r="E44" s="10" t="s">
        <v>1458</v>
      </c>
    </row>
  </sheetData>
  <autoFilter ref="A1:W44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7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10" width="27.8061224489796"/>
    <col collapsed="false" hidden="false" max="2" min="2" style="10" width="19.5714285714286"/>
    <col collapsed="false" hidden="false" max="1025" min="3" style="10" width="6.0765306122449"/>
  </cols>
  <sheetData>
    <row r="1" customFormat="false" ht="12.8" hidden="false" customHeight="false" outlineLevel="0" collapsed="false">
      <c r="A1" s="10" t="s">
        <v>1431</v>
      </c>
      <c r="B1" s="10" t="s">
        <v>1459</v>
      </c>
      <c r="C1" s="10" t="s">
        <v>288</v>
      </c>
      <c r="D1" s="10" t="s">
        <v>291</v>
      </c>
      <c r="E1" s="10" t="s">
        <v>1460</v>
      </c>
    </row>
    <row r="2" customFormat="false" ht="12.8" hidden="false" customHeight="false" outlineLevel="0" collapsed="false">
      <c r="A2" s="10" t="s">
        <v>1461</v>
      </c>
      <c r="B2" s="10" t="s">
        <v>314</v>
      </c>
      <c r="C2" s="10" t="s">
        <v>16</v>
      </c>
      <c r="D2" s="10" t="n">
        <v>0</v>
      </c>
      <c r="E2" s="10" t="n">
        <v>0</v>
      </c>
    </row>
    <row r="3" customFormat="false" ht="12.8" hidden="false" customHeight="false" outlineLevel="0" collapsed="false">
      <c r="A3" s="10" t="s">
        <v>1462</v>
      </c>
      <c r="B3" s="10" t="s">
        <v>315</v>
      </c>
      <c r="C3" s="10" t="s">
        <v>16</v>
      </c>
      <c r="D3" s="10" t="n">
        <v>0</v>
      </c>
      <c r="E3" s="10" t="n">
        <v>0</v>
      </c>
    </row>
    <row r="4" customFormat="false" ht="12.8" hidden="false" customHeight="false" outlineLevel="0" collapsed="false">
      <c r="A4" s="10" t="s">
        <v>1463</v>
      </c>
      <c r="B4" s="10" t="s">
        <v>316</v>
      </c>
      <c r="C4" s="10" t="s">
        <v>16</v>
      </c>
      <c r="D4" s="10" t="n">
        <v>0</v>
      </c>
      <c r="E4" s="10" t="n">
        <v>0</v>
      </c>
    </row>
    <row r="5" customFormat="false" ht="12.8" hidden="false" customHeight="false" outlineLevel="0" collapsed="false">
      <c r="A5" s="10" t="s">
        <v>1464</v>
      </c>
      <c r="B5" s="10" t="s">
        <v>317</v>
      </c>
      <c r="C5" s="10" t="s">
        <v>16</v>
      </c>
      <c r="D5" s="10" t="n">
        <v>0</v>
      </c>
      <c r="E5" s="10" t="n">
        <v>0</v>
      </c>
    </row>
    <row r="6" customFormat="false" ht="12.8" hidden="false" customHeight="false" outlineLevel="0" collapsed="false">
      <c r="A6" s="10" t="s">
        <v>1465</v>
      </c>
      <c r="B6" s="10" t="s">
        <v>319</v>
      </c>
      <c r="C6" s="10" t="s">
        <v>16</v>
      </c>
      <c r="D6" s="10" t="n">
        <v>0</v>
      </c>
      <c r="E6" s="10" t="n">
        <v>0</v>
      </c>
    </row>
    <row r="7" customFormat="false" ht="12.8" hidden="false" customHeight="false" outlineLevel="0" collapsed="false">
      <c r="A7" s="10" t="s">
        <v>1466</v>
      </c>
      <c r="B7" s="10" t="s">
        <v>336</v>
      </c>
      <c r="C7" s="10" t="s">
        <v>33</v>
      </c>
      <c r="D7" s="10" t="n">
        <v>0</v>
      </c>
      <c r="E7" s="10" t="n">
        <v>1</v>
      </c>
    </row>
    <row r="8" customFormat="false" ht="12.8" hidden="false" customHeight="false" outlineLevel="0" collapsed="false">
      <c r="A8" s="10" t="s">
        <v>1467</v>
      </c>
      <c r="B8" s="10" t="s">
        <v>338</v>
      </c>
      <c r="C8" s="10" t="s">
        <v>33</v>
      </c>
      <c r="D8" s="10" t="n">
        <v>0</v>
      </c>
      <c r="E8" s="10" t="n">
        <v>1</v>
      </c>
    </row>
    <row r="9" customFormat="false" ht="12.8" hidden="false" customHeight="false" outlineLevel="0" collapsed="false">
      <c r="A9" s="10" t="s">
        <v>1468</v>
      </c>
      <c r="B9" s="10" t="s">
        <v>340</v>
      </c>
      <c r="C9" s="10" t="s">
        <v>36</v>
      </c>
      <c r="D9" s="10" t="n">
        <v>0</v>
      </c>
      <c r="E9" s="10" t="n">
        <v>0</v>
      </c>
    </row>
    <row r="10" customFormat="false" ht="12.8" hidden="false" customHeight="false" outlineLevel="0" collapsed="false">
      <c r="A10" s="10" t="s">
        <v>1469</v>
      </c>
      <c r="B10" s="10" t="s">
        <v>341</v>
      </c>
      <c r="C10" s="10" t="s">
        <v>36</v>
      </c>
      <c r="D10" s="10" t="n">
        <v>0</v>
      </c>
      <c r="E10" s="10" t="n">
        <v>0</v>
      </c>
    </row>
    <row r="11" customFormat="false" ht="12.8" hidden="false" customHeight="false" outlineLevel="0" collapsed="false">
      <c r="A11" s="10" t="s">
        <v>1470</v>
      </c>
      <c r="B11" s="10" t="s">
        <v>342</v>
      </c>
      <c r="C11" s="10" t="s">
        <v>36</v>
      </c>
      <c r="D11" s="10" t="n">
        <v>0</v>
      </c>
      <c r="E11" s="10" t="n">
        <v>0</v>
      </c>
    </row>
    <row r="12" customFormat="false" ht="12.8" hidden="false" customHeight="false" outlineLevel="0" collapsed="false">
      <c r="A12" s="10" t="s">
        <v>1471</v>
      </c>
      <c r="B12" s="10" t="s">
        <v>346</v>
      </c>
      <c r="C12" s="10" t="s">
        <v>39</v>
      </c>
      <c r="D12" s="10" t="n">
        <v>0</v>
      </c>
      <c r="E12" s="10" t="n">
        <v>1</v>
      </c>
    </row>
    <row r="13" customFormat="false" ht="12.8" hidden="false" customHeight="false" outlineLevel="0" collapsed="false">
      <c r="A13" s="10" t="s">
        <v>1472</v>
      </c>
      <c r="B13" s="10" t="s">
        <v>350</v>
      </c>
      <c r="C13" s="10" t="s">
        <v>41</v>
      </c>
      <c r="D13" s="10" t="n">
        <v>0</v>
      </c>
      <c r="E13" s="10" t="n">
        <v>1</v>
      </c>
    </row>
    <row r="14" customFormat="false" ht="12.8" hidden="false" customHeight="false" outlineLevel="0" collapsed="false">
      <c r="A14" s="10" t="s">
        <v>1473</v>
      </c>
      <c r="B14" s="10" t="s">
        <v>353</v>
      </c>
      <c r="C14" s="10" t="s">
        <v>43</v>
      </c>
      <c r="D14" s="10" t="n">
        <v>0</v>
      </c>
      <c r="E14" s="10" t="n">
        <v>1</v>
      </c>
    </row>
    <row r="15" customFormat="false" ht="12.8" hidden="false" customHeight="false" outlineLevel="0" collapsed="false">
      <c r="A15" s="10" t="s">
        <v>1474</v>
      </c>
      <c r="B15" s="10" t="s">
        <v>355</v>
      </c>
      <c r="C15" s="10" t="s">
        <v>43</v>
      </c>
      <c r="D15" s="10" t="n">
        <v>0</v>
      </c>
      <c r="E15" s="10" t="n">
        <v>1</v>
      </c>
    </row>
    <row r="16" customFormat="false" ht="12.8" hidden="false" customHeight="false" outlineLevel="0" collapsed="false">
      <c r="A16" s="10" t="s">
        <v>1475</v>
      </c>
      <c r="B16" s="10" t="s">
        <v>357</v>
      </c>
      <c r="C16" s="10" t="s">
        <v>43</v>
      </c>
      <c r="D16" s="10" t="n">
        <v>0</v>
      </c>
      <c r="E16" s="10" t="n">
        <v>1</v>
      </c>
    </row>
    <row r="17" customFormat="false" ht="12.8" hidden="false" customHeight="false" outlineLevel="0" collapsed="false">
      <c r="A17" s="10" t="s">
        <v>1476</v>
      </c>
      <c r="B17" s="10" t="s">
        <v>360</v>
      </c>
      <c r="C17" s="10" t="s">
        <v>53</v>
      </c>
      <c r="D17" s="10" t="n">
        <v>0</v>
      </c>
      <c r="E17" s="10" t="n">
        <v>1</v>
      </c>
    </row>
    <row r="18" customFormat="false" ht="12.8" hidden="false" customHeight="false" outlineLevel="0" collapsed="false">
      <c r="A18" s="10" t="s">
        <v>1477</v>
      </c>
      <c r="B18" s="10" t="s">
        <v>363</v>
      </c>
      <c r="C18" s="10" t="s">
        <v>53</v>
      </c>
      <c r="D18" s="10" t="n">
        <v>0</v>
      </c>
      <c r="E18" s="10" t="n">
        <v>1</v>
      </c>
    </row>
    <row r="19" customFormat="false" ht="12.8" hidden="false" customHeight="false" outlineLevel="0" collapsed="false">
      <c r="A19" s="10" t="s">
        <v>1478</v>
      </c>
      <c r="B19" s="10" t="s">
        <v>365</v>
      </c>
      <c r="C19" s="10" t="s">
        <v>53</v>
      </c>
      <c r="D19" s="10" t="n">
        <v>0</v>
      </c>
      <c r="E19" s="10" t="n">
        <v>1</v>
      </c>
    </row>
    <row r="20" customFormat="false" ht="12.8" hidden="false" customHeight="false" outlineLevel="0" collapsed="false">
      <c r="A20" s="10" t="s">
        <v>1479</v>
      </c>
      <c r="B20" s="10" t="s">
        <v>368</v>
      </c>
      <c r="C20" s="10" t="s">
        <v>53</v>
      </c>
      <c r="D20" s="10" t="n">
        <v>0</v>
      </c>
      <c r="E20" s="10" t="n">
        <v>1</v>
      </c>
    </row>
    <row r="21" customFormat="false" ht="12.8" hidden="false" customHeight="false" outlineLevel="0" collapsed="false">
      <c r="A21" s="10" t="s">
        <v>1480</v>
      </c>
      <c r="B21" s="10" t="s">
        <v>386</v>
      </c>
      <c r="C21" s="10" t="s">
        <v>58</v>
      </c>
      <c r="D21" s="10" t="n">
        <v>0</v>
      </c>
      <c r="E21" s="10" t="n">
        <v>1</v>
      </c>
    </row>
    <row r="22" customFormat="false" ht="12.8" hidden="false" customHeight="false" outlineLevel="0" collapsed="false">
      <c r="A22" s="10" t="s">
        <v>1481</v>
      </c>
      <c r="B22" s="10" t="s">
        <v>387</v>
      </c>
      <c r="C22" s="10" t="s">
        <v>58</v>
      </c>
      <c r="D22" s="10" t="n">
        <v>0</v>
      </c>
      <c r="E22" s="10" t="n">
        <v>1</v>
      </c>
    </row>
    <row r="23" customFormat="false" ht="12.8" hidden="false" customHeight="false" outlineLevel="0" collapsed="false">
      <c r="A23" s="10" t="s">
        <v>1482</v>
      </c>
      <c r="B23" s="10" t="s">
        <v>388</v>
      </c>
      <c r="C23" s="10" t="s">
        <v>58</v>
      </c>
      <c r="D23" s="10" t="n">
        <v>0</v>
      </c>
      <c r="E23" s="10" t="n">
        <v>1</v>
      </c>
    </row>
    <row r="24" customFormat="false" ht="12.8" hidden="false" customHeight="false" outlineLevel="0" collapsed="false">
      <c r="A24" s="10" t="s">
        <v>1483</v>
      </c>
      <c r="B24" s="10" t="s">
        <v>389</v>
      </c>
      <c r="C24" s="10" t="s">
        <v>58</v>
      </c>
      <c r="D24" s="10" t="n">
        <v>0</v>
      </c>
      <c r="E24" s="10" t="n">
        <v>1</v>
      </c>
    </row>
    <row r="25" customFormat="false" ht="12.8" hidden="false" customHeight="false" outlineLevel="0" collapsed="false">
      <c r="A25" s="10" t="s">
        <v>1484</v>
      </c>
      <c r="B25" s="10" t="s">
        <v>390</v>
      </c>
      <c r="C25" s="10" t="s">
        <v>58</v>
      </c>
      <c r="D25" s="10" t="n">
        <v>0</v>
      </c>
      <c r="E25" s="10" t="n">
        <v>1</v>
      </c>
    </row>
    <row r="26" customFormat="false" ht="12.8" hidden="false" customHeight="false" outlineLevel="0" collapsed="false">
      <c r="A26" s="10" t="s">
        <v>1485</v>
      </c>
      <c r="B26" s="10" t="s">
        <v>393</v>
      </c>
      <c r="C26" s="10" t="s">
        <v>62</v>
      </c>
      <c r="D26" s="10" t="n">
        <v>0</v>
      </c>
      <c r="E26" s="10" t="n">
        <v>1</v>
      </c>
    </row>
    <row r="27" customFormat="false" ht="12.8" hidden="false" customHeight="false" outlineLevel="0" collapsed="false">
      <c r="A27" s="10" t="s">
        <v>1486</v>
      </c>
      <c r="B27" s="10" t="s">
        <v>395</v>
      </c>
      <c r="C27" s="10" t="s">
        <v>62</v>
      </c>
      <c r="D27" s="10" t="n">
        <v>0</v>
      </c>
      <c r="E27" s="10" t="n">
        <v>1</v>
      </c>
    </row>
    <row r="28" customFormat="false" ht="12.8" hidden="false" customHeight="false" outlineLevel="0" collapsed="false">
      <c r="A28" s="10" t="s">
        <v>1487</v>
      </c>
      <c r="B28" s="10" t="s">
        <v>411</v>
      </c>
      <c r="C28" s="10" t="s">
        <v>64</v>
      </c>
      <c r="D28" s="10" t="n">
        <v>0</v>
      </c>
      <c r="E28" s="10" t="n">
        <v>1</v>
      </c>
    </row>
    <row r="29" customFormat="false" ht="12.8" hidden="false" customHeight="false" outlineLevel="0" collapsed="false">
      <c r="A29" s="10" t="s">
        <v>1488</v>
      </c>
      <c r="B29" s="10" t="s">
        <v>419</v>
      </c>
      <c r="C29" s="10" t="s">
        <v>68</v>
      </c>
      <c r="D29" s="10" t="n">
        <v>0</v>
      </c>
      <c r="E29" s="10" t="n">
        <v>0</v>
      </c>
    </row>
    <row r="30" customFormat="false" ht="12.8" hidden="false" customHeight="false" outlineLevel="0" collapsed="false">
      <c r="A30" s="10" t="s">
        <v>1489</v>
      </c>
      <c r="B30" s="10" t="s">
        <v>420</v>
      </c>
      <c r="C30" s="10" t="s">
        <v>68</v>
      </c>
      <c r="D30" s="10" t="n">
        <v>0</v>
      </c>
      <c r="E30" s="10" t="n">
        <v>0</v>
      </c>
    </row>
    <row r="31" customFormat="false" ht="12.8" hidden="false" customHeight="false" outlineLevel="0" collapsed="false">
      <c r="A31" s="10" t="s">
        <v>1490</v>
      </c>
      <c r="B31" s="10" t="s">
        <v>421</v>
      </c>
      <c r="C31" s="10" t="s">
        <v>68</v>
      </c>
      <c r="D31" s="10" t="n">
        <v>0</v>
      </c>
      <c r="E31" s="10" t="n">
        <v>0</v>
      </c>
    </row>
    <row r="32" customFormat="false" ht="12.8" hidden="false" customHeight="false" outlineLevel="0" collapsed="false">
      <c r="A32" s="10" t="s">
        <v>1491</v>
      </c>
      <c r="B32" s="10" t="s">
        <v>422</v>
      </c>
      <c r="C32" s="10" t="s">
        <v>68</v>
      </c>
      <c r="D32" s="10" t="n">
        <v>0</v>
      </c>
      <c r="E32" s="10" t="n">
        <v>0</v>
      </c>
    </row>
    <row r="33" customFormat="false" ht="12.8" hidden="false" customHeight="false" outlineLevel="0" collapsed="false">
      <c r="A33" s="10" t="s">
        <v>1492</v>
      </c>
      <c r="B33" s="10" t="s">
        <v>423</v>
      </c>
      <c r="C33" s="10" t="s">
        <v>68</v>
      </c>
      <c r="D33" s="10" t="n">
        <v>0</v>
      </c>
      <c r="E33" s="10" t="n">
        <v>0</v>
      </c>
    </row>
    <row r="34" customFormat="false" ht="12.8" hidden="false" customHeight="false" outlineLevel="0" collapsed="false">
      <c r="A34" s="10" t="s">
        <v>1493</v>
      </c>
      <c r="B34" s="10" t="s">
        <v>424</v>
      </c>
      <c r="C34" s="10" t="s">
        <v>68</v>
      </c>
      <c r="D34" s="10" t="n">
        <v>0</v>
      </c>
      <c r="E34" s="10" t="n">
        <v>0</v>
      </c>
    </row>
    <row r="35" customFormat="false" ht="12.8" hidden="false" customHeight="false" outlineLevel="0" collapsed="false">
      <c r="A35" s="10" t="s">
        <v>1494</v>
      </c>
      <c r="B35" s="10" t="s">
        <v>817</v>
      </c>
      <c r="C35" s="10" t="s">
        <v>160</v>
      </c>
      <c r="D35" s="10" t="n">
        <v>1</v>
      </c>
      <c r="E35" s="10" t="n">
        <v>1</v>
      </c>
    </row>
    <row r="36" customFormat="false" ht="12.8" hidden="false" customHeight="false" outlineLevel="0" collapsed="false">
      <c r="A36" s="10" t="s">
        <v>1495</v>
      </c>
      <c r="B36" s="10" t="s">
        <v>820</v>
      </c>
      <c r="C36" s="10" t="s">
        <v>160</v>
      </c>
      <c r="D36" s="10" t="n">
        <v>1</v>
      </c>
      <c r="E36" s="10" t="n">
        <v>1</v>
      </c>
    </row>
    <row r="37" customFormat="false" ht="12.8" hidden="false" customHeight="false" outlineLevel="0" collapsed="false">
      <c r="A37" s="10" t="s">
        <v>1496</v>
      </c>
      <c r="B37" s="10" t="s">
        <v>826</v>
      </c>
      <c r="C37" s="10" t="s">
        <v>23</v>
      </c>
      <c r="D37" s="10" t="n">
        <v>1</v>
      </c>
      <c r="E37" s="10" t="n">
        <v>0</v>
      </c>
    </row>
    <row r="38" customFormat="false" ht="12.8" hidden="false" customHeight="false" outlineLevel="0" collapsed="false">
      <c r="A38" s="10" t="s">
        <v>1497</v>
      </c>
      <c r="B38" s="10" t="s">
        <v>827</v>
      </c>
      <c r="C38" s="10" t="s">
        <v>23</v>
      </c>
      <c r="D38" s="10" t="n">
        <v>1</v>
      </c>
      <c r="E38" s="10" t="n">
        <v>0</v>
      </c>
    </row>
    <row r="39" customFormat="false" ht="12.8" hidden="false" customHeight="false" outlineLevel="0" collapsed="false">
      <c r="A39" s="10" t="s">
        <v>1498</v>
      </c>
      <c r="B39" s="10" t="s">
        <v>828</v>
      </c>
      <c r="C39" s="10" t="s">
        <v>23</v>
      </c>
      <c r="D39" s="10" t="n">
        <v>1</v>
      </c>
      <c r="E39" s="10" t="n">
        <v>0</v>
      </c>
    </row>
    <row r="40" customFormat="false" ht="12.8" hidden="false" customHeight="false" outlineLevel="0" collapsed="false">
      <c r="A40" s="10" t="s">
        <v>1499</v>
      </c>
      <c r="B40" s="10" t="s">
        <v>845</v>
      </c>
      <c r="C40" s="10" t="s">
        <v>164</v>
      </c>
      <c r="D40" s="10" t="n">
        <v>1</v>
      </c>
      <c r="E40" s="10" t="n">
        <v>0</v>
      </c>
    </row>
    <row r="41" customFormat="false" ht="12.8" hidden="false" customHeight="false" outlineLevel="0" collapsed="false">
      <c r="A41" s="10" t="s">
        <v>1500</v>
      </c>
      <c r="B41" s="10" t="s">
        <v>846</v>
      </c>
      <c r="C41" s="10" t="s">
        <v>164</v>
      </c>
      <c r="D41" s="10" t="n">
        <v>1</v>
      </c>
      <c r="E41" s="10" t="n">
        <v>0</v>
      </c>
    </row>
    <row r="42" customFormat="false" ht="12.8" hidden="false" customHeight="false" outlineLevel="0" collapsed="false">
      <c r="A42" s="10" t="s">
        <v>1501</v>
      </c>
      <c r="B42" s="10" t="s">
        <v>847</v>
      </c>
      <c r="C42" s="10" t="s">
        <v>164</v>
      </c>
      <c r="D42" s="10" t="n">
        <v>1</v>
      </c>
      <c r="E42" s="10" t="n">
        <v>0</v>
      </c>
    </row>
    <row r="43" customFormat="false" ht="12.8" hidden="false" customHeight="false" outlineLevel="0" collapsed="false">
      <c r="A43" s="10" t="s">
        <v>1502</v>
      </c>
      <c r="B43" s="10" t="s">
        <v>848</v>
      </c>
      <c r="C43" s="10" t="s">
        <v>164</v>
      </c>
      <c r="D43" s="10" t="n">
        <v>1</v>
      </c>
      <c r="E43" s="10" t="n">
        <v>0</v>
      </c>
    </row>
    <row r="44" customFormat="false" ht="12.8" hidden="false" customHeight="false" outlineLevel="0" collapsed="false">
      <c r="A44" s="10" t="s">
        <v>1503</v>
      </c>
      <c r="B44" s="10" t="s">
        <v>849</v>
      </c>
      <c r="C44" s="10" t="s">
        <v>164</v>
      </c>
      <c r="D44" s="10" t="n">
        <v>1</v>
      </c>
      <c r="E44" s="10" t="n">
        <v>0</v>
      </c>
    </row>
    <row r="45" customFormat="false" ht="12.8" hidden="false" customHeight="false" outlineLevel="0" collapsed="false">
      <c r="A45" s="10" t="s">
        <v>1504</v>
      </c>
      <c r="B45" s="10" t="s">
        <v>850</v>
      </c>
      <c r="C45" s="10" t="s">
        <v>164</v>
      </c>
      <c r="D45" s="10" t="n">
        <v>1</v>
      </c>
      <c r="E45" s="10" t="n">
        <v>0</v>
      </c>
    </row>
    <row r="46" customFormat="false" ht="12.8" hidden="false" customHeight="false" outlineLevel="0" collapsed="false">
      <c r="A46" s="10" t="s">
        <v>1505</v>
      </c>
      <c r="B46" s="10" t="s">
        <v>852</v>
      </c>
      <c r="C46" s="10" t="s">
        <v>164</v>
      </c>
      <c r="D46" s="10" t="n">
        <v>1</v>
      </c>
      <c r="E46" s="10" t="n">
        <v>0</v>
      </c>
    </row>
    <row r="47" customFormat="false" ht="12.8" hidden="false" customHeight="false" outlineLevel="0" collapsed="false">
      <c r="A47" s="10" t="s">
        <v>1506</v>
      </c>
      <c r="B47" s="10" t="s">
        <v>873</v>
      </c>
      <c r="C47" s="10" t="s">
        <v>170</v>
      </c>
      <c r="D47" s="10" t="n">
        <v>1</v>
      </c>
      <c r="E47" s="10" t="n">
        <v>1</v>
      </c>
    </row>
    <row r="48" customFormat="false" ht="12.8" hidden="false" customHeight="false" outlineLevel="0" collapsed="false">
      <c r="A48" s="10" t="s">
        <v>1507</v>
      </c>
      <c r="B48" s="10" t="s">
        <v>874</v>
      </c>
      <c r="C48" s="10" t="s">
        <v>170</v>
      </c>
      <c r="D48" s="10" t="n">
        <v>1</v>
      </c>
      <c r="E48" s="10" t="n">
        <v>1</v>
      </c>
    </row>
    <row r="49" customFormat="false" ht="12.8" hidden="false" customHeight="false" outlineLevel="0" collapsed="false">
      <c r="A49" s="10" t="s">
        <v>1508</v>
      </c>
      <c r="B49" s="10" t="s">
        <v>875</v>
      </c>
      <c r="C49" s="10" t="s">
        <v>170</v>
      </c>
      <c r="D49" s="10" t="n">
        <v>1</v>
      </c>
      <c r="E49" s="10" t="n">
        <v>1</v>
      </c>
    </row>
    <row r="50" customFormat="false" ht="12.8" hidden="false" customHeight="false" outlineLevel="0" collapsed="false">
      <c r="A50" s="10" t="s">
        <v>1509</v>
      </c>
      <c r="B50" s="10" t="s">
        <v>876</v>
      </c>
      <c r="C50" s="10" t="s">
        <v>170</v>
      </c>
      <c r="D50" s="10" t="n">
        <v>1</v>
      </c>
      <c r="E50" s="10" t="n">
        <v>1</v>
      </c>
    </row>
    <row r="51" customFormat="false" ht="12.8" hidden="false" customHeight="false" outlineLevel="0" collapsed="false">
      <c r="A51" s="10" t="s">
        <v>1510</v>
      </c>
      <c r="B51" s="10" t="s">
        <v>882</v>
      </c>
      <c r="C51" s="10" t="s">
        <v>172</v>
      </c>
      <c r="D51" s="10" t="n">
        <v>1</v>
      </c>
      <c r="E51" s="10" t="n">
        <v>1</v>
      </c>
    </row>
    <row r="52" customFormat="false" ht="12.8" hidden="false" customHeight="false" outlineLevel="0" collapsed="false">
      <c r="A52" s="10" t="s">
        <v>1511</v>
      </c>
      <c r="B52" s="10" t="s">
        <v>883</v>
      </c>
      <c r="C52" s="10" t="s">
        <v>172</v>
      </c>
      <c r="D52" s="10" t="n">
        <v>1</v>
      </c>
      <c r="E52" s="10" t="n">
        <v>1</v>
      </c>
    </row>
    <row r="53" customFormat="false" ht="12.8" hidden="false" customHeight="false" outlineLevel="0" collapsed="false">
      <c r="A53" s="10" t="s">
        <v>1512</v>
      </c>
      <c r="B53" s="10" t="s">
        <v>879</v>
      </c>
      <c r="C53" s="10" t="s">
        <v>172</v>
      </c>
      <c r="D53" s="10" t="n">
        <v>1</v>
      </c>
      <c r="E53" s="10" t="n">
        <v>1</v>
      </c>
    </row>
    <row r="54" customFormat="false" ht="12.8" hidden="false" customHeight="false" outlineLevel="0" collapsed="false">
      <c r="A54" s="10" t="s">
        <v>1513</v>
      </c>
      <c r="B54" s="10" t="s">
        <v>885</v>
      </c>
      <c r="C54" s="10" t="s">
        <v>172</v>
      </c>
      <c r="D54" s="10" t="n">
        <v>1</v>
      </c>
      <c r="E54" s="10" t="n">
        <v>1</v>
      </c>
    </row>
    <row r="55" customFormat="false" ht="12.8" hidden="false" customHeight="false" outlineLevel="0" collapsed="false">
      <c r="A55" s="10" t="s">
        <v>1514</v>
      </c>
      <c r="B55" s="10" t="s">
        <v>880</v>
      </c>
      <c r="C55" s="10" t="s">
        <v>172</v>
      </c>
      <c r="D55" s="10" t="n">
        <v>1</v>
      </c>
      <c r="E55" s="10" t="n">
        <v>1</v>
      </c>
    </row>
    <row r="56" customFormat="false" ht="12.8" hidden="false" customHeight="false" outlineLevel="0" collapsed="false">
      <c r="A56" s="10" t="s">
        <v>1515</v>
      </c>
      <c r="B56" s="10" t="s">
        <v>886</v>
      </c>
      <c r="C56" s="10" t="s">
        <v>172</v>
      </c>
      <c r="D56" s="10" t="n">
        <v>1</v>
      </c>
      <c r="E56" s="10" t="n">
        <v>1</v>
      </c>
    </row>
    <row r="57" customFormat="false" ht="12.8" hidden="false" customHeight="false" outlineLevel="0" collapsed="false">
      <c r="A57" s="10" t="s">
        <v>1516</v>
      </c>
      <c r="B57" s="10" t="s">
        <v>887</v>
      </c>
      <c r="C57" s="10" t="s">
        <v>172</v>
      </c>
      <c r="D57" s="10" t="n">
        <v>1</v>
      </c>
      <c r="E57" s="10" t="n">
        <v>1</v>
      </c>
    </row>
    <row r="58" customFormat="false" ht="12.8" hidden="false" customHeight="false" outlineLevel="0" collapsed="false">
      <c r="A58" s="10" t="s">
        <v>1517</v>
      </c>
      <c r="B58" s="10" t="s">
        <v>888</v>
      </c>
      <c r="C58" s="10" t="s">
        <v>172</v>
      </c>
      <c r="D58" s="10" t="n">
        <v>1</v>
      </c>
      <c r="E58" s="10" t="n">
        <v>1</v>
      </c>
    </row>
    <row r="59" customFormat="false" ht="12.8" hidden="false" customHeight="false" outlineLevel="0" collapsed="false">
      <c r="A59" s="10" t="s">
        <v>1518</v>
      </c>
      <c r="B59" s="10" t="s">
        <v>889</v>
      </c>
      <c r="C59" s="10" t="s">
        <v>172</v>
      </c>
      <c r="D59" s="10" t="n">
        <v>1</v>
      </c>
      <c r="E59" s="10" t="n">
        <v>1</v>
      </c>
    </row>
    <row r="60" customFormat="false" ht="12.8" hidden="false" customHeight="false" outlineLevel="0" collapsed="false">
      <c r="A60" s="10" t="s">
        <v>1519</v>
      </c>
      <c r="B60" s="10" t="s">
        <v>890</v>
      </c>
      <c r="C60" s="10" t="s">
        <v>172</v>
      </c>
      <c r="D60" s="10" t="n">
        <v>1</v>
      </c>
      <c r="E60" s="10" t="n">
        <v>1</v>
      </c>
    </row>
    <row r="61" customFormat="false" ht="12.8" hidden="false" customHeight="false" outlineLevel="0" collapsed="false">
      <c r="A61" s="10" t="s">
        <v>1520</v>
      </c>
      <c r="B61" s="10" t="s">
        <v>891</v>
      </c>
      <c r="C61" s="10" t="s">
        <v>172</v>
      </c>
      <c r="D61" s="10" t="n">
        <v>1</v>
      </c>
      <c r="E61" s="10" t="n">
        <v>1</v>
      </c>
    </row>
    <row r="62" customFormat="false" ht="12.8" hidden="false" customHeight="false" outlineLevel="0" collapsed="false">
      <c r="A62" s="10" t="s">
        <v>1521</v>
      </c>
      <c r="B62" s="10" t="s">
        <v>881</v>
      </c>
      <c r="C62" s="10" t="s">
        <v>172</v>
      </c>
      <c r="D62" s="10" t="n">
        <v>1</v>
      </c>
      <c r="E62" s="10" t="n">
        <v>1</v>
      </c>
    </row>
    <row r="63" customFormat="false" ht="12.8" hidden="false" customHeight="false" outlineLevel="0" collapsed="false">
      <c r="A63" s="10" t="s">
        <v>1522</v>
      </c>
      <c r="B63" s="10" t="s">
        <v>892</v>
      </c>
      <c r="C63" s="10" t="s">
        <v>172</v>
      </c>
      <c r="D63" s="10" t="n">
        <v>1</v>
      </c>
      <c r="E63" s="10" t="n">
        <v>1</v>
      </c>
    </row>
    <row r="64" customFormat="false" ht="12.8" hidden="false" customHeight="false" outlineLevel="0" collapsed="false">
      <c r="A64" s="10" t="s">
        <v>1523</v>
      </c>
      <c r="B64" s="10" t="s">
        <v>942</v>
      </c>
      <c r="C64" s="10" t="s">
        <v>178</v>
      </c>
      <c r="D64" s="10" t="n">
        <v>1</v>
      </c>
      <c r="E64" s="10" t="n">
        <v>1</v>
      </c>
    </row>
    <row r="65" customFormat="false" ht="12.8" hidden="false" customHeight="false" outlineLevel="0" collapsed="false">
      <c r="A65" s="10" t="s">
        <v>1524</v>
      </c>
      <c r="B65" s="10" t="s">
        <v>943</v>
      </c>
      <c r="C65" s="10" t="s">
        <v>178</v>
      </c>
      <c r="D65" s="10" t="n">
        <v>1</v>
      </c>
      <c r="E65" s="10" t="n">
        <v>1</v>
      </c>
    </row>
    <row r="66" customFormat="false" ht="12.8" hidden="false" customHeight="false" outlineLevel="0" collapsed="false">
      <c r="A66" s="10" t="s">
        <v>1525</v>
      </c>
      <c r="B66" s="10" t="s">
        <v>949</v>
      </c>
      <c r="C66" s="10" t="s">
        <v>182</v>
      </c>
      <c r="D66" s="10" t="n">
        <v>1</v>
      </c>
      <c r="E66" s="10" t="n">
        <v>1</v>
      </c>
    </row>
    <row r="67" customFormat="false" ht="12.8" hidden="false" customHeight="false" outlineLevel="0" collapsed="false">
      <c r="A67" s="10" t="s">
        <v>1526</v>
      </c>
      <c r="B67" s="10" t="s">
        <v>951</v>
      </c>
      <c r="C67" s="10" t="s">
        <v>182</v>
      </c>
      <c r="D67" s="10" t="n">
        <v>1</v>
      </c>
      <c r="E67" s="10" t="n">
        <v>1</v>
      </c>
    </row>
    <row r="68" customFormat="false" ht="12.8" hidden="false" customHeight="false" outlineLevel="0" collapsed="false">
      <c r="A68" s="10" t="s">
        <v>1527</v>
      </c>
      <c r="B68" s="10" t="s">
        <v>954</v>
      </c>
      <c r="C68" s="10" t="s">
        <v>182</v>
      </c>
      <c r="D68" s="10" t="n">
        <v>1</v>
      </c>
      <c r="E68" s="10" t="n">
        <v>1</v>
      </c>
    </row>
    <row r="69" customFormat="false" ht="12.8" hidden="false" customHeight="false" outlineLevel="0" collapsed="false">
      <c r="A69" s="10" t="s">
        <v>1528</v>
      </c>
      <c r="B69" s="10" t="s">
        <v>957</v>
      </c>
      <c r="C69" s="10" t="s">
        <v>182</v>
      </c>
      <c r="D69" s="10" t="n">
        <v>1</v>
      </c>
      <c r="E69" s="10" t="n">
        <v>1</v>
      </c>
    </row>
    <row r="70" customFormat="false" ht="12.8" hidden="false" customHeight="false" outlineLevel="0" collapsed="false">
      <c r="A70" s="10" t="s">
        <v>1529</v>
      </c>
      <c r="B70" s="10" t="s">
        <v>958</v>
      </c>
      <c r="C70" s="10" t="s">
        <v>182</v>
      </c>
      <c r="D70" s="10" t="n">
        <v>1</v>
      </c>
      <c r="E70" s="10" t="n">
        <v>1</v>
      </c>
    </row>
  </sheetData>
  <autoFilter ref="A1:D70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5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10" width="14.8469387755102"/>
    <col collapsed="false" hidden="false" max="2" min="2" style="10" width="6.0765306122449"/>
    <col collapsed="false" hidden="false" max="3" min="3" style="10" width="29.8316326530612"/>
    <col collapsed="false" hidden="false" max="1025" min="4" style="10" width="6.0765306122449"/>
  </cols>
  <sheetData>
    <row r="1" customFormat="false" ht="12.8" hidden="false" customHeight="false" outlineLevel="0" collapsed="false">
      <c r="A1" s="10" t="s">
        <v>1431</v>
      </c>
      <c r="B1" s="10" t="s">
        <v>288</v>
      </c>
      <c r="C1" s="10" t="s">
        <v>289</v>
      </c>
      <c r="D1" s="10" t="s">
        <v>291</v>
      </c>
      <c r="E1" s="10" t="s">
        <v>1530</v>
      </c>
    </row>
    <row r="2" customFormat="false" ht="12.8" hidden="false" customHeight="false" outlineLevel="0" collapsed="false">
      <c r="A2" s="10" t="s">
        <v>1494</v>
      </c>
      <c r="B2" s="10" t="s">
        <v>160</v>
      </c>
      <c r="C2" s="10" t="s">
        <v>817</v>
      </c>
      <c r="D2" s="10" t="e">
        <f aca="false">VLOOKUP(batch5!B2,yvonne_data!$C$1:$D$70,2,0)</f>
        <v>#N/A</v>
      </c>
      <c r="E2" s="10" t="n">
        <f aca="false">COUNTIF(batch3_4_images!$A$1:$A$70,batch5!A2)+COUNTIF(batch1_2!$B$1:$B$106,batch5!C2)</f>
        <v>1</v>
      </c>
    </row>
    <row r="3" customFormat="false" ht="12.8" hidden="false" customHeight="false" outlineLevel="0" collapsed="false">
      <c r="A3" s="10" t="s">
        <v>1495</v>
      </c>
      <c r="B3" s="10" t="s">
        <v>160</v>
      </c>
      <c r="C3" s="10" t="s">
        <v>820</v>
      </c>
      <c r="D3" s="10" t="e">
        <f aca="false">VLOOKUP(batch5!B3,yvonne_data!$C$1:$D$70,2,0)</f>
        <v>#N/A</v>
      </c>
      <c r="E3" s="10" t="n">
        <f aca="false">COUNTIF(batch3_4_images!$A$1:$A$70,batch5!A3)+COUNTIF(batch1_2!$B$1:$B$106,batch5!C3)</f>
        <v>1</v>
      </c>
    </row>
    <row r="4" customFormat="false" ht="12.8" hidden="false" customHeight="false" outlineLevel="0" collapsed="false">
      <c r="A4" s="10" t="s">
        <v>1531</v>
      </c>
      <c r="B4" s="10" t="s">
        <v>16</v>
      </c>
      <c r="C4" s="10" t="s">
        <v>320</v>
      </c>
      <c r="D4" s="10" t="e">
        <f aca="false">VLOOKUP(batch5!B4,#REF!,2,0)</f>
        <v>#VALUE!</v>
      </c>
      <c r="E4" s="10" t="n">
        <f aca="false">COUNTIF(batch3_4_images!$A$1:$A$70,batch5!A4)+COUNTIF(batch1_2!$B$1:$B$106,batch5!C4)</f>
        <v>1</v>
      </c>
    </row>
    <row r="5" customFormat="false" ht="12.8" hidden="false" customHeight="false" outlineLevel="0" collapsed="false">
      <c r="A5" s="10" t="s">
        <v>1532</v>
      </c>
      <c r="B5" s="10" t="s">
        <v>16</v>
      </c>
      <c r="C5" s="10" t="s">
        <v>321</v>
      </c>
      <c r="D5" s="10" t="e">
        <f aca="false">VLOOKUP(batch5!B5,#REF!,2,0)</f>
        <v>#VALUE!</v>
      </c>
      <c r="E5" s="10" t="n">
        <f aca="false">COUNTIF(batch3_4_images!$A$1:$A$70,batch5!A5)+COUNTIF(batch1_2!$B$1:$B$106,batch5!C5)</f>
        <v>1</v>
      </c>
    </row>
    <row r="6" customFormat="false" ht="12.8" hidden="false" customHeight="false" outlineLevel="0" collapsed="false">
      <c r="A6" s="10" t="s">
        <v>1462</v>
      </c>
      <c r="B6" s="10" t="s">
        <v>16</v>
      </c>
      <c r="C6" s="10" t="s">
        <v>315</v>
      </c>
      <c r="D6" s="10" t="e">
        <f aca="false">VLOOKUP(batch5!B6,yvonne_data!$C$1:$D$70,2,0)</f>
        <v>#N/A</v>
      </c>
      <c r="E6" s="10" t="n">
        <f aca="false">COUNTIF(batch3_4_images!$A$1:$A$70,batch5!A6)+COUNTIF(batch1_2!$B$1:$B$106,batch5!C6)</f>
        <v>1</v>
      </c>
    </row>
    <row r="7" customFormat="false" ht="12.8" hidden="false" customHeight="false" outlineLevel="0" collapsed="false">
      <c r="A7" s="10" t="s">
        <v>1463</v>
      </c>
      <c r="B7" s="10" t="s">
        <v>16</v>
      </c>
      <c r="C7" s="10" t="s">
        <v>316</v>
      </c>
      <c r="D7" s="10" t="e">
        <f aca="false">VLOOKUP(batch5!B7,yvonne_data!$C$1:$D$70,2,0)</f>
        <v>#N/A</v>
      </c>
      <c r="E7" s="10" t="n">
        <f aca="false">COUNTIF(batch3_4_images!$A$1:$A$70,batch5!A7)+COUNTIF(batch1_2!$B$1:$B$106,batch5!C7)</f>
        <v>1</v>
      </c>
    </row>
    <row r="8" customFormat="false" ht="12.8" hidden="false" customHeight="false" outlineLevel="0" collapsed="false">
      <c r="A8" s="10" t="s">
        <v>1464</v>
      </c>
      <c r="B8" s="10" t="s">
        <v>16</v>
      </c>
      <c r="C8" s="10" t="s">
        <v>317</v>
      </c>
      <c r="D8" s="10" t="e">
        <f aca="false">VLOOKUP(batch5!B8,yvonne_data!$C$1:$D$70,2,0)</f>
        <v>#N/A</v>
      </c>
      <c r="E8" s="10" t="n">
        <f aca="false">COUNTIF(batch3_4_images!$A$1:$A$70,batch5!A8)+COUNTIF(batch1_2!$B$1:$B$106,batch5!C8)</f>
        <v>1</v>
      </c>
    </row>
    <row r="9" customFormat="false" ht="12.8" hidden="false" customHeight="false" outlineLevel="0" collapsed="false">
      <c r="A9" s="10" t="s">
        <v>1465</v>
      </c>
      <c r="B9" s="10" t="s">
        <v>16</v>
      </c>
      <c r="C9" s="10" t="s">
        <v>319</v>
      </c>
      <c r="D9" s="10" t="e">
        <f aca="false">VLOOKUP(batch5!B9,yvonne_data!$C$1:$D$70,2,0)</f>
        <v>#N/A</v>
      </c>
      <c r="E9" s="10" t="n">
        <f aca="false">COUNTIF(batch3_4_images!$A$1:$A$70,batch5!A9)+COUNTIF(batch1_2!$B$1:$B$106,batch5!C9)</f>
        <v>1</v>
      </c>
    </row>
    <row r="10" customFormat="false" ht="12.8" hidden="false" customHeight="false" outlineLevel="0" collapsed="false">
      <c r="A10" s="10" t="s">
        <v>1461</v>
      </c>
      <c r="B10" s="10" t="s">
        <v>16</v>
      </c>
      <c r="C10" s="10" t="s">
        <v>314</v>
      </c>
      <c r="D10" s="10" t="e">
        <f aca="false">VLOOKUP(batch5!B10,#REF!,2,0)</f>
        <v>#VALUE!</v>
      </c>
      <c r="E10" s="10" t="n">
        <f aca="false">COUNTIF(batch3_4_images!$A$1:$A$70,batch5!A10)+COUNTIF(batch1_2!$B$1:$B$106,batch5!C10)</f>
        <v>1</v>
      </c>
    </row>
    <row r="11" customFormat="false" ht="12.8" hidden="false" customHeight="false" outlineLevel="0" collapsed="false">
      <c r="A11" s="10" t="s">
        <v>1533</v>
      </c>
      <c r="B11" s="10" t="s">
        <v>23</v>
      </c>
      <c r="C11" s="10" t="s">
        <v>831</v>
      </c>
      <c r="D11" s="10" t="e">
        <f aca="false">VLOOKUP(batch5!B11,#REF!,2,0)</f>
        <v>#VALUE!</v>
      </c>
      <c r="E11" s="10" t="n">
        <f aca="false">COUNTIF(batch3_4_images!$A$1:$A$70,batch5!A11)+COUNTIF(batch1_2!$B$1:$B$106,batch5!C11)</f>
        <v>1</v>
      </c>
    </row>
    <row r="12" customFormat="false" ht="12.8" hidden="false" customHeight="false" outlineLevel="0" collapsed="false">
      <c r="A12" s="10" t="s">
        <v>1496</v>
      </c>
      <c r="B12" s="10" t="s">
        <v>23</v>
      </c>
      <c r="C12" s="10" t="s">
        <v>826</v>
      </c>
      <c r="D12" s="10" t="e">
        <f aca="false">VLOOKUP(batch5!B12,yvonne_data!$C$1:$D$70,2,0)</f>
        <v>#N/A</v>
      </c>
      <c r="E12" s="10" t="n">
        <f aca="false">COUNTIF(batch3_4_images!$A$1:$A$70,batch5!A12)+COUNTIF(batch1_2!$B$1:$B$106,batch5!C12)</f>
        <v>1</v>
      </c>
    </row>
    <row r="13" customFormat="false" ht="12.8" hidden="false" customHeight="false" outlineLevel="0" collapsed="false">
      <c r="A13" s="10" t="s">
        <v>1498</v>
      </c>
      <c r="B13" s="10" t="s">
        <v>23</v>
      </c>
      <c r="C13" s="10" t="s">
        <v>828</v>
      </c>
      <c r="D13" s="10" t="e">
        <f aca="false">VLOOKUP(batch5!B13,yvonne_data!$C$1:$D$70,2,0)</f>
        <v>#N/A</v>
      </c>
      <c r="E13" s="10" t="n">
        <f aca="false">COUNTIF(batch3_4_images!$A$1:$A$70,batch5!A13)+COUNTIF(batch1_2!$B$1:$B$106,batch5!C13)</f>
        <v>1</v>
      </c>
    </row>
    <row r="14" customFormat="false" ht="12.8" hidden="false" customHeight="false" outlineLevel="0" collapsed="false">
      <c r="A14" s="10" t="s">
        <v>1497</v>
      </c>
      <c r="B14" s="10" t="s">
        <v>23</v>
      </c>
      <c r="C14" s="10" t="s">
        <v>827</v>
      </c>
      <c r="D14" s="10" t="e">
        <f aca="false">VLOOKUP(batch5!B14,#REF!,2,0)</f>
        <v>#VALUE!</v>
      </c>
      <c r="E14" s="10" t="n">
        <f aca="false">COUNTIF(batch3_4_images!$A$1:$A$70,batch5!A14)+COUNTIF(batch1_2!$B$1:$B$106,batch5!C14)</f>
        <v>1</v>
      </c>
    </row>
    <row r="15" customFormat="false" ht="12.8" hidden="false" customHeight="false" outlineLevel="0" collapsed="false">
      <c r="A15" s="10" t="s">
        <v>1534</v>
      </c>
      <c r="B15" s="10" t="s">
        <v>164</v>
      </c>
      <c r="C15" s="10" t="s">
        <v>853</v>
      </c>
      <c r="D15" s="10" t="e">
        <f aca="false">VLOOKUP(batch5!B15,#REF!,2,0)</f>
        <v>#VALUE!</v>
      </c>
      <c r="E15" s="10" t="n">
        <f aca="false">COUNTIF(batch3_4_images!$A$1:$A$70,batch5!A15)+COUNTIF(batch1_2!$B$1:$B$106,batch5!C15)</f>
        <v>1</v>
      </c>
    </row>
    <row r="16" customFormat="false" ht="12.8" hidden="false" customHeight="false" outlineLevel="0" collapsed="false">
      <c r="A16" s="10" t="s">
        <v>1535</v>
      </c>
      <c r="B16" s="10" t="s">
        <v>164</v>
      </c>
      <c r="C16" s="10" t="s">
        <v>854</v>
      </c>
      <c r="D16" s="10" t="e">
        <f aca="false">VLOOKUP(batch5!B16,#REF!,2,0)</f>
        <v>#VALUE!</v>
      </c>
      <c r="E16" s="10" t="n">
        <f aca="false">COUNTIF(batch3_4_images!$A$1:$A$70,batch5!A16)+COUNTIF(batch1_2!$B$1:$B$106,batch5!C16)</f>
        <v>1</v>
      </c>
    </row>
    <row r="17" customFormat="false" ht="12.8" hidden="false" customHeight="false" outlineLevel="0" collapsed="false">
      <c r="A17" s="10" t="s">
        <v>1499</v>
      </c>
      <c r="B17" s="10" t="s">
        <v>164</v>
      </c>
      <c r="C17" s="10" t="s">
        <v>845</v>
      </c>
      <c r="D17" s="10" t="e">
        <f aca="false">VLOOKUP(batch5!B17,yvonne_data!$C$1:$D$70,2,0)</f>
        <v>#N/A</v>
      </c>
      <c r="E17" s="10" t="n">
        <f aca="false">COUNTIF(batch3_4_images!$A$1:$A$70,batch5!A17)+COUNTIF(batch1_2!$B$1:$B$106,batch5!C17)</f>
        <v>1</v>
      </c>
    </row>
    <row r="18" customFormat="false" ht="12.8" hidden="false" customHeight="false" outlineLevel="0" collapsed="false">
      <c r="A18" s="10" t="s">
        <v>1501</v>
      </c>
      <c r="B18" s="10" t="s">
        <v>164</v>
      </c>
      <c r="C18" s="10" t="s">
        <v>847</v>
      </c>
      <c r="D18" s="10" t="e">
        <f aca="false">VLOOKUP(batch5!B18,yvonne_data!$C$1:$D$70,2,0)</f>
        <v>#N/A</v>
      </c>
      <c r="E18" s="10" t="n">
        <f aca="false">COUNTIF(batch3_4_images!$A$1:$A$70,batch5!A18)+COUNTIF(batch1_2!$B$1:$B$106,batch5!C18)</f>
        <v>1</v>
      </c>
    </row>
    <row r="19" customFormat="false" ht="12.8" hidden="false" customHeight="false" outlineLevel="0" collapsed="false">
      <c r="A19" s="10" t="s">
        <v>1503</v>
      </c>
      <c r="B19" s="10" t="s">
        <v>164</v>
      </c>
      <c r="C19" s="10" t="s">
        <v>849</v>
      </c>
      <c r="D19" s="10" t="e">
        <f aca="false">VLOOKUP(batch5!B19,yvonne_data!$C$1:$D$70,2,0)</f>
        <v>#N/A</v>
      </c>
      <c r="E19" s="10" t="n">
        <f aca="false">COUNTIF(batch3_4_images!$A$1:$A$70,batch5!A19)+COUNTIF(batch1_2!$B$1:$B$106,batch5!C19)</f>
        <v>1</v>
      </c>
    </row>
    <row r="20" customFormat="false" ht="12.8" hidden="false" customHeight="false" outlineLevel="0" collapsed="false">
      <c r="A20" s="10" t="s">
        <v>1500</v>
      </c>
      <c r="B20" s="10" t="s">
        <v>164</v>
      </c>
      <c r="C20" s="10" t="s">
        <v>846</v>
      </c>
      <c r="D20" s="10" t="e">
        <f aca="false">VLOOKUP(batch5!B20,#REF!,2,0)</f>
        <v>#VALUE!</v>
      </c>
      <c r="E20" s="10" t="n">
        <f aca="false">COUNTIF(batch3_4_images!$A$1:$A$70,batch5!A20)+COUNTIF(batch1_2!$B$1:$B$106,batch5!C20)</f>
        <v>1</v>
      </c>
    </row>
    <row r="21" customFormat="false" ht="12.8" hidden="false" customHeight="false" outlineLevel="0" collapsed="false">
      <c r="A21" s="10" t="s">
        <v>1502</v>
      </c>
      <c r="B21" s="10" t="s">
        <v>164</v>
      </c>
      <c r="C21" s="10" t="s">
        <v>848</v>
      </c>
      <c r="D21" s="10" t="e">
        <f aca="false">VLOOKUP(batch5!B21,#REF!,2,0)</f>
        <v>#VALUE!</v>
      </c>
      <c r="E21" s="10" t="n">
        <f aca="false">COUNTIF(batch3_4_images!$A$1:$A$70,batch5!A21)+COUNTIF(batch1_2!$B$1:$B$106,batch5!C21)</f>
        <v>1</v>
      </c>
    </row>
    <row r="22" customFormat="false" ht="12.8" hidden="false" customHeight="false" outlineLevel="0" collapsed="false">
      <c r="A22" s="10" t="s">
        <v>1504</v>
      </c>
      <c r="B22" s="10" t="s">
        <v>164</v>
      </c>
      <c r="C22" s="10" t="s">
        <v>850</v>
      </c>
      <c r="D22" s="10" t="e">
        <f aca="false">VLOOKUP(batch5!B22,#REF!,2,0)</f>
        <v>#VALUE!</v>
      </c>
      <c r="E22" s="10" t="n">
        <f aca="false">COUNTIF(batch3_4_images!$A$1:$A$70,batch5!A22)+COUNTIF(batch1_2!$B$1:$B$106,batch5!C22)</f>
        <v>1</v>
      </c>
    </row>
    <row r="23" customFormat="false" ht="12.8" hidden="false" customHeight="false" outlineLevel="0" collapsed="false">
      <c r="A23" s="10" t="s">
        <v>1505</v>
      </c>
      <c r="B23" s="10" t="s">
        <v>164</v>
      </c>
      <c r="C23" s="10" t="s">
        <v>852</v>
      </c>
      <c r="D23" s="10" t="e">
        <f aca="false">VLOOKUP(batch5!B23,#REF!,2,0)</f>
        <v>#VALUE!</v>
      </c>
      <c r="E23" s="10" t="n">
        <f aca="false">COUNTIF(batch3_4_images!$A$1:$A$70,batch5!A23)+COUNTIF(batch1_2!$B$1:$B$106,batch5!C23)</f>
        <v>1</v>
      </c>
    </row>
    <row r="24" customFormat="false" ht="12.8" hidden="false" customHeight="false" outlineLevel="0" collapsed="false">
      <c r="A24" s="10" t="s">
        <v>1466</v>
      </c>
      <c r="B24" s="10" t="s">
        <v>33</v>
      </c>
      <c r="C24" s="10" t="s">
        <v>336</v>
      </c>
      <c r="D24" s="10" t="e">
        <f aca="false">VLOOKUP(batch5!B24,#REF!,2,0)</f>
        <v>#VALUE!</v>
      </c>
      <c r="E24" s="10" t="n">
        <f aca="false">COUNTIF(batch3_4_images!$A$1:$A$70,batch5!A24)+COUNTIF(batch1_2!$B$1:$B$106,batch5!C24)</f>
        <v>1</v>
      </c>
    </row>
    <row r="25" customFormat="false" ht="12.8" hidden="false" customHeight="false" outlineLevel="0" collapsed="false">
      <c r="A25" s="10" t="s">
        <v>1467</v>
      </c>
      <c r="B25" s="10" t="s">
        <v>33</v>
      </c>
      <c r="C25" s="10" t="s">
        <v>338</v>
      </c>
      <c r="D25" s="10" t="e">
        <f aca="false">VLOOKUP(batch5!B25,#REF!,2,0)</f>
        <v>#VALUE!</v>
      </c>
      <c r="E25" s="10" t="n">
        <f aca="false">COUNTIF(batch3_4_images!$A$1:$A$70,batch5!A25)+COUNTIF(batch1_2!$B$1:$B$106,batch5!C25)</f>
        <v>1</v>
      </c>
    </row>
    <row r="26" customFormat="false" ht="12.8" hidden="false" customHeight="false" outlineLevel="0" collapsed="false">
      <c r="A26" s="10" t="s">
        <v>1507</v>
      </c>
      <c r="B26" s="10" t="s">
        <v>170</v>
      </c>
      <c r="C26" s="10" t="s">
        <v>874</v>
      </c>
      <c r="D26" s="10" t="e">
        <f aca="false">VLOOKUP(batch5!B26,yvonne_data!$C$1:$D$70,2,0)</f>
        <v>#N/A</v>
      </c>
      <c r="E26" s="10" t="n">
        <f aca="false">COUNTIF(batch3_4_images!$A$1:$A$70,batch5!A26)+COUNTIF(batch1_2!$B$1:$B$106,batch5!C26)</f>
        <v>1</v>
      </c>
    </row>
    <row r="27" customFormat="false" ht="12.8" hidden="false" customHeight="false" outlineLevel="0" collapsed="false">
      <c r="A27" s="10" t="s">
        <v>1506</v>
      </c>
      <c r="B27" s="10" t="s">
        <v>170</v>
      </c>
      <c r="C27" s="10" t="s">
        <v>873</v>
      </c>
      <c r="D27" s="10" t="e">
        <f aca="false">VLOOKUP(batch5!B27,#REF!,2,0)</f>
        <v>#VALUE!</v>
      </c>
      <c r="E27" s="10" t="n">
        <f aca="false">COUNTIF(batch3_4_images!$A$1:$A$70,batch5!A27)+COUNTIF(batch1_2!$B$1:$B$106,batch5!C27)</f>
        <v>1</v>
      </c>
    </row>
    <row r="28" customFormat="false" ht="12.8" hidden="false" customHeight="false" outlineLevel="0" collapsed="false">
      <c r="A28" s="10" t="s">
        <v>1508</v>
      </c>
      <c r="B28" s="10" t="s">
        <v>170</v>
      </c>
      <c r="C28" s="10" t="s">
        <v>875</v>
      </c>
      <c r="D28" s="10" t="e">
        <f aca="false">VLOOKUP(batch5!B28,#REF!,2,0)</f>
        <v>#VALUE!</v>
      </c>
      <c r="E28" s="10" t="n">
        <f aca="false">COUNTIF(batch3_4_images!$A$1:$A$70,batch5!A28)+COUNTIF(batch1_2!$B$1:$B$106,batch5!C28)</f>
        <v>1</v>
      </c>
    </row>
    <row r="29" customFormat="false" ht="12.8" hidden="false" customHeight="false" outlineLevel="0" collapsed="false">
      <c r="A29" s="10" t="s">
        <v>1509</v>
      </c>
      <c r="B29" s="10" t="s">
        <v>170</v>
      </c>
      <c r="C29" s="10" t="s">
        <v>876</v>
      </c>
      <c r="D29" s="10" t="e">
        <f aca="false">VLOOKUP(batch5!B29,#REF!,2,0)</f>
        <v>#VALUE!</v>
      </c>
      <c r="E29" s="10" t="n">
        <f aca="false">COUNTIF(batch3_4_images!$A$1:$A$70,batch5!A29)+COUNTIF(batch1_2!$B$1:$B$106,batch5!C29)</f>
        <v>1</v>
      </c>
    </row>
    <row r="30" customFormat="false" ht="12.8" hidden="false" customHeight="false" outlineLevel="0" collapsed="false">
      <c r="A30" s="10" t="s">
        <v>1536</v>
      </c>
      <c r="B30" s="10" t="s">
        <v>36</v>
      </c>
      <c r="C30" s="10" t="s">
        <v>343</v>
      </c>
      <c r="D30" s="10" t="e">
        <f aca="false">VLOOKUP(batch5!B30,#REF!,2,0)</f>
        <v>#VALUE!</v>
      </c>
      <c r="E30" s="10" t="n">
        <f aca="false">COUNTIF(batch3_4_images!$A$1:$A$70,batch5!A30)+COUNTIF(batch1_2!$B$1:$B$106,batch5!C30)</f>
        <v>1</v>
      </c>
    </row>
    <row r="31" customFormat="false" ht="12.8" hidden="false" customHeight="false" outlineLevel="0" collapsed="false">
      <c r="A31" s="10" t="s">
        <v>1468</v>
      </c>
      <c r="B31" s="10" t="s">
        <v>36</v>
      </c>
      <c r="C31" s="10" t="s">
        <v>340</v>
      </c>
      <c r="D31" s="10" t="e">
        <f aca="false">VLOOKUP(batch5!B31,yvonne_data!$C$1:$D$70,2,0)</f>
        <v>#N/A</v>
      </c>
      <c r="E31" s="10" t="n">
        <f aca="false">COUNTIF(batch3_4_images!$A$1:$A$70,batch5!A31)+COUNTIF(batch1_2!$B$1:$B$106,batch5!C31)</f>
        <v>1</v>
      </c>
    </row>
    <row r="32" customFormat="false" ht="12.8" hidden="false" customHeight="false" outlineLevel="0" collapsed="false">
      <c r="A32" s="10" t="s">
        <v>1469</v>
      </c>
      <c r="B32" s="10" t="s">
        <v>36</v>
      </c>
      <c r="C32" s="10" t="s">
        <v>341</v>
      </c>
      <c r="D32" s="10" t="e">
        <f aca="false">VLOOKUP(batch5!B32,yvonne_data!$C$1:$D$70,2,0)</f>
        <v>#N/A</v>
      </c>
      <c r="E32" s="10" t="n">
        <f aca="false">COUNTIF(batch3_4_images!$A$1:$A$70,batch5!A32)+COUNTIF(batch1_2!$B$1:$B$106,batch5!C32)</f>
        <v>1</v>
      </c>
    </row>
    <row r="33" customFormat="false" ht="12.8" hidden="false" customHeight="false" outlineLevel="0" collapsed="false">
      <c r="A33" s="10" t="s">
        <v>1470</v>
      </c>
      <c r="B33" s="10" t="s">
        <v>36</v>
      </c>
      <c r="C33" s="10" t="s">
        <v>342</v>
      </c>
      <c r="D33" s="10" t="e">
        <f aca="false">VLOOKUP(batch5!B33,yvonne_data!$C$1:$D$70,2,0)</f>
        <v>#N/A</v>
      </c>
      <c r="E33" s="10" t="n">
        <f aca="false">COUNTIF(batch3_4_images!$A$1:$A$70,batch5!A33)+COUNTIF(batch1_2!$B$1:$B$106,batch5!C33)</f>
        <v>1</v>
      </c>
    </row>
    <row r="34" customFormat="false" ht="12.8" hidden="false" customHeight="false" outlineLevel="0" collapsed="false">
      <c r="A34" s="10" t="s">
        <v>1514</v>
      </c>
      <c r="B34" s="10" t="s">
        <v>172</v>
      </c>
      <c r="C34" s="10" t="s">
        <v>880</v>
      </c>
      <c r="D34" s="10" t="e">
        <f aca="false">VLOOKUP(batch5!B34,yvonne_data!$C$1:$D$70,2,0)</f>
        <v>#N/A</v>
      </c>
      <c r="E34" s="10" t="n">
        <f aca="false">COUNTIF(batch3_4_images!$A$1:$A$70,batch5!A34)+COUNTIF(batch1_2!$B$1:$B$106,batch5!C34)</f>
        <v>1</v>
      </c>
    </row>
    <row r="35" customFormat="false" ht="12.8" hidden="false" customHeight="false" outlineLevel="0" collapsed="false">
      <c r="A35" s="10" t="s">
        <v>1510</v>
      </c>
      <c r="B35" s="10" t="s">
        <v>172</v>
      </c>
      <c r="C35" s="10" t="s">
        <v>882</v>
      </c>
      <c r="D35" s="10" t="e">
        <f aca="false">VLOOKUP(batch5!B35,yvonne_data!$C$1:$D$70,2,0)</f>
        <v>#N/A</v>
      </c>
      <c r="E35" s="10" t="n">
        <f aca="false">COUNTIF(batch3_4_images!$A$1:$A$70,batch5!A35)+COUNTIF(batch1_2!$B$1:$B$106,batch5!C35)</f>
        <v>1</v>
      </c>
    </row>
    <row r="36" customFormat="false" ht="12.8" hidden="false" customHeight="false" outlineLevel="0" collapsed="false">
      <c r="A36" s="10" t="s">
        <v>1515</v>
      </c>
      <c r="B36" s="10" t="s">
        <v>172</v>
      </c>
      <c r="C36" s="10" t="s">
        <v>886</v>
      </c>
      <c r="D36" s="10" t="e">
        <f aca="false">VLOOKUP(batch5!B36,yvonne_data!$C$1:$D$70,2,0)</f>
        <v>#N/A</v>
      </c>
      <c r="E36" s="10" t="n">
        <f aca="false">COUNTIF(batch3_4_images!$A$1:$A$70,batch5!A36)+COUNTIF(batch1_2!$B$1:$B$106,batch5!C36)</f>
        <v>1</v>
      </c>
    </row>
    <row r="37" customFormat="false" ht="12.8" hidden="false" customHeight="false" outlineLevel="0" collapsed="false">
      <c r="A37" s="10" t="s">
        <v>1513</v>
      </c>
      <c r="B37" s="10" t="s">
        <v>172</v>
      </c>
      <c r="C37" s="10" t="s">
        <v>885</v>
      </c>
      <c r="D37" s="10" t="e">
        <f aca="false">VLOOKUP(batch5!B37,yvonne_data!$C$1:$D$70,2,0)</f>
        <v>#N/A</v>
      </c>
      <c r="E37" s="10" t="n">
        <f aca="false">COUNTIF(batch3_4_images!$A$1:$A$70,batch5!A37)+COUNTIF(batch1_2!$B$1:$B$106,batch5!C37)</f>
        <v>1</v>
      </c>
    </row>
    <row r="38" customFormat="false" ht="12.8" hidden="false" customHeight="false" outlineLevel="0" collapsed="false">
      <c r="A38" s="10" t="s">
        <v>1517</v>
      </c>
      <c r="B38" s="10" t="s">
        <v>172</v>
      </c>
      <c r="C38" s="10" t="s">
        <v>888</v>
      </c>
      <c r="D38" s="10" t="e">
        <f aca="false">VLOOKUP(batch5!B38,yvonne_data!$C$1:$D$70,2,0)</f>
        <v>#N/A</v>
      </c>
      <c r="E38" s="10" t="n">
        <f aca="false">COUNTIF(batch3_4_images!$A$1:$A$70,batch5!A38)+COUNTIF(batch1_2!$B$1:$B$106,batch5!C38)</f>
        <v>1</v>
      </c>
    </row>
    <row r="39" customFormat="false" ht="12.8" hidden="false" customHeight="false" outlineLevel="0" collapsed="false">
      <c r="A39" s="10" t="s">
        <v>1519</v>
      </c>
      <c r="B39" s="10" t="s">
        <v>172</v>
      </c>
      <c r="C39" s="10" t="s">
        <v>890</v>
      </c>
      <c r="D39" s="10" t="e">
        <f aca="false">VLOOKUP(batch5!B39,yvonne_data!$C$1:$D$70,2,0)</f>
        <v>#N/A</v>
      </c>
      <c r="E39" s="10" t="n">
        <f aca="false">COUNTIF(batch3_4_images!$A$1:$A$70,batch5!A39)+COUNTIF(batch1_2!$B$1:$B$106,batch5!C39)</f>
        <v>1</v>
      </c>
    </row>
    <row r="40" customFormat="false" ht="12.8" hidden="false" customHeight="false" outlineLevel="0" collapsed="false">
      <c r="A40" s="10" t="s">
        <v>1520</v>
      </c>
      <c r="B40" s="10" t="s">
        <v>172</v>
      </c>
      <c r="C40" s="10" t="s">
        <v>891</v>
      </c>
      <c r="D40" s="10" t="e">
        <f aca="false">VLOOKUP(batch5!B40,yvonne_data!$C$1:$D$70,2,0)</f>
        <v>#N/A</v>
      </c>
      <c r="E40" s="10" t="n">
        <f aca="false">COUNTIF(batch3_4_images!$A$1:$A$70,batch5!A40)+COUNTIF(batch1_2!$B$1:$B$106,batch5!C40)</f>
        <v>1</v>
      </c>
    </row>
    <row r="41" customFormat="false" ht="12.8" hidden="false" customHeight="false" outlineLevel="0" collapsed="false">
      <c r="A41" s="10" t="s">
        <v>1512</v>
      </c>
      <c r="B41" s="10" t="s">
        <v>172</v>
      </c>
      <c r="C41" s="10" t="s">
        <v>879</v>
      </c>
      <c r="D41" s="10" t="e">
        <f aca="false">VLOOKUP(batch5!B41,#REF!,2,0)</f>
        <v>#VALUE!</v>
      </c>
      <c r="E41" s="10" t="n">
        <f aca="false">COUNTIF(batch3_4_images!$A$1:$A$70,batch5!A41)+COUNTIF(batch1_2!$B$1:$B$106,batch5!C41)</f>
        <v>1</v>
      </c>
    </row>
    <row r="42" customFormat="false" ht="12.8" hidden="false" customHeight="false" outlineLevel="0" collapsed="false">
      <c r="A42" s="10" t="s">
        <v>1521</v>
      </c>
      <c r="B42" s="10" t="s">
        <v>172</v>
      </c>
      <c r="C42" s="10" t="s">
        <v>881</v>
      </c>
      <c r="D42" s="10" t="e">
        <f aca="false">VLOOKUP(batch5!B42,#REF!,2,0)</f>
        <v>#VALUE!</v>
      </c>
      <c r="E42" s="10" t="n">
        <f aca="false">COUNTIF(batch3_4_images!$A$1:$A$70,batch5!A42)+COUNTIF(batch1_2!$B$1:$B$106,batch5!C42)</f>
        <v>1</v>
      </c>
    </row>
    <row r="43" customFormat="false" ht="12.8" hidden="false" customHeight="false" outlineLevel="0" collapsed="false">
      <c r="A43" s="10" t="s">
        <v>1511</v>
      </c>
      <c r="B43" s="10" t="s">
        <v>172</v>
      </c>
      <c r="C43" s="10" t="s">
        <v>883</v>
      </c>
      <c r="D43" s="10" t="e">
        <f aca="false">VLOOKUP(batch5!B43,#REF!,2,0)</f>
        <v>#VALUE!</v>
      </c>
      <c r="E43" s="10" t="n">
        <f aca="false">COUNTIF(batch3_4_images!$A$1:$A$70,batch5!A43)+COUNTIF(batch1_2!$B$1:$B$106,batch5!C43)</f>
        <v>1</v>
      </c>
    </row>
    <row r="44" customFormat="false" ht="12.8" hidden="false" customHeight="false" outlineLevel="0" collapsed="false">
      <c r="A44" s="10" t="s">
        <v>1516</v>
      </c>
      <c r="B44" s="10" t="s">
        <v>172</v>
      </c>
      <c r="C44" s="10" t="s">
        <v>887</v>
      </c>
      <c r="D44" s="10" t="e">
        <f aca="false">VLOOKUP(batch5!B44,#REF!,2,0)</f>
        <v>#VALUE!</v>
      </c>
      <c r="E44" s="10" t="n">
        <f aca="false">COUNTIF(batch3_4_images!$A$1:$A$70,batch5!A44)+COUNTIF(batch1_2!$B$1:$B$106,batch5!C44)</f>
        <v>1</v>
      </c>
    </row>
    <row r="45" customFormat="false" ht="12.8" hidden="false" customHeight="false" outlineLevel="0" collapsed="false">
      <c r="A45" s="10" t="s">
        <v>1518</v>
      </c>
      <c r="B45" s="10" t="s">
        <v>172</v>
      </c>
      <c r="C45" s="10" t="s">
        <v>889</v>
      </c>
      <c r="D45" s="10" t="e">
        <f aca="false">VLOOKUP(batch5!B45,#REF!,2,0)</f>
        <v>#VALUE!</v>
      </c>
      <c r="E45" s="10" t="n">
        <f aca="false">COUNTIF(batch3_4_images!$A$1:$A$70,batch5!A45)+COUNTIF(batch1_2!$B$1:$B$106,batch5!C45)</f>
        <v>1</v>
      </c>
    </row>
    <row r="46" customFormat="false" ht="12.8" hidden="false" customHeight="false" outlineLevel="0" collapsed="false">
      <c r="A46" s="10" t="s">
        <v>1522</v>
      </c>
      <c r="B46" s="10" t="s">
        <v>172</v>
      </c>
      <c r="C46" s="10" t="s">
        <v>892</v>
      </c>
      <c r="D46" s="10" t="e">
        <f aca="false">VLOOKUP(batch5!B46,#REF!,2,0)</f>
        <v>#VALUE!</v>
      </c>
      <c r="E46" s="10" t="n">
        <f aca="false">COUNTIF(batch3_4_images!$A$1:$A$70,batch5!A46)+COUNTIF(batch1_2!$B$1:$B$106,batch5!C46)</f>
        <v>1</v>
      </c>
    </row>
    <row r="47" customFormat="false" ht="12.8" hidden="false" customHeight="false" outlineLevel="0" collapsed="false">
      <c r="A47" s="10" t="s">
        <v>1537</v>
      </c>
      <c r="B47" s="10" t="s">
        <v>176</v>
      </c>
      <c r="C47" s="10" t="s">
        <v>907</v>
      </c>
      <c r="D47" s="10" t="e">
        <f aca="false">VLOOKUP(batch5!B47,#REF!,2,0)</f>
        <v>#VALUE!</v>
      </c>
      <c r="E47" s="10" t="n">
        <f aca="false">COUNTIF(batch3_4_images!$A$1:$A$70,batch5!A47)+COUNTIF(batch1_2!$B$1:$B$106,batch5!C47)</f>
        <v>1</v>
      </c>
    </row>
    <row r="48" customFormat="false" ht="12.8" hidden="false" customHeight="false" outlineLevel="0" collapsed="false">
      <c r="A48" s="10" t="s">
        <v>1538</v>
      </c>
      <c r="B48" s="10" t="s">
        <v>176</v>
      </c>
      <c r="C48" s="10" t="s">
        <v>913</v>
      </c>
      <c r="D48" s="10" t="e">
        <f aca="false">VLOOKUP(batch5!B48,#REF!,2,0)</f>
        <v>#VALUE!</v>
      </c>
      <c r="E48" s="10" t="n">
        <f aca="false">COUNTIF(batch3_4_images!$A$1:$A$70,batch5!A48)+COUNTIF(batch1_2!$B$1:$B$106,batch5!C48)</f>
        <v>1</v>
      </c>
    </row>
    <row r="49" customFormat="false" ht="12.8" hidden="false" customHeight="false" outlineLevel="0" collapsed="false">
      <c r="A49" s="10" t="s">
        <v>1539</v>
      </c>
      <c r="B49" s="10" t="s">
        <v>176</v>
      </c>
      <c r="C49" s="10" t="s">
        <v>918</v>
      </c>
      <c r="D49" s="10" t="e">
        <f aca="false">VLOOKUP(batch5!B49,#REF!,2,0)</f>
        <v>#VALUE!</v>
      </c>
      <c r="E49" s="10" t="n">
        <f aca="false">COUNTIF(batch3_4_images!$A$1:$A$70,batch5!A49)+COUNTIF(batch1_2!$B$1:$B$106,batch5!C49)</f>
        <v>1</v>
      </c>
    </row>
    <row r="50" customFormat="false" ht="12.8" hidden="false" customHeight="false" outlineLevel="0" collapsed="false">
      <c r="A50" s="10" t="s">
        <v>1540</v>
      </c>
      <c r="B50" s="10" t="s">
        <v>176</v>
      </c>
      <c r="C50" s="10" t="s">
        <v>919</v>
      </c>
      <c r="D50" s="10" t="e">
        <f aca="false">VLOOKUP(batch5!B50,#REF!,2,0)</f>
        <v>#VALUE!</v>
      </c>
      <c r="E50" s="10" t="n">
        <f aca="false">COUNTIF(batch3_4_images!$A$1:$A$70,batch5!A50)+COUNTIF(batch1_2!$B$1:$B$106,batch5!C50)</f>
        <v>1</v>
      </c>
    </row>
    <row r="51" customFormat="false" ht="12.8" hidden="false" customHeight="false" outlineLevel="0" collapsed="false">
      <c r="A51" s="10" t="s">
        <v>1541</v>
      </c>
      <c r="B51" s="10" t="s">
        <v>176</v>
      </c>
      <c r="C51" s="10" t="s">
        <v>922</v>
      </c>
      <c r="D51" s="10" t="e">
        <f aca="false">VLOOKUP(batch5!B51,#REF!,2,0)</f>
        <v>#VALUE!</v>
      </c>
      <c r="E51" s="10" t="n">
        <f aca="false">COUNTIF(batch3_4_images!$A$1:$A$70,batch5!A51)+COUNTIF(batch1_2!$B$1:$B$106,batch5!C51)</f>
        <v>1</v>
      </c>
    </row>
    <row r="52" customFormat="false" ht="12.8" hidden="false" customHeight="false" outlineLevel="0" collapsed="false">
      <c r="A52" s="10" t="s">
        <v>1524</v>
      </c>
      <c r="B52" s="10" t="s">
        <v>178</v>
      </c>
      <c r="C52" s="10" t="s">
        <v>943</v>
      </c>
      <c r="D52" s="10" t="e">
        <f aca="false">VLOOKUP(batch5!B52,#REF!,2,0)</f>
        <v>#VALUE!</v>
      </c>
      <c r="E52" s="10" t="n">
        <f aca="false">COUNTIF(batch3_4_images!$A$1:$A$70,batch5!A52)+COUNTIF(batch1_2!$B$1:$B$106,batch5!C52)</f>
        <v>1</v>
      </c>
    </row>
    <row r="53" customFormat="false" ht="12.8" hidden="false" customHeight="false" outlineLevel="0" collapsed="false">
      <c r="A53" s="10" t="s">
        <v>1523</v>
      </c>
      <c r="B53" s="10" t="s">
        <v>178</v>
      </c>
      <c r="C53" s="10" t="s">
        <v>942</v>
      </c>
      <c r="D53" s="10" t="e">
        <f aca="false">VLOOKUP(batch5!B53,#REF!,2,0)</f>
        <v>#VALUE!</v>
      </c>
      <c r="E53" s="10" t="n">
        <f aca="false">COUNTIF(batch3_4_images!$A$1:$A$70,batch5!A53)+COUNTIF(batch1_2!$B$1:$B$106,batch5!C53)</f>
        <v>1</v>
      </c>
    </row>
    <row r="54" customFormat="false" ht="12.8" hidden="false" customHeight="false" outlineLevel="0" collapsed="false">
      <c r="A54" s="10" t="s">
        <v>1471</v>
      </c>
      <c r="B54" s="10" t="s">
        <v>39</v>
      </c>
      <c r="C54" s="10" t="s">
        <v>346</v>
      </c>
      <c r="D54" s="10" t="e">
        <f aca="false">VLOOKUP(batch5!B54,#REF!,2,0)</f>
        <v>#VALUE!</v>
      </c>
      <c r="E54" s="10" t="n">
        <f aca="false">COUNTIF(batch3_4_images!$A$1:$A$70,batch5!A54)+COUNTIF(batch1_2!$B$1:$B$106,batch5!C54)</f>
        <v>1</v>
      </c>
    </row>
    <row r="55" customFormat="false" ht="12.8" hidden="false" customHeight="false" outlineLevel="0" collapsed="false">
      <c r="A55" s="10" t="s">
        <v>1472</v>
      </c>
      <c r="B55" s="10" t="s">
        <v>41</v>
      </c>
      <c r="C55" s="10" t="s">
        <v>350</v>
      </c>
      <c r="D55" s="10" t="e">
        <f aca="false">VLOOKUP(batch5!B55,#REF!,2,0)</f>
        <v>#VALUE!</v>
      </c>
      <c r="E55" s="10" t="n">
        <f aca="false">COUNTIF(batch3_4_images!$A$1:$A$70,batch5!A55)+COUNTIF(batch1_2!$B$1:$B$106,batch5!C55)</f>
        <v>1</v>
      </c>
    </row>
    <row r="56" customFormat="false" ht="12.8" hidden="false" customHeight="false" outlineLevel="0" collapsed="false">
      <c r="A56" s="10" t="s">
        <v>1473</v>
      </c>
      <c r="B56" s="10" t="s">
        <v>43</v>
      </c>
      <c r="C56" s="10" t="s">
        <v>353</v>
      </c>
      <c r="D56" s="10" t="e">
        <f aca="false">VLOOKUP(batch5!B56,#REF!,2,0)</f>
        <v>#VALUE!</v>
      </c>
      <c r="E56" s="10" t="n">
        <f aca="false">COUNTIF(batch3_4_images!$A$1:$A$70,batch5!A56)+COUNTIF(batch1_2!$B$1:$B$106,batch5!C56)</f>
        <v>1</v>
      </c>
    </row>
    <row r="57" customFormat="false" ht="12.8" hidden="false" customHeight="false" outlineLevel="0" collapsed="false">
      <c r="A57" s="10" t="s">
        <v>1474</v>
      </c>
      <c r="B57" s="10" t="s">
        <v>43</v>
      </c>
      <c r="C57" s="10" t="s">
        <v>355</v>
      </c>
      <c r="D57" s="10" t="e">
        <f aca="false">VLOOKUP(batch5!B57,#REF!,2,0)</f>
        <v>#VALUE!</v>
      </c>
      <c r="E57" s="10" t="n">
        <f aca="false">COUNTIF(batch3_4_images!$A$1:$A$70,batch5!A57)+COUNTIF(batch1_2!$B$1:$B$106,batch5!C57)</f>
        <v>1</v>
      </c>
    </row>
    <row r="58" customFormat="false" ht="12.8" hidden="false" customHeight="false" outlineLevel="0" collapsed="false">
      <c r="A58" s="10" t="s">
        <v>1475</v>
      </c>
      <c r="B58" s="10" t="s">
        <v>43</v>
      </c>
      <c r="C58" s="10" t="s">
        <v>357</v>
      </c>
      <c r="D58" s="10" t="e">
        <f aca="false">VLOOKUP(batch5!B58,#REF!,2,0)</f>
        <v>#VALUE!</v>
      </c>
      <c r="E58" s="10" t="n">
        <f aca="false">COUNTIF(batch3_4_images!$A$1:$A$70,batch5!A58)+COUNTIF(batch1_2!$B$1:$B$106,batch5!C58)</f>
        <v>1</v>
      </c>
    </row>
    <row r="59" customFormat="false" ht="12.8" hidden="false" customHeight="false" outlineLevel="0" collapsed="false">
      <c r="A59" s="10" t="s">
        <v>1476</v>
      </c>
      <c r="B59" s="10" t="s">
        <v>53</v>
      </c>
      <c r="C59" s="10" t="s">
        <v>360</v>
      </c>
      <c r="D59" s="10" t="e">
        <f aca="false">VLOOKUP(batch5!B59,#REF!,2,0)</f>
        <v>#VALUE!</v>
      </c>
      <c r="E59" s="10" t="n">
        <f aca="false">COUNTIF(batch3_4_images!$A$1:$A$70,batch5!A59)+COUNTIF(batch1_2!$B$1:$B$106,batch5!C59)</f>
        <v>1</v>
      </c>
    </row>
    <row r="60" customFormat="false" ht="12.8" hidden="false" customHeight="false" outlineLevel="0" collapsed="false">
      <c r="A60" s="10" t="s">
        <v>1477</v>
      </c>
      <c r="B60" s="10" t="s">
        <v>53</v>
      </c>
      <c r="C60" s="34" t="s">
        <v>363</v>
      </c>
      <c r="D60" s="10" t="e">
        <f aca="false">VLOOKUP(batch5!B60,#REF!,2,0)</f>
        <v>#VALUE!</v>
      </c>
      <c r="E60" s="10" t="n">
        <f aca="false">COUNTIF(batch3_4_images!$A$1:$A$70,batch5!A60)+COUNTIF(batch1_2!$B$1:$B$106,batch5!C60)</f>
        <v>1</v>
      </c>
    </row>
    <row r="61" customFormat="false" ht="12.8" hidden="false" customHeight="false" outlineLevel="0" collapsed="false">
      <c r="A61" s="10" t="s">
        <v>1478</v>
      </c>
      <c r="B61" s="10" t="s">
        <v>53</v>
      </c>
      <c r="C61" s="10" t="s">
        <v>365</v>
      </c>
      <c r="D61" s="10" t="e">
        <f aca="false">VLOOKUP(batch5!B61,#REF!,2,0)</f>
        <v>#VALUE!</v>
      </c>
      <c r="E61" s="10" t="n">
        <f aca="false">COUNTIF(batch3_4_images!$A$1:$A$70,batch5!A61)+COUNTIF(batch1_2!$B$1:$B$106,batch5!C61)</f>
        <v>1</v>
      </c>
    </row>
    <row r="62" customFormat="false" ht="12.8" hidden="false" customHeight="false" outlineLevel="0" collapsed="false">
      <c r="A62" s="10" t="s">
        <v>1479</v>
      </c>
      <c r="B62" s="10" t="s">
        <v>53</v>
      </c>
      <c r="C62" s="10" t="s">
        <v>368</v>
      </c>
      <c r="D62" s="10" t="e">
        <f aca="false">VLOOKUP(batch5!B62,#REF!,2,0)</f>
        <v>#VALUE!</v>
      </c>
      <c r="E62" s="10" t="n">
        <f aca="false">COUNTIF(batch3_4_images!$A$1:$A$70,batch5!A62)+COUNTIF(batch1_2!$B$1:$B$106,batch5!C62)</f>
        <v>1</v>
      </c>
    </row>
    <row r="63" customFormat="false" ht="12.8" hidden="false" customHeight="false" outlineLevel="0" collapsed="false">
      <c r="A63" s="10" t="s">
        <v>1484</v>
      </c>
      <c r="B63" s="10" t="s">
        <v>58</v>
      </c>
      <c r="C63" s="10" t="s">
        <v>390</v>
      </c>
      <c r="D63" s="10" t="e">
        <f aca="false">VLOOKUP(batch5!B63,#REF!,2,0)</f>
        <v>#VALUE!</v>
      </c>
      <c r="E63" s="10" t="n">
        <f aca="false">COUNTIF(batch3_4_images!$A$1:$A$70,batch5!A63)+COUNTIF(batch1_2!$B$1:$B$106,batch5!C63)</f>
        <v>1</v>
      </c>
    </row>
    <row r="64" customFormat="false" ht="12.8" hidden="false" customHeight="false" outlineLevel="0" collapsed="false">
      <c r="A64" s="10" t="s">
        <v>1480</v>
      </c>
      <c r="B64" s="10" t="s">
        <v>58</v>
      </c>
      <c r="C64" s="10" t="s">
        <v>386</v>
      </c>
      <c r="D64" s="10" t="e">
        <f aca="false">VLOOKUP(batch5!B64,#REF!,2,0)</f>
        <v>#VALUE!</v>
      </c>
      <c r="E64" s="10" t="n">
        <f aca="false">COUNTIF(batch3_4_images!$A$1:$A$70,batch5!A64)+COUNTIF(batch1_2!$B$1:$B$106,batch5!C64)</f>
        <v>1</v>
      </c>
    </row>
    <row r="65" customFormat="false" ht="12.8" hidden="false" customHeight="false" outlineLevel="0" collapsed="false">
      <c r="A65" s="10" t="s">
        <v>1481</v>
      </c>
      <c r="B65" s="10" t="s">
        <v>58</v>
      </c>
      <c r="C65" s="10" t="s">
        <v>387</v>
      </c>
      <c r="D65" s="10" t="e">
        <f aca="false">VLOOKUP(batch5!B65,#REF!,2,0)</f>
        <v>#VALUE!</v>
      </c>
      <c r="E65" s="10" t="n">
        <f aca="false">COUNTIF(batch3_4_images!$A$1:$A$70,batch5!A65)+COUNTIF(batch1_2!$B$1:$B$106,batch5!C65)</f>
        <v>1</v>
      </c>
    </row>
    <row r="66" customFormat="false" ht="12.8" hidden="false" customHeight="false" outlineLevel="0" collapsed="false">
      <c r="A66" s="10" t="s">
        <v>1482</v>
      </c>
      <c r="B66" s="10" t="s">
        <v>58</v>
      </c>
      <c r="C66" s="10" t="s">
        <v>388</v>
      </c>
      <c r="D66" s="10" t="e">
        <f aca="false">VLOOKUP(batch5!B66,#REF!,2,0)</f>
        <v>#VALUE!</v>
      </c>
      <c r="E66" s="10" t="n">
        <f aca="false">COUNTIF(batch3_4_images!$A$1:$A$70,batch5!A66)+COUNTIF(batch1_2!$B$1:$B$106,batch5!C66)</f>
        <v>1</v>
      </c>
    </row>
    <row r="67" customFormat="false" ht="12.8" hidden="false" customHeight="false" outlineLevel="0" collapsed="false">
      <c r="A67" s="10" t="s">
        <v>1483</v>
      </c>
      <c r="B67" s="10" t="s">
        <v>58</v>
      </c>
      <c r="C67" s="10" t="s">
        <v>389</v>
      </c>
      <c r="D67" s="10" t="e">
        <f aca="false">VLOOKUP(batch5!B67,#REF!,2,0)</f>
        <v>#VALUE!</v>
      </c>
      <c r="E67" s="10" t="n">
        <f aca="false">COUNTIF(batch3_4_images!$A$1:$A$70,batch5!A67)+COUNTIF(batch1_2!$B$1:$B$106,batch5!C67)</f>
        <v>1</v>
      </c>
    </row>
    <row r="68" customFormat="false" ht="12.8" hidden="false" customHeight="false" outlineLevel="0" collapsed="false">
      <c r="A68" s="10" t="s">
        <v>1525</v>
      </c>
      <c r="B68" s="10" t="s">
        <v>182</v>
      </c>
      <c r="C68" s="10" t="s">
        <v>949</v>
      </c>
      <c r="D68" s="10" t="e">
        <f aca="false">VLOOKUP(batch5!B68,#REF!,2,0)</f>
        <v>#VALUE!</v>
      </c>
      <c r="E68" s="10" t="n">
        <f aca="false">COUNTIF(batch3_4_images!$A$1:$A$70,batch5!A68)+COUNTIF(batch1_2!$B$1:$B$106,batch5!C68)</f>
        <v>1</v>
      </c>
    </row>
    <row r="69" customFormat="false" ht="12.8" hidden="false" customHeight="false" outlineLevel="0" collapsed="false">
      <c r="A69" s="10" t="s">
        <v>1526</v>
      </c>
      <c r="B69" s="10" t="s">
        <v>182</v>
      </c>
      <c r="C69" s="10" t="s">
        <v>951</v>
      </c>
      <c r="D69" s="10" t="e">
        <f aca="false">VLOOKUP(batch5!B69,#REF!,2,0)</f>
        <v>#VALUE!</v>
      </c>
      <c r="E69" s="10" t="n">
        <f aca="false">COUNTIF(batch3_4_images!$A$1:$A$70,batch5!A69)+COUNTIF(batch1_2!$B$1:$B$106,batch5!C69)</f>
        <v>1</v>
      </c>
    </row>
    <row r="70" customFormat="false" ht="12.8" hidden="false" customHeight="false" outlineLevel="0" collapsed="false">
      <c r="A70" s="10" t="s">
        <v>1527</v>
      </c>
      <c r="B70" s="10" t="s">
        <v>182</v>
      </c>
      <c r="C70" s="10" t="s">
        <v>954</v>
      </c>
      <c r="D70" s="10" t="e">
        <f aca="false">VLOOKUP(batch5!B70,#REF!,2,0)</f>
        <v>#VALUE!</v>
      </c>
      <c r="E70" s="10" t="n">
        <f aca="false">COUNTIF(batch3_4_images!$A$1:$A$70,batch5!A70)+COUNTIF(batch1_2!$B$1:$B$106,batch5!C70)</f>
        <v>1</v>
      </c>
    </row>
    <row r="71" customFormat="false" ht="12.8" hidden="false" customHeight="false" outlineLevel="0" collapsed="false">
      <c r="A71" s="10" t="s">
        <v>1528</v>
      </c>
      <c r="B71" s="10" t="s">
        <v>182</v>
      </c>
      <c r="C71" s="10" t="s">
        <v>957</v>
      </c>
      <c r="D71" s="10" t="e">
        <f aca="false">VLOOKUP(batch5!B71,#REF!,2,0)</f>
        <v>#VALUE!</v>
      </c>
      <c r="E71" s="10" t="n">
        <f aca="false">COUNTIF(batch3_4_images!$A$1:$A$70,batch5!A71)+COUNTIF(batch1_2!$B$1:$B$106,batch5!C71)</f>
        <v>1</v>
      </c>
    </row>
    <row r="72" customFormat="false" ht="12.8" hidden="false" customHeight="false" outlineLevel="0" collapsed="false">
      <c r="A72" s="10" t="s">
        <v>1529</v>
      </c>
      <c r="B72" s="10" t="s">
        <v>182</v>
      </c>
      <c r="C72" s="34" t="s">
        <v>958</v>
      </c>
      <c r="D72" s="10" t="e">
        <f aca="false">VLOOKUP(batch5!B72,#REF!,2,0)</f>
        <v>#VALUE!</v>
      </c>
      <c r="E72" s="10" t="n">
        <f aca="false">COUNTIF(batch3_4_images!$A$1:$A$70,batch5!A72)+COUNTIF(batch1_2!$B$1:$B$106,batch5!C72)</f>
        <v>1</v>
      </c>
    </row>
    <row r="73" customFormat="false" ht="12.8" hidden="false" customHeight="false" outlineLevel="0" collapsed="false">
      <c r="A73" s="10" t="s">
        <v>1485</v>
      </c>
      <c r="B73" s="10" t="s">
        <v>62</v>
      </c>
      <c r="C73" s="34" t="s">
        <v>393</v>
      </c>
      <c r="D73" s="10" t="e">
        <f aca="false">VLOOKUP(batch5!B73,#REF!,2,0)</f>
        <v>#VALUE!</v>
      </c>
      <c r="E73" s="10" t="n">
        <f aca="false">COUNTIF(batch3_4_images!$A$1:$A$70,batch5!A73)+COUNTIF(batch1_2!$B$1:$B$106,batch5!C73)</f>
        <v>1</v>
      </c>
    </row>
    <row r="74" customFormat="false" ht="12.8" hidden="false" customHeight="false" outlineLevel="0" collapsed="false">
      <c r="A74" s="10" t="s">
        <v>1486</v>
      </c>
      <c r="B74" s="10" t="s">
        <v>62</v>
      </c>
      <c r="C74" s="34" t="s">
        <v>395</v>
      </c>
      <c r="D74" s="10" t="e">
        <f aca="false">VLOOKUP(batch5!B74,#REF!,2,0)</f>
        <v>#VALUE!</v>
      </c>
      <c r="E74" s="10" t="n">
        <f aca="false">COUNTIF(batch3_4_images!$A$1:$A$70,batch5!A74)+COUNTIF(batch1_2!$B$1:$B$106,batch5!C74)</f>
        <v>1</v>
      </c>
    </row>
    <row r="75" customFormat="false" ht="12.8" hidden="false" customHeight="false" outlineLevel="0" collapsed="false">
      <c r="A75" s="10" t="s">
        <v>1487</v>
      </c>
      <c r="B75" s="10" t="s">
        <v>64</v>
      </c>
      <c r="C75" s="10" t="s">
        <v>411</v>
      </c>
      <c r="D75" s="10" t="e">
        <f aca="false">VLOOKUP(batch5!B75,#REF!,2,0)</f>
        <v>#VALUE!</v>
      </c>
      <c r="E75" s="10" t="n">
        <f aca="false">COUNTIF(batch3_4_images!$A$1:$A$70,batch5!A75)+COUNTIF(batch1_2!$B$1:$B$106,batch5!C75)</f>
        <v>1</v>
      </c>
    </row>
    <row r="76" customFormat="false" ht="12.8" hidden="false" customHeight="false" outlineLevel="0" collapsed="false">
      <c r="A76" s="10" t="s">
        <v>1542</v>
      </c>
      <c r="B76" s="10" t="s">
        <v>68</v>
      </c>
      <c r="C76" s="10" t="s">
        <v>427</v>
      </c>
      <c r="D76" s="10" t="e">
        <f aca="false">VLOOKUP(batch5!B76,#REF!,2,0)</f>
        <v>#VALUE!</v>
      </c>
      <c r="E76" s="10" t="n">
        <f aca="false">COUNTIF(batch3_4_images!$A$1:$A$70,batch5!A76)+COUNTIF(batch1_2!$B$1:$B$106,batch5!C76)</f>
        <v>1</v>
      </c>
    </row>
    <row r="77" customFormat="false" ht="12.8" hidden="false" customHeight="false" outlineLevel="0" collapsed="false">
      <c r="A77" s="10" t="s">
        <v>1488</v>
      </c>
      <c r="B77" s="10" t="s">
        <v>68</v>
      </c>
      <c r="C77" s="34" t="s">
        <v>419</v>
      </c>
      <c r="D77" s="10" t="e">
        <f aca="false">VLOOKUP(batch5!B77,#REF!,2,0)</f>
        <v>#VALUE!</v>
      </c>
      <c r="E77" s="10" t="n">
        <f aca="false">COUNTIF(batch3_4_images!$A$1:$A$70,batch5!A77)+COUNTIF(batch1_2!$B$1:$B$106,batch5!C77)</f>
        <v>1</v>
      </c>
    </row>
    <row r="78" customFormat="false" ht="12.8" hidden="false" customHeight="false" outlineLevel="0" collapsed="false">
      <c r="A78" s="10" t="s">
        <v>1489</v>
      </c>
      <c r="B78" s="10" t="s">
        <v>68</v>
      </c>
      <c r="C78" s="34" t="s">
        <v>420</v>
      </c>
      <c r="D78" s="10" t="e">
        <f aca="false">VLOOKUP(batch5!B78,#REF!,2,0)</f>
        <v>#VALUE!</v>
      </c>
      <c r="E78" s="10" t="n">
        <f aca="false">COUNTIF(batch3_4_images!$A$1:$A$70,batch5!A78)+COUNTIF(batch1_2!$B$1:$B$106,batch5!C78)</f>
        <v>1</v>
      </c>
    </row>
    <row r="79" customFormat="false" ht="12.8" hidden="false" customHeight="false" outlineLevel="0" collapsed="false">
      <c r="A79" s="10" t="s">
        <v>1490</v>
      </c>
      <c r="B79" s="10" t="s">
        <v>68</v>
      </c>
      <c r="C79" s="34" t="s">
        <v>421</v>
      </c>
      <c r="D79" s="10" t="e">
        <f aca="false">VLOOKUP(batch5!B79,#REF!,2,0)</f>
        <v>#VALUE!</v>
      </c>
      <c r="E79" s="10" t="n">
        <f aca="false">COUNTIF(batch3_4_images!$A$1:$A$70,batch5!A79)+COUNTIF(batch1_2!$B$1:$B$106,batch5!C79)</f>
        <v>1</v>
      </c>
    </row>
    <row r="80" customFormat="false" ht="12.8" hidden="false" customHeight="false" outlineLevel="0" collapsed="false">
      <c r="A80" s="10" t="s">
        <v>1492</v>
      </c>
      <c r="B80" s="10" t="s">
        <v>68</v>
      </c>
      <c r="C80" s="34" t="s">
        <v>423</v>
      </c>
      <c r="D80" s="10" t="e">
        <f aca="false">VLOOKUP(batch5!B80,#REF!,2,0)</f>
        <v>#VALUE!</v>
      </c>
      <c r="E80" s="10" t="n">
        <f aca="false">COUNTIF(batch3_4_images!$A$1:$A$70,batch5!A80)+COUNTIF(batch1_2!$B$1:$B$106,batch5!C80)</f>
        <v>1</v>
      </c>
    </row>
    <row r="81" customFormat="false" ht="12.8" hidden="false" customHeight="false" outlineLevel="0" collapsed="false">
      <c r="A81" s="10" t="s">
        <v>1491</v>
      </c>
      <c r="B81" s="10" t="s">
        <v>68</v>
      </c>
      <c r="C81" s="34" t="s">
        <v>422</v>
      </c>
      <c r="D81" s="10" t="e">
        <f aca="false">VLOOKUP(batch5!B81,#REF!,2,0)</f>
        <v>#VALUE!</v>
      </c>
      <c r="E81" s="10" t="n">
        <f aca="false">COUNTIF(batch3_4_images!$A$1:$A$70,batch5!A81)+COUNTIF(batch1_2!$B$1:$B$106,batch5!C81)</f>
        <v>1</v>
      </c>
    </row>
    <row r="82" customFormat="false" ht="12.8" hidden="false" customHeight="false" outlineLevel="0" collapsed="false">
      <c r="A82" s="10" t="s">
        <v>1493</v>
      </c>
      <c r="B82" s="10" t="s">
        <v>68</v>
      </c>
      <c r="C82" s="34" t="s">
        <v>424</v>
      </c>
      <c r="D82" s="10" t="e">
        <f aca="false">VLOOKUP(batch5!B82,#REF!,2,0)</f>
        <v>#VALUE!</v>
      </c>
      <c r="E82" s="10" t="n">
        <f aca="false">COUNTIF(batch3_4_images!$A$1:$A$70,batch5!A82)+COUNTIF(batch1_2!$B$1:$B$106,batch5!C82)</f>
        <v>1</v>
      </c>
    </row>
    <row r="83" customFormat="false" ht="12.8" hidden="false" customHeight="false" outlineLevel="0" collapsed="false">
      <c r="A83" s="10" t="s">
        <v>1543</v>
      </c>
      <c r="B83" s="10" t="s">
        <v>184</v>
      </c>
      <c r="C83" s="10" t="s">
        <v>451</v>
      </c>
      <c r="D83" s="10" t="e">
        <f aca="false">VLOOKUP(batch5!B83,yvonne_data!$C$1:$D$70,2,0)</f>
        <v>#N/A</v>
      </c>
      <c r="E83" s="10" t="n">
        <f aca="false">COUNTIF(batch3_4_images!$A$1:$A$70,batch5!A83)+COUNTIF(batch1_2!$B$1:$B$106,batch5!C83)</f>
        <v>0</v>
      </c>
    </row>
    <row r="84" customFormat="false" ht="12.8" hidden="false" customHeight="false" outlineLevel="0" collapsed="false">
      <c r="A84" s="10" t="s">
        <v>1544</v>
      </c>
      <c r="B84" s="10" t="s">
        <v>184</v>
      </c>
      <c r="C84" s="10" t="s">
        <v>453</v>
      </c>
      <c r="D84" s="10" t="e">
        <f aca="false">VLOOKUP(batch5!B84,yvonne_data!$C$1:$D$70,2,0)</f>
        <v>#N/A</v>
      </c>
      <c r="E84" s="10" t="n">
        <f aca="false">COUNTIF(batch3_4_images!$A$1:$A$70,batch5!A84)+COUNTIF(batch1_2!$B$1:$B$106,batch5!C84)</f>
        <v>0</v>
      </c>
    </row>
    <row r="85" customFormat="false" ht="12.8" hidden="false" customHeight="false" outlineLevel="0" collapsed="false">
      <c r="A85" s="10" t="s">
        <v>1545</v>
      </c>
      <c r="B85" s="10" t="s">
        <v>184</v>
      </c>
      <c r="C85" s="10" t="s">
        <v>456</v>
      </c>
      <c r="D85" s="10" t="e">
        <f aca="false">VLOOKUP(batch5!B85,yvonne_data!$C$1:$D$70,2,0)</f>
        <v>#N/A</v>
      </c>
      <c r="E85" s="10" t="n">
        <f aca="false">COUNTIF(batch3_4_images!$A$1:$A$70,batch5!A85)+COUNTIF(batch1_2!$B$1:$B$106,batch5!C85)</f>
        <v>0</v>
      </c>
    </row>
    <row r="86" customFormat="false" ht="12.8" hidden="false" customHeight="false" outlineLevel="0" collapsed="false">
      <c r="A86" s="10" t="s">
        <v>1546</v>
      </c>
      <c r="B86" s="10" t="s">
        <v>184</v>
      </c>
      <c r="C86" s="10" t="s">
        <v>459</v>
      </c>
      <c r="D86" s="10" t="e">
        <f aca="false">VLOOKUP(batch5!B86,yvonne_data!$C$1:$D$70,2,0)</f>
        <v>#N/A</v>
      </c>
      <c r="E86" s="10" t="n">
        <f aca="false">COUNTIF(batch3_4_images!$A$1:$A$70,batch5!A86)+COUNTIF(batch1_2!$B$1:$B$106,batch5!C86)</f>
        <v>0</v>
      </c>
    </row>
    <row r="87" customFormat="false" ht="12.8" hidden="false" customHeight="false" outlineLevel="0" collapsed="false">
      <c r="A87" s="10" t="s">
        <v>1547</v>
      </c>
      <c r="B87" s="10" t="s">
        <v>75</v>
      </c>
      <c r="C87" s="10" t="s">
        <v>463</v>
      </c>
      <c r="D87" s="10" t="e">
        <f aca="false">VLOOKUP(batch5!B87,yvonne_data!$C$1:$D$70,2,0)</f>
        <v>#N/A</v>
      </c>
      <c r="E87" s="10" t="n">
        <f aca="false">COUNTIF(batch3_4_images!$A$1:$A$70,batch5!A87)+COUNTIF(batch1_2!$B$1:$B$106,batch5!C87)</f>
        <v>0</v>
      </c>
    </row>
    <row r="88" customFormat="false" ht="12.8" hidden="false" customHeight="false" outlineLevel="0" collapsed="false">
      <c r="A88" s="10" t="s">
        <v>1548</v>
      </c>
      <c r="B88" s="10" t="s">
        <v>75</v>
      </c>
      <c r="C88" s="10" t="s">
        <v>467</v>
      </c>
      <c r="D88" s="10" t="e">
        <f aca="false">VLOOKUP(batch5!B88,yvonne_data!$C$1:$D$70,2,0)</f>
        <v>#N/A</v>
      </c>
      <c r="E88" s="10" t="n">
        <f aca="false">COUNTIF(batch3_4_images!$A$1:$A$70,batch5!A88)+COUNTIF(batch1_2!$B$1:$B$106,batch5!C88)</f>
        <v>0</v>
      </c>
    </row>
    <row r="89" customFormat="false" ht="12.8" hidden="false" customHeight="false" outlineLevel="0" collapsed="false">
      <c r="A89" s="10" t="s">
        <v>1549</v>
      </c>
      <c r="B89" s="10" t="s">
        <v>75</v>
      </c>
      <c r="C89" s="10" t="s">
        <v>469</v>
      </c>
      <c r="D89" s="10" t="e">
        <f aca="false">VLOOKUP(batch5!B89,yvonne_data!$C$1:$D$70,2,0)</f>
        <v>#N/A</v>
      </c>
      <c r="E89" s="10" t="n">
        <f aca="false">COUNTIF(batch3_4_images!$A$1:$A$70,batch5!A89)+COUNTIF(batch1_2!$B$1:$B$106,batch5!C89)</f>
        <v>0</v>
      </c>
    </row>
    <row r="90" customFormat="false" ht="12.8" hidden="false" customHeight="false" outlineLevel="0" collapsed="false">
      <c r="A90" s="10" t="s">
        <v>1550</v>
      </c>
      <c r="B90" s="10" t="s">
        <v>75</v>
      </c>
      <c r="C90" s="10" t="s">
        <v>471</v>
      </c>
      <c r="D90" s="10" t="e">
        <f aca="false">VLOOKUP(batch5!B90,yvonne_data!$C$1:$D$70,2,0)</f>
        <v>#N/A</v>
      </c>
      <c r="E90" s="10" t="n">
        <f aca="false">COUNTIF(batch3_4_images!$A$1:$A$70,batch5!A90)+COUNTIF(batch1_2!$B$1:$B$106,batch5!C90)</f>
        <v>0</v>
      </c>
    </row>
    <row r="91" customFormat="false" ht="12.8" hidden="false" customHeight="false" outlineLevel="0" collapsed="false">
      <c r="A91" s="10" t="s">
        <v>1551</v>
      </c>
      <c r="B91" s="10" t="s">
        <v>75</v>
      </c>
      <c r="C91" s="10" t="s">
        <v>464</v>
      </c>
      <c r="D91" s="10" t="e">
        <f aca="false">VLOOKUP(batch5!B91,yvonne_data!$C$1:$D$70,2,0)</f>
        <v>#N/A</v>
      </c>
      <c r="E91" s="10" t="n">
        <f aca="false">COUNTIF(batch3_4_images!$A$1:$A$70,batch5!A91)+COUNTIF(batch1_2!$B$1:$B$106,batch5!C91)</f>
        <v>0</v>
      </c>
    </row>
    <row r="92" customFormat="false" ht="12.8" hidden="false" customHeight="false" outlineLevel="0" collapsed="false">
      <c r="A92" s="10" t="s">
        <v>1552</v>
      </c>
      <c r="B92" s="10" t="s">
        <v>75</v>
      </c>
      <c r="C92" s="10" t="s">
        <v>466</v>
      </c>
      <c r="D92" s="10" t="e">
        <f aca="false">VLOOKUP(batch5!B92,yvonne_data!$C$1:$D$70,2,0)</f>
        <v>#N/A</v>
      </c>
      <c r="E92" s="10" t="n">
        <f aca="false">COUNTIF(batch3_4_images!$A$1:$A$70,batch5!A92)+COUNTIF(batch1_2!$B$1:$B$106,batch5!C92)</f>
        <v>0</v>
      </c>
    </row>
    <row r="93" customFormat="false" ht="12.8" hidden="false" customHeight="false" outlineLevel="0" collapsed="false">
      <c r="A93" s="10" t="s">
        <v>1553</v>
      </c>
      <c r="B93" s="10" t="s">
        <v>75</v>
      </c>
      <c r="C93" s="10" t="s">
        <v>468</v>
      </c>
      <c r="D93" s="10" t="e">
        <f aca="false">VLOOKUP(batch5!B93,yvonne_data!$C$1:$D$70,2,0)</f>
        <v>#N/A</v>
      </c>
      <c r="E93" s="10" t="n">
        <f aca="false">COUNTIF(batch3_4_images!$A$1:$A$70,batch5!A93)+COUNTIF(batch1_2!$B$1:$B$106,batch5!C93)</f>
        <v>0</v>
      </c>
    </row>
    <row r="94" customFormat="false" ht="12.8" hidden="false" customHeight="false" outlineLevel="0" collapsed="false">
      <c r="A94" s="10" t="s">
        <v>1554</v>
      </c>
      <c r="B94" s="10" t="s">
        <v>75</v>
      </c>
      <c r="C94" s="10" t="s">
        <v>470</v>
      </c>
      <c r="D94" s="10" t="e">
        <f aca="false">VLOOKUP(batch5!B94,yvonne_data!$C$1:$D$70,2,0)</f>
        <v>#N/A</v>
      </c>
      <c r="E94" s="10" t="n">
        <f aca="false">COUNTIF(batch3_4_images!$A$1:$A$70,batch5!A94)+COUNTIF(batch1_2!$B$1:$B$106,batch5!C94)</f>
        <v>0</v>
      </c>
    </row>
    <row r="95" customFormat="false" ht="12.8" hidden="false" customHeight="false" outlineLevel="0" collapsed="false">
      <c r="A95" s="10" t="s">
        <v>1555</v>
      </c>
      <c r="B95" s="10" t="s">
        <v>75</v>
      </c>
      <c r="C95" s="10" t="s">
        <v>472</v>
      </c>
      <c r="D95" s="10" t="e">
        <f aca="false">VLOOKUP(batch5!B95,yvonne_data!$C$1:$D$70,2,0)</f>
        <v>#N/A</v>
      </c>
      <c r="E95" s="10" t="n">
        <f aca="false">COUNTIF(batch3_4_images!$A$1:$A$70,batch5!A95)+COUNTIF(batch1_2!$B$1:$B$106,batch5!C95)</f>
        <v>0</v>
      </c>
    </row>
    <row r="96" customFormat="false" ht="12.8" hidden="false" customHeight="false" outlineLevel="0" collapsed="false">
      <c r="A96" s="10" t="s">
        <v>1556</v>
      </c>
      <c r="B96" s="10" t="s">
        <v>81</v>
      </c>
      <c r="C96" s="10" t="s">
        <v>479</v>
      </c>
      <c r="D96" s="10" t="e">
        <f aca="false">VLOOKUP(batch5!B96,yvonne_data!$C$1:$D$70,2,0)</f>
        <v>#N/A</v>
      </c>
      <c r="E96" s="10" t="n">
        <f aca="false">COUNTIF(batch3_4_images!$A$1:$A$70,batch5!A96)+COUNTIF(batch1_2!$B$1:$B$106,batch5!C96)</f>
        <v>0</v>
      </c>
    </row>
    <row r="97" customFormat="false" ht="12.8" hidden="false" customHeight="false" outlineLevel="0" collapsed="false">
      <c r="A97" s="10" t="s">
        <v>1557</v>
      </c>
      <c r="B97" s="10" t="s">
        <v>81</v>
      </c>
      <c r="C97" s="10" t="s">
        <v>477</v>
      </c>
      <c r="D97" s="10" t="e">
        <f aca="false">VLOOKUP(batch5!B97,yvonne_data!$C$1:$D$70,2,0)</f>
        <v>#N/A</v>
      </c>
      <c r="E97" s="10" t="n">
        <f aca="false">COUNTIF(batch3_4_images!$A$1:$A$70,batch5!A97)+COUNTIF(batch1_2!$B$1:$B$106,batch5!C97)</f>
        <v>0</v>
      </c>
    </row>
    <row r="98" customFormat="false" ht="12.8" hidden="false" customHeight="false" outlineLevel="0" collapsed="false">
      <c r="A98" s="10" t="s">
        <v>1558</v>
      </c>
      <c r="B98" s="10" t="s">
        <v>81</v>
      </c>
      <c r="C98" s="10" t="s">
        <v>480</v>
      </c>
      <c r="D98" s="10" t="e">
        <f aca="false">VLOOKUP(batch5!B98,yvonne_data!$C$1:$D$70,2,0)</f>
        <v>#N/A</v>
      </c>
      <c r="E98" s="10" t="n">
        <f aca="false">COUNTIF(batch3_4_images!$A$1:$A$70,batch5!A98)+COUNTIF(batch1_2!$B$1:$B$106,batch5!C98)</f>
        <v>0</v>
      </c>
    </row>
    <row r="99" customFormat="false" ht="12.8" hidden="false" customHeight="false" outlineLevel="0" collapsed="false">
      <c r="A99" s="10" t="s">
        <v>1559</v>
      </c>
      <c r="B99" s="10" t="s">
        <v>81</v>
      </c>
      <c r="C99" s="10" t="s">
        <v>482</v>
      </c>
      <c r="D99" s="10" t="e">
        <f aca="false">VLOOKUP(batch5!B99,yvonne_data!$C$1:$D$70,2,0)</f>
        <v>#N/A</v>
      </c>
      <c r="E99" s="10" t="n">
        <f aca="false">COUNTIF(batch3_4_images!$A$1:$A$70,batch5!A99)+COUNTIF(batch1_2!$B$1:$B$106,batch5!C99)</f>
        <v>0</v>
      </c>
    </row>
    <row r="100" customFormat="false" ht="12.8" hidden="false" customHeight="false" outlineLevel="0" collapsed="false">
      <c r="A100" s="10" t="s">
        <v>1560</v>
      </c>
      <c r="B100" s="10" t="s">
        <v>187</v>
      </c>
      <c r="C100" s="10" t="s">
        <v>974</v>
      </c>
      <c r="D100" s="10" t="e">
        <f aca="false">VLOOKUP(batch5!B100,yvonne_data!$C$1:$D$70,2,0)</f>
        <v>#N/A</v>
      </c>
      <c r="E100" s="10" t="n">
        <f aca="false">COUNTIF(batch3_4_images!$A$1:$A$70,batch5!A100)+COUNTIF(batch1_2!$B$1:$B$106,batch5!C100)</f>
        <v>0</v>
      </c>
    </row>
    <row r="101" customFormat="false" ht="12.8" hidden="false" customHeight="false" outlineLevel="0" collapsed="false">
      <c r="A101" s="10" t="s">
        <v>1561</v>
      </c>
      <c r="B101" s="10" t="s">
        <v>187</v>
      </c>
      <c r="C101" s="10" t="s">
        <v>975</v>
      </c>
      <c r="D101" s="10" t="e">
        <f aca="false">VLOOKUP(batch5!B101,yvonne_data!$C$1:$D$70,2,0)</f>
        <v>#N/A</v>
      </c>
      <c r="E101" s="10" t="n">
        <f aca="false">COUNTIF(batch3_4_images!$A$1:$A$70,batch5!A101)+COUNTIF(batch1_2!$B$1:$B$106,batch5!C101)</f>
        <v>0</v>
      </c>
    </row>
    <row r="102" customFormat="false" ht="12.8" hidden="false" customHeight="false" outlineLevel="0" collapsed="false">
      <c r="A102" s="10" t="s">
        <v>1562</v>
      </c>
      <c r="B102" s="10" t="s">
        <v>187</v>
      </c>
      <c r="C102" s="10" t="s">
        <v>976</v>
      </c>
      <c r="D102" s="10" t="e">
        <f aca="false">VLOOKUP(batch5!B102,yvonne_data!$C$1:$D$70,2,0)</f>
        <v>#N/A</v>
      </c>
      <c r="E102" s="10" t="n">
        <f aca="false">COUNTIF(batch3_4_images!$A$1:$A$70,batch5!A102)+COUNTIF(batch1_2!$B$1:$B$106,batch5!C102)</f>
        <v>0</v>
      </c>
    </row>
    <row r="103" customFormat="false" ht="12.8" hidden="false" customHeight="false" outlineLevel="0" collapsed="false">
      <c r="A103" s="10" t="s">
        <v>1563</v>
      </c>
      <c r="B103" s="10" t="s">
        <v>189</v>
      </c>
      <c r="C103" s="10" t="s">
        <v>991</v>
      </c>
      <c r="D103" s="10" t="e">
        <f aca="false">VLOOKUP(batch5!B103,#REF!,2,0)</f>
        <v>#VALUE!</v>
      </c>
      <c r="E103" s="10" t="n">
        <f aca="false">COUNTIF(batch3_4_images!$A$1:$A$70,batch5!A103)+COUNTIF(batch1_2!$B$1:$B$106,batch5!C103)</f>
        <v>1</v>
      </c>
    </row>
    <row r="104" customFormat="false" ht="12.8" hidden="false" customHeight="false" outlineLevel="0" collapsed="false">
      <c r="A104" s="10" t="s">
        <v>1564</v>
      </c>
      <c r="B104" s="10" t="s">
        <v>189</v>
      </c>
      <c r="C104" s="10" t="s">
        <v>992</v>
      </c>
      <c r="D104" s="10" t="e">
        <f aca="false">VLOOKUP(batch5!B104,#REF!,2,0)</f>
        <v>#VALUE!</v>
      </c>
      <c r="E104" s="10" t="n">
        <f aca="false">COUNTIF(batch3_4_images!$A$1:$A$70,batch5!A104)+COUNTIF(batch1_2!$B$1:$B$106,batch5!C104)</f>
        <v>1</v>
      </c>
    </row>
    <row r="105" customFormat="false" ht="12.8" hidden="false" customHeight="false" outlineLevel="0" collapsed="false">
      <c r="A105" s="10" t="s">
        <v>1565</v>
      </c>
      <c r="B105" s="10" t="s">
        <v>189</v>
      </c>
      <c r="C105" s="10" t="s">
        <v>983</v>
      </c>
      <c r="D105" s="10" t="e">
        <f aca="false">VLOOKUP(batch5!B105,yvonne_data!$C$1:$D$70,2,0)</f>
        <v>#N/A</v>
      </c>
      <c r="E105" s="10" t="n">
        <f aca="false">COUNTIF(batch3_4_images!$A$1:$A$70,batch5!A105)+COUNTIF(batch1_2!$B$1:$B$106,batch5!C105)</f>
        <v>0</v>
      </c>
    </row>
    <row r="106" customFormat="false" ht="12.8" hidden="false" customHeight="false" outlineLevel="0" collapsed="false">
      <c r="A106" s="10" t="s">
        <v>1566</v>
      </c>
      <c r="B106" s="10" t="s">
        <v>189</v>
      </c>
      <c r="C106" s="10" t="s">
        <v>985</v>
      </c>
      <c r="D106" s="10" t="e">
        <f aca="false">VLOOKUP(batch5!B106,yvonne_data!$C$1:$D$70,2,0)</f>
        <v>#N/A</v>
      </c>
      <c r="E106" s="10" t="n">
        <f aca="false">COUNTIF(batch3_4_images!$A$1:$A$70,batch5!A106)+COUNTIF(batch1_2!$B$1:$B$106,batch5!C106)</f>
        <v>0</v>
      </c>
    </row>
    <row r="107" customFormat="false" ht="12.8" hidden="false" customHeight="false" outlineLevel="0" collapsed="false">
      <c r="A107" s="10" t="s">
        <v>1567</v>
      </c>
      <c r="B107" s="10" t="s">
        <v>189</v>
      </c>
      <c r="C107" s="10" t="s">
        <v>988</v>
      </c>
      <c r="D107" s="10" t="e">
        <f aca="false">VLOOKUP(batch5!B107,yvonne_data!$C$1:$D$70,2,0)</f>
        <v>#N/A</v>
      </c>
      <c r="E107" s="10" t="n">
        <f aca="false">COUNTIF(batch3_4_images!$A$1:$A$70,batch5!A107)+COUNTIF(batch1_2!$B$1:$B$106,batch5!C107)</f>
        <v>0</v>
      </c>
    </row>
    <row r="108" customFormat="false" ht="12.8" hidden="false" customHeight="false" outlineLevel="0" collapsed="false">
      <c r="A108" s="10" t="s">
        <v>1568</v>
      </c>
      <c r="B108" s="10" t="s">
        <v>189</v>
      </c>
      <c r="C108" s="10" t="s">
        <v>986</v>
      </c>
      <c r="D108" s="10" t="e">
        <f aca="false">VLOOKUP(batch5!B108,yvonne_data!$C$1:$D$70,2,0)</f>
        <v>#N/A</v>
      </c>
      <c r="E108" s="10" t="n">
        <f aca="false">COUNTIF(batch3_4_images!$A$1:$A$70,batch5!A108)+COUNTIF(batch1_2!$B$1:$B$106,batch5!C108)</f>
        <v>0</v>
      </c>
    </row>
    <row r="109" customFormat="false" ht="12.8" hidden="false" customHeight="false" outlineLevel="0" collapsed="false">
      <c r="A109" s="10" t="s">
        <v>1569</v>
      </c>
      <c r="B109" s="10" t="s">
        <v>189</v>
      </c>
      <c r="C109" s="10" t="s">
        <v>989</v>
      </c>
      <c r="D109" s="10" t="e">
        <f aca="false">VLOOKUP(batch5!B109,yvonne_data!$C$1:$D$70,2,0)</f>
        <v>#N/A</v>
      </c>
      <c r="E109" s="10" t="n">
        <f aca="false">COUNTIF(batch3_4_images!$A$1:$A$70,batch5!A109)+COUNTIF(batch1_2!$B$1:$B$106,batch5!C109)</f>
        <v>0</v>
      </c>
    </row>
    <row r="110" customFormat="false" ht="12.8" hidden="false" customHeight="false" outlineLevel="0" collapsed="false">
      <c r="A110" s="10" t="s">
        <v>1570</v>
      </c>
      <c r="B110" s="10" t="s">
        <v>189</v>
      </c>
      <c r="C110" s="10" t="s">
        <v>984</v>
      </c>
      <c r="D110" s="10" t="e">
        <f aca="false">VLOOKUP(batch5!B110,yvonne_data!$C$1:$D$70,2,0)</f>
        <v>#N/A</v>
      </c>
      <c r="E110" s="10" t="n">
        <f aca="false">COUNTIF(batch3_4_images!$A$1:$A$70,batch5!A110)+COUNTIF(batch1_2!$B$1:$B$106,batch5!C110)</f>
        <v>0</v>
      </c>
    </row>
    <row r="111" customFormat="false" ht="12.8" hidden="false" customHeight="false" outlineLevel="0" collapsed="false">
      <c r="A111" s="10" t="s">
        <v>1571</v>
      </c>
      <c r="B111" s="10" t="s">
        <v>189</v>
      </c>
      <c r="C111" s="10" t="s">
        <v>990</v>
      </c>
      <c r="D111" s="10" t="e">
        <f aca="false">VLOOKUP(batch5!B111,yvonne_data!$C$1:$D$70,2,0)</f>
        <v>#N/A</v>
      </c>
      <c r="E111" s="10" t="n">
        <f aca="false">COUNTIF(batch3_4_images!$A$1:$A$70,batch5!A111)+COUNTIF(batch1_2!$B$1:$B$106,batch5!C111)</f>
        <v>0</v>
      </c>
    </row>
    <row r="112" customFormat="false" ht="12.8" hidden="false" customHeight="false" outlineLevel="0" collapsed="false">
      <c r="A112" s="10" t="s">
        <v>1572</v>
      </c>
      <c r="B112" s="10" t="s">
        <v>189</v>
      </c>
      <c r="C112" s="10" t="s">
        <v>987</v>
      </c>
      <c r="D112" s="10" t="e">
        <f aca="false">VLOOKUP(batch5!B112,yvonne_data!$C$1:$D$70,2,0)</f>
        <v>#N/A</v>
      </c>
      <c r="E112" s="10" t="n">
        <f aca="false">COUNTIF(batch3_4_images!$A$1:$A$70,batch5!A112)+COUNTIF(batch1_2!$B$1:$B$106,batch5!C112)</f>
        <v>0</v>
      </c>
    </row>
    <row r="113" customFormat="false" ht="12.8" hidden="false" customHeight="false" outlineLevel="0" collapsed="false">
      <c r="A113" s="10" t="s">
        <v>1573</v>
      </c>
      <c r="B113" s="10" t="s">
        <v>83</v>
      </c>
      <c r="C113" s="10" t="s">
        <v>490</v>
      </c>
      <c r="D113" s="10" t="e">
        <f aca="false">VLOOKUP(batch5!B113,#REF!,2,0)</f>
        <v>#VALUE!</v>
      </c>
      <c r="E113" s="10" t="n">
        <f aca="false">COUNTIF(batch3_4_images!$A$1:$A$70,batch5!A113)+COUNTIF(batch1_2!$B$1:$B$106,batch5!C113)</f>
        <v>1</v>
      </c>
    </row>
    <row r="114" customFormat="false" ht="12.8" hidden="false" customHeight="false" outlineLevel="0" collapsed="false">
      <c r="A114" s="10" t="s">
        <v>1574</v>
      </c>
      <c r="B114" s="10" t="s">
        <v>83</v>
      </c>
      <c r="C114" s="10" t="s">
        <v>493</v>
      </c>
      <c r="D114" s="10" t="e">
        <f aca="false">VLOOKUP(batch5!B114,#REF!,2,0)</f>
        <v>#VALUE!</v>
      </c>
      <c r="E114" s="10" t="n">
        <f aca="false">COUNTIF(batch3_4_images!$A$1:$A$70,batch5!A114)+COUNTIF(batch1_2!$B$1:$B$106,batch5!C114)</f>
        <v>1</v>
      </c>
    </row>
    <row r="115" customFormat="false" ht="12.8" hidden="false" customHeight="false" outlineLevel="0" collapsed="false">
      <c r="A115" s="10" t="s">
        <v>1575</v>
      </c>
      <c r="B115" s="10" t="s">
        <v>83</v>
      </c>
      <c r="C115" s="10" t="s">
        <v>487</v>
      </c>
      <c r="D115" s="10" t="e">
        <f aca="false">VLOOKUP(batch5!B115,#REF!,2,0)</f>
        <v>#VALUE!</v>
      </c>
      <c r="E115" s="10" t="n">
        <f aca="false">COUNTIF(batch3_4_images!$A$1:$A$70,batch5!A115)+COUNTIF(batch1_2!$B$1:$B$106,batch5!C115)</f>
        <v>1</v>
      </c>
    </row>
    <row r="116" customFormat="false" ht="12.8" hidden="false" customHeight="false" outlineLevel="0" collapsed="false">
      <c r="A116" s="10" t="s">
        <v>1576</v>
      </c>
      <c r="B116" s="10" t="s">
        <v>83</v>
      </c>
      <c r="C116" s="10" t="s">
        <v>495</v>
      </c>
      <c r="D116" s="10" t="e">
        <f aca="false">VLOOKUP(batch5!B116,#REF!,2,0)</f>
        <v>#VALUE!</v>
      </c>
      <c r="E116" s="10" t="n">
        <f aca="false">COUNTIF(batch3_4_images!$A$1:$A$70,batch5!A116)+COUNTIF(batch1_2!$B$1:$B$106,batch5!C116)</f>
        <v>1</v>
      </c>
    </row>
    <row r="117" customFormat="false" ht="12.8" hidden="false" customHeight="false" outlineLevel="0" collapsed="false">
      <c r="A117" s="10" t="s">
        <v>1577</v>
      </c>
      <c r="B117" s="10" t="s">
        <v>83</v>
      </c>
      <c r="C117" s="10" t="s">
        <v>488</v>
      </c>
      <c r="D117" s="10" t="e">
        <f aca="false">VLOOKUP(batch5!B117,#REF!,2,0)</f>
        <v>#VALUE!</v>
      </c>
      <c r="E117" s="10" t="n">
        <f aca="false">COUNTIF(batch3_4_images!$A$1:$A$70,batch5!A117)+COUNTIF(batch1_2!$B$1:$B$106,batch5!C117)</f>
        <v>1</v>
      </c>
    </row>
    <row r="118" customFormat="false" ht="12.8" hidden="false" customHeight="false" outlineLevel="0" collapsed="false">
      <c r="A118" s="10" t="s">
        <v>1578</v>
      </c>
      <c r="B118" s="10" t="s">
        <v>83</v>
      </c>
      <c r="C118" s="10" t="s">
        <v>497</v>
      </c>
      <c r="D118" s="10" t="e">
        <f aca="false">VLOOKUP(batch5!B118,#REF!,2,0)</f>
        <v>#VALUE!</v>
      </c>
      <c r="E118" s="10" t="n">
        <f aca="false">COUNTIF(batch3_4_images!$A$1:$A$70,batch5!A118)+COUNTIF(batch1_2!$B$1:$B$106,batch5!C118)</f>
        <v>1</v>
      </c>
    </row>
    <row r="119" customFormat="false" ht="12.8" hidden="false" customHeight="false" outlineLevel="0" collapsed="false">
      <c r="A119" s="10" t="s">
        <v>1579</v>
      </c>
      <c r="B119" s="10" t="s">
        <v>83</v>
      </c>
      <c r="C119" s="10" t="s">
        <v>1580</v>
      </c>
      <c r="D119" s="10" t="e">
        <f aca="false">VLOOKUP(batch5!B119,yvonne_data!$C$1:$D$70,2,0)</f>
        <v>#N/A</v>
      </c>
      <c r="E119" s="10" t="n">
        <f aca="false">COUNTIF(batch3_4_images!$A$1:$A$70,batch5!A119)+COUNTIF(batch1_2!$B$1:$B$106,batch5!C119)</f>
        <v>0</v>
      </c>
    </row>
    <row r="120" customFormat="false" ht="12.8" hidden="false" customHeight="false" outlineLevel="0" collapsed="false">
      <c r="A120" s="10" t="s">
        <v>1581</v>
      </c>
      <c r="B120" s="10" t="s">
        <v>83</v>
      </c>
      <c r="C120" s="10" t="s">
        <v>1582</v>
      </c>
      <c r="D120" s="10" t="e">
        <f aca="false">VLOOKUP(batch5!B120,yvonne_data!$C$1:$D$70,2,0)</f>
        <v>#N/A</v>
      </c>
      <c r="E120" s="10" t="n">
        <f aca="false">COUNTIF(batch3_4_images!$A$1:$A$70,batch5!A120)+COUNTIF(batch1_2!$B$1:$B$106,batch5!C120)</f>
        <v>0</v>
      </c>
    </row>
    <row r="121" customFormat="false" ht="12.8" hidden="false" customHeight="false" outlineLevel="0" collapsed="false">
      <c r="A121" s="10" t="s">
        <v>1583</v>
      </c>
      <c r="B121" s="10" t="s">
        <v>83</v>
      </c>
      <c r="C121" s="10" t="s">
        <v>1584</v>
      </c>
      <c r="D121" s="10" t="e">
        <f aca="false">VLOOKUP(batch5!B121,yvonne_data!$C$1:$D$70,2,0)</f>
        <v>#N/A</v>
      </c>
      <c r="E121" s="10" t="n">
        <f aca="false">COUNTIF(batch3_4_images!$A$1:$A$70,batch5!A121)+COUNTIF(batch1_2!$B$1:$B$106,batch5!C121)</f>
        <v>0</v>
      </c>
    </row>
    <row r="122" customFormat="false" ht="12.8" hidden="false" customHeight="false" outlineLevel="0" collapsed="false">
      <c r="A122" s="10" t="s">
        <v>1585</v>
      </c>
      <c r="B122" s="10" t="s">
        <v>83</v>
      </c>
      <c r="C122" s="10" t="s">
        <v>1586</v>
      </c>
      <c r="D122" s="10" t="e">
        <f aca="false">VLOOKUP(batch5!B122,yvonne_data!$C$1:$D$70,2,0)</f>
        <v>#N/A</v>
      </c>
      <c r="E122" s="10" t="n">
        <f aca="false">COUNTIF(batch3_4_images!$A$1:$A$70,batch5!A122)+COUNTIF(batch1_2!$B$1:$B$106,batch5!C122)</f>
        <v>0</v>
      </c>
    </row>
    <row r="123" customFormat="false" ht="12.8" hidden="false" customHeight="false" outlineLevel="0" collapsed="false">
      <c r="A123" s="10" t="s">
        <v>1573</v>
      </c>
      <c r="B123" s="10" t="s">
        <v>83</v>
      </c>
      <c r="C123" s="10" t="s">
        <v>490</v>
      </c>
      <c r="D123" s="10" t="e">
        <f aca="false">VLOOKUP(batch5!B123,yvonne_data!$C$1:$D$70,2,0)</f>
        <v>#N/A</v>
      </c>
      <c r="E123" s="10" t="n">
        <f aca="false">COUNTIF(batch3_4_images!$A$1:$A$70,batch5!A123)+COUNTIF(batch1_2!$B$1:$B$106,batch5!C123)</f>
        <v>1</v>
      </c>
    </row>
    <row r="124" customFormat="false" ht="12.8" hidden="false" customHeight="false" outlineLevel="0" collapsed="false">
      <c r="A124" s="10" t="s">
        <v>1587</v>
      </c>
      <c r="B124" s="10" t="s">
        <v>83</v>
      </c>
      <c r="C124" s="10" t="s">
        <v>494</v>
      </c>
      <c r="D124" s="10" t="e">
        <f aca="false">VLOOKUP(batch5!B124,yvonne_data!$C$1:$D$70,2,0)</f>
        <v>#N/A</v>
      </c>
      <c r="E124" s="10" t="n">
        <f aca="false">COUNTIF(batch3_4_images!$A$1:$A$70,batch5!A124)+COUNTIF(batch1_2!$B$1:$B$106,batch5!C124)</f>
        <v>0</v>
      </c>
    </row>
    <row r="125" customFormat="false" ht="12.8" hidden="false" customHeight="false" outlineLevel="0" collapsed="false">
      <c r="A125" s="10" t="s">
        <v>1588</v>
      </c>
      <c r="B125" s="10" t="s">
        <v>83</v>
      </c>
      <c r="C125" s="10" t="s">
        <v>496</v>
      </c>
      <c r="D125" s="10" t="e">
        <f aca="false">VLOOKUP(batch5!B125,yvonne_data!$C$1:$D$70,2,0)</f>
        <v>#N/A</v>
      </c>
      <c r="E125" s="10" t="n">
        <f aca="false">COUNTIF(batch3_4_images!$A$1:$A$70,batch5!A125)+COUNTIF(batch1_2!$B$1:$B$106,batch5!C125)</f>
        <v>0</v>
      </c>
    </row>
    <row r="126" customFormat="false" ht="12.8" hidden="false" customHeight="false" outlineLevel="0" collapsed="false">
      <c r="A126" s="10" t="s">
        <v>1589</v>
      </c>
      <c r="B126" s="10" t="s">
        <v>191</v>
      </c>
      <c r="C126" s="10" t="s">
        <v>1001</v>
      </c>
      <c r="D126" s="10" t="e">
        <f aca="false">VLOOKUP(batch5!B126,#REF!,2,0)</f>
        <v>#VALUE!</v>
      </c>
      <c r="E126" s="10" t="n">
        <f aca="false">COUNTIF(batch3_4_images!$A$1:$A$70,batch5!A126)+COUNTIF(batch1_2!$B$1:$B$106,batch5!C126)</f>
        <v>1</v>
      </c>
    </row>
    <row r="127" customFormat="false" ht="12.8" hidden="false" customHeight="false" outlineLevel="0" collapsed="false">
      <c r="A127" s="10" t="s">
        <v>1590</v>
      </c>
      <c r="B127" s="10" t="s">
        <v>191</v>
      </c>
      <c r="C127" s="10" t="s">
        <v>996</v>
      </c>
      <c r="D127" s="10" t="e">
        <f aca="false">VLOOKUP(batch5!B127,yvonne_data!$C$1:$D$70,2,0)</f>
        <v>#N/A</v>
      </c>
      <c r="E127" s="10" t="n">
        <f aca="false">COUNTIF(batch3_4_images!$A$1:$A$70,batch5!A127)+COUNTIF(batch1_2!$B$1:$B$106,batch5!C127)</f>
        <v>0</v>
      </c>
    </row>
    <row r="128" customFormat="false" ht="12.8" hidden="false" customHeight="false" outlineLevel="0" collapsed="false">
      <c r="A128" s="10" t="s">
        <v>1591</v>
      </c>
      <c r="B128" s="10" t="s">
        <v>191</v>
      </c>
      <c r="C128" s="10" t="s">
        <v>997</v>
      </c>
      <c r="D128" s="10" t="e">
        <f aca="false">VLOOKUP(batch5!B128,yvonne_data!$C$1:$D$70,2,0)</f>
        <v>#N/A</v>
      </c>
      <c r="E128" s="10" t="n">
        <f aca="false">COUNTIF(batch3_4_images!$A$1:$A$70,batch5!A128)+COUNTIF(batch1_2!$B$1:$B$106,batch5!C128)</f>
        <v>0</v>
      </c>
    </row>
    <row r="129" customFormat="false" ht="12.8" hidden="false" customHeight="false" outlineLevel="0" collapsed="false">
      <c r="A129" s="10" t="s">
        <v>1592</v>
      </c>
      <c r="B129" s="10" t="s">
        <v>191</v>
      </c>
      <c r="C129" s="10" t="s">
        <v>1593</v>
      </c>
      <c r="D129" s="10" t="e">
        <f aca="false">VLOOKUP(batch5!B129,yvonne_data!$C$1:$D$70,2,0)</f>
        <v>#N/A</v>
      </c>
      <c r="E129" s="10" t="n">
        <f aca="false">COUNTIF(batch3_4_images!$A$1:$A$70,batch5!A129)+COUNTIF(batch1_2!$B$1:$B$106,batch5!C129)</f>
        <v>0</v>
      </c>
    </row>
    <row r="130" customFormat="false" ht="12.8" hidden="false" customHeight="false" outlineLevel="0" collapsed="false">
      <c r="A130" s="10" t="s">
        <v>1594</v>
      </c>
      <c r="B130" s="10" t="s">
        <v>191</v>
      </c>
      <c r="C130" s="10" t="s">
        <v>1595</v>
      </c>
      <c r="D130" s="10" t="e">
        <f aca="false">VLOOKUP(batch5!B130,yvonne_data!$C$1:$D$70,2,0)</f>
        <v>#N/A</v>
      </c>
      <c r="E130" s="10" t="n">
        <f aca="false">COUNTIF(batch3_4_images!$A$1:$A$70,batch5!A130)+COUNTIF(batch1_2!$B$1:$B$106,batch5!C130)</f>
        <v>0</v>
      </c>
    </row>
    <row r="131" customFormat="false" ht="12.8" hidden="false" customHeight="false" outlineLevel="0" collapsed="false">
      <c r="A131" s="10" t="s">
        <v>1596</v>
      </c>
      <c r="B131" s="10" t="s">
        <v>191</v>
      </c>
      <c r="C131" s="10" t="s">
        <v>1597</v>
      </c>
      <c r="D131" s="10" t="e">
        <f aca="false">VLOOKUP(batch5!B131,yvonne_data!$C$1:$D$70,2,0)</f>
        <v>#N/A</v>
      </c>
      <c r="E131" s="10" t="n">
        <f aca="false">COUNTIF(batch3_4_images!$A$1:$A$70,batch5!A131)+COUNTIF(batch1_2!$B$1:$B$106,batch5!C131)</f>
        <v>0</v>
      </c>
    </row>
    <row r="132" customFormat="false" ht="12.8" hidden="false" customHeight="false" outlineLevel="0" collapsed="false">
      <c r="A132" s="10" t="s">
        <v>1598</v>
      </c>
      <c r="B132" s="10" t="s">
        <v>85</v>
      </c>
      <c r="C132" s="10" t="s">
        <v>512</v>
      </c>
      <c r="D132" s="10" t="e">
        <f aca="false">VLOOKUP(batch5!B132,#REF!,2,0)</f>
        <v>#VALUE!</v>
      </c>
      <c r="E132" s="10" t="n">
        <f aca="false">COUNTIF(batch3_4_images!$A$1:$A$70,batch5!A132)+COUNTIF(batch1_2!$B$1:$B$106,batch5!C132)</f>
        <v>1</v>
      </c>
    </row>
    <row r="133" customFormat="false" ht="12.8" hidden="false" customHeight="false" outlineLevel="0" collapsed="false">
      <c r="A133" s="10" t="s">
        <v>1599</v>
      </c>
      <c r="B133" s="10" t="s">
        <v>85</v>
      </c>
      <c r="C133" s="10" t="s">
        <v>513</v>
      </c>
      <c r="D133" s="10" t="e">
        <f aca="false">VLOOKUP(batch5!B133,#REF!,2,0)</f>
        <v>#VALUE!</v>
      </c>
      <c r="E133" s="10" t="n">
        <f aca="false">COUNTIF(batch3_4_images!$A$1:$A$70,batch5!A133)+COUNTIF(batch1_2!$B$1:$B$106,batch5!C133)</f>
        <v>1</v>
      </c>
    </row>
    <row r="134" customFormat="false" ht="12.8" hidden="false" customHeight="false" outlineLevel="0" collapsed="false">
      <c r="A134" s="10" t="s">
        <v>1600</v>
      </c>
      <c r="B134" s="10" t="s">
        <v>85</v>
      </c>
      <c r="C134" s="10" t="s">
        <v>514</v>
      </c>
      <c r="D134" s="10" t="e">
        <f aca="false">VLOOKUP(batch5!B134,#REF!,2,0)</f>
        <v>#VALUE!</v>
      </c>
      <c r="E134" s="10" t="n">
        <f aca="false">COUNTIF(batch3_4_images!$A$1:$A$70,batch5!A134)+COUNTIF(batch1_2!$B$1:$B$106,batch5!C134)</f>
        <v>1</v>
      </c>
    </row>
    <row r="135" customFormat="false" ht="12.8" hidden="false" customHeight="false" outlineLevel="0" collapsed="false">
      <c r="A135" s="10" t="s">
        <v>1601</v>
      </c>
      <c r="B135" s="10" t="s">
        <v>85</v>
      </c>
      <c r="C135" s="10" t="s">
        <v>502</v>
      </c>
      <c r="D135" s="10" t="e">
        <f aca="false">VLOOKUP(batch5!B135,yvonne_data!$C$1:$D$70,2,0)</f>
        <v>#N/A</v>
      </c>
      <c r="E135" s="10" t="n">
        <f aca="false">COUNTIF(batch3_4_images!$A$1:$A$70,batch5!A135)+COUNTIF(batch1_2!$B$1:$B$106,batch5!C135)</f>
        <v>0</v>
      </c>
    </row>
    <row r="136" customFormat="false" ht="12.8" hidden="false" customHeight="false" outlineLevel="0" collapsed="false">
      <c r="A136" s="10" t="s">
        <v>1602</v>
      </c>
      <c r="B136" s="10" t="s">
        <v>85</v>
      </c>
      <c r="C136" s="10" t="s">
        <v>504</v>
      </c>
      <c r="D136" s="10" t="e">
        <f aca="false">VLOOKUP(batch5!B136,yvonne_data!$C$1:$D$70,2,0)</f>
        <v>#N/A</v>
      </c>
      <c r="E136" s="10" t="n">
        <f aca="false">COUNTIF(batch3_4_images!$A$1:$A$70,batch5!A136)+COUNTIF(batch1_2!$B$1:$B$106,batch5!C136)</f>
        <v>0</v>
      </c>
    </row>
    <row r="137" customFormat="false" ht="12.8" hidden="false" customHeight="false" outlineLevel="0" collapsed="false">
      <c r="A137" s="10" t="s">
        <v>1603</v>
      </c>
      <c r="B137" s="10" t="s">
        <v>85</v>
      </c>
      <c r="C137" s="10" t="s">
        <v>506</v>
      </c>
      <c r="D137" s="10" t="e">
        <f aca="false">VLOOKUP(batch5!B137,yvonne_data!$C$1:$D$70,2,0)</f>
        <v>#N/A</v>
      </c>
      <c r="E137" s="10" t="n">
        <f aca="false">COUNTIF(batch3_4_images!$A$1:$A$70,batch5!A137)+COUNTIF(batch1_2!$B$1:$B$106,batch5!C137)</f>
        <v>0</v>
      </c>
    </row>
    <row r="138" customFormat="false" ht="12.8" hidden="false" customHeight="false" outlineLevel="0" collapsed="false">
      <c r="A138" s="10" t="s">
        <v>1604</v>
      </c>
      <c r="B138" s="10" t="s">
        <v>85</v>
      </c>
      <c r="C138" s="10" t="s">
        <v>509</v>
      </c>
      <c r="D138" s="10" t="e">
        <f aca="false">VLOOKUP(batch5!B138,yvonne_data!$C$1:$D$70,2,0)</f>
        <v>#N/A</v>
      </c>
      <c r="E138" s="10" t="n">
        <f aca="false">COUNTIF(batch3_4_images!$A$1:$A$70,batch5!A138)+COUNTIF(batch1_2!$B$1:$B$106,batch5!C138)</f>
        <v>0</v>
      </c>
    </row>
    <row r="139" customFormat="false" ht="12.8" hidden="false" customHeight="false" outlineLevel="0" collapsed="false">
      <c r="A139" s="10" t="s">
        <v>1605</v>
      </c>
      <c r="B139" s="10" t="s">
        <v>85</v>
      </c>
      <c r="C139" s="10" t="s">
        <v>503</v>
      </c>
      <c r="D139" s="10" t="e">
        <f aca="false">VLOOKUP(batch5!B139,yvonne_data!$C$1:$D$70,2,0)</f>
        <v>#N/A</v>
      </c>
      <c r="E139" s="10" t="n">
        <f aca="false">COUNTIF(batch3_4_images!$A$1:$A$70,batch5!A139)+COUNTIF(batch1_2!$B$1:$B$106,batch5!C139)</f>
        <v>0</v>
      </c>
    </row>
    <row r="140" customFormat="false" ht="12.8" hidden="false" customHeight="false" outlineLevel="0" collapsed="false">
      <c r="A140" s="10" t="s">
        <v>1606</v>
      </c>
      <c r="B140" s="10" t="s">
        <v>85</v>
      </c>
      <c r="C140" s="10" t="s">
        <v>507</v>
      </c>
      <c r="D140" s="10" t="e">
        <f aca="false">VLOOKUP(batch5!B140,yvonne_data!$C$1:$D$70,2,0)</f>
        <v>#N/A</v>
      </c>
      <c r="E140" s="10" t="n">
        <f aca="false">COUNTIF(batch3_4_images!$A$1:$A$70,batch5!A140)+COUNTIF(batch1_2!$B$1:$B$106,batch5!C140)</f>
        <v>0</v>
      </c>
    </row>
    <row r="141" customFormat="false" ht="12.8" hidden="false" customHeight="false" outlineLevel="0" collapsed="false">
      <c r="A141" s="10" t="s">
        <v>1607</v>
      </c>
      <c r="B141" s="10" t="s">
        <v>85</v>
      </c>
      <c r="C141" s="10" t="s">
        <v>510</v>
      </c>
      <c r="D141" s="10" t="e">
        <f aca="false">VLOOKUP(batch5!B141,yvonne_data!$C$1:$D$70,2,0)</f>
        <v>#N/A</v>
      </c>
      <c r="E141" s="10" t="n">
        <f aca="false">COUNTIF(batch3_4_images!$A$1:$A$70,batch5!A141)+COUNTIF(batch1_2!$B$1:$B$106,batch5!C141)</f>
        <v>0</v>
      </c>
    </row>
    <row r="142" customFormat="false" ht="12.8" hidden="false" customHeight="false" outlineLevel="0" collapsed="false">
      <c r="A142" s="10" t="s">
        <v>1608</v>
      </c>
      <c r="B142" s="10" t="s">
        <v>85</v>
      </c>
      <c r="C142" s="10" t="s">
        <v>505</v>
      </c>
      <c r="D142" s="10" t="e">
        <f aca="false">VLOOKUP(batch5!B142,yvonne_data!$C$1:$D$70,2,0)</f>
        <v>#N/A</v>
      </c>
      <c r="E142" s="10" t="n">
        <f aca="false">COUNTIF(batch3_4_images!$A$1:$A$70,batch5!A142)+COUNTIF(batch1_2!$B$1:$B$106,batch5!C142)</f>
        <v>0</v>
      </c>
    </row>
    <row r="143" customFormat="false" ht="12.8" hidden="false" customHeight="false" outlineLevel="0" collapsed="false">
      <c r="A143" s="10" t="s">
        <v>1609</v>
      </c>
      <c r="B143" s="10" t="s">
        <v>85</v>
      </c>
      <c r="C143" s="10" t="s">
        <v>508</v>
      </c>
      <c r="D143" s="10" t="e">
        <f aca="false">VLOOKUP(batch5!B143,yvonne_data!$C$1:$D$70,2,0)</f>
        <v>#N/A</v>
      </c>
      <c r="E143" s="10" t="n">
        <f aca="false">COUNTIF(batch3_4_images!$A$1:$A$70,batch5!A143)+COUNTIF(batch1_2!$B$1:$B$106,batch5!C143)</f>
        <v>0</v>
      </c>
    </row>
    <row r="144" customFormat="false" ht="12.8" hidden="false" customHeight="false" outlineLevel="0" collapsed="false">
      <c r="A144" s="10" t="s">
        <v>1610</v>
      </c>
      <c r="B144" s="10" t="s">
        <v>85</v>
      </c>
      <c r="C144" s="10" t="s">
        <v>511</v>
      </c>
      <c r="D144" s="10" t="e">
        <f aca="false">VLOOKUP(batch5!B144,yvonne_data!$C$1:$D$70,2,0)</f>
        <v>#N/A</v>
      </c>
      <c r="E144" s="10" t="n">
        <f aca="false">COUNTIF(batch3_4_images!$A$1:$A$70,batch5!A144)+COUNTIF(batch1_2!$B$1:$B$106,batch5!C144)</f>
        <v>0</v>
      </c>
    </row>
    <row r="145" customFormat="false" ht="12.8" hidden="false" customHeight="false" outlineLevel="0" collapsed="false">
      <c r="A145" s="10" t="s">
        <v>1611</v>
      </c>
      <c r="B145" s="10" t="s">
        <v>97</v>
      </c>
      <c r="C145" s="10" t="s">
        <v>535</v>
      </c>
      <c r="D145" s="10" t="e">
        <f aca="false">VLOOKUP(batch5!B145,#REF!,2,0)</f>
        <v>#VALUE!</v>
      </c>
      <c r="E145" s="10" t="n">
        <f aca="false">COUNTIF(batch3_4_images!$A$1:$A$70,batch5!A145)+COUNTIF(batch1_2!$B$1:$B$106,batch5!C145)</f>
        <v>1</v>
      </c>
    </row>
    <row r="146" customFormat="false" ht="12.8" hidden="false" customHeight="false" outlineLevel="0" collapsed="false">
      <c r="A146" s="10" t="s">
        <v>1612</v>
      </c>
      <c r="B146" s="10" t="s">
        <v>97</v>
      </c>
      <c r="C146" s="10" t="s">
        <v>536</v>
      </c>
      <c r="D146" s="10" t="e">
        <f aca="false">VLOOKUP(batch5!B146,#REF!,2,0)</f>
        <v>#VALUE!</v>
      </c>
      <c r="E146" s="10" t="n">
        <f aca="false">COUNTIF(batch3_4_images!$A$1:$A$70,batch5!A146)+COUNTIF(batch1_2!$B$1:$B$106,batch5!C146)</f>
        <v>1</v>
      </c>
    </row>
    <row r="147" customFormat="false" ht="12.8" hidden="false" customHeight="false" outlineLevel="0" collapsed="false">
      <c r="A147" s="10" t="s">
        <v>1613</v>
      </c>
      <c r="B147" s="10" t="s">
        <v>99</v>
      </c>
      <c r="C147" s="10" t="s">
        <v>551</v>
      </c>
      <c r="D147" s="10" t="e">
        <f aca="false">VLOOKUP(batch5!B147,#REF!,2,0)</f>
        <v>#VALUE!</v>
      </c>
      <c r="E147" s="10" t="n">
        <f aca="false">COUNTIF(batch3_4_images!$A$1:$A$70,batch5!A147)+COUNTIF(batch1_2!$B$1:$B$106,batch5!C147)</f>
        <v>1</v>
      </c>
    </row>
    <row r="148" customFormat="false" ht="12.8" hidden="false" customHeight="false" outlineLevel="0" collapsed="false">
      <c r="A148" s="10" t="s">
        <v>1614</v>
      </c>
      <c r="B148" s="10" t="s">
        <v>99</v>
      </c>
      <c r="C148" s="10" t="s">
        <v>552</v>
      </c>
      <c r="D148" s="10" t="e">
        <f aca="false">VLOOKUP(batch5!B148,#REF!,2,0)</f>
        <v>#VALUE!</v>
      </c>
      <c r="E148" s="10" t="n">
        <f aca="false">COUNTIF(batch3_4_images!$A$1:$A$70,batch5!A148)+COUNTIF(batch1_2!$B$1:$B$106,batch5!C148)</f>
        <v>1</v>
      </c>
    </row>
    <row r="149" customFormat="false" ht="12.8" hidden="false" customHeight="false" outlineLevel="0" collapsed="false">
      <c r="A149" s="10" t="s">
        <v>1615</v>
      </c>
      <c r="B149" s="10" t="s">
        <v>99</v>
      </c>
      <c r="C149" s="10" t="s">
        <v>555</v>
      </c>
      <c r="D149" s="10" t="e">
        <f aca="false">VLOOKUP(batch5!B149,#REF!,2,0)</f>
        <v>#VALUE!</v>
      </c>
      <c r="E149" s="10" t="n">
        <f aca="false">COUNTIF(batch3_4_images!$A$1:$A$70,batch5!A149)+COUNTIF(batch1_2!$B$1:$B$106,batch5!C149)</f>
        <v>1</v>
      </c>
    </row>
    <row r="150" customFormat="false" ht="12.8" hidden="false" customHeight="false" outlineLevel="0" collapsed="false">
      <c r="A150" s="10" t="s">
        <v>1616</v>
      </c>
      <c r="B150" s="10" t="s">
        <v>99</v>
      </c>
      <c r="C150" s="10" t="s">
        <v>556</v>
      </c>
      <c r="D150" s="10" t="e">
        <f aca="false">VLOOKUP(batch5!B150,#REF!,2,0)</f>
        <v>#VALUE!</v>
      </c>
      <c r="E150" s="10" t="n">
        <f aca="false">COUNTIF(batch3_4_images!$A$1:$A$70,batch5!A150)+COUNTIF(batch1_2!$B$1:$B$106,batch5!C150)</f>
        <v>1</v>
      </c>
    </row>
    <row r="151" customFormat="false" ht="12.8" hidden="false" customHeight="false" outlineLevel="0" collapsed="false">
      <c r="A151" s="10" t="s">
        <v>1617</v>
      </c>
      <c r="B151" s="10" t="s">
        <v>99</v>
      </c>
      <c r="C151" s="10" t="s">
        <v>557</v>
      </c>
      <c r="D151" s="10" t="e">
        <f aca="false">VLOOKUP(batch5!B151,#REF!,2,0)</f>
        <v>#VALUE!</v>
      </c>
      <c r="E151" s="10" t="n">
        <f aca="false">COUNTIF(batch3_4_images!$A$1:$A$70,batch5!A151)+COUNTIF(batch1_2!$B$1:$B$106,batch5!C151)</f>
        <v>1</v>
      </c>
    </row>
    <row r="152" customFormat="false" ht="12.8" hidden="false" customHeight="false" outlineLevel="0" collapsed="false">
      <c r="A152" s="10" t="s">
        <v>1618</v>
      </c>
      <c r="B152" s="10" t="s">
        <v>99</v>
      </c>
      <c r="C152" s="10" t="s">
        <v>558</v>
      </c>
      <c r="D152" s="10" t="e">
        <f aca="false">VLOOKUP(batch5!B152,#REF!,2,0)</f>
        <v>#VALUE!</v>
      </c>
      <c r="E152" s="10" t="n">
        <f aca="false">COUNTIF(batch3_4_images!$A$1:$A$70,batch5!A152)+COUNTIF(batch1_2!$B$1:$B$106,batch5!C152)</f>
        <v>1</v>
      </c>
    </row>
    <row r="153" customFormat="false" ht="12.8" hidden="false" customHeight="false" outlineLevel="0" collapsed="false">
      <c r="A153" s="10" t="s">
        <v>1619</v>
      </c>
      <c r="B153" s="10" t="s">
        <v>99</v>
      </c>
      <c r="C153" s="10" t="s">
        <v>559</v>
      </c>
      <c r="D153" s="10" t="e">
        <f aca="false">VLOOKUP(batch5!B153,#REF!,2,0)</f>
        <v>#VALUE!</v>
      </c>
      <c r="E153" s="10" t="n">
        <f aca="false">COUNTIF(batch3_4_images!$A$1:$A$70,batch5!A153)+COUNTIF(batch1_2!$B$1:$B$106,batch5!C153)</f>
        <v>1</v>
      </c>
    </row>
    <row r="154" customFormat="false" ht="12.8" hidden="false" customHeight="false" outlineLevel="0" collapsed="false">
      <c r="A154" s="10" t="s">
        <v>1620</v>
      </c>
      <c r="B154" s="10" t="s">
        <v>99</v>
      </c>
      <c r="C154" s="10" t="s">
        <v>560</v>
      </c>
      <c r="D154" s="10" t="e">
        <f aca="false">VLOOKUP(batch5!B154,#REF!,2,0)</f>
        <v>#VALUE!</v>
      </c>
      <c r="E154" s="10" t="n">
        <f aca="false">COUNTIF(batch3_4_images!$A$1:$A$70,batch5!A154)+COUNTIF(batch1_2!$B$1:$B$106,batch5!C154)</f>
        <v>1</v>
      </c>
    </row>
    <row r="155" customFormat="false" ht="12.8" hidden="false" customHeight="false" outlineLevel="0" collapsed="false">
      <c r="A155" s="10" t="s">
        <v>1621</v>
      </c>
      <c r="B155" s="10" t="s">
        <v>99</v>
      </c>
      <c r="C155" s="10" t="s">
        <v>561</v>
      </c>
      <c r="D155" s="10" t="e">
        <f aca="false">VLOOKUP(batch5!B155,#REF!,2,0)</f>
        <v>#VALUE!</v>
      </c>
      <c r="E155" s="10" t="n">
        <f aca="false">COUNTIF(batch3_4_images!$A$1:$A$70,batch5!A155)+COUNTIF(batch1_2!$B$1:$B$106,batch5!C155)</f>
        <v>1</v>
      </c>
    </row>
    <row r="156" customFormat="false" ht="12.8" hidden="false" customHeight="false" outlineLevel="0" collapsed="false">
      <c r="A156" s="10" t="s">
        <v>1622</v>
      </c>
      <c r="B156" s="10" t="s">
        <v>115</v>
      </c>
      <c r="C156" s="10" t="s">
        <v>618</v>
      </c>
      <c r="D156" s="10" t="e">
        <f aca="false">VLOOKUP(batch5!B156,#REF!,2,0)</f>
        <v>#VALUE!</v>
      </c>
      <c r="E156" s="10" t="n">
        <f aca="false">COUNTIF(batch3_4_images!$A$1:$A$70,batch5!A156)+COUNTIF(batch1_2!$B$1:$B$106,batch5!C156)</f>
        <v>1</v>
      </c>
    </row>
    <row r="157" customFormat="false" ht="12.8" hidden="false" customHeight="false" outlineLevel="0" collapsed="false">
      <c r="A157" s="10" t="s">
        <v>1623</v>
      </c>
      <c r="B157" s="10" t="s">
        <v>135</v>
      </c>
      <c r="C157" s="10" t="s">
        <v>643</v>
      </c>
      <c r="D157" s="10" t="e">
        <f aca="false">VLOOKUP(batch5!B157,#REF!,2,0)</f>
        <v>#VALUE!</v>
      </c>
      <c r="E157" s="10" t="n">
        <f aca="false">COUNTIF(batch3_4_images!$A$1:$A$70,batch5!A157)+COUNTIF(batch1_2!$B$1:$B$106,batch5!C157)</f>
        <v>1</v>
      </c>
    </row>
  </sheetData>
  <autoFilter ref="A:E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10" width="12.6887755102041"/>
    <col collapsed="false" hidden="false" max="1025" min="2" style="0" width="8.23469387755102"/>
  </cols>
  <sheetData>
    <row r="1" customFormat="false" ht="12.8" hidden="false" customHeight="false" outlineLevel="0" collapsed="false">
      <c r="A1" s="10" t="s">
        <v>1431</v>
      </c>
      <c r="B1" s="10" t="s">
        <v>288</v>
      </c>
      <c r="C1" s="10" t="s">
        <v>1432</v>
      </c>
    </row>
    <row r="2" customFormat="false" ht="12.8" hidden="false" customHeight="false" outlineLevel="0" collapsed="false">
      <c r="A2" s="10" t="s">
        <v>1543</v>
      </c>
      <c r="B2" s="10" t="s">
        <v>184</v>
      </c>
      <c r="C2" s="10" t="n">
        <v>0</v>
      </c>
    </row>
    <row r="3" customFormat="false" ht="12.8" hidden="false" customHeight="false" outlineLevel="0" collapsed="false">
      <c r="A3" s="10" t="s">
        <v>1544</v>
      </c>
      <c r="B3" s="10" t="s">
        <v>184</v>
      </c>
      <c r="C3" s="10" t="n">
        <v>0</v>
      </c>
    </row>
    <row r="4" customFormat="false" ht="12.8" hidden="false" customHeight="false" outlineLevel="0" collapsed="false">
      <c r="A4" s="10" t="s">
        <v>1545</v>
      </c>
      <c r="B4" s="10" t="s">
        <v>184</v>
      </c>
      <c r="C4" s="10" t="n">
        <v>0</v>
      </c>
    </row>
    <row r="5" customFormat="false" ht="12.8" hidden="false" customHeight="false" outlineLevel="0" collapsed="false">
      <c r="A5" s="10" t="s">
        <v>1546</v>
      </c>
      <c r="B5" s="10" t="s">
        <v>184</v>
      </c>
      <c r="C5" s="10" t="n">
        <v>0</v>
      </c>
    </row>
    <row r="6" customFormat="false" ht="12.8" hidden="false" customHeight="false" outlineLevel="0" collapsed="false">
      <c r="A6" s="10" t="s">
        <v>1547</v>
      </c>
      <c r="B6" s="10" t="s">
        <v>75</v>
      </c>
      <c r="C6" s="10" t="n">
        <v>0</v>
      </c>
    </row>
    <row r="7" customFormat="false" ht="12.8" hidden="false" customHeight="false" outlineLevel="0" collapsed="false">
      <c r="A7" s="10" t="s">
        <v>1548</v>
      </c>
      <c r="B7" s="10" t="s">
        <v>75</v>
      </c>
      <c r="C7" s="10" t="n">
        <v>0</v>
      </c>
    </row>
    <row r="8" customFormat="false" ht="12.8" hidden="false" customHeight="false" outlineLevel="0" collapsed="false">
      <c r="A8" s="10" t="s">
        <v>1549</v>
      </c>
      <c r="B8" s="10" t="s">
        <v>75</v>
      </c>
      <c r="C8" s="10" t="n">
        <v>0</v>
      </c>
    </row>
    <row r="9" customFormat="false" ht="12.8" hidden="false" customHeight="false" outlineLevel="0" collapsed="false">
      <c r="A9" s="10" t="s">
        <v>1550</v>
      </c>
      <c r="B9" s="10" t="s">
        <v>75</v>
      </c>
      <c r="C9" s="10" t="n">
        <v>0</v>
      </c>
    </row>
    <row r="10" customFormat="false" ht="12.8" hidden="false" customHeight="false" outlineLevel="0" collapsed="false">
      <c r="A10" s="10" t="s">
        <v>1551</v>
      </c>
      <c r="B10" s="10" t="s">
        <v>75</v>
      </c>
      <c r="C10" s="10" t="n">
        <v>0</v>
      </c>
    </row>
    <row r="11" customFormat="false" ht="12.8" hidden="false" customHeight="false" outlineLevel="0" collapsed="false">
      <c r="A11" s="10" t="s">
        <v>1552</v>
      </c>
      <c r="B11" s="10" t="s">
        <v>75</v>
      </c>
      <c r="C11" s="10" t="n">
        <v>0</v>
      </c>
    </row>
    <row r="12" customFormat="false" ht="12.8" hidden="false" customHeight="false" outlineLevel="0" collapsed="false">
      <c r="A12" s="10" t="s">
        <v>1553</v>
      </c>
      <c r="B12" s="10" t="s">
        <v>75</v>
      </c>
      <c r="C12" s="10" t="n">
        <v>0</v>
      </c>
    </row>
    <row r="13" customFormat="false" ht="12.8" hidden="false" customHeight="false" outlineLevel="0" collapsed="false">
      <c r="A13" s="10" t="s">
        <v>1554</v>
      </c>
      <c r="B13" s="10" t="s">
        <v>75</v>
      </c>
      <c r="C13" s="10" t="n">
        <v>0</v>
      </c>
    </row>
    <row r="14" customFormat="false" ht="12.8" hidden="false" customHeight="false" outlineLevel="0" collapsed="false">
      <c r="A14" s="10" t="s">
        <v>1555</v>
      </c>
      <c r="B14" s="10" t="s">
        <v>75</v>
      </c>
      <c r="C14" s="10" t="n">
        <v>0</v>
      </c>
    </row>
    <row r="15" customFormat="false" ht="12.8" hidden="false" customHeight="false" outlineLevel="0" collapsed="false">
      <c r="A15" s="10" t="s">
        <v>1556</v>
      </c>
      <c r="B15" s="10" t="s">
        <v>81</v>
      </c>
      <c r="C15" s="10" t="n">
        <v>0</v>
      </c>
    </row>
    <row r="16" customFormat="false" ht="12.8" hidden="false" customHeight="false" outlineLevel="0" collapsed="false">
      <c r="A16" s="10" t="s">
        <v>1557</v>
      </c>
      <c r="B16" s="10" t="s">
        <v>81</v>
      </c>
      <c r="C16" s="10" t="n">
        <v>0</v>
      </c>
    </row>
    <row r="17" customFormat="false" ht="12.8" hidden="false" customHeight="false" outlineLevel="0" collapsed="false">
      <c r="A17" s="10" t="s">
        <v>1558</v>
      </c>
      <c r="B17" s="10" t="s">
        <v>81</v>
      </c>
      <c r="C17" s="10" t="n">
        <v>0</v>
      </c>
    </row>
    <row r="18" customFormat="false" ht="12.8" hidden="false" customHeight="false" outlineLevel="0" collapsed="false">
      <c r="A18" s="10" t="s">
        <v>1559</v>
      </c>
      <c r="B18" s="10" t="s">
        <v>81</v>
      </c>
      <c r="C18" s="10" t="n">
        <v>0</v>
      </c>
    </row>
    <row r="19" customFormat="false" ht="12.8" hidden="false" customHeight="false" outlineLevel="0" collapsed="false">
      <c r="A19" s="10" t="s">
        <v>1560</v>
      </c>
      <c r="B19" s="10" t="s">
        <v>187</v>
      </c>
      <c r="C19" s="10" t="n">
        <v>1</v>
      </c>
    </row>
    <row r="20" customFormat="false" ht="12.8" hidden="false" customHeight="false" outlineLevel="0" collapsed="false">
      <c r="A20" s="10" t="s">
        <v>1561</v>
      </c>
      <c r="B20" s="10" t="s">
        <v>187</v>
      </c>
      <c r="C20" s="10" t="n">
        <v>1</v>
      </c>
    </row>
    <row r="21" customFormat="false" ht="12.8" hidden="false" customHeight="false" outlineLevel="0" collapsed="false">
      <c r="A21" s="10" t="s">
        <v>1562</v>
      </c>
      <c r="B21" s="10" t="s">
        <v>187</v>
      </c>
      <c r="C21" s="10" t="n">
        <v>1</v>
      </c>
    </row>
    <row r="22" customFormat="false" ht="12.8" hidden="false" customHeight="false" outlineLevel="0" collapsed="false">
      <c r="A22" s="10" t="s">
        <v>1565</v>
      </c>
      <c r="B22" s="10" t="s">
        <v>189</v>
      </c>
      <c r="C22" s="10" t="n">
        <v>1</v>
      </c>
    </row>
    <row r="23" customFormat="false" ht="12.8" hidden="false" customHeight="false" outlineLevel="0" collapsed="false">
      <c r="A23" s="10" t="s">
        <v>1566</v>
      </c>
      <c r="B23" s="10" t="s">
        <v>189</v>
      </c>
      <c r="C23" s="10" t="n">
        <v>1</v>
      </c>
    </row>
    <row r="24" customFormat="false" ht="12.8" hidden="false" customHeight="false" outlineLevel="0" collapsed="false">
      <c r="A24" s="10" t="s">
        <v>1567</v>
      </c>
      <c r="B24" s="10" t="s">
        <v>189</v>
      </c>
      <c r="C24" s="10" t="n">
        <v>1</v>
      </c>
    </row>
    <row r="25" customFormat="false" ht="12.8" hidden="false" customHeight="false" outlineLevel="0" collapsed="false">
      <c r="A25" s="10" t="s">
        <v>1568</v>
      </c>
      <c r="B25" s="10" t="s">
        <v>189</v>
      </c>
      <c r="C25" s="10" t="n">
        <v>1</v>
      </c>
    </row>
    <row r="26" customFormat="false" ht="12.8" hidden="false" customHeight="false" outlineLevel="0" collapsed="false">
      <c r="A26" s="10" t="s">
        <v>1569</v>
      </c>
      <c r="B26" s="10" t="s">
        <v>189</v>
      </c>
      <c r="C26" s="10" t="n">
        <v>1</v>
      </c>
    </row>
    <row r="27" customFormat="false" ht="12.8" hidden="false" customHeight="false" outlineLevel="0" collapsed="false">
      <c r="A27" s="10" t="s">
        <v>1570</v>
      </c>
      <c r="B27" s="10" t="s">
        <v>189</v>
      </c>
      <c r="C27" s="10" t="n">
        <v>1</v>
      </c>
    </row>
    <row r="28" customFormat="false" ht="12.8" hidden="false" customHeight="false" outlineLevel="0" collapsed="false">
      <c r="A28" s="10" t="s">
        <v>1571</v>
      </c>
      <c r="B28" s="10" t="s">
        <v>189</v>
      </c>
      <c r="C28" s="10" t="n">
        <v>1</v>
      </c>
    </row>
    <row r="29" customFormat="false" ht="12.8" hidden="false" customHeight="false" outlineLevel="0" collapsed="false">
      <c r="A29" s="10" t="s">
        <v>1572</v>
      </c>
      <c r="B29" s="10" t="s">
        <v>189</v>
      </c>
      <c r="C29" s="10" t="n">
        <v>1</v>
      </c>
    </row>
    <row r="30" customFormat="false" ht="12.8" hidden="false" customHeight="false" outlineLevel="0" collapsed="false">
      <c r="A30" s="10" t="s">
        <v>1579</v>
      </c>
      <c r="B30" s="10" t="s">
        <v>83</v>
      </c>
      <c r="C30" s="10" t="n">
        <v>0</v>
      </c>
    </row>
    <row r="31" customFormat="false" ht="12.8" hidden="false" customHeight="false" outlineLevel="0" collapsed="false">
      <c r="A31" s="10" t="s">
        <v>1581</v>
      </c>
      <c r="B31" s="10" t="s">
        <v>83</v>
      </c>
      <c r="C31" s="10" t="n">
        <v>0</v>
      </c>
    </row>
    <row r="32" customFormat="false" ht="12.8" hidden="false" customHeight="false" outlineLevel="0" collapsed="false">
      <c r="A32" s="10" t="s">
        <v>1583</v>
      </c>
      <c r="B32" s="10" t="s">
        <v>83</v>
      </c>
      <c r="C32" s="10" t="n">
        <v>0</v>
      </c>
    </row>
    <row r="33" customFormat="false" ht="12.8" hidden="false" customHeight="false" outlineLevel="0" collapsed="false">
      <c r="A33" s="10" t="s">
        <v>1585</v>
      </c>
      <c r="B33" s="10" t="s">
        <v>83</v>
      </c>
      <c r="C33" s="10" t="n">
        <v>0</v>
      </c>
    </row>
    <row r="34" customFormat="false" ht="12.8" hidden="false" customHeight="false" outlineLevel="0" collapsed="false">
      <c r="A34" s="10" t="s">
        <v>1587</v>
      </c>
      <c r="B34" s="10" t="s">
        <v>83</v>
      </c>
      <c r="C34" s="10" t="n">
        <v>0</v>
      </c>
    </row>
    <row r="35" customFormat="false" ht="12.8" hidden="false" customHeight="false" outlineLevel="0" collapsed="false">
      <c r="A35" s="10" t="s">
        <v>1588</v>
      </c>
      <c r="B35" s="10" t="s">
        <v>83</v>
      </c>
      <c r="C35" s="10" t="n">
        <v>0</v>
      </c>
    </row>
    <row r="36" customFormat="false" ht="12.8" hidden="false" customHeight="false" outlineLevel="0" collapsed="false">
      <c r="A36" s="10" t="s">
        <v>1590</v>
      </c>
      <c r="B36" s="10" t="s">
        <v>191</v>
      </c>
      <c r="C36" s="10" t="n">
        <v>1</v>
      </c>
    </row>
    <row r="37" customFormat="false" ht="12.8" hidden="false" customHeight="false" outlineLevel="0" collapsed="false">
      <c r="A37" s="10" t="s">
        <v>1591</v>
      </c>
      <c r="B37" s="10" t="s">
        <v>191</v>
      </c>
      <c r="C37" s="10" t="n">
        <v>1</v>
      </c>
    </row>
    <row r="38" customFormat="false" ht="12.8" hidden="false" customHeight="false" outlineLevel="0" collapsed="false">
      <c r="A38" s="10" t="s">
        <v>1592</v>
      </c>
      <c r="B38" s="10" t="s">
        <v>191</v>
      </c>
      <c r="C38" s="10" t="n">
        <v>1</v>
      </c>
    </row>
    <row r="39" customFormat="false" ht="12.8" hidden="false" customHeight="false" outlineLevel="0" collapsed="false">
      <c r="A39" s="10" t="s">
        <v>1594</v>
      </c>
      <c r="B39" s="10" t="s">
        <v>191</v>
      </c>
      <c r="C39" s="10" t="n">
        <v>1</v>
      </c>
    </row>
    <row r="40" customFormat="false" ht="12.8" hidden="false" customHeight="false" outlineLevel="0" collapsed="false">
      <c r="A40" s="10" t="s">
        <v>1596</v>
      </c>
      <c r="B40" s="10" t="s">
        <v>191</v>
      </c>
      <c r="C40" s="10" t="n">
        <v>1</v>
      </c>
    </row>
    <row r="41" customFormat="false" ht="12.8" hidden="false" customHeight="false" outlineLevel="0" collapsed="false">
      <c r="A41" s="10" t="s">
        <v>1601</v>
      </c>
      <c r="B41" s="10" t="s">
        <v>85</v>
      </c>
      <c r="C41" s="10" t="n">
        <v>0</v>
      </c>
    </row>
    <row r="42" customFormat="false" ht="12.8" hidden="false" customHeight="false" outlineLevel="0" collapsed="false">
      <c r="A42" s="10" t="s">
        <v>1602</v>
      </c>
      <c r="B42" s="10" t="s">
        <v>85</v>
      </c>
      <c r="C42" s="10" t="n">
        <v>0</v>
      </c>
    </row>
    <row r="43" customFormat="false" ht="12.8" hidden="false" customHeight="false" outlineLevel="0" collapsed="false">
      <c r="A43" s="10" t="s">
        <v>1603</v>
      </c>
      <c r="B43" s="10" t="s">
        <v>85</v>
      </c>
      <c r="C43" s="10" t="n">
        <v>0</v>
      </c>
    </row>
    <row r="44" customFormat="false" ht="12.8" hidden="false" customHeight="false" outlineLevel="0" collapsed="false">
      <c r="A44" s="10" t="s">
        <v>1604</v>
      </c>
      <c r="B44" s="10" t="s">
        <v>85</v>
      </c>
      <c r="C44" s="10" t="n">
        <v>0</v>
      </c>
    </row>
    <row r="45" customFormat="false" ht="12.8" hidden="false" customHeight="false" outlineLevel="0" collapsed="false">
      <c r="A45" s="10" t="s">
        <v>1605</v>
      </c>
      <c r="B45" s="10" t="s">
        <v>85</v>
      </c>
      <c r="C45" s="10" t="n">
        <v>0</v>
      </c>
    </row>
    <row r="46" customFormat="false" ht="12.8" hidden="false" customHeight="false" outlineLevel="0" collapsed="false">
      <c r="A46" s="10" t="s">
        <v>1606</v>
      </c>
      <c r="B46" s="10" t="s">
        <v>85</v>
      </c>
      <c r="C46" s="10" t="n">
        <v>0</v>
      </c>
    </row>
    <row r="47" customFormat="false" ht="12.8" hidden="false" customHeight="false" outlineLevel="0" collapsed="false">
      <c r="A47" s="10" t="s">
        <v>1607</v>
      </c>
      <c r="B47" s="10" t="s">
        <v>85</v>
      </c>
      <c r="C47" s="10" t="n">
        <v>0</v>
      </c>
    </row>
    <row r="48" customFormat="false" ht="12.8" hidden="false" customHeight="false" outlineLevel="0" collapsed="false">
      <c r="A48" s="10" t="s">
        <v>1608</v>
      </c>
      <c r="B48" s="10" t="s">
        <v>85</v>
      </c>
      <c r="C48" s="10" t="n">
        <v>0</v>
      </c>
    </row>
    <row r="49" customFormat="false" ht="12.8" hidden="false" customHeight="false" outlineLevel="0" collapsed="false">
      <c r="A49" s="10" t="s">
        <v>1609</v>
      </c>
      <c r="B49" s="10" t="s">
        <v>85</v>
      </c>
      <c r="C49" s="10" t="n">
        <v>0</v>
      </c>
    </row>
    <row r="50" customFormat="false" ht="12.8" hidden="false" customHeight="false" outlineLevel="0" collapsed="false">
      <c r="A50" s="10" t="s">
        <v>1610</v>
      </c>
      <c r="B50" s="10" t="s">
        <v>85</v>
      </c>
      <c r="C50" s="1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2" min="2" style="0" width="14.3112244897959"/>
  </cols>
  <sheetData>
    <row r="1" customFormat="false" ht="12.8" hidden="false" customHeight="false" outlineLevel="0" collapsed="false">
      <c r="A1" s="10" t="s">
        <v>288</v>
      </c>
      <c r="B1" s="10" t="s">
        <v>1624</v>
      </c>
      <c r="C1" s="10" t="s">
        <v>1625</v>
      </c>
      <c r="D1" s="10" t="s">
        <v>291</v>
      </c>
    </row>
    <row r="2" customFormat="false" ht="12.8" hidden="false" customHeight="false" outlineLevel="0" collapsed="false">
      <c r="A2" s="43" t="s">
        <v>20</v>
      </c>
      <c r="B2" s="0" t="n">
        <f aca="false">VLOOKUP(missing_yvonne_label!A2,'patient_data_survival(Nov17)'!$B$2:$J$71,9,0)</f>
        <v>0</v>
      </c>
      <c r="C2" s="0" t="n">
        <f aca="false">VLOOKUP(missing_yvonne_label!A2,robin_data!$B$2:$F$94,5,0)</f>
        <v>3</v>
      </c>
      <c r="D2" s="0" t="e">
        <f aca="false">VLOOKUP(missing_yvonne_label!A2,yvonne_data!$C$2:$D$70,2,0)</f>
        <v>#N/A</v>
      </c>
    </row>
    <row r="3" customFormat="false" ht="12.8" hidden="false" customHeight="false" outlineLevel="0" collapsed="false">
      <c r="A3" s="43" t="s">
        <v>180</v>
      </c>
      <c r="B3" s="0" t="e">
        <f aca="false">VLOOKUP(missing_yvonne_label!A3,'patient_data_survival(Nov17)'!$B$2:$J$71,9,0)</f>
        <v>#N/A</v>
      </c>
      <c r="C3" s="0" t="str">
        <f aca="false">VLOOKUP(missing_yvonne_label!A3,robin_data!$B$2:$F$94,5,0)</f>
        <v>#N/A</v>
      </c>
      <c r="D3" s="0" t="e">
        <f aca="false">VLOOKUP(missing_yvonne_label!A3,yvonne_data!$C$2:$D$70,2,0)</f>
        <v>#N/A</v>
      </c>
    </row>
    <row r="4" customFormat="false" ht="12.8" hidden="false" customHeight="false" outlineLevel="0" collapsed="false">
      <c r="A4" s="43" t="s">
        <v>72</v>
      </c>
      <c r="B4" s="0" t="e">
        <f aca="false">VLOOKUP(missing_yvonne_label!A4,'patient_data_survival(Nov17)'!$B$2:$J$71,9,0)</f>
        <v>#N/A</v>
      </c>
      <c r="C4" s="0" t="str">
        <f aca="false">VLOOKUP(missing_yvonne_label!A4,robin_data!$B$2:$F$94,5,0)</f>
        <v>#N/A</v>
      </c>
      <c r="D4" s="0" t="e">
        <f aca="false">VLOOKUP(missing_yvonne_label!A4,yvonne_data!$C$2:$D$70,2,0)</f>
        <v>#N/A</v>
      </c>
    </row>
    <row r="5" customFormat="false" ht="12.8" hidden="false" customHeight="false" outlineLevel="0" collapsed="false">
      <c r="A5" s="43" t="s">
        <v>193</v>
      </c>
      <c r="B5" s="0" t="e">
        <f aca="false">VLOOKUP(missing_yvonne_label!A5,'patient_data_survival(Nov17)'!$B$2:$J$71,9,0)</f>
        <v>#N/A</v>
      </c>
      <c r="C5" s="0" t="str">
        <f aca="false">VLOOKUP(missing_yvonne_label!A5,robin_data!$B$2:$F$94,5,0)</f>
        <v>#N/A</v>
      </c>
      <c r="D5" s="0" t="e">
        <f aca="false">VLOOKUP(missing_yvonne_label!A5,yvonne_data!$C$2:$D$70,2,0)</f>
        <v>#N/A</v>
      </c>
    </row>
    <row r="6" customFormat="false" ht="12.8" hidden="false" customHeight="false" outlineLevel="0" collapsed="false">
      <c r="A6" s="43" t="s">
        <v>129</v>
      </c>
      <c r="B6" s="0" t="n">
        <f aca="false">VLOOKUP(missing_yvonne_label!A6,'patient_data_survival(Nov17)'!$B$2:$J$71,9,0)</f>
        <v>0</v>
      </c>
      <c r="C6" s="0" t="n">
        <f aca="false">VLOOKUP(missing_yvonne_label!A6,robin_data!$B$2:$F$94,5,0)</f>
        <v>3</v>
      </c>
      <c r="D6" s="0" t="e">
        <f aca="false">VLOOKUP(missing_yvonne_label!A6,yvonne_data!$C$2:$D$70,2,0)</f>
        <v>#N/A</v>
      </c>
    </row>
    <row r="7" customFormat="false" ht="12.8" hidden="false" customHeight="false" outlineLevel="0" collapsed="false">
      <c r="A7" s="43" t="s">
        <v>1160</v>
      </c>
      <c r="B7" s="0" t="e">
        <f aca="false">VLOOKUP(missing_yvonne_label!A7,'patient_data_survival(Nov17)'!$B$2:$J$71,9,0)</f>
        <v>#N/A</v>
      </c>
      <c r="C7" s="0" t="e">
        <f aca="false">VLOOKUP(missing_yvonne_label!A7,robin_data!$B$2:$F$94,5,0)</f>
        <v>#N/A</v>
      </c>
      <c r="D7" s="0" t="e">
        <f aca="false">VLOOKUP(missing_yvonne_label!A7,yvonne_data!$C$2:$D$70,2,0)</f>
        <v>#N/A</v>
      </c>
    </row>
    <row r="8" customFormat="false" ht="12.8" hidden="false" customHeight="false" outlineLevel="0" collapsed="false">
      <c r="A8" s="43" t="s">
        <v>168</v>
      </c>
      <c r="B8" s="0" t="e">
        <f aca="false">VLOOKUP(missing_yvonne_label!A8,'patient_data_survival(Nov17)'!$B$2:$J$71,9,0)</f>
        <v>#N/A</v>
      </c>
      <c r="C8" s="0" t="str">
        <f aca="false">VLOOKUP(missing_yvonne_label!A8,robin_data!$B$2:$F$94,5,0)</f>
        <v>#N/A</v>
      </c>
      <c r="D8" s="0" t="e">
        <f aca="false">VLOOKUP(missing_yvonne_label!A8,yvonne_data!$C$2:$D$70,2,0)</f>
        <v>#N/A</v>
      </c>
    </row>
    <row r="9" customFormat="false" ht="12.8" hidden="false" customHeight="false" outlineLevel="0" collapsed="false">
      <c r="A9" s="43" t="s">
        <v>1125</v>
      </c>
      <c r="B9" s="0" t="e">
        <f aca="false">VLOOKUP(missing_yvonne_label!A9,'patient_data_survival(Nov17)'!$B$2:$J$71,9,0)</f>
        <v>#N/A</v>
      </c>
      <c r="C9" s="0" t="e">
        <f aca="false">VLOOKUP(missing_yvonne_label!A9,robin_data!$B$2:$F$94,5,0)</f>
        <v>#N/A</v>
      </c>
      <c r="D9" s="0" t="e">
        <f aca="false">VLOOKUP(missing_yvonne_label!A9,yvonne_data!$C$2:$D$70,2,0)</f>
        <v>#N/A</v>
      </c>
    </row>
    <row r="10" customFormat="false" ht="12.8" hidden="false" customHeight="false" outlineLevel="0" collapsed="false">
      <c r="A10" s="43" t="s">
        <v>1099</v>
      </c>
      <c r="B10" s="0" t="e">
        <f aca="false">VLOOKUP(missing_yvonne_label!A10,'patient_data_survival(Nov17)'!$B$2:$J$71,9,0)</f>
        <v>#N/A</v>
      </c>
      <c r="C10" s="0" t="e">
        <f aca="false">VLOOKUP(missing_yvonne_label!A10,robin_data!$B$2:$F$94,5,0)</f>
        <v>#N/A</v>
      </c>
      <c r="D10" s="0" t="e">
        <f aca="false">VLOOKUP(missing_yvonne_label!A10,yvonne_data!$C$2:$D$70,2,0)</f>
        <v>#N/A</v>
      </c>
    </row>
    <row r="11" customFormat="false" ht="12.8" hidden="false" customHeight="false" outlineLevel="0" collapsed="false">
      <c r="A11" s="43" t="s">
        <v>77</v>
      </c>
      <c r="B11" s="0" t="e">
        <f aca="false">VLOOKUP(missing_yvonne_label!A11,'patient_data_survival(Nov17)'!$B$2:$J$71,9,0)</f>
        <v>#N/A</v>
      </c>
      <c r="C11" s="0" t="n">
        <f aca="false">VLOOKUP(missing_yvonne_label!A11,robin_data!$B$2:$F$94,5,0)</f>
        <v>3</v>
      </c>
      <c r="D11" s="0" t="e">
        <f aca="false">VLOOKUP(missing_yvonne_label!A11,yvonne_data!$C$2:$D$70,2,0)</f>
        <v>#N/A</v>
      </c>
    </row>
    <row r="12" customFormat="false" ht="12.8" hidden="false" customHeight="false" outlineLevel="0" collapsed="false">
      <c r="A12" s="43" t="s">
        <v>117</v>
      </c>
      <c r="B12" s="0" t="e">
        <f aca="false">VLOOKUP(missing_yvonne_label!A12,'patient_data_survival(Nov17)'!$B$2:$J$71,9,0)</f>
        <v>#N/A</v>
      </c>
      <c r="C12" s="0" t="str">
        <f aca="false">VLOOKUP(missing_yvonne_label!A12,robin_data!$B$2:$F$94,5,0)</f>
        <v>#N/A</v>
      </c>
      <c r="D12" s="0" t="e">
        <f aca="false">VLOOKUP(missing_yvonne_label!A12,yvonne_data!$C$2:$D$70,2,0)</f>
        <v>#N/A</v>
      </c>
    </row>
    <row r="13" customFormat="false" ht="12.8" hidden="false" customHeight="false" outlineLevel="0" collapsed="false">
      <c r="A13" s="43" t="s">
        <v>89</v>
      </c>
      <c r="B13" s="0" t="e">
        <f aca="false">VLOOKUP(missing_yvonne_label!A13,'patient_data_survival(Nov17)'!$B$2:$J$71,9,0)</f>
        <v>#N/A</v>
      </c>
      <c r="C13" s="0" t="str">
        <f aca="false">VLOOKUP(missing_yvonne_label!A13,robin_data!$B$2:$F$94,5,0)</f>
        <v>#N/A</v>
      </c>
      <c r="D13" s="0" t="e">
        <f aca="false">VLOOKUP(missing_yvonne_label!A13,yvonne_data!$C$2:$D$70,2,0)</f>
        <v>#N/A</v>
      </c>
    </row>
    <row r="14" customFormat="false" ht="12.8" hidden="false" customHeight="false" outlineLevel="0" collapsed="false">
      <c r="A14" s="43" t="s">
        <v>50</v>
      </c>
      <c r="B14" s="0" t="e">
        <f aca="false">VLOOKUP(missing_yvonne_label!A14,'patient_data_survival(Nov17)'!$B$2:$J$71,9,0)</f>
        <v>#N/A</v>
      </c>
      <c r="C14" s="0" t="n">
        <f aca="false">VLOOKUP(missing_yvonne_label!A14,robin_data!$B$2:$F$94,5,0)</f>
        <v>3</v>
      </c>
      <c r="D14" s="0" t="e">
        <f aca="false">VLOOKUP(missing_yvonne_label!A14,yvonne_data!$C$2:$D$70,2,0)</f>
        <v>#N/A</v>
      </c>
    </row>
    <row r="15" customFormat="false" ht="12.8" hidden="false" customHeight="false" outlineLevel="0" collapsed="false">
      <c r="A15" s="10" t="s">
        <v>127</v>
      </c>
      <c r="B15" s="0" t="n">
        <f aca="false">VLOOKUP(missing_yvonne_label!A15,'patient_data_survival(Nov17)'!$B$2:$J$71,9,0)</f>
        <v>0</v>
      </c>
      <c r="C15" s="0" t="n">
        <f aca="false">VLOOKUP(missing_yvonne_label!A15,robin_data!$B$2:$F$94,5,0)</f>
        <v>3</v>
      </c>
      <c r="D15" s="0" t="e">
        <f aca="false">VLOOKUP(missing_yvonne_label!A15,yvonne_data!$C$2:$D$70,2,0)</f>
        <v>#N/A</v>
      </c>
    </row>
    <row r="16" customFormat="false" ht="12.8" hidden="false" customHeight="false" outlineLevel="0" collapsed="false">
      <c r="A16" s="43" t="s">
        <v>31</v>
      </c>
      <c r="B16" s="0" t="n">
        <f aca="false">VLOOKUP(missing_yvonne_label!A16,'patient_data_survival(Nov17)'!$B$2:$J$71,9,0)</f>
        <v>1</v>
      </c>
      <c r="C16" s="0" t="n">
        <f aca="false">VLOOKUP(missing_yvonne_label!A16,robin_data!$B$2:$F$94,5,0)</f>
        <v>3</v>
      </c>
      <c r="D16" s="0" t="e">
        <f aca="false">VLOOKUP(missing_yvonne_label!A16,yvonne_data!$C$2:$D$70,2,0)</f>
        <v>#N/A</v>
      </c>
    </row>
  </sheetData>
  <autoFilter ref="A1:D16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2" min="2" style="0" width="28.2142857142857"/>
  </cols>
  <sheetData>
    <row r="1" customFormat="false" ht="12.8" hidden="false" customHeight="false" outlineLevel="0" collapsed="false">
      <c r="A1" s="10" t="s">
        <v>1626</v>
      </c>
      <c r="B1" s="10" t="s">
        <v>1627</v>
      </c>
      <c r="C1" s="10" t="s">
        <v>1432</v>
      </c>
    </row>
    <row r="2" customFormat="false" ht="12.8" hidden="false" customHeight="false" outlineLevel="0" collapsed="false">
      <c r="A2" s="10" t="s">
        <v>20</v>
      </c>
      <c r="B2" s="10" t="s">
        <v>1628</v>
      </c>
      <c r="C2" s="10" t="n">
        <v>0</v>
      </c>
    </row>
    <row r="3" customFormat="false" ht="12.8" hidden="false" customHeight="false" outlineLevel="0" collapsed="false">
      <c r="A3" s="10" t="s">
        <v>20</v>
      </c>
      <c r="B3" s="10" t="s">
        <v>1629</v>
      </c>
      <c r="C3" s="10" t="n">
        <v>0</v>
      </c>
    </row>
    <row r="4" customFormat="false" ht="12.8" hidden="false" customHeight="false" outlineLevel="0" collapsed="false">
      <c r="A4" s="10" t="s">
        <v>20</v>
      </c>
      <c r="B4" s="10" t="s">
        <v>1630</v>
      </c>
      <c r="C4" s="10" t="n">
        <v>0</v>
      </c>
    </row>
    <row r="5" customFormat="false" ht="12.8" hidden="false" customHeight="false" outlineLevel="0" collapsed="false">
      <c r="A5" s="10" t="s">
        <v>29</v>
      </c>
      <c r="B5" s="10" t="s">
        <v>1631</v>
      </c>
      <c r="C5" s="10" t="n">
        <v>0</v>
      </c>
    </row>
    <row r="6" customFormat="false" ht="12.8" hidden="false" customHeight="false" outlineLevel="0" collapsed="false">
      <c r="A6" s="10" t="s">
        <v>29</v>
      </c>
      <c r="B6" s="10" t="s">
        <v>1632</v>
      </c>
      <c r="C6" s="10" t="n">
        <v>0</v>
      </c>
    </row>
    <row r="7" customFormat="false" ht="12.8" hidden="false" customHeight="false" outlineLevel="0" collapsed="false">
      <c r="A7" s="10" t="s">
        <v>29</v>
      </c>
      <c r="B7" s="10" t="s">
        <v>1633</v>
      </c>
      <c r="C7" s="10" t="n">
        <v>0</v>
      </c>
    </row>
    <row r="8" customFormat="false" ht="12.8" hidden="false" customHeight="false" outlineLevel="0" collapsed="false">
      <c r="A8" s="10" t="s">
        <v>29</v>
      </c>
      <c r="B8" s="10" t="s">
        <v>1634</v>
      </c>
      <c r="C8" s="10" t="n">
        <v>0</v>
      </c>
    </row>
    <row r="9" customFormat="false" ht="12.8" hidden="false" customHeight="false" outlineLevel="0" collapsed="false">
      <c r="A9" s="10" t="s">
        <v>29</v>
      </c>
      <c r="B9" s="10" t="s">
        <v>1635</v>
      </c>
      <c r="C9" s="10" t="n">
        <v>0</v>
      </c>
    </row>
    <row r="10" customFormat="false" ht="12.8" hidden="false" customHeight="false" outlineLevel="0" collapsed="false">
      <c r="A10" s="10" t="s">
        <v>56</v>
      </c>
      <c r="B10" s="10" t="s">
        <v>1636</v>
      </c>
      <c r="C10" s="10" t="n">
        <v>0</v>
      </c>
    </row>
    <row r="11" customFormat="false" ht="12.8" hidden="false" customHeight="false" outlineLevel="0" collapsed="false">
      <c r="A11" s="10" t="s">
        <v>56</v>
      </c>
      <c r="B11" s="10" t="s">
        <v>1637</v>
      </c>
      <c r="C11" s="10" t="n">
        <v>0</v>
      </c>
    </row>
    <row r="12" customFormat="false" ht="12.8" hidden="false" customHeight="false" outlineLevel="0" collapsed="false">
      <c r="A12" s="10" t="s">
        <v>56</v>
      </c>
      <c r="B12" s="10" t="s">
        <v>1638</v>
      </c>
      <c r="C12" s="10" t="n">
        <v>0</v>
      </c>
    </row>
    <row r="13" customFormat="false" ht="12.8" hidden="false" customHeight="false" outlineLevel="0" collapsed="false">
      <c r="A13" s="10" t="s">
        <v>56</v>
      </c>
      <c r="B13" s="10" t="s">
        <v>1639</v>
      </c>
      <c r="C13" s="10" t="n">
        <v>0</v>
      </c>
    </row>
    <row r="14" customFormat="false" ht="12.8" hidden="false" customHeight="false" outlineLevel="0" collapsed="false">
      <c r="A14" s="10" t="s">
        <v>56</v>
      </c>
      <c r="B14" s="10" t="s">
        <v>1640</v>
      </c>
      <c r="C14" s="10" t="n">
        <v>0</v>
      </c>
    </row>
    <row r="15" customFormat="false" ht="12.8" hidden="false" customHeight="false" outlineLevel="0" collapsed="false">
      <c r="A15" s="10" t="s">
        <v>56</v>
      </c>
      <c r="B15" s="10" t="s">
        <v>1641</v>
      </c>
      <c r="C15" s="10" t="n">
        <v>0</v>
      </c>
    </row>
    <row r="16" customFormat="false" ht="12.8" hidden="false" customHeight="false" outlineLevel="0" collapsed="false">
      <c r="A16" s="10" t="s">
        <v>56</v>
      </c>
      <c r="B16" s="10" t="s">
        <v>1642</v>
      </c>
      <c r="C16" s="10" t="n">
        <v>0</v>
      </c>
    </row>
    <row r="17" customFormat="false" ht="12.8" hidden="false" customHeight="false" outlineLevel="0" collapsed="false">
      <c r="A17" s="10" t="s">
        <v>70</v>
      </c>
      <c r="B17" s="10" t="s">
        <v>1643</v>
      </c>
      <c r="C17" s="10" t="n">
        <v>0</v>
      </c>
    </row>
    <row r="18" customFormat="false" ht="12.8" hidden="false" customHeight="false" outlineLevel="0" collapsed="false">
      <c r="A18" s="10" t="s">
        <v>70</v>
      </c>
      <c r="B18" s="10" t="s">
        <v>1644</v>
      </c>
      <c r="C18" s="10" t="n">
        <v>0</v>
      </c>
    </row>
    <row r="19" customFormat="false" ht="12.8" hidden="false" customHeight="false" outlineLevel="0" collapsed="false">
      <c r="A19" s="10" t="s">
        <v>70</v>
      </c>
      <c r="B19" s="10" t="s">
        <v>1645</v>
      </c>
      <c r="C19" s="10" t="n">
        <v>0</v>
      </c>
    </row>
    <row r="20" customFormat="false" ht="12.8" hidden="false" customHeight="false" outlineLevel="0" collapsed="false">
      <c r="A20" s="10" t="s">
        <v>70</v>
      </c>
      <c r="B20" s="10" t="s">
        <v>1646</v>
      </c>
      <c r="C20" s="10" t="n">
        <v>0</v>
      </c>
    </row>
    <row r="21" customFormat="false" ht="12.8" hidden="false" customHeight="false" outlineLevel="0" collapsed="false">
      <c r="A21" s="10" t="s">
        <v>70</v>
      </c>
      <c r="B21" s="10" t="s">
        <v>1647</v>
      </c>
      <c r="C21" s="10" t="n">
        <v>0</v>
      </c>
    </row>
    <row r="22" customFormat="false" ht="12.8" hidden="false" customHeight="false" outlineLevel="0" collapsed="false">
      <c r="A22" s="10" t="s">
        <v>70</v>
      </c>
      <c r="B22" s="10" t="s">
        <v>1648</v>
      </c>
      <c r="C22" s="10" t="n">
        <v>0</v>
      </c>
    </row>
    <row r="23" customFormat="false" ht="12.8" hidden="false" customHeight="false" outlineLevel="0" collapsed="false">
      <c r="A23" s="10" t="s">
        <v>129</v>
      </c>
      <c r="B23" s="10" t="s">
        <v>1649</v>
      </c>
      <c r="C23" s="10" t="n">
        <v>0</v>
      </c>
    </row>
    <row r="24" customFormat="false" ht="12.8" hidden="false" customHeight="false" outlineLevel="0" collapsed="false">
      <c r="A24" s="10" t="s">
        <v>129</v>
      </c>
      <c r="B24" s="10" t="s">
        <v>1650</v>
      </c>
      <c r="C24" s="10" t="n">
        <v>0</v>
      </c>
    </row>
    <row r="25" customFormat="false" ht="12.8" hidden="false" customHeight="false" outlineLevel="0" collapsed="false">
      <c r="A25" s="10" t="s">
        <v>129</v>
      </c>
      <c r="B25" s="10" t="s">
        <v>1651</v>
      </c>
      <c r="C25" s="10" t="n">
        <v>0</v>
      </c>
    </row>
    <row r="26" customFormat="false" ht="12.8" hidden="false" customHeight="false" outlineLevel="0" collapsed="false">
      <c r="A26" s="10" t="s">
        <v>129</v>
      </c>
      <c r="B26" s="10" t="s">
        <v>1652</v>
      </c>
      <c r="C26" s="10" t="n">
        <v>0</v>
      </c>
    </row>
    <row r="27" customFormat="false" ht="12.8" hidden="false" customHeight="false" outlineLevel="0" collapsed="false">
      <c r="A27" s="10" t="s">
        <v>129</v>
      </c>
      <c r="B27" s="10" t="s">
        <v>1653</v>
      </c>
      <c r="C27" s="10" t="n">
        <v>0</v>
      </c>
    </row>
    <row r="28" customFormat="false" ht="12.8" hidden="false" customHeight="false" outlineLevel="0" collapsed="false">
      <c r="A28" s="10" t="s">
        <v>129</v>
      </c>
      <c r="B28" s="10" t="s">
        <v>1654</v>
      </c>
      <c r="C28" s="10" t="n">
        <v>0</v>
      </c>
    </row>
    <row r="29" customFormat="false" ht="12.8" hidden="false" customHeight="false" outlineLevel="0" collapsed="false">
      <c r="A29" s="10" t="s">
        <v>129</v>
      </c>
      <c r="B29" s="10" t="s">
        <v>1655</v>
      </c>
      <c r="C29" s="10" t="n">
        <v>0</v>
      </c>
    </row>
    <row r="30" customFormat="false" ht="12.8" hidden="false" customHeight="false" outlineLevel="0" collapsed="false">
      <c r="A30" s="10" t="s">
        <v>129</v>
      </c>
      <c r="B30" s="10" t="s">
        <v>1656</v>
      </c>
      <c r="C30" s="10" t="n">
        <v>0</v>
      </c>
    </row>
    <row r="31" customFormat="false" ht="12.8" hidden="false" customHeight="false" outlineLevel="0" collapsed="false">
      <c r="A31" s="10" t="s">
        <v>129</v>
      </c>
      <c r="B31" s="10" t="s">
        <v>1657</v>
      </c>
      <c r="C31" s="10" t="n">
        <v>0</v>
      </c>
    </row>
    <row r="32" customFormat="false" ht="12.8" hidden="false" customHeight="false" outlineLevel="0" collapsed="false">
      <c r="A32" s="10" t="s">
        <v>129</v>
      </c>
      <c r="B32" s="10" t="s">
        <v>1658</v>
      </c>
      <c r="C32" s="10" t="n">
        <v>0</v>
      </c>
    </row>
    <row r="33" customFormat="false" ht="12.8" hidden="false" customHeight="false" outlineLevel="0" collapsed="false">
      <c r="A33" s="10" t="s">
        <v>129</v>
      </c>
      <c r="B33" s="10" t="s">
        <v>1659</v>
      </c>
      <c r="C33" s="10" t="n">
        <v>0</v>
      </c>
    </row>
    <row r="34" customFormat="false" ht="12.8" hidden="false" customHeight="false" outlineLevel="0" collapsed="false">
      <c r="A34" s="10" t="s">
        <v>129</v>
      </c>
      <c r="B34" s="10" t="s">
        <v>1660</v>
      </c>
      <c r="C34" s="10" t="n">
        <v>0</v>
      </c>
    </row>
    <row r="35" customFormat="false" ht="12.8" hidden="false" customHeight="false" outlineLevel="0" collapsed="false">
      <c r="A35" s="10" t="s">
        <v>129</v>
      </c>
      <c r="B35" s="10" t="s">
        <v>1661</v>
      </c>
      <c r="C35" s="10" t="n">
        <v>0</v>
      </c>
    </row>
    <row r="36" customFormat="false" ht="12.8" hidden="false" customHeight="false" outlineLevel="0" collapsed="false">
      <c r="A36" s="10" t="s">
        <v>133</v>
      </c>
      <c r="B36" s="10" t="s">
        <v>1662</v>
      </c>
      <c r="C36" s="10" t="n">
        <v>0</v>
      </c>
    </row>
    <row r="37" customFormat="false" ht="12.8" hidden="false" customHeight="false" outlineLevel="0" collapsed="false">
      <c r="A37" s="10" t="s">
        <v>133</v>
      </c>
      <c r="B37" s="10" t="s">
        <v>1663</v>
      </c>
      <c r="C37" s="10" t="n">
        <v>0</v>
      </c>
    </row>
    <row r="38" customFormat="false" ht="12.8" hidden="false" customHeight="false" outlineLevel="0" collapsed="false">
      <c r="A38" s="10" t="s">
        <v>127</v>
      </c>
      <c r="B38" s="10" t="s">
        <v>1664</v>
      </c>
      <c r="C38" s="10" t="n">
        <v>0</v>
      </c>
    </row>
    <row r="39" customFormat="false" ht="12.8" hidden="false" customHeight="false" outlineLevel="0" collapsed="false">
      <c r="A39" s="10" t="s">
        <v>119</v>
      </c>
      <c r="B39" s="10" t="s">
        <v>1665</v>
      </c>
      <c r="C39" s="10" t="n">
        <v>0</v>
      </c>
    </row>
    <row r="40" customFormat="false" ht="12.8" hidden="false" customHeight="false" outlineLevel="0" collapsed="false">
      <c r="A40" s="10" t="s">
        <v>119</v>
      </c>
      <c r="B40" s="10" t="s">
        <v>1666</v>
      </c>
      <c r="C40" s="10" t="n">
        <v>0</v>
      </c>
    </row>
    <row r="41" customFormat="false" ht="12.8" hidden="false" customHeight="false" outlineLevel="0" collapsed="false">
      <c r="A41" s="10" t="s">
        <v>31</v>
      </c>
      <c r="B41" s="10" t="s">
        <v>1667</v>
      </c>
      <c r="C41" s="10" t="n">
        <v>1</v>
      </c>
    </row>
    <row r="42" customFormat="false" ht="12.8" hidden="false" customHeight="false" outlineLevel="0" collapsed="false">
      <c r="A42" s="10" t="s">
        <v>31</v>
      </c>
      <c r="B42" s="10" t="s">
        <v>1668</v>
      </c>
      <c r="C42" s="10" t="n">
        <v>1</v>
      </c>
    </row>
    <row r="43" customFormat="false" ht="12.8" hidden="false" customHeight="false" outlineLevel="0" collapsed="false">
      <c r="A43" s="10" t="s">
        <v>31</v>
      </c>
      <c r="B43" s="10" t="s">
        <v>1669</v>
      </c>
      <c r="C43" s="10" t="n">
        <v>1</v>
      </c>
    </row>
    <row r="44" customFormat="false" ht="12.8" hidden="false" customHeight="false" outlineLevel="0" collapsed="false">
      <c r="A44" s="10" t="s">
        <v>166</v>
      </c>
      <c r="B44" s="10" t="s">
        <v>1670</v>
      </c>
      <c r="C44" s="10" t="n">
        <v>1</v>
      </c>
    </row>
    <row r="45" customFormat="false" ht="12.8" hidden="false" customHeight="false" outlineLevel="0" collapsed="false">
      <c r="A45" s="10" t="s">
        <v>166</v>
      </c>
      <c r="B45" s="10" t="s">
        <v>1671</v>
      </c>
      <c r="C45" s="10" t="n">
        <v>1</v>
      </c>
    </row>
    <row r="46" customFormat="false" ht="12.8" hidden="false" customHeight="false" outlineLevel="0" collapsed="false">
      <c r="A46" s="10" t="s">
        <v>203</v>
      </c>
      <c r="B46" s="10" t="s">
        <v>1672</v>
      </c>
      <c r="C46" s="10" t="n">
        <v>1</v>
      </c>
    </row>
    <row r="47" customFormat="false" ht="12.8" hidden="false" customHeight="false" outlineLevel="0" collapsed="false">
      <c r="A47" s="10" t="s">
        <v>93</v>
      </c>
      <c r="B47" s="10" t="s">
        <v>1673</v>
      </c>
      <c r="C47" s="10" t="n">
        <v>1</v>
      </c>
    </row>
    <row r="48" customFormat="false" ht="12.8" hidden="false" customHeight="false" outlineLevel="0" collapsed="false">
      <c r="A48" s="10" t="s">
        <v>31</v>
      </c>
      <c r="B48" s="10" t="s">
        <v>1674</v>
      </c>
      <c r="C48" s="10" t="n">
        <v>1</v>
      </c>
    </row>
    <row r="49" customFormat="false" ht="12.8" hidden="false" customHeight="false" outlineLevel="0" collapsed="false">
      <c r="A49" s="10" t="s">
        <v>31</v>
      </c>
      <c r="B49" s="10" t="s">
        <v>1675</v>
      </c>
      <c r="C49" s="10" t="n">
        <v>1</v>
      </c>
    </row>
  </sheetData>
  <autoFilter ref="A1:C49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R20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0.1224489795918"/>
    <col collapsed="false" hidden="false" max="2" min="2" style="0" width="15.1173469387755"/>
    <col collapsed="false" hidden="false" max="3" min="3" style="0" width="20.7908163265306"/>
    <col collapsed="false" hidden="false" max="4" min="4" style="0" width="12.2857142857143"/>
    <col collapsed="false" hidden="false" max="5" min="5" style="0" width="16.469387755102"/>
    <col collapsed="false" hidden="false" max="6" min="6" style="0" width="15.9285714285714"/>
    <col collapsed="false" hidden="false" max="7" min="7" style="33" width="12.1479591836735"/>
    <col collapsed="false" hidden="false" max="9" min="8" style="0" width="6.0765306122449"/>
    <col collapsed="false" hidden="false" max="10" min="10" style="0" width="8.50510204081633"/>
    <col collapsed="false" hidden="false" max="11" min="11" style="0" width="8.23469387755102"/>
    <col collapsed="false" hidden="false" max="12" min="12" style="0" width="12.5561224489796"/>
    <col collapsed="false" hidden="false" max="13" min="13" style="0" width="10.6632653061225"/>
    <col collapsed="false" hidden="false" max="14" min="14" style="0" width="15.1173469387755"/>
    <col collapsed="false" hidden="false" max="15" min="15" style="0" width="13.0918367346939"/>
    <col collapsed="false" hidden="false" max="16" min="16" style="0" width="6.0765306122449"/>
    <col collapsed="false" hidden="false" max="17" min="17" style="0" width="6.47959183673469"/>
    <col collapsed="false" hidden="false" max="18" min="18" style="0" width="13.7704081632653"/>
    <col collapsed="false" hidden="false" max="1025" min="19" style="0" width="8.23469387755102"/>
  </cols>
  <sheetData>
    <row r="1" customFormat="false" ht="12.8" hidden="false" customHeight="false" outlineLevel="0" collapsed="false">
      <c r="A1" s="10" t="s">
        <v>288</v>
      </c>
      <c r="B1" s="10" t="s">
        <v>289</v>
      </c>
      <c r="C1" s="10" t="s">
        <v>290</v>
      </c>
      <c r="D1" s="10" t="s">
        <v>291</v>
      </c>
      <c r="E1" s="10" t="s">
        <v>292</v>
      </c>
      <c r="F1" s="10" t="s">
        <v>293</v>
      </c>
      <c r="G1" s="10" t="s">
        <v>294</v>
      </c>
      <c r="H1" s="10" t="s">
        <v>295</v>
      </c>
      <c r="I1" s="10" t="s">
        <v>296</v>
      </c>
      <c r="J1" s="10" t="s">
        <v>297</v>
      </c>
      <c r="K1" s="10" t="s">
        <v>298</v>
      </c>
      <c r="L1" s="10" t="s">
        <v>299</v>
      </c>
      <c r="M1" s="10" t="s">
        <v>300</v>
      </c>
      <c r="N1" s="10" t="s">
        <v>301</v>
      </c>
      <c r="O1" s="10" t="s">
        <v>302</v>
      </c>
      <c r="P1" s="10" t="s">
        <v>303</v>
      </c>
      <c r="Q1" s="10" t="s">
        <v>304</v>
      </c>
      <c r="R1" s="10" t="s">
        <v>305</v>
      </c>
    </row>
    <row r="2" customFormat="false" ht="12.8" hidden="true" customHeight="false" outlineLevel="0" collapsed="false">
      <c r="A2" s="0" t="s">
        <v>1676</v>
      </c>
      <c r="B2" s="0" t="s">
        <v>1677</v>
      </c>
      <c r="C2" s="0" t="e">
        <f aca="false">VLOOKUP(batch_6!A2,'patient_data_survival(Nov17)'!$B$2:$J$71,9,0)</f>
        <v>#N/A</v>
      </c>
      <c r="D2" s="0" t="e">
        <f aca="false">VLOOKUP(batch_6!A2,yvonne_data!$C$2:$D$70,2,0)</f>
        <v>#N/A</v>
      </c>
      <c r="F2" s="33" t="n">
        <v>0</v>
      </c>
      <c r="G2" s="33" t="n">
        <v>0</v>
      </c>
      <c r="N2" s="0" t="s">
        <v>1678</v>
      </c>
      <c r="O2" s="0" t="n">
        <v>90</v>
      </c>
      <c r="P2" s="0" t="n">
        <v>4</v>
      </c>
      <c r="Q2" s="0" t="n">
        <v>3</v>
      </c>
      <c r="R2" s="0" t="s">
        <v>584</v>
      </c>
    </row>
    <row r="3" customFormat="false" ht="12.8" hidden="true" customHeight="false" outlineLevel="0" collapsed="false">
      <c r="A3" s="0" t="s">
        <v>1676</v>
      </c>
      <c r="B3" s="0" t="s">
        <v>584</v>
      </c>
      <c r="C3" s="0" t="e">
        <f aca="false">VLOOKUP(batch_6!A3,'patient_data_survival(Nov17)'!$B$2:$J$71,9,0)</f>
        <v>#N/A</v>
      </c>
      <c r="D3" s="0" t="e">
        <f aca="false">VLOOKUP(batch_6!A3,yvonne_data!$C$2:$D$70,2,0)</f>
        <v>#N/A</v>
      </c>
      <c r="F3" s="33" t="n">
        <v>0</v>
      </c>
      <c r="G3" s="33" t="n">
        <v>0</v>
      </c>
      <c r="N3" s="0" t="s">
        <v>1678</v>
      </c>
      <c r="O3" s="0" t="n">
        <v>90</v>
      </c>
      <c r="P3" s="0" t="n">
        <v>4</v>
      </c>
      <c r="Q3" s="0" t="n">
        <v>3</v>
      </c>
      <c r="R3" s="0" t="s">
        <v>584</v>
      </c>
    </row>
    <row r="4" customFormat="false" ht="12.8" hidden="true" customHeight="false" outlineLevel="0" collapsed="false">
      <c r="A4" s="0" t="s">
        <v>1676</v>
      </c>
      <c r="B4" s="0" t="s">
        <v>1679</v>
      </c>
      <c r="C4" s="0" t="e">
        <f aca="false">VLOOKUP(batch_6!A4,'patient_data_survival(Nov17)'!$B$2:$J$71,9,0)</f>
        <v>#N/A</v>
      </c>
      <c r="D4" s="0" t="e">
        <f aca="false">VLOOKUP(batch_6!A4,yvonne_data!$C$2:$D$70,2,0)</f>
        <v>#N/A</v>
      </c>
      <c r="F4" s="33" t="n">
        <v>0</v>
      </c>
      <c r="G4" s="33" t="n">
        <v>0</v>
      </c>
      <c r="N4" s="0" t="s">
        <v>1678</v>
      </c>
      <c r="O4" s="0" t="n">
        <v>90</v>
      </c>
      <c r="P4" s="0" t="n">
        <v>4</v>
      </c>
      <c r="Q4" s="0" t="n">
        <v>3</v>
      </c>
      <c r="R4" s="0" t="s">
        <v>584</v>
      </c>
    </row>
    <row r="5" customFormat="false" ht="12.8" hidden="false" customHeight="false" outlineLevel="0" collapsed="false">
      <c r="A5" s="0" t="s">
        <v>97</v>
      </c>
      <c r="B5" s="0" t="s">
        <v>529</v>
      </c>
      <c r="C5" s="0" t="n">
        <f aca="false">VLOOKUP(batch_6!A5,'patient_data_survival(Nov17)'!$B$2:$J$71,9,0)</f>
        <v>0</v>
      </c>
      <c r="D5" s="0" t="e">
        <f aca="false">VLOOKUP(batch_6!A5,yvonne_data!$C$2:$D$70,2,0)</f>
        <v>#N/A</v>
      </c>
      <c r="F5" s="33" t="n">
        <v>0</v>
      </c>
      <c r="G5" s="33" t="n">
        <v>0</v>
      </c>
      <c r="N5" s="33" t="s">
        <v>1680</v>
      </c>
      <c r="O5" s="0" t="n">
        <v>95</v>
      </c>
      <c r="P5" s="0" t="n">
        <v>4</v>
      </c>
      <c r="Q5" s="0" t="n">
        <v>1</v>
      </c>
      <c r="R5" s="0" t="s">
        <v>529</v>
      </c>
    </row>
    <row r="6" customFormat="false" ht="12.8" hidden="false" customHeight="false" outlineLevel="0" collapsed="false">
      <c r="A6" s="0" t="s">
        <v>97</v>
      </c>
      <c r="B6" s="0" t="s">
        <v>1681</v>
      </c>
      <c r="C6" s="0" t="n">
        <f aca="false">VLOOKUP(batch_6!A6,'patient_data_survival(Nov17)'!$B$2:$J$71,9,0)</f>
        <v>0</v>
      </c>
      <c r="D6" s="0" t="e">
        <f aca="false">VLOOKUP(batch_6!A6,yvonne_data!$C$2:$D$70,2,0)</f>
        <v>#N/A</v>
      </c>
      <c r="E6" s="0" t="n">
        <v>1</v>
      </c>
      <c r="F6" s="33" t="n">
        <v>0</v>
      </c>
      <c r="G6" s="33" t="n">
        <v>0</v>
      </c>
      <c r="O6" s="0" t="n">
        <v>95</v>
      </c>
      <c r="P6" s="0" t="n">
        <v>4</v>
      </c>
      <c r="Q6" s="0" t="n">
        <v>1</v>
      </c>
      <c r="R6" s="0" t="s">
        <v>529</v>
      </c>
    </row>
    <row r="7" customFormat="false" ht="12.8" hidden="false" customHeight="false" outlineLevel="0" collapsed="false">
      <c r="A7" s="0" t="s">
        <v>97</v>
      </c>
      <c r="B7" s="0" t="s">
        <v>1682</v>
      </c>
      <c r="C7" s="0" t="n">
        <f aca="false">VLOOKUP(batch_6!A7,'patient_data_survival(Nov17)'!$B$2:$J$71,9,0)</f>
        <v>0</v>
      </c>
      <c r="D7" s="0" t="e">
        <f aca="false">VLOOKUP(batch_6!A7,yvonne_data!$C$2:$D$70,2,0)</f>
        <v>#N/A</v>
      </c>
      <c r="E7" s="0" t="n">
        <v>1</v>
      </c>
      <c r="F7" s="33" t="n">
        <v>0</v>
      </c>
      <c r="G7" s="33" t="n">
        <v>0</v>
      </c>
      <c r="O7" s="0" t="n">
        <v>95</v>
      </c>
      <c r="P7" s="0" t="n">
        <v>4</v>
      </c>
      <c r="Q7" s="0" t="n">
        <v>1</v>
      </c>
      <c r="R7" s="0" t="s">
        <v>529</v>
      </c>
    </row>
    <row r="8" customFormat="false" ht="12.8" hidden="false" customHeight="false" outlineLevel="0" collapsed="false">
      <c r="A8" s="0" t="s">
        <v>97</v>
      </c>
      <c r="B8" s="0" t="s">
        <v>1683</v>
      </c>
      <c r="C8" s="0" t="n">
        <f aca="false">VLOOKUP(batch_6!A8,'patient_data_survival(Nov17)'!$B$2:$J$71,9,0)</f>
        <v>0</v>
      </c>
      <c r="D8" s="0" t="e">
        <f aca="false">VLOOKUP(batch_6!A8,yvonne_data!$C$2:$D$70,2,0)</f>
        <v>#N/A</v>
      </c>
      <c r="E8" s="0" t="n">
        <v>1</v>
      </c>
      <c r="F8" s="33" t="n">
        <v>0</v>
      </c>
      <c r="G8" s="33" t="n">
        <v>0</v>
      </c>
      <c r="N8" s="33" t="s">
        <v>295</v>
      </c>
      <c r="O8" s="0" t="n">
        <v>95</v>
      </c>
      <c r="P8" s="0" t="n">
        <v>4</v>
      </c>
      <c r="Q8" s="0" t="n">
        <v>1</v>
      </c>
      <c r="R8" s="0" t="s">
        <v>541</v>
      </c>
    </row>
    <row r="9" customFormat="false" ht="12.8" hidden="false" customHeight="false" outlineLevel="0" collapsed="false">
      <c r="A9" s="0" t="s">
        <v>97</v>
      </c>
      <c r="B9" s="0" t="s">
        <v>1684</v>
      </c>
      <c r="C9" s="0" t="n">
        <f aca="false">VLOOKUP(batch_6!A9,'patient_data_survival(Nov17)'!$B$2:$J$71,9,0)</f>
        <v>0</v>
      </c>
      <c r="D9" s="0" t="e">
        <f aca="false">VLOOKUP(batch_6!A9,yvonne_data!$C$2:$D$70,2,0)</f>
        <v>#N/A</v>
      </c>
      <c r="F9" s="33" t="n">
        <v>0</v>
      </c>
      <c r="G9" s="33" t="n">
        <v>0</v>
      </c>
      <c r="O9" s="0" t="n">
        <v>95</v>
      </c>
      <c r="P9" s="0" t="n">
        <v>4</v>
      </c>
      <c r="Q9" s="0" t="n">
        <v>2</v>
      </c>
    </row>
    <row r="10" customFormat="false" ht="12.8" hidden="false" customHeight="false" outlineLevel="0" collapsed="false">
      <c r="A10" s="0" t="s">
        <v>97</v>
      </c>
      <c r="B10" s="0" t="s">
        <v>1685</v>
      </c>
      <c r="C10" s="0" t="n">
        <f aca="false">VLOOKUP(batch_6!A10,'patient_data_survival(Nov17)'!$B$2:$J$71,9,0)</f>
        <v>0</v>
      </c>
      <c r="D10" s="0" t="e">
        <f aca="false">VLOOKUP(batch_6!A10,yvonne_data!$C$2:$D$70,2,0)</f>
        <v>#N/A</v>
      </c>
      <c r="F10" s="33" t="n">
        <v>0</v>
      </c>
      <c r="G10" s="33" t="n">
        <v>0</v>
      </c>
      <c r="O10" s="0" t="n">
        <v>95</v>
      </c>
      <c r="P10" s="0" t="n">
        <v>4</v>
      </c>
      <c r="Q10" s="0" t="n">
        <v>2</v>
      </c>
    </row>
    <row r="11" customFormat="false" ht="12.8" hidden="false" customHeight="false" outlineLevel="0" collapsed="false">
      <c r="A11" s="0" t="s">
        <v>97</v>
      </c>
      <c r="B11" s="0" t="s">
        <v>1686</v>
      </c>
      <c r="C11" s="0" t="n">
        <f aca="false">VLOOKUP(batch_6!A11,'patient_data_survival(Nov17)'!$B$2:$J$71,9,0)</f>
        <v>0</v>
      </c>
      <c r="D11" s="0" t="e">
        <f aca="false">VLOOKUP(batch_6!A11,yvonne_data!$C$2:$D$70,2,0)</f>
        <v>#N/A</v>
      </c>
      <c r="F11" s="33" t="n">
        <v>0</v>
      </c>
      <c r="G11" s="33" t="n">
        <v>0</v>
      </c>
      <c r="O11" s="0" t="n">
        <v>95</v>
      </c>
      <c r="P11" s="0" t="n">
        <v>4</v>
      </c>
      <c r="Q11" s="0" t="n">
        <v>2</v>
      </c>
    </row>
    <row r="12" customFormat="false" ht="12.8" hidden="false" customHeight="false" outlineLevel="0" collapsed="false">
      <c r="A12" s="0" t="s">
        <v>97</v>
      </c>
      <c r="B12" s="0" t="s">
        <v>1687</v>
      </c>
      <c r="C12" s="0" t="n">
        <f aca="false">VLOOKUP(batch_6!A12,'patient_data_survival(Nov17)'!$B$2:$J$71,9,0)</f>
        <v>0</v>
      </c>
      <c r="D12" s="0" t="e">
        <f aca="false">VLOOKUP(batch_6!A12,yvonne_data!$C$2:$D$70,2,0)</f>
        <v>#N/A</v>
      </c>
      <c r="F12" s="33" t="n">
        <v>0</v>
      </c>
      <c r="G12" s="33" t="n">
        <v>0</v>
      </c>
      <c r="O12" s="0" t="n">
        <v>95</v>
      </c>
      <c r="P12" s="0" t="n">
        <v>4</v>
      </c>
      <c r="Q12" s="0" t="n">
        <v>2</v>
      </c>
      <c r="R12" s="0" t="s">
        <v>534</v>
      </c>
    </row>
    <row r="13" customFormat="false" ht="12.8" hidden="false" customHeight="false" outlineLevel="0" collapsed="false">
      <c r="A13" s="0" t="s">
        <v>99</v>
      </c>
      <c r="B13" s="0" t="s">
        <v>1688</v>
      </c>
      <c r="C13" s="0" t="n">
        <f aca="false">VLOOKUP(batch_6!A13,'patient_data_survival(Nov17)'!$B$2:$J$71,9,0)</f>
        <v>0</v>
      </c>
      <c r="D13" s="0" t="e">
        <f aca="false">VLOOKUP(batch_6!A13,yvonne_data!$C$2:$D$70,2,0)</f>
        <v>#N/A</v>
      </c>
      <c r="E13" s="0" t="n">
        <v>1</v>
      </c>
      <c r="F13" s="33" t="n">
        <v>0</v>
      </c>
      <c r="G13" s="33" t="n">
        <v>0</v>
      </c>
      <c r="O13" s="0" t="n">
        <v>85</v>
      </c>
      <c r="P13" s="0" t="n">
        <v>4</v>
      </c>
      <c r="Q13" s="0" t="n">
        <v>1</v>
      </c>
      <c r="R13" s="0" t="s">
        <v>541</v>
      </c>
    </row>
    <row r="14" customFormat="false" ht="12.8" hidden="false" customHeight="false" outlineLevel="0" collapsed="false">
      <c r="A14" s="0" t="s">
        <v>99</v>
      </c>
      <c r="B14" s="0" t="s">
        <v>1689</v>
      </c>
      <c r="C14" s="0" t="n">
        <f aca="false">VLOOKUP(batch_6!A14,'patient_data_survival(Nov17)'!$B$2:$J$71,9,0)</f>
        <v>0</v>
      </c>
      <c r="D14" s="0" t="e">
        <f aca="false">VLOOKUP(batch_6!A14,yvonne_data!$C$2:$D$70,2,0)</f>
        <v>#N/A</v>
      </c>
      <c r="E14" s="0" t="n">
        <v>1</v>
      </c>
      <c r="F14" s="33" t="n">
        <v>0</v>
      </c>
      <c r="G14" s="33" t="n">
        <v>0</v>
      </c>
      <c r="O14" s="0" t="n">
        <v>85</v>
      </c>
      <c r="P14" s="0" t="n">
        <v>4</v>
      </c>
      <c r="Q14" s="0" t="n">
        <v>1</v>
      </c>
      <c r="R14" s="0" t="s">
        <v>541</v>
      </c>
    </row>
    <row r="15" customFormat="false" ht="12.8" hidden="false" customHeight="false" outlineLevel="0" collapsed="false">
      <c r="A15" s="0" t="s">
        <v>99</v>
      </c>
      <c r="B15" s="0" t="s">
        <v>1690</v>
      </c>
      <c r="C15" s="0" t="n">
        <f aca="false">VLOOKUP(batch_6!A15,'patient_data_survival(Nov17)'!$B$2:$J$71,9,0)</f>
        <v>0</v>
      </c>
      <c r="D15" s="0" t="e">
        <f aca="false">VLOOKUP(batch_6!A15,yvonne_data!$C$2:$D$70,2,0)</f>
        <v>#N/A</v>
      </c>
      <c r="F15" s="33" t="n">
        <v>0</v>
      </c>
      <c r="G15" s="33" t="n">
        <v>0</v>
      </c>
      <c r="O15" s="0" t="n">
        <v>85</v>
      </c>
      <c r="P15" s="0" t="n">
        <v>4</v>
      </c>
      <c r="Q15" s="0" t="n">
        <v>1</v>
      </c>
    </row>
    <row r="16" customFormat="false" ht="12.8" hidden="false" customHeight="false" outlineLevel="0" collapsed="false">
      <c r="A16" s="0" t="s">
        <v>99</v>
      </c>
      <c r="B16" s="0" t="s">
        <v>1691</v>
      </c>
      <c r="C16" s="0" t="n">
        <f aca="false">VLOOKUP(batch_6!A16,'patient_data_survival(Nov17)'!$B$2:$J$71,9,0)</f>
        <v>0</v>
      </c>
      <c r="D16" s="0" t="e">
        <f aca="false">VLOOKUP(batch_6!A16,yvonne_data!$C$2:$D$70,2,0)</f>
        <v>#N/A</v>
      </c>
      <c r="F16" s="33" t="n">
        <v>0</v>
      </c>
      <c r="G16" s="33" t="n">
        <v>0</v>
      </c>
      <c r="N16" s="33" t="s">
        <v>1692</v>
      </c>
      <c r="O16" s="0" t="n">
        <v>80</v>
      </c>
      <c r="P16" s="0" t="n">
        <v>4</v>
      </c>
      <c r="Q16" s="0" t="n">
        <v>1</v>
      </c>
      <c r="R16" s="0" t="s">
        <v>541</v>
      </c>
    </row>
    <row r="17" customFormat="false" ht="12.8" hidden="false" customHeight="false" outlineLevel="0" collapsed="false">
      <c r="A17" s="0" t="s">
        <v>99</v>
      </c>
      <c r="B17" s="0" t="s">
        <v>1693</v>
      </c>
      <c r="C17" s="0" t="n">
        <f aca="false">VLOOKUP(batch_6!A17,'patient_data_survival(Nov17)'!$B$2:$J$71,9,0)</f>
        <v>0</v>
      </c>
      <c r="D17" s="0" t="e">
        <f aca="false">VLOOKUP(batch_6!A17,yvonne_data!$C$2:$D$70,2,0)</f>
        <v>#N/A</v>
      </c>
      <c r="F17" s="33" t="n">
        <v>0</v>
      </c>
      <c r="G17" s="33" t="n">
        <v>0</v>
      </c>
      <c r="O17" s="0" t="n">
        <v>85</v>
      </c>
      <c r="P17" s="0" t="n">
        <v>4</v>
      </c>
      <c r="Q17" s="0" t="n">
        <v>1</v>
      </c>
      <c r="R17" s="0" t="s">
        <v>541</v>
      </c>
    </row>
    <row r="18" customFormat="false" ht="12.8" hidden="false" customHeight="false" outlineLevel="0" collapsed="false">
      <c r="A18" s="0" t="s">
        <v>99</v>
      </c>
      <c r="B18" s="0" t="s">
        <v>1694</v>
      </c>
      <c r="C18" s="0" t="n">
        <f aca="false">VLOOKUP(batch_6!A18,'patient_data_survival(Nov17)'!$B$2:$J$71,9,0)</f>
        <v>0</v>
      </c>
      <c r="D18" s="0" t="e">
        <f aca="false">VLOOKUP(batch_6!A18,yvonne_data!$C$2:$D$70,2,0)</f>
        <v>#N/A</v>
      </c>
      <c r="F18" s="33" t="n">
        <v>0</v>
      </c>
      <c r="G18" s="33" t="n">
        <v>0</v>
      </c>
      <c r="O18" s="0" t="n">
        <v>85</v>
      </c>
      <c r="P18" s="0" t="n">
        <v>4</v>
      </c>
      <c r="Q18" s="0" t="n">
        <v>1</v>
      </c>
      <c r="R18" s="0" t="s">
        <v>541</v>
      </c>
    </row>
    <row r="19" customFormat="false" ht="12.8" hidden="false" customHeight="false" outlineLevel="0" collapsed="false">
      <c r="A19" s="0" t="s">
        <v>99</v>
      </c>
      <c r="B19" s="0" t="s">
        <v>541</v>
      </c>
      <c r="C19" s="0" t="n">
        <f aca="false">VLOOKUP(batch_6!A19,'patient_data_survival(Nov17)'!$B$2:$J$71,9,0)</f>
        <v>0</v>
      </c>
      <c r="D19" s="0" t="e">
        <f aca="false">VLOOKUP(batch_6!A19,yvonne_data!$C$2:$D$70,2,0)</f>
        <v>#N/A</v>
      </c>
      <c r="F19" s="33" t="n">
        <v>0</v>
      </c>
      <c r="G19" s="33" t="n">
        <v>0</v>
      </c>
      <c r="N19" s="33" t="s">
        <v>1680</v>
      </c>
      <c r="O19" s="0" t="n">
        <v>85</v>
      </c>
      <c r="P19" s="0" t="n">
        <v>4</v>
      </c>
      <c r="Q19" s="0" t="n">
        <v>1</v>
      </c>
    </row>
    <row r="20" customFormat="false" ht="12.8" hidden="false" customHeight="false" outlineLevel="0" collapsed="false">
      <c r="A20" s="0" t="s">
        <v>99</v>
      </c>
      <c r="B20" s="0" t="s">
        <v>1695</v>
      </c>
      <c r="C20" s="0" t="n">
        <f aca="false">VLOOKUP(batch_6!A20,'patient_data_survival(Nov17)'!$B$2:$J$71,9,0)</f>
        <v>0</v>
      </c>
      <c r="D20" s="0" t="e">
        <f aca="false">VLOOKUP(batch_6!A20,yvonne_data!$C$2:$D$70,2,0)</f>
        <v>#N/A</v>
      </c>
      <c r="F20" s="33" t="n">
        <v>0</v>
      </c>
      <c r="G20" s="33" t="n">
        <v>0</v>
      </c>
      <c r="O20" s="0" t="n">
        <v>80</v>
      </c>
      <c r="P20" s="0" t="n">
        <v>4</v>
      </c>
      <c r="Q20" s="0" t="n">
        <v>2</v>
      </c>
      <c r="R20" s="0" t="s">
        <v>534</v>
      </c>
    </row>
    <row r="21" customFormat="false" ht="12.8" hidden="false" customHeight="false" outlineLevel="0" collapsed="false">
      <c r="A21" s="0" t="s">
        <v>99</v>
      </c>
      <c r="B21" s="0" t="s">
        <v>1696</v>
      </c>
      <c r="C21" s="0" t="n">
        <f aca="false">VLOOKUP(batch_6!A21,'patient_data_survival(Nov17)'!$B$2:$J$71,9,0)</f>
        <v>0</v>
      </c>
      <c r="D21" s="0" t="e">
        <f aca="false">VLOOKUP(batch_6!A21,yvonne_data!$C$2:$D$70,2,0)</f>
        <v>#N/A</v>
      </c>
      <c r="F21" s="33" t="n">
        <v>0</v>
      </c>
      <c r="G21" s="33" t="n">
        <v>0</v>
      </c>
      <c r="O21" s="0" t="n">
        <v>80</v>
      </c>
      <c r="P21" s="0" t="n">
        <v>4</v>
      </c>
      <c r="Q21" s="0" t="n">
        <v>2</v>
      </c>
      <c r="R21" s="0" t="s">
        <v>534</v>
      </c>
    </row>
    <row r="22" customFormat="false" ht="12.8" hidden="false" customHeight="false" outlineLevel="0" collapsed="false">
      <c r="A22" s="0" t="s">
        <v>99</v>
      </c>
      <c r="B22" s="0" t="s">
        <v>1697</v>
      </c>
      <c r="C22" s="0" t="n">
        <f aca="false">VLOOKUP(batch_6!A22,'patient_data_survival(Nov17)'!$B$2:$J$71,9,0)</f>
        <v>0</v>
      </c>
      <c r="D22" s="0" t="e">
        <f aca="false">VLOOKUP(batch_6!A22,yvonne_data!$C$2:$D$70,2,0)</f>
        <v>#N/A</v>
      </c>
      <c r="F22" s="33" t="n">
        <v>0</v>
      </c>
      <c r="G22" s="33" t="n">
        <v>0</v>
      </c>
      <c r="O22" s="0" t="n">
        <v>80</v>
      </c>
      <c r="P22" s="0" t="n">
        <v>4</v>
      </c>
      <c r="Q22" s="0" t="n">
        <v>2</v>
      </c>
    </row>
    <row r="23" customFormat="false" ht="12.8" hidden="false" customHeight="false" outlineLevel="0" collapsed="false">
      <c r="A23" s="0" t="s">
        <v>99</v>
      </c>
      <c r="B23" s="0" t="s">
        <v>1698</v>
      </c>
      <c r="C23" s="0" t="n">
        <f aca="false">VLOOKUP(batch_6!A23,'patient_data_survival(Nov17)'!$B$2:$J$71,9,0)</f>
        <v>0</v>
      </c>
      <c r="D23" s="0" t="e">
        <f aca="false">VLOOKUP(batch_6!A23,yvonne_data!$C$2:$D$70,2,0)</f>
        <v>#N/A</v>
      </c>
      <c r="F23" s="33" t="n">
        <v>0</v>
      </c>
      <c r="G23" s="33" t="n">
        <v>0</v>
      </c>
      <c r="N23" s="0" t="s">
        <v>1680</v>
      </c>
      <c r="O23" s="0" t="n">
        <v>85</v>
      </c>
      <c r="P23" s="0" t="n">
        <v>4</v>
      </c>
      <c r="Q23" s="0" t="n">
        <v>2</v>
      </c>
      <c r="R23" s="0" t="s">
        <v>534</v>
      </c>
    </row>
    <row r="24" customFormat="false" ht="12.8" hidden="false" customHeight="false" outlineLevel="0" collapsed="false">
      <c r="A24" s="0" t="s">
        <v>99</v>
      </c>
      <c r="B24" s="0" t="s">
        <v>1699</v>
      </c>
      <c r="C24" s="0" t="n">
        <f aca="false">VLOOKUP(batch_6!A24,'patient_data_survival(Nov17)'!$B$2:$J$71,9,0)</f>
        <v>0</v>
      </c>
      <c r="D24" s="0" t="e">
        <f aca="false">VLOOKUP(batch_6!A24,yvonne_data!$C$2:$D$70,2,0)</f>
        <v>#N/A</v>
      </c>
      <c r="F24" s="33" t="n">
        <v>0</v>
      </c>
      <c r="G24" s="33" t="n">
        <v>0</v>
      </c>
      <c r="O24" s="0" t="n">
        <v>90</v>
      </c>
      <c r="P24" s="0" t="n">
        <v>4</v>
      </c>
      <c r="Q24" s="0" t="n">
        <v>2</v>
      </c>
      <c r="R24" s="0" t="s">
        <v>534</v>
      </c>
    </row>
    <row r="25" customFormat="false" ht="12.8" hidden="false" customHeight="false" outlineLevel="0" collapsed="false">
      <c r="A25" s="0" t="s">
        <v>99</v>
      </c>
      <c r="B25" s="0" t="s">
        <v>1700</v>
      </c>
      <c r="C25" s="0" t="n">
        <f aca="false">VLOOKUP(batch_6!A25,'patient_data_survival(Nov17)'!$B$2:$J$71,9,0)</f>
        <v>0</v>
      </c>
      <c r="D25" s="0" t="e">
        <f aca="false">VLOOKUP(batch_6!A25,yvonne_data!$C$2:$D$70,2,0)</f>
        <v>#N/A</v>
      </c>
      <c r="F25" s="33" t="n">
        <v>0</v>
      </c>
      <c r="G25" s="33" t="n">
        <v>0</v>
      </c>
      <c r="O25" s="0" t="n">
        <v>90</v>
      </c>
      <c r="P25" s="0" t="n">
        <v>4</v>
      </c>
      <c r="Q25" s="0" t="n">
        <v>2</v>
      </c>
      <c r="R25" s="0" t="s">
        <v>534</v>
      </c>
    </row>
    <row r="26" customFormat="false" ht="12.8" hidden="false" customHeight="false" outlineLevel="0" collapsed="false">
      <c r="A26" s="0" t="s">
        <v>99</v>
      </c>
      <c r="B26" s="0" t="s">
        <v>534</v>
      </c>
      <c r="C26" s="0" t="n">
        <f aca="false">VLOOKUP(batch_6!A26,'patient_data_survival(Nov17)'!$B$2:$J$71,9,0)</f>
        <v>0</v>
      </c>
      <c r="D26" s="0" t="e">
        <f aca="false">VLOOKUP(batch_6!A26,yvonne_data!$C$2:$D$70,2,0)</f>
        <v>#N/A</v>
      </c>
      <c r="F26" s="33" t="n">
        <v>0</v>
      </c>
      <c r="G26" s="33" t="n">
        <v>0</v>
      </c>
      <c r="N26" s="0" t="s">
        <v>1680</v>
      </c>
      <c r="O26" s="0" t="n">
        <v>90</v>
      </c>
      <c r="P26" s="0" t="n">
        <v>4</v>
      </c>
      <c r="Q26" s="0" t="n">
        <v>2</v>
      </c>
      <c r="R26" s="0" t="s">
        <v>1144</v>
      </c>
    </row>
    <row r="27" customFormat="false" ht="12.8" hidden="false" customHeight="false" outlineLevel="0" collapsed="false">
      <c r="A27" s="0" t="s">
        <v>99</v>
      </c>
      <c r="B27" s="34" t="s">
        <v>1701</v>
      </c>
      <c r="C27" s="0" t="n">
        <f aca="false">VLOOKUP(batch_6!A27,'patient_data_survival(Nov17)'!$B$2:$J$71,9,0)</f>
        <v>0</v>
      </c>
      <c r="D27" s="0" t="e">
        <f aca="false">VLOOKUP(batch_6!A27,yvonne_data!$C$2:$D$70,2,0)</f>
        <v>#N/A</v>
      </c>
      <c r="F27" s="33" t="n">
        <v>0</v>
      </c>
      <c r="G27" s="33" t="n">
        <v>0</v>
      </c>
      <c r="N27" s="0" t="s">
        <v>1680</v>
      </c>
      <c r="P27" s="0" t="n">
        <v>4</v>
      </c>
      <c r="Q27" s="0" t="n">
        <v>2</v>
      </c>
      <c r="R27" s="0" t="s">
        <v>1701</v>
      </c>
    </row>
    <row r="28" customFormat="false" ht="12.8" hidden="false" customHeight="false" outlineLevel="0" collapsed="false">
      <c r="A28" s="0" t="s">
        <v>99</v>
      </c>
      <c r="B28" s="0" t="s">
        <v>1702</v>
      </c>
      <c r="C28" s="0" t="n">
        <f aca="false">VLOOKUP(batch_6!A28,'patient_data_survival(Nov17)'!$B$2:$J$71,9,0)</f>
        <v>0</v>
      </c>
      <c r="D28" s="0" t="e">
        <f aca="false">VLOOKUP(batch_6!A28,yvonne_data!$C$2:$D$70,2,0)</f>
        <v>#N/A</v>
      </c>
      <c r="F28" s="33" t="n">
        <v>0</v>
      </c>
      <c r="G28" s="33" t="n">
        <v>0</v>
      </c>
      <c r="P28" s="0" t="n">
        <v>4</v>
      </c>
      <c r="Q28" s="0" t="n">
        <v>2</v>
      </c>
    </row>
    <row r="29" customFormat="false" ht="12.8" hidden="false" customHeight="false" outlineLevel="0" collapsed="false">
      <c r="A29" s="0" t="s">
        <v>99</v>
      </c>
      <c r="B29" s="0" t="s">
        <v>1703</v>
      </c>
      <c r="C29" s="0" t="n">
        <f aca="false">VLOOKUP(batch_6!A29,'patient_data_survival(Nov17)'!$B$2:$J$71,9,0)</f>
        <v>0</v>
      </c>
      <c r="D29" s="0" t="e">
        <f aca="false">VLOOKUP(batch_6!A29,yvonne_data!$C$2:$D$70,2,0)</f>
        <v>#N/A</v>
      </c>
      <c r="F29" s="33" t="n">
        <v>0</v>
      </c>
      <c r="G29" s="33" t="n">
        <v>0</v>
      </c>
      <c r="P29" s="0" t="n">
        <v>4</v>
      </c>
      <c r="Q29" s="0" t="n">
        <v>2</v>
      </c>
    </row>
    <row r="30" customFormat="false" ht="12.8" hidden="false" customHeight="false" outlineLevel="0" collapsed="false">
      <c r="A30" s="0" t="s">
        <v>99</v>
      </c>
      <c r="B30" s="0" t="s">
        <v>1704</v>
      </c>
      <c r="C30" s="0" t="n">
        <f aca="false">VLOOKUP(batch_6!A30,'patient_data_survival(Nov17)'!$B$2:$J$71,9,0)</f>
        <v>0</v>
      </c>
      <c r="D30" s="0" t="e">
        <f aca="false">VLOOKUP(batch_6!A30,yvonne_data!$C$2:$D$70,2,0)</f>
        <v>#N/A</v>
      </c>
      <c r="F30" s="33" t="n">
        <v>0</v>
      </c>
      <c r="G30" s="33" t="n">
        <v>0</v>
      </c>
      <c r="P30" s="0" t="n">
        <v>4</v>
      </c>
      <c r="Q30" s="0" t="n">
        <v>2</v>
      </c>
    </row>
    <row r="31" customFormat="false" ht="12.8" hidden="false" customHeight="false" outlineLevel="0" collapsed="false">
      <c r="A31" s="0" t="s">
        <v>197</v>
      </c>
      <c r="B31" s="0" t="s">
        <v>1142</v>
      </c>
      <c r="C31" s="0" t="n">
        <f aca="false">VLOOKUP(batch_6!A31,'patient_data_survival(Nov17)'!$B$2:$J$71,9,0)</f>
        <v>1</v>
      </c>
      <c r="D31" s="0" t="e">
        <f aca="false">VLOOKUP(batch_6!A31,yvonne_data!$C$2:$D$70,2,0)</f>
        <v>#N/A</v>
      </c>
      <c r="F31" s="33" t="n">
        <v>0</v>
      </c>
      <c r="G31" s="33" t="n">
        <v>0</v>
      </c>
      <c r="N31" s="33" t="s">
        <v>1680</v>
      </c>
      <c r="O31" s="0" t="n">
        <v>90</v>
      </c>
      <c r="P31" s="0" t="n">
        <v>4</v>
      </c>
      <c r="Q31" s="0" t="n">
        <v>1</v>
      </c>
      <c r="R31" s="0" t="s">
        <v>1142</v>
      </c>
    </row>
    <row r="32" customFormat="false" ht="12.8" hidden="false" customHeight="false" outlineLevel="0" collapsed="false">
      <c r="A32" s="0" t="s">
        <v>197</v>
      </c>
      <c r="B32" s="0" t="s">
        <v>1705</v>
      </c>
      <c r="C32" s="0" t="n">
        <f aca="false">VLOOKUP(batch_6!A32,'patient_data_survival(Nov17)'!$B$2:$J$71,9,0)</f>
        <v>1</v>
      </c>
      <c r="D32" s="0" t="e">
        <f aca="false">VLOOKUP(batch_6!A32,yvonne_data!$C$2:$D$70,2,0)</f>
        <v>#N/A</v>
      </c>
      <c r="F32" s="33" t="n">
        <v>0</v>
      </c>
      <c r="G32" s="33" t="n">
        <v>0</v>
      </c>
      <c r="O32" s="0" t="n">
        <v>90</v>
      </c>
      <c r="P32" s="0" t="n">
        <v>4</v>
      </c>
      <c r="Q32" s="0" t="n">
        <v>1</v>
      </c>
      <c r="R32" s="0" t="s">
        <v>1142</v>
      </c>
    </row>
    <row r="33" customFormat="false" ht="12.8" hidden="false" customHeight="false" outlineLevel="0" collapsed="false">
      <c r="A33" s="0" t="s">
        <v>197</v>
      </c>
      <c r="B33" s="0" t="s">
        <v>1706</v>
      </c>
      <c r="C33" s="0" t="n">
        <f aca="false">VLOOKUP(batch_6!A33,'patient_data_survival(Nov17)'!$B$2:$J$71,9,0)</f>
        <v>1</v>
      </c>
      <c r="D33" s="0" t="e">
        <f aca="false">VLOOKUP(batch_6!A33,yvonne_data!$C$2:$D$70,2,0)</f>
        <v>#N/A</v>
      </c>
      <c r="F33" s="33" t="n">
        <v>0</v>
      </c>
      <c r="G33" s="33" t="n">
        <v>0</v>
      </c>
      <c r="O33" s="0" t="n">
        <v>90</v>
      </c>
      <c r="P33" s="0" t="n">
        <v>4</v>
      </c>
      <c r="Q33" s="0" t="n">
        <v>1</v>
      </c>
      <c r="R33" s="0" t="s">
        <v>1142</v>
      </c>
    </row>
    <row r="34" customFormat="false" ht="12.8" hidden="false" customHeight="false" outlineLevel="0" collapsed="false">
      <c r="A34" s="0" t="s">
        <v>197</v>
      </c>
      <c r="B34" s="0" t="s">
        <v>1707</v>
      </c>
      <c r="C34" s="0" t="n">
        <f aca="false">VLOOKUP(batch_6!A34,'patient_data_survival(Nov17)'!$B$2:$J$71,9,0)</f>
        <v>1</v>
      </c>
      <c r="D34" s="0" t="e">
        <f aca="false">VLOOKUP(batch_6!A34,yvonne_data!$C$2:$D$70,2,0)</f>
        <v>#N/A</v>
      </c>
      <c r="F34" s="33" t="n">
        <v>0</v>
      </c>
      <c r="G34" s="33" t="n">
        <v>0</v>
      </c>
      <c r="O34" s="0" t="n">
        <v>90</v>
      </c>
      <c r="P34" s="0" t="n">
        <v>4</v>
      </c>
      <c r="Q34" s="0" t="n">
        <v>1</v>
      </c>
    </row>
    <row r="35" customFormat="false" ht="12.8" hidden="false" customHeight="false" outlineLevel="0" collapsed="false">
      <c r="A35" s="0" t="s">
        <v>197</v>
      </c>
      <c r="B35" s="0" t="s">
        <v>1144</v>
      </c>
      <c r="C35" s="0" t="n">
        <f aca="false">VLOOKUP(batch_6!A35,'patient_data_survival(Nov17)'!$B$2:$J$71,9,0)</f>
        <v>1</v>
      </c>
      <c r="D35" s="0" t="e">
        <f aca="false">VLOOKUP(batch_6!A35,yvonne_data!$C$2:$D$70,2,0)</f>
        <v>#N/A</v>
      </c>
      <c r="F35" s="33" t="n">
        <v>0</v>
      </c>
      <c r="G35" s="33" t="n">
        <v>0</v>
      </c>
      <c r="N35" s="0" t="s">
        <v>1680</v>
      </c>
      <c r="O35" s="0" t="n">
        <v>85</v>
      </c>
      <c r="P35" s="0" t="n">
        <v>4</v>
      </c>
      <c r="Q35" s="0" t="n">
        <v>2</v>
      </c>
      <c r="R35" s="0" t="s">
        <v>1144</v>
      </c>
    </row>
    <row r="36" customFormat="false" ht="12.8" hidden="false" customHeight="false" outlineLevel="0" collapsed="false">
      <c r="A36" s="0" t="s">
        <v>197</v>
      </c>
      <c r="B36" s="0" t="s">
        <v>1708</v>
      </c>
      <c r="C36" s="0" t="n">
        <f aca="false">VLOOKUP(batch_6!A36,'patient_data_survival(Nov17)'!$B$2:$J$71,9,0)</f>
        <v>1</v>
      </c>
      <c r="D36" s="0" t="e">
        <f aca="false">VLOOKUP(batch_6!A36,yvonne_data!$C$2:$D$70,2,0)</f>
        <v>#N/A</v>
      </c>
      <c r="F36" s="33" t="n">
        <v>0</v>
      </c>
      <c r="G36" s="33" t="n">
        <v>0</v>
      </c>
      <c r="O36" s="0" t="n">
        <v>85</v>
      </c>
      <c r="P36" s="0" t="n">
        <v>4</v>
      </c>
      <c r="Q36" s="0" t="n">
        <v>2</v>
      </c>
      <c r="R36" s="0" t="s">
        <v>1144</v>
      </c>
    </row>
    <row r="37" customFormat="false" ht="12.8" hidden="false" customHeight="false" outlineLevel="0" collapsed="false">
      <c r="A37" s="0" t="s">
        <v>197</v>
      </c>
      <c r="B37" s="0" t="s">
        <v>1709</v>
      </c>
      <c r="C37" s="0" t="n">
        <f aca="false">VLOOKUP(batch_6!A37,'patient_data_survival(Nov17)'!$B$2:$J$71,9,0)</f>
        <v>1</v>
      </c>
      <c r="D37" s="0" t="e">
        <f aca="false">VLOOKUP(batch_6!A37,yvonne_data!$C$2:$D$70,2,0)</f>
        <v>#N/A</v>
      </c>
      <c r="F37" s="33" t="n">
        <v>0</v>
      </c>
      <c r="G37" s="33" t="n">
        <v>0</v>
      </c>
      <c r="O37" s="0" t="n">
        <v>85</v>
      </c>
      <c r="P37" s="0" t="n">
        <v>4</v>
      </c>
      <c r="Q37" s="0" t="n">
        <v>2</v>
      </c>
      <c r="R37" s="0" t="s">
        <v>1144</v>
      </c>
    </row>
    <row r="38" customFormat="false" ht="12.8" hidden="false" customHeight="false" outlineLevel="0" collapsed="false">
      <c r="A38" s="0" t="s">
        <v>197</v>
      </c>
      <c r="B38" s="0" t="s">
        <v>1710</v>
      </c>
      <c r="C38" s="0" t="n">
        <f aca="false">VLOOKUP(batch_6!A38,'patient_data_survival(Nov17)'!$B$2:$J$71,9,0)</f>
        <v>1</v>
      </c>
      <c r="D38" s="0" t="e">
        <f aca="false">VLOOKUP(batch_6!A38,yvonne_data!$C$2:$D$70,2,0)</f>
        <v>#N/A</v>
      </c>
      <c r="F38" s="33" t="n">
        <v>0</v>
      </c>
      <c r="G38" s="33" t="n">
        <v>0</v>
      </c>
      <c r="O38" s="0" t="n">
        <v>85</v>
      </c>
      <c r="P38" s="0" t="n">
        <v>4</v>
      </c>
      <c r="Q38" s="0" t="n">
        <v>2</v>
      </c>
    </row>
    <row r="39" customFormat="false" ht="12.8" hidden="false" customHeight="false" outlineLevel="0" collapsed="false">
      <c r="A39" s="0" t="s">
        <v>197</v>
      </c>
      <c r="B39" s="0" t="s">
        <v>1711</v>
      </c>
      <c r="C39" s="0" t="n">
        <f aca="false">VLOOKUP(batch_6!A39,'patient_data_survival(Nov17)'!$B$2:$J$71,9,0)</f>
        <v>1</v>
      </c>
      <c r="D39" s="0" t="e">
        <f aca="false">VLOOKUP(batch_6!A39,yvonne_data!$C$2:$D$70,2,0)</f>
        <v>#N/A</v>
      </c>
      <c r="F39" s="33" t="n">
        <v>0</v>
      </c>
      <c r="G39" s="33" t="n">
        <v>0</v>
      </c>
      <c r="O39" s="0" t="n">
        <v>90</v>
      </c>
      <c r="P39" s="0" t="n">
        <v>4</v>
      </c>
      <c r="Q39" s="0" t="n">
        <v>4</v>
      </c>
    </row>
    <row r="40" customFormat="false" ht="12.8" hidden="false" customHeight="false" outlineLevel="0" collapsed="false">
      <c r="A40" s="0" t="s">
        <v>197</v>
      </c>
      <c r="B40" s="0" t="s">
        <v>1712</v>
      </c>
      <c r="C40" s="0" t="n">
        <f aca="false">VLOOKUP(batch_6!A40,'patient_data_survival(Nov17)'!$B$2:$J$71,9,0)</f>
        <v>1</v>
      </c>
      <c r="D40" s="0" t="e">
        <f aca="false">VLOOKUP(batch_6!A40,yvonne_data!$C$2:$D$70,2,0)</f>
        <v>#N/A</v>
      </c>
      <c r="F40" s="33" t="n">
        <v>0</v>
      </c>
      <c r="G40" s="33" t="n">
        <v>0</v>
      </c>
      <c r="O40" s="0" t="n">
        <v>90</v>
      </c>
      <c r="P40" s="0" t="n">
        <v>4</v>
      </c>
      <c r="Q40" s="0" t="n">
        <v>4</v>
      </c>
    </row>
    <row r="41" customFormat="false" ht="12.8" hidden="false" customHeight="false" outlineLevel="0" collapsed="false">
      <c r="A41" s="0" t="s">
        <v>197</v>
      </c>
      <c r="B41" s="0" t="s">
        <v>1713</v>
      </c>
      <c r="C41" s="0" t="n">
        <f aca="false">VLOOKUP(batch_6!A41,'patient_data_survival(Nov17)'!$B$2:$J$71,9,0)</f>
        <v>1</v>
      </c>
      <c r="D41" s="0" t="e">
        <f aca="false">VLOOKUP(batch_6!A41,yvonne_data!$C$2:$D$70,2,0)</f>
        <v>#N/A</v>
      </c>
      <c r="F41" s="33" t="n">
        <v>0</v>
      </c>
      <c r="G41" s="33" t="n">
        <v>0</v>
      </c>
      <c r="O41" s="0" t="n">
        <v>90</v>
      </c>
      <c r="P41" s="0" t="n">
        <v>4</v>
      </c>
      <c r="Q41" s="0" t="n">
        <v>4</v>
      </c>
    </row>
    <row r="42" customFormat="false" ht="12.8" hidden="false" customHeight="false" outlineLevel="0" collapsed="false">
      <c r="A42" s="0" t="s">
        <v>197</v>
      </c>
      <c r="B42" s="0" t="s">
        <v>1714</v>
      </c>
      <c r="C42" s="0" t="n">
        <f aca="false">VLOOKUP(batch_6!A42,'patient_data_survival(Nov17)'!$B$2:$J$71,9,0)</f>
        <v>1</v>
      </c>
      <c r="D42" s="0" t="e">
        <f aca="false">VLOOKUP(batch_6!A42,yvonne_data!$C$2:$D$70,2,0)</f>
        <v>#N/A</v>
      </c>
      <c r="F42" s="33" t="n">
        <v>0</v>
      </c>
      <c r="G42" s="33" t="n">
        <v>0</v>
      </c>
      <c r="O42" s="0" t="n">
        <v>90</v>
      </c>
      <c r="P42" s="0" t="n">
        <v>4</v>
      </c>
      <c r="Q42" s="0" t="n">
        <v>4</v>
      </c>
      <c r="R42" s="0" t="s">
        <v>584</v>
      </c>
    </row>
    <row r="43" customFormat="false" ht="12.8" hidden="false" customHeight="false" outlineLevel="0" collapsed="false">
      <c r="A43" s="0" t="s">
        <v>197</v>
      </c>
      <c r="B43" s="0" t="s">
        <v>1715</v>
      </c>
      <c r="C43" s="0" t="n">
        <f aca="false">VLOOKUP(batch_6!A43,'patient_data_survival(Nov17)'!$B$2:$J$71,9,0)</f>
        <v>1</v>
      </c>
      <c r="D43" s="0" t="e">
        <f aca="false">VLOOKUP(batch_6!A43,yvonne_data!$C$2:$D$70,2,0)</f>
        <v>#N/A</v>
      </c>
      <c r="F43" s="33" t="n">
        <v>0</v>
      </c>
      <c r="G43" s="33" t="n">
        <v>0</v>
      </c>
      <c r="N43" s="0" t="s">
        <v>1680</v>
      </c>
      <c r="O43" s="0" t="n">
        <v>90</v>
      </c>
      <c r="P43" s="0" t="n">
        <v>4</v>
      </c>
      <c r="Q43" s="0" t="n">
        <v>3</v>
      </c>
      <c r="R43" s="0" t="s">
        <v>584</v>
      </c>
    </row>
    <row r="44" customFormat="false" ht="12.8" hidden="false" customHeight="false" outlineLevel="0" collapsed="false">
      <c r="A44" s="0" t="s">
        <v>197</v>
      </c>
      <c r="B44" s="0" t="s">
        <v>1716</v>
      </c>
      <c r="C44" s="0" t="n">
        <f aca="false">VLOOKUP(batch_6!A44,'patient_data_survival(Nov17)'!$B$2:$J$71,9,0)</f>
        <v>1</v>
      </c>
      <c r="D44" s="0" t="e">
        <f aca="false">VLOOKUP(batch_6!A44,yvonne_data!$C$2:$D$70,2,0)</f>
        <v>#N/A</v>
      </c>
      <c r="F44" s="33" t="n">
        <v>0</v>
      </c>
      <c r="G44" s="33" t="n">
        <v>0</v>
      </c>
      <c r="O44" s="0" t="n">
        <v>90</v>
      </c>
      <c r="P44" s="0" t="n">
        <v>4</v>
      </c>
      <c r="Q44" s="0" t="n">
        <v>3</v>
      </c>
      <c r="R44" s="0" t="s">
        <v>584</v>
      </c>
    </row>
    <row r="45" customFormat="false" ht="12.8" hidden="false" customHeight="false" outlineLevel="0" collapsed="false">
      <c r="A45" s="0" t="s">
        <v>197</v>
      </c>
      <c r="B45" s="0" t="s">
        <v>1717</v>
      </c>
      <c r="C45" s="0" t="n">
        <f aca="false">VLOOKUP(batch_6!A45,'patient_data_survival(Nov17)'!$B$2:$J$71,9,0)</f>
        <v>1</v>
      </c>
      <c r="D45" s="0" t="e">
        <f aca="false">VLOOKUP(batch_6!A45,yvonne_data!$C$2:$D$70,2,0)</f>
        <v>#N/A</v>
      </c>
      <c r="F45" s="33" t="n">
        <v>0</v>
      </c>
      <c r="G45" s="33" t="n">
        <v>0</v>
      </c>
      <c r="O45" s="0" t="n">
        <v>90</v>
      </c>
      <c r="P45" s="0" t="n">
        <v>4</v>
      </c>
      <c r="Q45" s="0" t="n">
        <v>3</v>
      </c>
      <c r="R45" s="0" t="s">
        <v>584</v>
      </c>
    </row>
    <row r="46" customFormat="false" ht="12.8" hidden="false" customHeight="false" outlineLevel="0" collapsed="false">
      <c r="A46" s="0" t="s">
        <v>197</v>
      </c>
      <c r="B46" s="0" t="s">
        <v>1718</v>
      </c>
      <c r="C46" s="0" t="n">
        <f aca="false">VLOOKUP(batch_6!A46,'patient_data_survival(Nov17)'!$B$2:$J$71,9,0)</f>
        <v>1</v>
      </c>
      <c r="D46" s="0" t="e">
        <f aca="false">VLOOKUP(batch_6!A46,yvonne_data!$C$2:$D$70,2,0)</f>
        <v>#N/A</v>
      </c>
      <c r="F46" s="33" t="n">
        <v>0</v>
      </c>
      <c r="G46" s="33" t="n">
        <v>0</v>
      </c>
      <c r="O46" s="0" t="n">
        <v>90</v>
      </c>
      <c r="P46" s="0" t="n">
        <v>4</v>
      </c>
      <c r="Q46" s="0" t="n">
        <v>3</v>
      </c>
      <c r="R46" s="0" t="s">
        <v>584</v>
      </c>
    </row>
    <row r="47" customFormat="false" ht="12.8" hidden="false" customHeight="false" outlineLevel="0" collapsed="false">
      <c r="A47" s="0" t="s">
        <v>101</v>
      </c>
      <c r="B47" s="0" t="s">
        <v>1719</v>
      </c>
      <c r="C47" s="0" t="n">
        <f aca="false">VLOOKUP(batch_6!A47,'patient_data_survival(Nov17)'!$B$2:$J$71,9,0)</f>
        <v>0</v>
      </c>
      <c r="D47" s="0" t="e">
        <f aca="false">VLOOKUP(batch_6!A47,yvonne_data!$C$2:$D$70,2,0)</f>
        <v>#N/A</v>
      </c>
      <c r="F47" s="33" t="n">
        <v>0</v>
      </c>
      <c r="G47" s="33" t="n">
        <v>0</v>
      </c>
      <c r="N47" s="33" t="s">
        <v>1720</v>
      </c>
      <c r="O47" s="0" t="n">
        <v>75</v>
      </c>
      <c r="P47" s="0" t="n">
        <v>4</v>
      </c>
      <c r="Q47" s="0" t="n">
        <v>1</v>
      </c>
    </row>
    <row r="48" customFormat="false" ht="12.8" hidden="false" customHeight="false" outlineLevel="0" collapsed="false">
      <c r="A48" s="0" t="s">
        <v>101</v>
      </c>
      <c r="B48" s="0" t="s">
        <v>1721</v>
      </c>
      <c r="C48" s="0" t="n">
        <f aca="false">VLOOKUP(batch_6!A48,'patient_data_survival(Nov17)'!$B$2:$J$71,9,0)</f>
        <v>0</v>
      </c>
      <c r="D48" s="0" t="e">
        <f aca="false">VLOOKUP(batch_6!A48,yvonne_data!$C$2:$D$70,2,0)</f>
        <v>#N/A</v>
      </c>
      <c r="F48" s="33" t="n">
        <v>0</v>
      </c>
      <c r="G48" s="33" t="n">
        <v>0</v>
      </c>
      <c r="N48" s="33" t="s">
        <v>297</v>
      </c>
      <c r="O48" s="0" t="n">
        <v>75</v>
      </c>
      <c r="P48" s="0" t="n">
        <v>4</v>
      </c>
      <c r="Q48" s="0" t="n">
        <v>1</v>
      </c>
    </row>
    <row r="49" customFormat="false" ht="12.8" hidden="false" customHeight="false" outlineLevel="0" collapsed="false">
      <c r="A49" s="0" t="s">
        <v>101</v>
      </c>
      <c r="B49" s="0" t="s">
        <v>1722</v>
      </c>
      <c r="C49" s="0" t="n">
        <f aca="false">VLOOKUP(batch_6!A49,'patient_data_survival(Nov17)'!$B$2:$J$71,9,0)</f>
        <v>0</v>
      </c>
      <c r="D49" s="0" t="e">
        <f aca="false">VLOOKUP(batch_6!A49,yvonne_data!$C$2:$D$70,2,0)</f>
        <v>#N/A</v>
      </c>
      <c r="F49" s="33" t="n">
        <v>0</v>
      </c>
      <c r="G49" s="33" t="n">
        <v>0</v>
      </c>
      <c r="N49" s="33" t="s">
        <v>297</v>
      </c>
      <c r="O49" s="0" t="n">
        <v>75</v>
      </c>
      <c r="P49" s="0" t="n">
        <v>4</v>
      </c>
      <c r="Q49" s="0" t="n">
        <v>1</v>
      </c>
    </row>
    <row r="50" customFormat="false" ht="12.8" hidden="false" customHeight="false" outlineLevel="0" collapsed="false">
      <c r="A50" s="0" t="s">
        <v>101</v>
      </c>
      <c r="B50" s="0" t="s">
        <v>1723</v>
      </c>
      <c r="C50" s="0" t="n">
        <f aca="false">VLOOKUP(batch_6!A50,'patient_data_survival(Nov17)'!$B$2:$J$71,9,0)</f>
        <v>0</v>
      </c>
      <c r="D50" s="0" t="e">
        <f aca="false">VLOOKUP(batch_6!A50,yvonne_data!$C$2:$D$70,2,0)</f>
        <v>#N/A</v>
      </c>
      <c r="F50" s="33" t="n">
        <v>0</v>
      </c>
      <c r="G50" s="33" t="n">
        <v>0</v>
      </c>
      <c r="N50" s="33" t="s">
        <v>297</v>
      </c>
      <c r="O50" s="0" t="n">
        <v>75</v>
      </c>
      <c r="P50" s="0" t="n">
        <v>4</v>
      </c>
      <c r="Q50" s="0" t="n">
        <v>1</v>
      </c>
    </row>
    <row r="51" customFormat="false" ht="12.8" hidden="false" customHeight="false" outlineLevel="0" collapsed="false">
      <c r="A51" s="0" t="s">
        <v>101</v>
      </c>
      <c r="B51" s="0" t="s">
        <v>1724</v>
      </c>
      <c r="C51" s="0" t="n">
        <f aca="false">VLOOKUP(batch_6!A51,'patient_data_survival(Nov17)'!$B$2:$J$71,9,0)</f>
        <v>0</v>
      </c>
      <c r="D51" s="0" t="e">
        <f aca="false">VLOOKUP(batch_6!A51,yvonne_data!$C$2:$D$70,2,0)</f>
        <v>#N/A</v>
      </c>
      <c r="F51" s="33" t="n">
        <v>0</v>
      </c>
      <c r="G51" s="33" t="n">
        <v>0</v>
      </c>
      <c r="N51" s="33" t="s">
        <v>297</v>
      </c>
      <c r="O51" s="0" t="n">
        <v>75</v>
      </c>
      <c r="P51" s="0" t="n">
        <v>4</v>
      </c>
      <c r="Q51" s="0" t="n">
        <v>1</v>
      </c>
    </row>
    <row r="52" customFormat="false" ht="12.8" hidden="false" customHeight="false" outlineLevel="0" collapsed="false">
      <c r="A52" s="0" t="s">
        <v>101</v>
      </c>
      <c r="B52" s="0" t="s">
        <v>1725</v>
      </c>
      <c r="C52" s="0" t="n">
        <f aca="false">VLOOKUP(batch_6!A52,'patient_data_survival(Nov17)'!$B$2:$J$71,9,0)</f>
        <v>0</v>
      </c>
      <c r="D52" s="0" t="e">
        <f aca="false">VLOOKUP(batch_6!A52,yvonne_data!$C$2:$D$70,2,0)</f>
        <v>#N/A</v>
      </c>
      <c r="F52" s="33" t="n">
        <v>0</v>
      </c>
      <c r="G52" s="33" t="n">
        <v>0</v>
      </c>
      <c r="N52" s="0" t="s">
        <v>1726</v>
      </c>
      <c r="O52" s="0" t="n">
        <v>90</v>
      </c>
      <c r="P52" s="0" t="n">
        <v>4</v>
      </c>
      <c r="Q52" s="0" t="n">
        <v>2</v>
      </c>
    </row>
    <row r="53" customFormat="false" ht="12.8" hidden="false" customHeight="false" outlineLevel="0" collapsed="false">
      <c r="A53" s="0" t="s">
        <v>101</v>
      </c>
      <c r="B53" s="0" t="s">
        <v>1727</v>
      </c>
      <c r="C53" s="0" t="n">
        <f aca="false">VLOOKUP(batch_6!A53,'patient_data_survival(Nov17)'!$B$2:$J$71,9,0)</f>
        <v>0</v>
      </c>
      <c r="D53" s="0" t="e">
        <f aca="false">VLOOKUP(batch_6!A53,yvonne_data!$C$2:$D$70,2,0)</f>
        <v>#N/A</v>
      </c>
      <c r="F53" s="33" t="n">
        <v>0</v>
      </c>
      <c r="G53" s="33" t="n">
        <v>0</v>
      </c>
      <c r="N53" s="0" t="s">
        <v>1726</v>
      </c>
      <c r="O53" s="0" t="n">
        <v>90</v>
      </c>
      <c r="P53" s="0" t="n">
        <v>4</v>
      </c>
      <c r="Q53" s="0" t="n">
        <v>2</v>
      </c>
    </row>
    <row r="54" customFormat="false" ht="12.8" hidden="false" customHeight="false" outlineLevel="0" collapsed="false">
      <c r="A54" s="0" t="s">
        <v>101</v>
      </c>
      <c r="B54" s="0" t="s">
        <v>1728</v>
      </c>
      <c r="C54" s="0" t="n">
        <f aca="false">VLOOKUP(batch_6!A54,'patient_data_survival(Nov17)'!$B$2:$J$71,9,0)</f>
        <v>0</v>
      </c>
      <c r="D54" s="0" t="e">
        <f aca="false">VLOOKUP(batch_6!A54,yvonne_data!$C$2:$D$70,2,0)</f>
        <v>#N/A</v>
      </c>
      <c r="F54" s="33" t="n">
        <v>0</v>
      </c>
      <c r="G54" s="33" t="n">
        <v>0</v>
      </c>
      <c r="N54" s="0" t="s">
        <v>1726</v>
      </c>
      <c r="O54" s="0" t="n">
        <v>90</v>
      </c>
      <c r="P54" s="0" t="n">
        <v>4</v>
      </c>
      <c r="Q54" s="0" t="n">
        <v>2</v>
      </c>
    </row>
    <row r="55" customFormat="false" ht="12.8" hidden="false" customHeight="false" outlineLevel="0" collapsed="false">
      <c r="A55" s="0" t="s">
        <v>101</v>
      </c>
      <c r="B55" s="0" t="s">
        <v>1729</v>
      </c>
      <c r="C55" s="0" t="n">
        <f aca="false">VLOOKUP(batch_6!A55,'patient_data_survival(Nov17)'!$B$2:$J$71,9,0)</f>
        <v>0</v>
      </c>
      <c r="D55" s="0" t="e">
        <f aca="false">VLOOKUP(batch_6!A55,yvonne_data!$C$2:$D$70,2,0)</f>
        <v>#N/A</v>
      </c>
      <c r="F55" s="33" t="n">
        <v>0</v>
      </c>
      <c r="G55" s="33" t="n">
        <v>0</v>
      </c>
      <c r="N55" s="0" t="s">
        <v>1726</v>
      </c>
      <c r="O55" s="0" t="n">
        <v>90</v>
      </c>
      <c r="P55" s="0" t="n">
        <v>4</v>
      </c>
      <c r="Q55" s="0" t="n">
        <v>2</v>
      </c>
    </row>
    <row r="56" customFormat="false" ht="12.8" hidden="false" customHeight="false" outlineLevel="0" collapsed="false">
      <c r="A56" s="0" t="s">
        <v>101</v>
      </c>
      <c r="B56" s="0" t="s">
        <v>1730</v>
      </c>
      <c r="C56" s="0" t="n">
        <f aca="false">VLOOKUP(batch_6!A56,'patient_data_survival(Nov17)'!$B$2:$J$71,9,0)</f>
        <v>0</v>
      </c>
      <c r="D56" s="0" t="e">
        <f aca="false">VLOOKUP(batch_6!A56,yvonne_data!$C$2:$D$70,2,0)</f>
        <v>#N/A</v>
      </c>
      <c r="F56" s="33" t="n">
        <v>0</v>
      </c>
      <c r="G56" s="33" t="n">
        <v>0</v>
      </c>
      <c r="N56" s="0" t="s">
        <v>1726</v>
      </c>
      <c r="O56" s="0" t="n">
        <v>90</v>
      </c>
      <c r="P56" s="0" t="n">
        <v>4</v>
      </c>
      <c r="Q56" s="0" t="n">
        <v>2</v>
      </c>
    </row>
    <row r="57" customFormat="false" ht="12.8" hidden="false" customHeight="false" outlineLevel="0" collapsed="false">
      <c r="A57" s="0" t="s">
        <v>103</v>
      </c>
      <c r="B57" s="0" t="s">
        <v>1731</v>
      </c>
      <c r="C57" s="0" t="n">
        <f aca="false">VLOOKUP(batch_6!A57,'patient_data_survival(Nov17)'!$B$2:$J$71,9,0)</f>
        <v>0</v>
      </c>
      <c r="D57" s="0" t="e">
        <f aca="false">VLOOKUP(batch_6!A57,yvonne_data!$C$2:$D$70,2,0)</f>
        <v>#N/A</v>
      </c>
      <c r="F57" s="33" t="n">
        <v>0</v>
      </c>
      <c r="G57" s="33" t="n">
        <v>0</v>
      </c>
      <c r="O57" s="0" t="n">
        <v>60</v>
      </c>
      <c r="P57" s="0" t="n">
        <v>4</v>
      </c>
      <c r="Q57" s="0" t="n">
        <v>1</v>
      </c>
    </row>
    <row r="58" customFormat="false" ht="12.8" hidden="false" customHeight="false" outlineLevel="0" collapsed="false">
      <c r="A58" s="0" t="s">
        <v>103</v>
      </c>
      <c r="B58" s="0" t="s">
        <v>1732</v>
      </c>
      <c r="C58" s="0" t="n">
        <f aca="false">VLOOKUP(batch_6!A58,'patient_data_survival(Nov17)'!$B$2:$J$71,9,0)</f>
        <v>0</v>
      </c>
      <c r="D58" s="0" t="e">
        <f aca="false">VLOOKUP(batch_6!A58,yvonne_data!$C$2:$D$70,2,0)</f>
        <v>#N/A</v>
      </c>
      <c r="F58" s="33" t="n">
        <v>0</v>
      </c>
      <c r="G58" s="33" t="n">
        <v>0</v>
      </c>
      <c r="O58" s="0" t="n">
        <v>60</v>
      </c>
      <c r="P58" s="0" t="n">
        <v>4</v>
      </c>
      <c r="Q58" s="0" t="n">
        <v>1</v>
      </c>
    </row>
    <row r="59" customFormat="false" ht="12.8" hidden="false" customHeight="false" outlineLevel="0" collapsed="false">
      <c r="A59" s="0" t="s">
        <v>103</v>
      </c>
      <c r="B59" s="0" t="s">
        <v>1733</v>
      </c>
      <c r="C59" s="0" t="n">
        <f aca="false">VLOOKUP(batch_6!A59,'patient_data_survival(Nov17)'!$B$2:$J$71,9,0)</f>
        <v>0</v>
      </c>
      <c r="D59" s="0" t="e">
        <f aca="false">VLOOKUP(batch_6!A59,yvonne_data!$C$2:$D$70,2,0)</f>
        <v>#N/A</v>
      </c>
      <c r="F59" s="33" t="n">
        <v>0</v>
      </c>
      <c r="G59" s="33" t="n">
        <v>0</v>
      </c>
      <c r="N59" s="33" t="s">
        <v>295</v>
      </c>
      <c r="O59" s="0" t="n">
        <v>60</v>
      </c>
      <c r="P59" s="0" t="n">
        <v>4</v>
      </c>
      <c r="Q59" s="0" t="n">
        <v>1</v>
      </c>
    </row>
    <row r="60" customFormat="false" ht="12.8" hidden="false" customHeight="false" outlineLevel="0" collapsed="false">
      <c r="A60" s="0" t="s">
        <v>103</v>
      </c>
      <c r="B60" s="0" t="s">
        <v>1734</v>
      </c>
      <c r="C60" s="0" t="n">
        <f aca="false">VLOOKUP(batch_6!A60,'patient_data_survival(Nov17)'!$B$2:$J$71,9,0)</f>
        <v>0</v>
      </c>
      <c r="D60" s="0" t="e">
        <f aca="false">VLOOKUP(batch_6!A60,yvonne_data!$C$2:$D$70,2,0)</f>
        <v>#N/A</v>
      </c>
      <c r="F60" s="33" t="n">
        <v>0</v>
      </c>
      <c r="G60" s="33" t="n">
        <v>0</v>
      </c>
      <c r="N60" s="33" t="s">
        <v>1735</v>
      </c>
      <c r="O60" s="0" t="n">
        <v>60</v>
      </c>
      <c r="P60" s="0" t="n">
        <v>4</v>
      </c>
      <c r="Q60" s="0" t="n">
        <v>1</v>
      </c>
    </row>
    <row r="61" customFormat="false" ht="12.8" hidden="false" customHeight="false" outlineLevel="0" collapsed="false">
      <c r="A61" s="0" t="s">
        <v>103</v>
      </c>
      <c r="B61" s="0" t="s">
        <v>1736</v>
      </c>
      <c r="C61" s="0" t="n">
        <f aca="false">VLOOKUP(batch_6!A61,'patient_data_survival(Nov17)'!$B$2:$J$71,9,0)</f>
        <v>0</v>
      </c>
      <c r="D61" s="0" t="e">
        <f aca="false">VLOOKUP(batch_6!A61,yvonne_data!$C$2:$D$70,2,0)</f>
        <v>#N/A</v>
      </c>
      <c r="F61" s="33" t="n">
        <v>0</v>
      </c>
      <c r="G61" s="33" t="n">
        <v>0</v>
      </c>
      <c r="O61" s="0" t="n">
        <v>60</v>
      </c>
      <c r="P61" s="0" t="n">
        <v>4</v>
      </c>
      <c r="Q61" s="0" t="n">
        <v>1</v>
      </c>
    </row>
    <row r="62" customFormat="false" ht="12.8" hidden="false" customHeight="false" outlineLevel="0" collapsed="false">
      <c r="A62" s="0" t="s">
        <v>103</v>
      </c>
      <c r="B62" s="0" t="s">
        <v>1737</v>
      </c>
      <c r="C62" s="0" t="n">
        <f aca="false">VLOOKUP(batch_6!A62,'patient_data_survival(Nov17)'!$B$2:$J$71,9,0)</f>
        <v>0</v>
      </c>
      <c r="D62" s="0" t="e">
        <f aca="false">VLOOKUP(batch_6!A62,yvonne_data!$C$2:$D$70,2,0)</f>
        <v>#N/A</v>
      </c>
      <c r="F62" s="33" t="n">
        <v>0</v>
      </c>
      <c r="G62" s="33" t="n">
        <v>0</v>
      </c>
      <c r="N62" s="33" t="s">
        <v>1735</v>
      </c>
      <c r="O62" s="0" t="n">
        <v>60</v>
      </c>
      <c r="P62" s="0" t="n">
        <v>4</v>
      </c>
      <c r="Q62" s="0" t="n">
        <v>1</v>
      </c>
    </row>
    <row r="63" customFormat="false" ht="12.8" hidden="false" customHeight="false" outlineLevel="0" collapsed="false">
      <c r="A63" s="0" t="s">
        <v>103</v>
      </c>
      <c r="B63" s="0" t="s">
        <v>1738</v>
      </c>
      <c r="C63" s="0" t="n">
        <f aca="false">VLOOKUP(batch_6!A63,'patient_data_survival(Nov17)'!$B$2:$J$71,9,0)</f>
        <v>0</v>
      </c>
      <c r="D63" s="0" t="e">
        <f aca="false">VLOOKUP(batch_6!A63,yvonne_data!$C$2:$D$70,2,0)</f>
        <v>#N/A</v>
      </c>
      <c r="F63" s="33" t="n">
        <v>0</v>
      </c>
      <c r="G63" s="33" t="n">
        <v>0</v>
      </c>
      <c r="N63" s="0" t="s">
        <v>1680</v>
      </c>
      <c r="O63" s="0" t="n">
        <v>90</v>
      </c>
      <c r="P63" s="0" t="n">
        <v>4</v>
      </c>
      <c r="Q63" s="0" t="n">
        <v>2</v>
      </c>
    </row>
    <row r="64" customFormat="false" ht="12.8" hidden="false" customHeight="false" outlineLevel="0" collapsed="false">
      <c r="A64" s="0" t="s">
        <v>103</v>
      </c>
      <c r="B64" s="0" t="s">
        <v>1739</v>
      </c>
      <c r="C64" s="0" t="n">
        <f aca="false">VLOOKUP(batch_6!A64,'patient_data_survival(Nov17)'!$B$2:$J$71,9,0)</f>
        <v>0</v>
      </c>
      <c r="D64" s="0" t="e">
        <f aca="false">VLOOKUP(batch_6!A64,yvonne_data!$C$2:$D$70,2,0)</f>
        <v>#N/A</v>
      </c>
      <c r="F64" s="33" t="n">
        <v>0</v>
      </c>
      <c r="G64" s="33" t="n">
        <v>0</v>
      </c>
      <c r="O64" s="0" t="n">
        <v>90</v>
      </c>
      <c r="P64" s="0" t="n">
        <v>4</v>
      </c>
      <c r="Q64" s="0" t="n">
        <v>2</v>
      </c>
    </row>
    <row r="65" customFormat="false" ht="12.8" hidden="false" customHeight="false" outlineLevel="0" collapsed="false">
      <c r="A65" s="0" t="s">
        <v>103</v>
      </c>
      <c r="B65" s="0" t="s">
        <v>1740</v>
      </c>
      <c r="C65" s="0" t="n">
        <f aca="false">VLOOKUP(batch_6!A65,'patient_data_survival(Nov17)'!$B$2:$J$71,9,0)</f>
        <v>0</v>
      </c>
      <c r="D65" s="0" t="e">
        <f aca="false">VLOOKUP(batch_6!A65,yvonne_data!$C$2:$D$70,2,0)</f>
        <v>#N/A</v>
      </c>
      <c r="F65" s="33" t="n">
        <v>0</v>
      </c>
      <c r="G65" s="33" t="n">
        <v>0</v>
      </c>
      <c r="O65" s="0" t="n">
        <v>90</v>
      </c>
      <c r="P65" s="0" t="n">
        <v>4</v>
      </c>
      <c r="Q65" s="0" t="n">
        <v>2</v>
      </c>
    </row>
    <row r="66" customFormat="false" ht="12.8" hidden="false" customHeight="false" outlineLevel="0" collapsed="false">
      <c r="A66" s="0" t="s">
        <v>103</v>
      </c>
      <c r="B66" s="0" t="s">
        <v>1741</v>
      </c>
      <c r="C66" s="0" t="n">
        <f aca="false">VLOOKUP(batch_6!A66,'patient_data_survival(Nov17)'!$B$2:$J$71,9,0)</f>
        <v>0</v>
      </c>
      <c r="D66" s="0" t="e">
        <f aca="false">VLOOKUP(batch_6!A66,yvonne_data!$C$2:$D$70,2,0)</f>
        <v>#N/A</v>
      </c>
      <c r="F66" s="33" t="n">
        <v>0</v>
      </c>
      <c r="G66" s="33" t="n">
        <v>0</v>
      </c>
      <c r="N66" s="0" t="s">
        <v>1678</v>
      </c>
      <c r="O66" s="0" t="n">
        <v>90</v>
      </c>
      <c r="P66" s="0" t="n">
        <v>4</v>
      </c>
      <c r="Q66" s="0" t="n">
        <v>2</v>
      </c>
    </row>
    <row r="67" customFormat="false" ht="12.8" hidden="false" customHeight="false" outlineLevel="0" collapsed="false">
      <c r="A67" s="0" t="s">
        <v>103</v>
      </c>
      <c r="B67" s="0" t="s">
        <v>1742</v>
      </c>
      <c r="C67" s="0" t="n">
        <f aca="false">VLOOKUP(batch_6!A67,'patient_data_survival(Nov17)'!$B$2:$J$71,9,0)</f>
        <v>0</v>
      </c>
      <c r="D67" s="0" t="e">
        <f aca="false">VLOOKUP(batch_6!A67,yvonne_data!$C$2:$D$70,2,0)</f>
        <v>#N/A</v>
      </c>
      <c r="F67" s="33" t="n">
        <v>0</v>
      </c>
      <c r="G67" s="33" t="n">
        <v>0</v>
      </c>
      <c r="O67" s="0" t="n">
        <v>90</v>
      </c>
      <c r="P67" s="0" t="n">
        <v>4</v>
      </c>
      <c r="Q67" s="0" t="n">
        <v>2</v>
      </c>
    </row>
    <row r="68" customFormat="false" ht="12.8" hidden="false" customHeight="false" outlineLevel="0" collapsed="false">
      <c r="A68" s="0" t="s">
        <v>103</v>
      </c>
      <c r="B68" s="0" t="s">
        <v>1743</v>
      </c>
      <c r="C68" s="0" t="n">
        <f aca="false">VLOOKUP(batch_6!A68,'patient_data_survival(Nov17)'!$B$2:$J$71,9,0)</f>
        <v>0</v>
      </c>
      <c r="D68" s="0" t="e">
        <f aca="false">VLOOKUP(batch_6!A68,yvonne_data!$C$2:$D$70,2,0)</f>
        <v>#N/A</v>
      </c>
      <c r="F68" s="33" t="n">
        <v>0</v>
      </c>
      <c r="G68" s="33" t="n">
        <v>0</v>
      </c>
      <c r="N68" s="0" t="s">
        <v>1678</v>
      </c>
      <c r="O68" s="0" t="n">
        <v>90</v>
      </c>
      <c r="P68" s="0" t="n">
        <v>4</v>
      </c>
      <c r="Q68" s="0" t="n">
        <v>2</v>
      </c>
    </row>
    <row r="69" customFormat="false" ht="12.8" hidden="true" customHeight="false" outlineLevel="0" collapsed="false">
      <c r="A69" s="0" t="s">
        <v>105</v>
      </c>
      <c r="B69" s="0" t="s">
        <v>1744</v>
      </c>
      <c r="C69" s="0" t="e">
        <f aca="false">VLOOKUP(batch_6!A69,'patient_data_survival(Nov17)'!$B$2:$J$71,9,0)</f>
        <v>#N/A</v>
      </c>
      <c r="D69" s="0" t="e">
        <f aca="false">VLOOKUP(batch_6!A69,yvonne_data!$C$2:$D$70,2,0)</f>
        <v>#N/A</v>
      </c>
      <c r="F69" s="33" t="n">
        <v>0</v>
      </c>
      <c r="G69" s="33" t="n">
        <v>0</v>
      </c>
      <c r="N69" s="33" t="s">
        <v>1720</v>
      </c>
      <c r="O69" s="0" t="n">
        <v>5</v>
      </c>
      <c r="P69" s="0" t="n">
        <v>4</v>
      </c>
      <c r="Q69" s="0" t="n">
        <v>1</v>
      </c>
      <c r="R69" s="0" t="s">
        <v>1744</v>
      </c>
    </row>
    <row r="70" customFormat="false" ht="12.8" hidden="true" customHeight="false" outlineLevel="0" collapsed="false">
      <c r="A70" s="0" t="s">
        <v>105</v>
      </c>
      <c r="B70" s="0" t="s">
        <v>1745</v>
      </c>
      <c r="C70" s="0" t="e">
        <f aca="false">VLOOKUP(batch_6!A70,'patient_data_survival(Nov17)'!$B$2:$J$71,9,0)</f>
        <v>#N/A</v>
      </c>
      <c r="D70" s="0" t="e">
        <f aca="false">VLOOKUP(batch_6!A70,yvonne_data!$C$2:$D$70,2,0)</f>
        <v>#N/A</v>
      </c>
      <c r="F70" s="33" t="n">
        <v>0</v>
      </c>
      <c r="G70" s="33" t="n">
        <v>0</v>
      </c>
      <c r="N70" s="33" t="s">
        <v>297</v>
      </c>
      <c r="O70" s="0" t="n">
        <v>5</v>
      </c>
      <c r="P70" s="0" t="n">
        <v>4</v>
      </c>
      <c r="Q70" s="0" t="n">
        <v>1</v>
      </c>
      <c r="R70" s="0" t="s">
        <v>1744</v>
      </c>
    </row>
    <row r="71" customFormat="false" ht="12.8" hidden="true" customHeight="false" outlineLevel="0" collapsed="false">
      <c r="A71" s="0" t="s">
        <v>105</v>
      </c>
      <c r="B71" s="0" t="s">
        <v>1746</v>
      </c>
      <c r="C71" s="0" t="e">
        <f aca="false">VLOOKUP(batch_6!A71,'patient_data_survival(Nov17)'!$B$2:$J$71,9,0)</f>
        <v>#N/A</v>
      </c>
      <c r="D71" s="0" t="e">
        <f aca="false">VLOOKUP(batch_6!A71,yvonne_data!$C$2:$D$70,2,0)</f>
        <v>#N/A</v>
      </c>
      <c r="F71" s="33" t="n">
        <v>0</v>
      </c>
      <c r="G71" s="33" t="n">
        <v>0</v>
      </c>
      <c r="N71" s="33" t="s">
        <v>297</v>
      </c>
      <c r="O71" s="0" t="n">
        <v>5</v>
      </c>
      <c r="P71" s="0" t="n">
        <v>4</v>
      </c>
      <c r="Q71" s="0" t="n">
        <v>1</v>
      </c>
      <c r="R71" s="0" t="s">
        <v>1744</v>
      </c>
    </row>
    <row r="72" customFormat="false" ht="12.8" hidden="true" customHeight="false" outlineLevel="0" collapsed="false">
      <c r="A72" s="0" t="s">
        <v>105</v>
      </c>
      <c r="B72" s="0" t="s">
        <v>1747</v>
      </c>
      <c r="C72" s="0" t="e">
        <f aca="false">VLOOKUP(batch_6!A72,'patient_data_survival(Nov17)'!$B$2:$J$71,9,0)</f>
        <v>#N/A</v>
      </c>
      <c r="D72" s="0" t="e">
        <f aca="false">VLOOKUP(batch_6!A72,yvonne_data!$C$2:$D$70,2,0)</f>
        <v>#N/A</v>
      </c>
      <c r="F72" s="33" t="n">
        <v>0</v>
      </c>
      <c r="G72" s="33" t="n">
        <v>0</v>
      </c>
      <c r="N72" s="33" t="s">
        <v>297</v>
      </c>
      <c r="O72" s="0" t="n">
        <v>5</v>
      </c>
      <c r="P72" s="0" t="n">
        <v>4</v>
      </c>
      <c r="Q72" s="0" t="n">
        <v>1</v>
      </c>
      <c r="R72" s="0" t="s">
        <v>580</v>
      </c>
    </row>
    <row r="73" customFormat="false" ht="12.8" hidden="false" customHeight="false" outlineLevel="0" collapsed="false">
      <c r="A73" s="0" t="s">
        <v>107</v>
      </c>
      <c r="B73" s="0" t="s">
        <v>580</v>
      </c>
      <c r="C73" s="0" t="n">
        <f aca="false">VLOOKUP(batch_6!A73,'patient_data_survival(Nov17)'!$B$2:$J$71,9,0)</f>
        <v>0</v>
      </c>
      <c r="D73" s="0" t="e">
        <f aca="false">VLOOKUP(batch_6!A73,yvonne_data!$C$2:$D$70,2,0)</f>
        <v>#N/A</v>
      </c>
      <c r="F73" s="33" t="n">
        <v>0</v>
      </c>
      <c r="G73" s="33" t="n">
        <v>0</v>
      </c>
      <c r="N73" s="33" t="s">
        <v>1680</v>
      </c>
      <c r="O73" s="0" t="n">
        <v>80</v>
      </c>
      <c r="P73" s="0" t="n">
        <v>4</v>
      </c>
      <c r="Q73" s="0" t="n">
        <v>1</v>
      </c>
      <c r="R73" s="0" t="s">
        <v>580</v>
      </c>
    </row>
    <row r="74" customFormat="false" ht="12.8" hidden="false" customHeight="false" outlineLevel="0" collapsed="false">
      <c r="A74" s="0" t="s">
        <v>107</v>
      </c>
      <c r="B74" s="0" t="s">
        <v>1748</v>
      </c>
      <c r="C74" s="0" t="n">
        <f aca="false">VLOOKUP(batch_6!A74,'patient_data_survival(Nov17)'!$B$2:$J$71,9,0)</f>
        <v>0</v>
      </c>
      <c r="D74" s="0" t="e">
        <f aca="false">VLOOKUP(batch_6!A74,yvonne_data!$C$2:$D$70,2,0)</f>
        <v>#N/A</v>
      </c>
      <c r="F74" s="33" t="n">
        <v>0</v>
      </c>
      <c r="G74" s="33" t="n">
        <v>0</v>
      </c>
      <c r="N74" s="33" t="s">
        <v>295</v>
      </c>
      <c r="O74" s="0" t="n">
        <v>80</v>
      </c>
      <c r="P74" s="0" t="n">
        <v>4</v>
      </c>
      <c r="Q74" s="0" t="n">
        <v>1</v>
      </c>
      <c r="R74" s="0" t="s">
        <v>580</v>
      </c>
    </row>
    <row r="75" customFormat="false" ht="12.8" hidden="false" customHeight="false" outlineLevel="0" collapsed="false">
      <c r="A75" s="0" t="s">
        <v>107</v>
      </c>
      <c r="B75" s="0" t="s">
        <v>1749</v>
      </c>
      <c r="C75" s="0" t="n">
        <f aca="false">VLOOKUP(batch_6!A75,'patient_data_survival(Nov17)'!$B$2:$J$71,9,0)</f>
        <v>0</v>
      </c>
      <c r="D75" s="0" t="e">
        <f aca="false">VLOOKUP(batch_6!A75,yvonne_data!$C$2:$D$70,2,0)</f>
        <v>#N/A</v>
      </c>
      <c r="F75" s="33" t="n">
        <v>0</v>
      </c>
      <c r="G75" s="33" t="n">
        <v>0</v>
      </c>
      <c r="N75" s="33" t="s">
        <v>1750</v>
      </c>
      <c r="P75" s="0" t="n">
        <v>4</v>
      </c>
      <c r="Q75" s="0" t="n">
        <v>1</v>
      </c>
      <c r="R75" s="0" t="s">
        <v>580</v>
      </c>
    </row>
    <row r="76" customFormat="false" ht="12.8" hidden="false" customHeight="false" outlineLevel="0" collapsed="false">
      <c r="A76" s="0" t="s">
        <v>107</v>
      </c>
      <c r="B76" s="0" t="s">
        <v>1751</v>
      </c>
      <c r="C76" s="0" t="n">
        <f aca="false">VLOOKUP(batch_6!A76,'patient_data_survival(Nov17)'!$B$2:$J$71,9,0)</f>
        <v>0</v>
      </c>
      <c r="D76" s="0" t="e">
        <f aca="false">VLOOKUP(batch_6!A76,yvonne_data!$C$2:$D$70,2,0)</f>
        <v>#N/A</v>
      </c>
      <c r="F76" s="33" t="n">
        <v>0</v>
      </c>
      <c r="G76" s="33" t="n">
        <v>0</v>
      </c>
      <c r="N76" s="33" t="s">
        <v>1750</v>
      </c>
      <c r="P76" s="0" t="n">
        <v>4</v>
      </c>
      <c r="Q76" s="0" t="n">
        <v>1</v>
      </c>
      <c r="R76" s="0" t="s">
        <v>580</v>
      </c>
    </row>
    <row r="77" customFormat="false" ht="12.8" hidden="false" customHeight="false" outlineLevel="0" collapsed="false">
      <c r="A77" s="0" t="s">
        <v>107</v>
      </c>
      <c r="B77" s="0" t="s">
        <v>1752</v>
      </c>
      <c r="C77" s="0" t="n">
        <f aca="false">VLOOKUP(batch_6!A77,'patient_data_survival(Nov17)'!$B$2:$J$71,9,0)</f>
        <v>0</v>
      </c>
      <c r="D77" s="0" t="e">
        <f aca="false">VLOOKUP(batch_6!A77,yvonne_data!$C$2:$D$70,2,0)</f>
        <v>#N/A</v>
      </c>
      <c r="F77" s="33" t="n">
        <v>0</v>
      </c>
      <c r="G77" s="33" t="n">
        <v>0</v>
      </c>
      <c r="N77" s="33" t="s">
        <v>295</v>
      </c>
      <c r="O77" s="0" t="n">
        <v>80</v>
      </c>
      <c r="P77" s="0" t="n">
        <v>4</v>
      </c>
      <c r="Q77" s="0" t="n">
        <v>1</v>
      </c>
      <c r="R77" s="0" t="s">
        <v>580</v>
      </c>
    </row>
    <row r="78" customFormat="false" ht="12.8" hidden="false" customHeight="false" outlineLevel="0" collapsed="false">
      <c r="A78" s="0" t="s">
        <v>107</v>
      </c>
      <c r="B78" s="0" t="s">
        <v>1753</v>
      </c>
      <c r="C78" s="0" t="n">
        <f aca="false">VLOOKUP(batch_6!A78,'patient_data_survival(Nov17)'!$B$2:$J$71,9,0)</f>
        <v>0</v>
      </c>
      <c r="D78" s="0" t="e">
        <f aca="false">VLOOKUP(batch_6!A78,yvonne_data!$C$2:$D$70,2,0)</f>
        <v>#N/A</v>
      </c>
      <c r="F78" s="33" t="n">
        <v>0</v>
      </c>
      <c r="G78" s="33" t="n">
        <v>0</v>
      </c>
      <c r="N78" s="33" t="s">
        <v>295</v>
      </c>
      <c r="O78" s="0" t="n">
        <v>80</v>
      </c>
      <c r="P78" s="0" t="n">
        <v>4</v>
      </c>
      <c r="Q78" s="0" t="n">
        <v>1</v>
      </c>
      <c r="R78" s="0" t="s">
        <v>580</v>
      </c>
    </row>
    <row r="79" customFormat="false" ht="12.8" hidden="false" customHeight="false" outlineLevel="0" collapsed="false">
      <c r="A79" s="0" t="s">
        <v>107</v>
      </c>
      <c r="B79" s="0" t="s">
        <v>1754</v>
      </c>
      <c r="C79" s="0" t="n">
        <f aca="false">VLOOKUP(batch_6!A79,'patient_data_survival(Nov17)'!$B$2:$J$71,9,0)</f>
        <v>0</v>
      </c>
      <c r="D79" s="0" t="e">
        <f aca="false">VLOOKUP(batch_6!A79,yvonne_data!$C$2:$D$70,2,0)</f>
        <v>#N/A</v>
      </c>
      <c r="F79" s="33" t="n">
        <v>0</v>
      </c>
      <c r="G79" s="33" t="n">
        <v>0</v>
      </c>
      <c r="O79" s="0" t="n">
        <v>80</v>
      </c>
      <c r="P79" s="0" t="n">
        <v>4</v>
      </c>
      <c r="Q79" s="0" t="n">
        <v>1</v>
      </c>
      <c r="R79" s="0" t="s">
        <v>580</v>
      </c>
    </row>
    <row r="80" customFormat="false" ht="12.8" hidden="false" customHeight="false" outlineLevel="0" collapsed="false">
      <c r="A80" s="0" t="s">
        <v>107</v>
      </c>
      <c r="B80" s="0" t="s">
        <v>1755</v>
      </c>
      <c r="C80" s="0" t="n">
        <f aca="false">VLOOKUP(batch_6!A80,'patient_data_survival(Nov17)'!$B$2:$J$71,9,0)</f>
        <v>0</v>
      </c>
      <c r="D80" s="0" t="e">
        <f aca="false">VLOOKUP(batch_6!A80,yvonne_data!$C$2:$D$70,2,0)</f>
        <v>#N/A</v>
      </c>
      <c r="F80" s="33" t="n">
        <v>0</v>
      </c>
      <c r="G80" s="33" t="n">
        <v>0</v>
      </c>
      <c r="N80" s="33" t="s">
        <v>295</v>
      </c>
      <c r="O80" s="0" t="n">
        <v>80</v>
      </c>
      <c r="P80" s="0" t="n">
        <v>4</v>
      </c>
      <c r="Q80" s="0" t="n">
        <v>1</v>
      </c>
      <c r="R80" s="0" t="s">
        <v>1756</v>
      </c>
    </row>
    <row r="81" customFormat="false" ht="12.8" hidden="false" customHeight="false" outlineLevel="0" collapsed="false">
      <c r="A81" s="0" t="s">
        <v>107</v>
      </c>
      <c r="B81" s="0" t="s">
        <v>1757</v>
      </c>
      <c r="C81" s="0" t="n">
        <f aca="false">VLOOKUP(batch_6!A81,'patient_data_survival(Nov17)'!$B$2:$J$71,9,0)</f>
        <v>0</v>
      </c>
      <c r="D81" s="0" t="e">
        <f aca="false">VLOOKUP(batch_6!A81,yvonne_data!$C$2:$D$70,2,0)</f>
        <v>#N/A</v>
      </c>
      <c r="F81" s="33" t="n">
        <v>0</v>
      </c>
      <c r="G81" s="33" t="n">
        <v>0</v>
      </c>
      <c r="N81" s="0" t="s">
        <v>1680</v>
      </c>
      <c r="P81" s="0" t="n">
        <v>4</v>
      </c>
      <c r="Q81" s="0" t="n">
        <v>2</v>
      </c>
    </row>
    <row r="82" customFormat="false" ht="12.8" hidden="false" customHeight="false" outlineLevel="0" collapsed="false">
      <c r="A82" s="0" t="s">
        <v>107</v>
      </c>
      <c r="B82" s="0" t="s">
        <v>1758</v>
      </c>
      <c r="C82" s="0" t="n">
        <f aca="false">VLOOKUP(batch_6!A82,'patient_data_survival(Nov17)'!$B$2:$J$71,9,0)</f>
        <v>0</v>
      </c>
      <c r="D82" s="0" t="e">
        <f aca="false">VLOOKUP(batch_6!A82,yvonne_data!$C$2:$D$70,2,0)</f>
        <v>#N/A</v>
      </c>
      <c r="F82" s="33" t="n">
        <v>0</v>
      </c>
      <c r="G82" s="33" t="n">
        <v>0</v>
      </c>
      <c r="N82" s="0" t="s">
        <v>1678</v>
      </c>
      <c r="P82" s="0" t="n">
        <v>4</v>
      </c>
      <c r="Q82" s="0" t="n">
        <v>2</v>
      </c>
    </row>
    <row r="83" customFormat="false" ht="12.8" hidden="false" customHeight="false" outlineLevel="0" collapsed="false">
      <c r="A83" s="0" t="s">
        <v>107</v>
      </c>
      <c r="B83" s="0" t="s">
        <v>1759</v>
      </c>
      <c r="C83" s="0" t="n">
        <f aca="false">VLOOKUP(batch_6!A83,'patient_data_survival(Nov17)'!$B$2:$J$71,9,0)</f>
        <v>0</v>
      </c>
      <c r="D83" s="0" t="e">
        <f aca="false">VLOOKUP(batch_6!A83,yvonne_data!$C$2:$D$70,2,0)</f>
        <v>#N/A</v>
      </c>
      <c r="F83" s="33" t="n">
        <v>0</v>
      </c>
      <c r="G83" s="33" t="n">
        <v>0</v>
      </c>
      <c r="N83" s="0" t="s">
        <v>1678</v>
      </c>
      <c r="P83" s="0" t="n">
        <v>4</v>
      </c>
      <c r="Q83" s="0" t="n">
        <v>2</v>
      </c>
    </row>
    <row r="84" customFormat="false" ht="12.8" hidden="false" customHeight="false" outlineLevel="0" collapsed="false">
      <c r="A84" s="0" t="s">
        <v>107</v>
      </c>
      <c r="B84" s="0" t="s">
        <v>1760</v>
      </c>
      <c r="C84" s="0" t="n">
        <f aca="false">VLOOKUP(batch_6!A84,'patient_data_survival(Nov17)'!$B$2:$J$71,9,0)</f>
        <v>0</v>
      </c>
      <c r="D84" s="0" t="e">
        <f aca="false">VLOOKUP(batch_6!A84,yvonne_data!$C$2:$D$70,2,0)</f>
        <v>#N/A</v>
      </c>
      <c r="F84" s="33" t="n">
        <v>0</v>
      </c>
      <c r="G84" s="33" t="n">
        <v>0</v>
      </c>
      <c r="N84" s="0" t="s">
        <v>1678</v>
      </c>
      <c r="P84" s="0" t="n">
        <v>4</v>
      </c>
      <c r="Q84" s="0" t="n">
        <v>2</v>
      </c>
    </row>
    <row r="85" customFormat="false" ht="12.8" hidden="false" customHeight="false" outlineLevel="0" collapsed="false">
      <c r="A85" s="0" t="s">
        <v>107</v>
      </c>
      <c r="B85" s="0" t="s">
        <v>1761</v>
      </c>
      <c r="C85" s="0" t="n">
        <f aca="false">VLOOKUP(batch_6!A85,'patient_data_survival(Nov17)'!$B$2:$J$71,9,0)</f>
        <v>0</v>
      </c>
      <c r="D85" s="0" t="e">
        <f aca="false">VLOOKUP(batch_6!A85,yvonne_data!$C$2:$D$70,2,0)</f>
        <v>#N/A</v>
      </c>
      <c r="F85" s="33" t="n">
        <v>0</v>
      </c>
      <c r="G85" s="33" t="n">
        <v>0</v>
      </c>
      <c r="N85" s="0" t="s">
        <v>1678</v>
      </c>
      <c r="P85" s="0" t="n">
        <v>4</v>
      </c>
      <c r="Q85" s="0" t="n">
        <v>2</v>
      </c>
    </row>
    <row r="86" customFormat="false" ht="12.8" hidden="false" customHeight="false" outlineLevel="0" collapsed="false">
      <c r="A86" s="0" t="s">
        <v>107</v>
      </c>
      <c r="B86" s="0" t="s">
        <v>1762</v>
      </c>
      <c r="C86" s="0" t="n">
        <f aca="false">VLOOKUP(batch_6!A86,'patient_data_survival(Nov17)'!$B$2:$J$71,9,0)</f>
        <v>0</v>
      </c>
      <c r="D86" s="0" t="e">
        <f aca="false">VLOOKUP(batch_6!A86,yvonne_data!$C$2:$D$70,2,0)</f>
        <v>#N/A</v>
      </c>
      <c r="F86" s="33" t="n">
        <v>0</v>
      </c>
      <c r="G86" s="33" t="n">
        <v>0</v>
      </c>
      <c r="N86" s="0" t="s">
        <v>1678</v>
      </c>
      <c r="P86" s="0" t="n">
        <v>4</v>
      </c>
      <c r="Q86" s="0" t="n">
        <v>2</v>
      </c>
    </row>
    <row r="87" customFormat="false" ht="12.8" hidden="false" customHeight="false" outlineLevel="0" collapsed="false">
      <c r="A87" s="0" t="s">
        <v>107</v>
      </c>
      <c r="B87" s="0" t="s">
        <v>1763</v>
      </c>
      <c r="C87" s="0" t="n">
        <f aca="false">VLOOKUP(batch_6!A87,'patient_data_survival(Nov17)'!$B$2:$J$71,9,0)</f>
        <v>0</v>
      </c>
      <c r="D87" s="0" t="e">
        <f aca="false">VLOOKUP(batch_6!A87,yvonne_data!$C$2:$D$70,2,0)</f>
        <v>#N/A</v>
      </c>
      <c r="F87" s="33" t="n">
        <v>0</v>
      </c>
      <c r="G87" s="33" t="n">
        <v>0</v>
      </c>
      <c r="N87" s="0" t="s">
        <v>1680</v>
      </c>
      <c r="P87" s="0" t="n">
        <v>4</v>
      </c>
      <c r="Q87" s="0" t="n">
        <v>2</v>
      </c>
      <c r="R87" s="0" t="s">
        <v>1763</v>
      </c>
    </row>
    <row r="88" customFormat="false" ht="12.8" hidden="false" customHeight="false" outlineLevel="0" collapsed="false">
      <c r="A88" s="0" t="s">
        <v>107</v>
      </c>
      <c r="B88" s="0" t="s">
        <v>1764</v>
      </c>
      <c r="C88" s="0" t="n">
        <f aca="false">VLOOKUP(batch_6!A88,'patient_data_survival(Nov17)'!$B$2:$J$71,9,0)</f>
        <v>0</v>
      </c>
      <c r="D88" s="0" t="e">
        <f aca="false">VLOOKUP(batch_6!A88,yvonne_data!$C$2:$D$70,2,0)</f>
        <v>#N/A</v>
      </c>
      <c r="F88" s="33" t="n">
        <v>0</v>
      </c>
      <c r="G88" s="33" t="n">
        <v>0</v>
      </c>
      <c r="O88" s="0" t="n">
        <v>90</v>
      </c>
      <c r="P88" s="0" t="n">
        <v>4</v>
      </c>
      <c r="Q88" s="0" t="n">
        <v>2</v>
      </c>
    </row>
    <row r="89" customFormat="false" ht="12.8" hidden="false" customHeight="false" outlineLevel="0" collapsed="false">
      <c r="A89" s="0" t="s">
        <v>107</v>
      </c>
      <c r="B89" s="0" t="s">
        <v>1765</v>
      </c>
      <c r="C89" s="0" t="n">
        <f aca="false">VLOOKUP(batch_6!A89,'patient_data_survival(Nov17)'!$B$2:$J$71,9,0)</f>
        <v>0</v>
      </c>
      <c r="D89" s="0" t="e">
        <f aca="false">VLOOKUP(batch_6!A89,yvonne_data!$C$2:$D$70,2,0)</f>
        <v>#N/A</v>
      </c>
      <c r="F89" s="33" t="n">
        <v>0</v>
      </c>
      <c r="G89" s="33" t="n">
        <v>0</v>
      </c>
      <c r="O89" s="0" t="n">
        <v>90</v>
      </c>
      <c r="P89" s="0" t="n">
        <v>4</v>
      </c>
      <c r="Q89" s="0" t="n">
        <v>2</v>
      </c>
    </row>
    <row r="90" customFormat="false" ht="12.8" hidden="false" customHeight="false" outlineLevel="0" collapsed="false">
      <c r="A90" s="0" t="s">
        <v>107</v>
      </c>
      <c r="B90" s="0" t="s">
        <v>1766</v>
      </c>
      <c r="C90" s="0" t="n">
        <f aca="false">VLOOKUP(batch_6!A90,'patient_data_survival(Nov17)'!$B$2:$J$71,9,0)</f>
        <v>0</v>
      </c>
      <c r="D90" s="0" t="e">
        <f aca="false">VLOOKUP(batch_6!A90,yvonne_data!$C$2:$D$70,2,0)</f>
        <v>#N/A</v>
      </c>
      <c r="F90" s="33" t="n">
        <v>0</v>
      </c>
      <c r="G90" s="33" t="n">
        <v>0</v>
      </c>
      <c r="N90" s="0" t="s">
        <v>1678</v>
      </c>
      <c r="O90" s="0" t="n">
        <v>90</v>
      </c>
      <c r="P90" s="0" t="n">
        <v>4</v>
      </c>
      <c r="Q90" s="0" t="n">
        <v>3</v>
      </c>
    </row>
    <row r="91" customFormat="false" ht="12.8" hidden="false" customHeight="false" outlineLevel="0" collapsed="false">
      <c r="A91" s="0" t="s">
        <v>107</v>
      </c>
      <c r="B91" s="34" t="s">
        <v>1767</v>
      </c>
      <c r="C91" s="0" t="n">
        <f aca="false">VLOOKUP(batch_6!A91,'patient_data_survival(Nov17)'!$B$2:$J$71,9,0)</f>
        <v>0</v>
      </c>
      <c r="D91" s="0" t="e">
        <f aca="false">VLOOKUP(batch_6!A91,yvonne_data!$C$2:$D$70,2,0)</f>
        <v>#N/A</v>
      </c>
      <c r="F91" s="33" t="n">
        <v>0</v>
      </c>
      <c r="G91" s="33" t="n">
        <v>0</v>
      </c>
      <c r="O91" s="0" t="n">
        <v>90</v>
      </c>
      <c r="P91" s="0" t="n">
        <v>4</v>
      </c>
      <c r="Q91" s="0" t="n">
        <v>3</v>
      </c>
    </row>
    <row r="92" customFormat="false" ht="12.8" hidden="false" customHeight="false" outlineLevel="0" collapsed="false">
      <c r="A92" s="0" t="s">
        <v>107</v>
      </c>
      <c r="B92" s="34" t="s">
        <v>1768</v>
      </c>
      <c r="C92" s="0" t="n">
        <f aca="false">VLOOKUP(batch_6!A92,'patient_data_survival(Nov17)'!$B$2:$J$71,9,0)</f>
        <v>0</v>
      </c>
      <c r="D92" s="0" t="e">
        <f aca="false">VLOOKUP(batch_6!A92,yvonne_data!$C$2:$D$70,2,0)</f>
        <v>#N/A</v>
      </c>
      <c r="F92" s="33" t="n">
        <v>0</v>
      </c>
      <c r="G92" s="33" t="n">
        <v>0</v>
      </c>
      <c r="O92" s="0" t="n">
        <v>90</v>
      </c>
      <c r="P92" s="0" t="n">
        <v>4</v>
      </c>
      <c r="Q92" s="0" t="n">
        <v>3</v>
      </c>
    </row>
    <row r="93" customFormat="false" ht="12.8" hidden="false" customHeight="false" outlineLevel="0" collapsed="false">
      <c r="A93" s="0" t="s">
        <v>107</v>
      </c>
      <c r="B93" s="34" t="s">
        <v>1769</v>
      </c>
      <c r="C93" s="0" t="n">
        <f aca="false">VLOOKUP(batch_6!A93,'patient_data_survival(Nov17)'!$B$2:$J$71,9,0)</f>
        <v>0</v>
      </c>
      <c r="D93" s="0" t="e">
        <f aca="false">VLOOKUP(batch_6!A93,yvonne_data!$C$2:$D$70,2,0)</f>
        <v>#N/A</v>
      </c>
      <c r="F93" s="33" t="n">
        <v>0</v>
      </c>
      <c r="G93" s="33" t="n">
        <v>0</v>
      </c>
      <c r="O93" s="0" t="n">
        <v>90</v>
      </c>
      <c r="P93" s="0" t="n">
        <v>4</v>
      </c>
      <c r="Q93" s="0" t="n">
        <v>3</v>
      </c>
      <c r="R93" s="0" t="s">
        <v>584</v>
      </c>
    </row>
    <row r="94" customFormat="false" ht="12.8" hidden="false" customHeight="false" outlineLevel="0" collapsed="false">
      <c r="A94" s="0" t="s">
        <v>107</v>
      </c>
      <c r="B94" s="34" t="s">
        <v>1770</v>
      </c>
      <c r="C94" s="0" t="n">
        <f aca="false">VLOOKUP(batch_6!A94,'patient_data_survival(Nov17)'!$B$2:$J$71,9,0)</f>
        <v>0</v>
      </c>
      <c r="D94" s="0" t="e">
        <f aca="false">VLOOKUP(batch_6!A94,yvonne_data!$C$2:$D$70,2,0)</f>
        <v>#N/A</v>
      </c>
      <c r="F94" s="33" t="n">
        <v>0</v>
      </c>
      <c r="G94" s="33" t="n">
        <v>0</v>
      </c>
      <c r="O94" s="0" t="n">
        <v>90</v>
      </c>
      <c r="P94" s="0" t="n">
        <v>4</v>
      </c>
      <c r="Q94" s="0" t="n">
        <v>3</v>
      </c>
    </row>
    <row r="95" customFormat="false" ht="12.8" hidden="false" customHeight="false" outlineLevel="0" collapsed="false">
      <c r="A95" s="0" t="s">
        <v>109</v>
      </c>
      <c r="B95" s="0" t="s">
        <v>1756</v>
      </c>
      <c r="C95" s="0" t="n">
        <f aca="false">VLOOKUP(batch_6!A95,'patient_data_survival(Nov17)'!$B$2:$J$71,9,0)</f>
        <v>0</v>
      </c>
      <c r="D95" s="0" t="e">
        <f aca="false">VLOOKUP(batch_6!A95,yvonne_data!$C$2:$D$70,2,0)</f>
        <v>#N/A</v>
      </c>
      <c r="F95" s="33" t="n">
        <v>0</v>
      </c>
      <c r="G95" s="33" t="n">
        <v>0</v>
      </c>
      <c r="N95" s="33" t="s">
        <v>1771</v>
      </c>
      <c r="O95" s="0" t="n">
        <v>25</v>
      </c>
      <c r="P95" s="0" t="n">
        <v>4</v>
      </c>
      <c r="Q95" s="0" t="n">
        <v>1</v>
      </c>
      <c r="R95" s="0" t="s">
        <v>1756</v>
      </c>
    </row>
    <row r="96" customFormat="false" ht="12.8" hidden="false" customHeight="false" outlineLevel="0" collapsed="false">
      <c r="A96" s="0" t="s">
        <v>109</v>
      </c>
      <c r="B96" s="0" t="s">
        <v>1756</v>
      </c>
      <c r="C96" s="0" t="n">
        <f aca="false">VLOOKUP(batch_6!A96,'patient_data_survival(Nov17)'!$B$2:$J$71,9,0)</f>
        <v>0</v>
      </c>
      <c r="D96" s="0" t="e">
        <f aca="false">VLOOKUP(batch_6!A96,yvonne_data!$C$2:$D$70,2,0)</f>
        <v>#N/A</v>
      </c>
      <c r="F96" s="33" t="n">
        <v>0</v>
      </c>
      <c r="G96" s="33" t="n">
        <v>0</v>
      </c>
      <c r="N96" s="33" t="s">
        <v>1771</v>
      </c>
      <c r="O96" s="0" t="n">
        <v>25</v>
      </c>
      <c r="P96" s="0" t="n">
        <v>4</v>
      </c>
      <c r="Q96" s="0" t="n">
        <v>1</v>
      </c>
      <c r="R96" s="0" t="s">
        <v>1756</v>
      </c>
    </row>
    <row r="97" customFormat="false" ht="12.8" hidden="false" customHeight="false" outlineLevel="0" collapsed="false">
      <c r="A97" s="0" t="s">
        <v>109</v>
      </c>
      <c r="B97" s="0" t="s">
        <v>1772</v>
      </c>
      <c r="C97" s="0" t="n">
        <f aca="false">VLOOKUP(batch_6!A97,'patient_data_survival(Nov17)'!$B$2:$J$71,9,0)</f>
        <v>0</v>
      </c>
      <c r="D97" s="0" t="e">
        <f aca="false">VLOOKUP(batch_6!A97,yvonne_data!$C$2:$D$70,2,0)</f>
        <v>#N/A</v>
      </c>
      <c r="F97" s="33" t="n">
        <v>0</v>
      </c>
      <c r="G97" s="33" t="n">
        <v>0</v>
      </c>
      <c r="N97" s="33" t="s">
        <v>1773</v>
      </c>
      <c r="O97" s="0" t="n">
        <v>25</v>
      </c>
      <c r="P97" s="0" t="n">
        <v>4</v>
      </c>
      <c r="Q97" s="0" t="n">
        <v>1</v>
      </c>
      <c r="R97" s="0" t="s">
        <v>1756</v>
      </c>
    </row>
    <row r="98" customFormat="false" ht="12.8" hidden="false" customHeight="false" outlineLevel="0" collapsed="false">
      <c r="A98" s="0" t="s">
        <v>109</v>
      </c>
      <c r="B98" s="0" t="s">
        <v>1774</v>
      </c>
      <c r="C98" s="0" t="n">
        <f aca="false">VLOOKUP(batch_6!A98,'patient_data_survival(Nov17)'!$B$2:$J$71,9,0)</f>
        <v>0</v>
      </c>
      <c r="D98" s="0" t="e">
        <f aca="false">VLOOKUP(batch_6!A98,yvonne_data!$C$2:$D$70,2,0)</f>
        <v>#N/A</v>
      </c>
      <c r="F98" s="33" t="n">
        <v>0</v>
      </c>
      <c r="G98" s="33" t="n">
        <v>0</v>
      </c>
      <c r="N98" s="33" t="s">
        <v>1773</v>
      </c>
      <c r="O98" s="0" t="n">
        <v>25</v>
      </c>
      <c r="P98" s="0" t="n">
        <v>4</v>
      </c>
      <c r="Q98" s="0" t="n">
        <v>1</v>
      </c>
      <c r="R98" s="0" t="s">
        <v>1756</v>
      </c>
    </row>
    <row r="99" customFormat="false" ht="12.8" hidden="false" customHeight="false" outlineLevel="0" collapsed="false">
      <c r="A99" s="0" t="s">
        <v>109</v>
      </c>
      <c r="B99" s="0" t="s">
        <v>1775</v>
      </c>
      <c r="C99" s="0" t="n">
        <f aca="false">VLOOKUP(batch_6!A99,'patient_data_survival(Nov17)'!$B$2:$J$71,9,0)</f>
        <v>0</v>
      </c>
      <c r="D99" s="0" t="e">
        <f aca="false">VLOOKUP(batch_6!A99,yvonne_data!$C$2:$D$70,2,0)</f>
        <v>#N/A</v>
      </c>
      <c r="F99" s="33" t="n">
        <v>0</v>
      </c>
      <c r="G99" s="33" t="n">
        <v>0</v>
      </c>
      <c r="N99" s="33" t="s">
        <v>1773</v>
      </c>
      <c r="O99" s="0" t="n">
        <v>25</v>
      </c>
      <c r="P99" s="0" t="n">
        <v>4</v>
      </c>
      <c r="Q99" s="0" t="n">
        <v>1</v>
      </c>
      <c r="R99" s="0" t="s">
        <v>1756</v>
      </c>
    </row>
    <row r="100" customFormat="false" ht="12.8" hidden="false" customHeight="false" outlineLevel="0" collapsed="false">
      <c r="A100" s="0" t="s">
        <v>109</v>
      </c>
      <c r="B100" s="0" t="s">
        <v>1776</v>
      </c>
      <c r="C100" s="0" t="n">
        <f aca="false">VLOOKUP(batch_6!A100,'patient_data_survival(Nov17)'!$B$2:$J$71,9,0)</f>
        <v>0</v>
      </c>
      <c r="D100" s="0" t="e">
        <f aca="false">VLOOKUP(batch_6!A100,yvonne_data!$C$2:$D$70,2,0)</f>
        <v>#N/A</v>
      </c>
      <c r="F100" s="33" t="n">
        <v>0</v>
      </c>
      <c r="G100" s="33" t="n">
        <v>0</v>
      </c>
      <c r="N100" s="33" t="s">
        <v>1773</v>
      </c>
      <c r="O100" s="0" t="n">
        <v>25</v>
      </c>
      <c r="P100" s="0" t="n">
        <v>4</v>
      </c>
      <c r="Q100" s="0" t="n">
        <v>1</v>
      </c>
      <c r="R100" s="0" t="s">
        <v>1777</v>
      </c>
    </row>
    <row r="101" customFormat="false" ht="12.8" hidden="false" customHeight="false" outlineLevel="0" collapsed="false">
      <c r="A101" s="0" t="s">
        <v>109</v>
      </c>
      <c r="B101" s="0" t="s">
        <v>1777</v>
      </c>
      <c r="C101" s="0" t="n">
        <f aca="false">VLOOKUP(batch_6!A101,'patient_data_survival(Nov17)'!$B$2:$J$71,9,0)</f>
        <v>0</v>
      </c>
      <c r="D101" s="0" t="e">
        <f aca="false">VLOOKUP(batch_6!A101,yvonne_data!$C$2:$D$70,2,0)</f>
        <v>#N/A</v>
      </c>
      <c r="F101" s="33" t="n">
        <v>0</v>
      </c>
      <c r="G101" s="33" t="n">
        <v>0</v>
      </c>
      <c r="N101" s="33" t="s">
        <v>1692</v>
      </c>
      <c r="O101" s="0" t="n">
        <v>75</v>
      </c>
      <c r="P101" s="0" t="n">
        <v>4</v>
      </c>
      <c r="Q101" s="0" t="n">
        <v>1</v>
      </c>
      <c r="R101" s="0" t="s">
        <v>1778</v>
      </c>
    </row>
    <row r="102" customFormat="false" ht="12.8" hidden="false" customHeight="false" outlineLevel="0" collapsed="false">
      <c r="A102" s="0" t="s">
        <v>109</v>
      </c>
      <c r="B102" s="0" t="s">
        <v>1778</v>
      </c>
      <c r="C102" s="0" t="n">
        <f aca="false">VLOOKUP(batch_6!A102,'patient_data_survival(Nov17)'!$B$2:$J$71,9,0)</f>
        <v>0</v>
      </c>
      <c r="D102" s="0" t="e">
        <f aca="false">VLOOKUP(batch_6!A102,yvonne_data!$C$2:$D$70,2,0)</f>
        <v>#N/A</v>
      </c>
      <c r="F102" s="33" t="n">
        <v>0</v>
      </c>
      <c r="G102" s="33" t="n">
        <v>0</v>
      </c>
      <c r="N102" s="33" t="s">
        <v>1680</v>
      </c>
      <c r="O102" s="0" t="n">
        <v>75</v>
      </c>
      <c r="P102" s="0" t="n">
        <v>4</v>
      </c>
      <c r="Q102" s="0" t="n">
        <v>1</v>
      </c>
      <c r="R102" s="0" t="s">
        <v>1777</v>
      </c>
    </row>
    <row r="103" customFormat="false" ht="12.8" hidden="false" customHeight="false" outlineLevel="0" collapsed="false">
      <c r="A103" s="0" t="s">
        <v>109</v>
      </c>
      <c r="B103" s="0" t="s">
        <v>1779</v>
      </c>
      <c r="C103" s="0" t="n">
        <f aca="false">VLOOKUP(batch_6!A103,'patient_data_survival(Nov17)'!$B$2:$J$71,9,0)</f>
        <v>0</v>
      </c>
      <c r="D103" s="0" t="e">
        <f aca="false">VLOOKUP(batch_6!A103,yvonne_data!$C$2:$D$70,2,0)</f>
        <v>#N/A</v>
      </c>
      <c r="F103" s="33" t="n">
        <v>0</v>
      </c>
      <c r="G103" s="33" t="n">
        <v>0</v>
      </c>
      <c r="N103" s="33" t="s">
        <v>295</v>
      </c>
      <c r="O103" s="0" t="n">
        <v>75</v>
      </c>
      <c r="P103" s="0" t="n">
        <v>4</v>
      </c>
      <c r="Q103" s="0" t="n">
        <v>1</v>
      </c>
      <c r="R103" s="0" t="s">
        <v>1777</v>
      </c>
    </row>
    <row r="104" customFormat="false" ht="12.8" hidden="false" customHeight="false" outlineLevel="0" collapsed="false">
      <c r="A104" s="0" t="s">
        <v>109</v>
      </c>
      <c r="B104" s="0" t="s">
        <v>1780</v>
      </c>
      <c r="C104" s="0" t="n">
        <f aca="false">VLOOKUP(batch_6!A104,'patient_data_survival(Nov17)'!$B$2:$J$71,9,0)</f>
        <v>0</v>
      </c>
      <c r="D104" s="0" t="e">
        <f aca="false">VLOOKUP(batch_6!A104,yvonne_data!$C$2:$D$70,2,0)</f>
        <v>#N/A</v>
      </c>
      <c r="F104" s="33" t="n">
        <v>0</v>
      </c>
      <c r="G104" s="33" t="n">
        <v>0</v>
      </c>
      <c r="N104" s="33" t="s">
        <v>295</v>
      </c>
      <c r="O104" s="0" t="n">
        <v>75</v>
      </c>
      <c r="P104" s="0" t="n">
        <v>4</v>
      </c>
      <c r="Q104" s="0" t="n">
        <v>1</v>
      </c>
      <c r="R104" s="0" t="s">
        <v>1777</v>
      </c>
    </row>
    <row r="105" customFormat="false" ht="12.8" hidden="false" customHeight="false" outlineLevel="0" collapsed="false">
      <c r="A105" s="0" t="s">
        <v>109</v>
      </c>
      <c r="B105" s="0" t="s">
        <v>1781</v>
      </c>
      <c r="C105" s="0" t="n">
        <f aca="false">VLOOKUP(batch_6!A105,'patient_data_survival(Nov17)'!$B$2:$J$71,9,0)</f>
        <v>0</v>
      </c>
      <c r="D105" s="0" t="e">
        <f aca="false">VLOOKUP(batch_6!A105,yvonne_data!$C$2:$D$70,2,0)</f>
        <v>#N/A</v>
      </c>
      <c r="F105" s="33" t="n">
        <v>0</v>
      </c>
      <c r="G105" s="33" t="n">
        <v>0</v>
      </c>
      <c r="N105" s="33" t="s">
        <v>295</v>
      </c>
      <c r="O105" s="0" t="n">
        <v>75</v>
      </c>
      <c r="P105" s="0" t="n">
        <v>4</v>
      </c>
      <c r="Q105" s="0" t="n">
        <v>1</v>
      </c>
      <c r="R105" s="0" t="s">
        <v>1777</v>
      </c>
    </row>
    <row r="106" customFormat="false" ht="12.8" hidden="false" customHeight="false" outlineLevel="0" collapsed="false">
      <c r="A106" s="0" t="s">
        <v>109</v>
      </c>
      <c r="B106" s="0" t="s">
        <v>1782</v>
      </c>
      <c r="C106" s="0" t="n">
        <f aca="false">VLOOKUP(batch_6!A106,'patient_data_survival(Nov17)'!$B$2:$J$71,9,0)</f>
        <v>0</v>
      </c>
      <c r="D106" s="0" t="e">
        <f aca="false">VLOOKUP(batch_6!A106,yvonne_data!$C$2:$D$70,2,0)</f>
        <v>#N/A</v>
      </c>
      <c r="F106" s="33" t="n">
        <v>0</v>
      </c>
      <c r="G106" s="33" t="n">
        <v>0</v>
      </c>
      <c r="N106" s="33" t="s">
        <v>295</v>
      </c>
      <c r="O106" s="0" t="n">
        <v>75</v>
      </c>
      <c r="P106" s="0" t="n">
        <v>4</v>
      </c>
      <c r="Q106" s="0" t="n">
        <v>1</v>
      </c>
      <c r="R106" s="0" t="s">
        <v>1778</v>
      </c>
    </row>
    <row r="107" customFormat="false" ht="12.8" hidden="false" customHeight="false" outlineLevel="0" collapsed="false">
      <c r="A107" s="0" t="s">
        <v>109</v>
      </c>
      <c r="B107" s="0" t="s">
        <v>1783</v>
      </c>
      <c r="C107" s="0" t="n">
        <f aca="false">VLOOKUP(batch_6!A107,'patient_data_survival(Nov17)'!$B$2:$J$71,9,0)</f>
        <v>0</v>
      </c>
      <c r="D107" s="0" t="e">
        <f aca="false">VLOOKUP(batch_6!A107,yvonne_data!$C$2:$D$70,2,0)</f>
        <v>#N/A</v>
      </c>
      <c r="F107" s="33" t="n">
        <v>0</v>
      </c>
      <c r="G107" s="33" t="n">
        <v>0</v>
      </c>
      <c r="N107" s="33" t="s">
        <v>295</v>
      </c>
      <c r="O107" s="0" t="n">
        <v>90</v>
      </c>
      <c r="P107" s="0" t="n">
        <v>4</v>
      </c>
      <c r="Q107" s="0" t="n">
        <v>1</v>
      </c>
      <c r="R107" s="0" t="s">
        <v>1777</v>
      </c>
    </row>
    <row r="108" customFormat="false" ht="12.8" hidden="false" customHeight="false" outlineLevel="0" collapsed="false">
      <c r="A108" s="0" t="s">
        <v>109</v>
      </c>
      <c r="B108" s="0" t="s">
        <v>1784</v>
      </c>
      <c r="C108" s="0" t="n">
        <f aca="false">VLOOKUP(batch_6!A108,'patient_data_survival(Nov17)'!$B$2:$J$71,9,0)</f>
        <v>0</v>
      </c>
      <c r="D108" s="0" t="e">
        <f aca="false">VLOOKUP(batch_6!A108,yvonne_data!$C$2:$D$70,2,0)</f>
        <v>#N/A</v>
      </c>
      <c r="F108" s="33" t="n">
        <v>0</v>
      </c>
      <c r="G108" s="33" t="n">
        <v>0</v>
      </c>
      <c r="N108" s="33" t="s">
        <v>295</v>
      </c>
      <c r="O108" s="0" t="n">
        <v>75</v>
      </c>
      <c r="P108" s="0" t="n">
        <v>4</v>
      </c>
      <c r="Q108" s="0" t="n">
        <v>1</v>
      </c>
      <c r="R108" s="0" t="s">
        <v>1778</v>
      </c>
    </row>
    <row r="109" customFormat="false" ht="12.8" hidden="false" customHeight="false" outlineLevel="0" collapsed="false">
      <c r="A109" s="0" t="s">
        <v>109</v>
      </c>
      <c r="B109" s="0" t="s">
        <v>1785</v>
      </c>
      <c r="C109" s="0" t="n">
        <f aca="false">VLOOKUP(batch_6!A109,'patient_data_survival(Nov17)'!$B$2:$J$71,9,0)</f>
        <v>0</v>
      </c>
      <c r="D109" s="0" t="e">
        <f aca="false">VLOOKUP(batch_6!A109,yvonne_data!$C$2:$D$70,2,0)</f>
        <v>#N/A</v>
      </c>
      <c r="F109" s="33" t="n">
        <v>0</v>
      </c>
      <c r="G109" s="33" t="n">
        <v>0</v>
      </c>
      <c r="N109" s="33" t="s">
        <v>295</v>
      </c>
      <c r="O109" s="0" t="n">
        <v>90</v>
      </c>
      <c r="P109" s="0" t="n">
        <v>4</v>
      </c>
      <c r="Q109" s="0" t="n">
        <v>1</v>
      </c>
    </row>
    <row r="110" customFormat="false" ht="12.8" hidden="false" customHeight="false" outlineLevel="0" collapsed="false">
      <c r="A110" s="0" t="s">
        <v>109</v>
      </c>
      <c r="B110" s="0" t="s">
        <v>1786</v>
      </c>
      <c r="C110" s="0" t="n">
        <f aca="false">VLOOKUP(batch_6!A110,'patient_data_survival(Nov17)'!$B$2:$J$71,9,0)</f>
        <v>0</v>
      </c>
      <c r="D110" s="0" t="e">
        <f aca="false">VLOOKUP(batch_6!A110,yvonne_data!$C$2:$D$70,2,0)</f>
        <v>#N/A</v>
      </c>
      <c r="F110" s="33" t="n">
        <v>0</v>
      </c>
      <c r="G110" s="33" t="n">
        <v>0</v>
      </c>
      <c r="O110" s="0" t="n">
        <v>80</v>
      </c>
      <c r="P110" s="0" t="n">
        <v>4</v>
      </c>
      <c r="Q110" s="0" t="n">
        <v>1</v>
      </c>
    </row>
    <row r="111" customFormat="false" ht="12.8" hidden="false" customHeight="false" outlineLevel="0" collapsed="false">
      <c r="A111" s="0" t="s">
        <v>109</v>
      </c>
      <c r="B111" s="0" t="s">
        <v>1787</v>
      </c>
      <c r="C111" s="0" t="n">
        <f aca="false">VLOOKUP(batch_6!A111,'patient_data_survival(Nov17)'!$B$2:$J$71,9,0)</f>
        <v>0</v>
      </c>
      <c r="D111" s="0" t="e">
        <f aca="false">VLOOKUP(batch_6!A111,yvonne_data!$C$2:$D$70,2,0)</f>
        <v>#N/A</v>
      </c>
      <c r="F111" s="33" t="n">
        <v>0</v>
      </c>
      <c r="G111" s="33" t="n">
        <v>0</v>
      </c>
      <c r="N111" s="0" t="s">
        <v>1680</v>
      </c>
      <c r="P111" s="0" t="n">
        <v>4</v>
      </c>
      <c r="Q111" s="0" t="n">
        <v>2</v>
      </c>
    </row>
    <row r="112" customFormat="false" ht="12.8" hidden="false" customHeight="false" outlineLevel="0" collapsed="false">
      <c r="A112" s="0" t="s">
        <v>109</v>
      </c>
      <c r="B112" s="0" t="s">
        <v>1788</v>
      </c>
      <c r="C112" s="0" t="n">
        <f aca="false">VLOOKUP(batch_6!A112,'patient_data_survival(Nov17)'!$B$2:$J$71,9,0)</f>
        <v>0</v>
      </c>
      <c r="D112" s="0" t="e">
        <f aca="false">VLOOKUP(batch_6!A112,yvonne_data!$C$2:$D$70,2,0)</f>
        <v>#N/A</v>
      </c>
      <c r="F112" s="33" t="n">
        <v>0</v>
      </c>
      <c r="G112" s="33" t="n">
        <v>0</v>
      </c>
      <c r="N112" s="0" t="s">
        <v>1680</v>
      </c>
      <c r="P112" s="0" t="n">
        <v>4</v>
      </c>
      <c r="Q112" s="0" t="n">
        <v>2</v>
      </c>
    </row>
    <row r="113" customFormat="false" ht="12.8" hidden="false" customHeight="false" outlineLevel="0" collapsed="false">
      <c r="A113" s="0" t="s">
        <v>109</v>
      </c>
      <c r="B113" s="0" t="s">
        <v>1789</v>
      </c>
      <c r="C113" s="0" t="n">
        <f aca="false">VLOOKUP(batch_6!A113,'patient_data_survival(Nov17)'!$B$2:$J$71,9,0)</f>
        <v>0</v>
      </c>
      <c r="D113" s="0" t="e">
        <f aca="false">VLOOKUP(batch_6!A113,yvonne_data!$C$2:$D$70,2,0)</f>
        <v>#N/A</v>
      </c>
      <c r="F113" s="33" t="n">
        <v>0</v>
      </c>
      <c r="G113" s="33" t="n">
        <v>0</v>
      </c>
      <c r="N113" s="0" t="s">
        <v>1678</v>
      </c>
      <c r="P113" s="0" t="n">
        <v>4</v>
      </c>
      <c r="Q113" s="0" t="n">
        <v>2</v>
      </c>
    </row>
    <row r="114" customFormat="false" ht="12.8" hidden="false" customHeight="false" outlineLevel="0" collapsed="false">
      <c r="A114" s="0" t="s">
        <v>109</v>
      </c>
      <c r="B114" s="0" t="s">
        <v>1790</v>
      </c>
      <c r="C114" s="0" t="n">
        <f aca="false">VLOOKUP(batch_6!A114,'patient_data_survival(Nov17)'!$B$2:$J$71,9,0)</f>
        <v>0</v>
      </c>
      <c r="D114" s="0" t="e">
        <f aca="false">VLOOKUP(batch_6!A114,yvonne_data!$C$2:$D$70,2,0)</f>
        <v>#N/A</v>
      </c>
      <c r="F114" s="33" t="n">
        <v>0</v>
      </c>
      <c r="G114" s="33" t="n">
        <v>0</v>
      </c>
      <c r="N114" s="0" t="s">
        <v>1678</v>
      </c>
      <c r="P114" s="0" t="n">
        <v>4</v>
      </c>
      <c r="Q114" s="0" t="n">
        <v>2</v>
      </c>
    </row>
    <row r="115" customFormat="false" ht="12.8" hidden="false" customHeight="false" outlineLevel="0" collapsed="false">
      <c r="A115" s="0" t="s">
        <v>109</v>
      </c>
      <c r="B115" s="0" t="s">
        <v>1791</v>
      </c>
      <c r="C115" s="0" t="n">
        <f aca="false">VLOOKUP(batch_6!A115,'patient_data_survival(Nov17)'!$B$2:$J$71,9,0)</f>
        <v>0</v>
      </c>
      <c r="D115" s="0" t="e">
        <f aca="false">VLOOKUP(batch_6!A115,yvonne_data!$C$2:$D$70,2,0)</f>
        <v>#N/A</v>
      </c>
      <c r="F115" s="33" t="n">
        <v>0</v>
      </c>
      <c r="G115" s="33" t="n">
        <v>0</v>
      </c>
      <c r="O115" s="0" t="n">
        <v>90</v>
      </c>
      <c r="P115" s="0" t="n">
        <v>4</v>
      </c>
      <c r="Q115" s="0" t="n">
        <v>2</v>
      </c>
    </row>
    <row r="116" customFormat="false" ht="12.8" hidden="false" customHeight="false" outlineLevel="0" collapsed="false">
      <c r="A116" s="0" t="s">
        <v>109</v>
      </c>
      <c r="B116" s="0" t="s">
        <v>1792</v>
      </c>
      <c r="C116" s="0" t="n">
        <f aca="false">VLOOKUP(batch_6!A116,'patient_data_survival(Nov17)'!$B$2:$J$71,9,0)</f>
        <v>0</v>
      </c>
      <c r="D116" s="0" t="e">
        <f aca="false">VLOOKUP(batch_6!A116,yvonne_data!$C$2:$D$70,2,0)</f>
        <v>#N/A</v>
      </c>
      <c r="F116" s="33" t="n">
        <v>0</v>
      </c>
      <c r="G116" s="33" t="n">
        <v>0</v>
      </c>
      <c r="P116" s="0" t="n">
        <v>4</v>
      </c>
      <c r="Q116" s="0" t="n">
        <v>2</v>
      </c>
    </row>
    <row r="117" customFormat="false" ht="12.8" hidden="false" customHeight="false" outlineLevel="0" collapsed="false">
      <c r="A117" s="0" t="s">
        <v>109</v>
      </c>
      <c r="B117" s="0" t="s">
        <v>1793</v>
      </c>
      <c r="C117" s="0" t="n">
        <f aca="false">VLOOKUP(batch_6!A117,'patient_data_survival(Nov17)'!$B$2:$J$71,9,0)</f>
        <v>0</v>
      </c>
      <c r="D117" s="0" t="e">
        <f aca="false">VLOOKUP(batch_6!A117,yvonne_data!$C$2:$D$70,2,0)</f>
        <v>#N/A</v>
      </c>
      <c r="F117" s="33" t="n">
        <v>0</v>
      </c>
      <c r="G117" s="33" t="n">
        <v>0</v>
      </c>
      <c r="N117" s="0" t="s">
        <v>1678</v>
      </c>
      <c r="O117" s="0" t="n">
        <v>90</v>
      </c>
      <c r="P117" s="0" t="n">
        <v>4</v>
      </c>
      <c r="Q117" s="0" t="n">
        <v>2</v>
      </c>
    </row>
    <row r="118" customFormat="false" ht="12.8" hidden="false" customHeight="false" outlineLevel="0" collapsed="false">
      <c r="A118" s="0" t="s">
        <v>109</v>
      </c>
      <c r="B118" s="0" t="s">
        <v>1794</v>
      </c>
      <c r="C118" s="0" t="n">
        <f aca="false">VLOOKUP(batch_6!A118,'patient_data_survival(Nov17)'!$B$2:$J$71,9,0)</f>
        <v>0</v>
      </c>
      <c r="D118" s="0" t="e">
        <f aca="false">VLOOKUP(batch_6!A118,yvonne_data!$C$2:$D$70,2,0)</f>
        <v>#N/A</v>
      </c>
      <c r="F118" s="33" t="n">
        <v>0</v>
      </c>
      <c r="G118" s="33" t="n">
        <v>0</v>
      </c>
      <c r="N118" s="0" t="s">
        <v>1678</v>
      </c>
      <c r="P118" s="0" t="n">
        <v>4</v>
      </c>
      <c r="Q118" s="0" t="n">
        <v>2</v>
      </c>
    </row>
    <row r="119" customFormat="false" ht="12.8" hidden="false" customHeight="false" outlineLevel="0" collapsed="false">
      <c r="A119" s="0" t="s">
        <v>109</v>
      </c>
      <c r="B119" s="0" t="s">
        <v>1795</v>
      </c>
      <c r="C119" s="0" t="n">
        <f aca="false">VLOOKUP(batch_6!A119,'patient_data_survival(Nov17)'!$B$2:$J$71,9,0)</f>
        <v>0</v>
      </c>
      <c r="D119" s="0" t="e">
        <f aca="false">VLOOKUP(batch_6!A119,yvonne_data!$C$2:$D$70,2,0)</f>
        <v>#N/A</v>
      </c>
      <c r="F119" s="33" t="n">
        <v>0</v>
      </c>
      <c r="G119" s="33" t="n">
        <v>0</v>
      </c>
      <c r="O119" s="0" t="n">
        <v>90</v>
      </c>
      <c r="P119" s="0" t="n">
        <v>4</v>
      </c>
      <c r="Q119" s="0" t="n">
        <v>2</v>
      </c>
    </row>
    <row r="120" customFormat="false" ht="12.8" hidden="false" customHeight="false" outlineLevel="0" collapsed="false">
      <c r="A120" s="0" t="s">
        <v>109</v>
      </c>
      <c r="B120" s="34" t="s">
        <v>595</v>
      </c>
      <c r="C120" s="0" t="n">
        <f aca="false">VLOOKUP(batch_6!A120,'patient_data_survival(Nov17)'!$B$2:$J$71,9,0)</f>
        <v>0</v>
      </c>
      <c r="D120" s="0" t="e">
        <f aca="false">VLOOKUP(batch_6!A120,yvonne_data!$C$2:$D$70,2,0)</f>
        <v>#N/A</v>
      </c>
      <c r="F120" s="33" t="n">
        <v>0</v>
      </c>
      <c r="G120" s="33" t="n">
        <v>0</v>
      </c>
      <c r="N120" s="0" t="s">
        <v>1680</v>
      </c>
      <c r="O120" s="0" t="n">
        <v>90</v>
      </c>
      <c r="P120" s="0" t="n">
        <v>4</v>
      </c>
      <c r="Q120" s="0" t="n">
        <v>3</v>
      </c>
      <c r="R120" s="0" t="s">
        <v>584</v>
      </c>
    </row>
    <row r="121" customFormat="false" ht="12.8" hidden="false" customHeight="false" outlineLevel="0" collapsed="false">
      <c r="A121" s="0" t="s">
        <v>109</v>
      </c>
      <c r="B121" s="34" t="s">
        <v>595</v>
      </c>
      <c r="C121" s="0" t="n">
        <f aca="false">VLOOKUP(batch_6!A121,'patient_data_survival(Nov17)'!$B$2:$J$71,9,0)</f>
        <v>0</v>
      </c>
      <c r="D121" s="0" t="e">
        <f aca="false">VLOOKUP(batch_6!A121,yvonne_data!$C$2:$D$70,2,0)</f>
        <v>#N/A</v>
      </c>
      <c r="F121" s="33" t="n">
        <v>0</v>
      </c>
      <c r="G121" s="33" t="n">
        <v>0</v>
      </c>
      <c r="N121" s="0" t="s">
        <v>295</v>
      </c>
      <c r="O121" s="0" t="n">
        <v>90</v>
      </c>
      <c r="P121" s="0" t="n">
        <v>4</v>
      </c>
      <c r="Q121" s="0" t="n">
        <v>3</v>
      </c>
    </row>
    <row r="122" customFormat="false" ht="12.8" hidden="false" customHeight="false" outlineLevel="0" collapsed="false">
      <c r="A122" s="0" t="s">
        <v>109</v>
      </c>
      <c r="B122" s="34" t="s">
        <v>1796</v>
      </c>
      <c r="C122" s="0" t="n">
        <f aca="false">VLOOKUP(batch_6!A122,'patient_data_survival(Nov17)'!$B$2:$J$71,9,0)</f>
        <v>0</v>
      </c>
      <c r="D122" s="0" t="e">
        <f aca="false">VLOOKUP(batch_6!A122,yvonne_data!$C$2:$D$70,2,0)</f>
        <v>#N/A</v>
      </c>
      <c r="F122" s="33" t="n">
        <v>0</v>
      </c>
      <c r="G122" s="33" t="n">
        <v>0</v>
      </c>
      <c r="N122" s="0" t="s">
        <v>1680</v>
      </c>
      <c r="O122" s="0" t="n">
        <v>90</v>
      </c>
      <c r="P122" s="0" t="n">
        <v>4</v>
      </c>
      <c r="Q122" s="0" t="n">
        <v>3</v>
      </c>
    </row>
    <row r="123" customFormat="false" ht="12.8" hidden="false" customHeight="false" outlineLevel="0" collapsed="false">
      <c r="A123" s="0" t="s">
        <v>109</v>
      </c>
      <c r="B123" s="34" t="s">
        <v>1797</v>
      </c>
      <c r="C123" s="0" t="n">
        <f aca="false">VLOOKUP(batch_6!A123,'patient_data_survival(Nov17)'!$B$2:$J$71,9,0)</f>
        <v>0</v>
      </c>
      <c r="D123" s="0" t="e">
        <f aca="false">VLOOKUP(batch_6!A123,yvonne_data!$C$2:$D$70,2,0)</f>
        <v>#N/A</v>
      </c>
      <c r="F123" s="33" t="n">
        <v>0</v>
      </c>
      <c r="G123" s="33" t="n">
        <v>0</v>
      </c>
      <c r="O123" s="0" t="n">
        <v>90</v>
      </c>
      <c r="P123" s="0" t="n">
        <v>4</v>
      </c>
      <c r="Q123" s="0" t="n">
        <v>3</v>
      </c>
    </row>
    <row r="124" customFormat="false" ht="12.8" hidden="false" customHeight="false" outlineLevel="0" collapsed="false">
      <c r="A124" s="0" t="s">
        <v>109</v>
      </c>
      <c r="B124" s="34" t="s">
        <v>1798</v>
      </c>
      <c r="C124" s="0" t="n">
        <f aca="false">VLOOKUP(batch_6!A124,'patient_data_survival(Nov17)'!$B$2:$J$71,9,0)</f>
        <v>0</v>
      </c>
      <c r="D124" s="0" t="e">
        <f aca="false">VLOOKUP(batch_6!A124,yvonne_data!$C$2:$D$70,2,0)</f>
        <v>#N/A</v>
      </c>
      <c r="F124" s="33" t="n">
        <v>0</v>
      </c>
      <c r="G124" s="33" t="n">
        <v>0</v>
      </c>
      <c r="O124" s="0" t="n">
        <v>90</v>
      </c>
      <c r="P124" s="0" t="n">
        <v>4</v>
      </c>
      <c r="Q124" s="0" t="n">
        <v>3</v>
      </c>
      <c r="R124" s="0" t="s">
        <v>595</v>
      </c>
    </row>
    <row r="125" customFormat="false" ht="12.8" hidden="false" customHeight="false" outlineLevel="0" collapsed="false">
      <c r="A125" s="0" t="s">
        <v>109</v>
      </c>
      <c r="B125" s="34" t="s">
        <v>1799</v>
      </c>
      <c r="C125" s="0" t="n">
        <f aca="false">VLOOKUP(batch_6!A125,'patient_data_survival(Nov17)'!$B$2:$J$71,9,0)</f>
        <v>0</v>
      </c>
      <c r="D125" s="0" t="e">
        <f aca="false">VLOOKUP(batch_6!A125,yvonne_data!$C$2:$D$70,2,0)</f>
        <v>#N/A</v>
      </c>
      <c r="F125" s="33" t="n">
        <v>0</v>
      </c>
      <c r="G125" s="33" t="n">
        <v>0</v>
      </c>
      <c r="O125" s="0" t="n">
        <v>90</v>
      </c>
      <c r="P125" s="0" t="n">
        <v>4</v>
      </c>
      <c r="Q125" s="0" t="n">
        <v>3</v>
      </c>
      <c r="R125" s="0" t="s">
        <v>595</v>
      </c>
    </row>
    <row r="126" customFormat="false" ht="12.8" hidden="false" customHeight="false" outlineLevel="0" collapsed="false">
      <c r="A126" s="0" t="s">
        <v>109</v>
      </c>
      <c r="B126" s="34" t="s">
        <v>1800</v>
      </c>
      <c r="C126" s="0" t="n">
        <f aca="false">VLOOKUP(batch_6!A126,'patient_data_survival(Nov17)'!$B$2:$J$71,9,0)</f>
        <v>0</v>
      </c>
      <c r="D126" s="0" t="e">
        <f aca="false">VLOOKUP(batch_6!A126,yvonne_data!$C$2:$D$70,2,0)</f>
        <v>#N/A</v>
      </c>
      <c r="F126" s="33" t="n">
        <v>0</v>
      </c>
      <c r="G126" s="33" t="n">
        <v>0</v>
      </c>
      <c r="O126" s="0" t="n">
        <v>90</v>
      </c>
      <c r="P126" s="0" t="n">
        <v>4</v>
      </c>
      <c r="Q126" s="0" t="n">
        <v>3</v>
      </c>
      <c r="R126" s="0" t="s">
        <v>595</v>
      </c>
    </row>
    <row r="127" customFormat="false" ht="12.8" hidden="false" customHeight="false" outlineLevel="0" collapsed="false">
      <c r="A127" s="0" t="s">
        <v>109</v>
      </c>
      <c r="B127" s="0" t="s">
        <v>1801</v>
      </c>
      <c r="C127" s="0" t="n">
        <f aca="false">VLOOKUP(batch_6!A127,'patient_data_survival(Nov17)'!$B$2:$J$71,9,0)</f>
        <v>0</v>
      </c>
      <c r="D127" s="0" t="e">
        <f aca="false">VLOOKUP(batch_6!A127,yvonne_data!$C$2:$D$70,2,0)</f>
        <v>#N/A</v>
      </c>
      <c r="F127" s="33" t="n">
        <v>0</v>
      </c>
      <c r="G127" s="33" t="n">
        <v>0</v>
      </c>
      <c r="O127" s="0" t="n">
        <v>90</v>
      </c>
      <c r="P127" s="0" t="n">
        <v>4</v>
      </c>
      <c r="Q127" s="0" t="n">
        <v>3</v>
      </c>
      <c r="R127" s="0" t="s">
        <v>595</v>
      </c>
    </row>
    <row r="128" customFormat="false" ht="12.8" hidden="false" customHeight="false" outlineLevel="0" collapsed="false">
      <c r="A128" s="0" t="s">
        <v>109</v>
      </c>
      <c r="B128" s="0" t="s">
        <v>1802</v>
      </c>
      <c r="C128" s="0" t="n">
        <f aca="false">VLOOKUP(batch_6!A128,'patient_data_survival(Nov17)'!$B$2:$J$71,9,0)</f>
        <v>0</v>
      </c>
      <c r="D128" s="0" t="e">
        <f aca="false">VLOOKUP(batch_6!A128,yvonne_data!$C$2:$D$70,2,0)</f>
        <v>#N/A</v>
      </c>
      <c r="F128" s="33" t="n">
        <v>0</v>
      </c>
      <c r="G128" s="33" t="n">
        <v>0</v>
      </c>
      <c r="O128" s="0" t="n">
        <v>90</v>
      </c>
      <c r="P128" s="0" t="n">
        <v>4</v>
      </c>
      <c r="Q128" s="0" t="n">
        <v>3</v>
      </c>
      <c r="R128" s="0" t="s">
        <v>595</v>
      </c>
    </row>
    <row r="129" customFormat="false" ht="12.8" hidden="false" customHeight="false" outlineLevel="0" collapsed="false">
      <c r="A129" s="0" t="s">
        <v>109</v>
      </c>
      <c r="B129" s="0" t="s">
        <v>1803</v>
      </c>
      <c r="C129" s="0" t="n">
        <f aca="false">VLOOKUP(batch_6!A129,'patient_data_survival(Nov17)'!$B$2:$J$71,9,0)</f>
        <v>0</v>
      </c>
      <c r="D129" s="0" t="e">
        <f aca="false">VLOOKUP(batch_6!A129,yvonne_data!$C$2:$D$70,2,0)</f>
        <v>#N/A</v>
      </c>
      <c r="F129" s="33" t="n">
        <v>0</v>
      </c>
      <c r="G129" s="33" t="n">
        <v>0</v>
      </c>
      <c r="O129" s="0" t="n">
        <v>90</v>
      </c>
      <c r="P129" s="0" t="n">
        <v>4</v>
      </c>
      <c r="Q129" s="0" t="n">
        <v>3</v>
      </c>
      <c r="R129" s="0" t="s">
        <v>605</v>
      </c>
    </row>
    <row r="130" customFormat="false" ht="12.8" hidden="false" customHeight="false" outlineLevel="0" collapsed="false">
      <c r="A130" s="0" t="s">
        <v>199</v>
      </c>
      <c r="B130" s="0" t="s">
        <v>1804</v>
      </c>
      <c r="C130" s="0" t="n">
        <f aca="false">VLOOKUP(batch_6!A130,'patient_data_survival(Nov17)'!$B$2:$J$71,9,0)</f>
        <v>1</v>
      </c>
      <c r="D130" s="0" t="e">
        <f aca="false">VLOOKUP(batch_6!A130,yvonne_data!$C$2:$D$70,2,0)</f>
        <v>#N/A</v>
      </c>
      <c r="F130" s="33" t="n">
        <v>0</v>
      </c>
      <c r="G130" s="33" t="n">
        <v>0</v>
      </c>
      <c r="N130" s="33" t="s">
        <v>1720</v>
      </c>
      <c r="O130" s="0" t="n">
        <v>80</v>
      </c>
      <c r="P130" s="0" t="n">
        <v>4</v>
      </c>
      <c r="Q130" s="0" t="n">
        <v>1</v>
      </c>
    </row>
    <row r="131" customFormat="false" ht="12.8" hidden="false" customHeight="false" outlineLevel="0" collapsed="false">
      <c r="A131" s="0" t="s">
        <v>199</v>
      </c>
      <c r="B131" s="0" t="s">
        <v>1805</v>
      </c>
      <c r="C131" s="0" t="n">
        <f aca="false">VLOOKUP(batch_6!A131,'patient_data_survival(Nov17)'!$B$2:$J$71,9,0)</f>
        <v>1</v>
      </c>
      <c r="D131" s="0" t="e">
        <f aca="false">VLOOKUP(batch_6!A131,yvonne_data!$C$2:$D$70,2,0)</f>
        <v>#N/A</v>
      </c>
      <c r="F131" s="33" t="n">
        <v>0</v>
      </c>
      <c r="G131" s="33" t="n">
        <v>0</v>
      </c>
      <c r="N131" s="33" t="s">
        <v>297</v>
      </c>
      <c r="O131" s="0" t="n">
        <v>80</v>
      </c>
      <c r="P131" s="0" t="n">
        <v>4</v>
      </c>
      <c r="Q131" s="0" t="n">
        <v>1</v>
      </c>
    </row>
    <row r="132" customFormat="false" ht="12.8" hidden="false" customHeight="false" outlineLevel="0" collapsed="false">
      <c r="A132" s="0" t="s">
        <v>199</v>
      </c>
      <c r="B132" s="0" t="s">
        <v>1806</v>
      </c>
      <c r="C132" s="0" t="n">
        <f aca="false">VLOOKUP(batch_6!A132,'patient_data_survival(Nov17)'!$B$2:$J$71,9,0)</f>
        <v>1</v>
      </c>
      <c r="D132" s="0" t="e">
        <f aca="false">VLOOKUP(batch_6!A132,yvonne_data!$C$2:$D$70,2,0)</f>
        <v>#N/A</v>
      </c>
      <c r="F132" s="33" t="n">
        <v>0</v>
      </c>
      <c r="G132" s="33" t="n">
        <v>0</v>
      </c>
      <c r="N132" s="33" t="s">
        <v>297</v>
      </c>
      <c r="O132" s="0" t="n">
        <v>80</v>
      </c>
      <c r="P132" s="0" t="n">
        <v>4</v>
      </c>
      <c r="Q132" s="0" t="n">
        <v>1</v>
      </c>
    </row>
    <row r="133" customFormat="false" ht="12.8" hidden="false" customHeight="false" outlineLevel="0" collapsed="false">
      <c r="A133" s="0" t="s">
        <v>199</v>
      </c>
      <c r="B133" s="0" t="s">
        <v>1807</v>
      </c>
      <c r="C133" s="0" t="n">
        <f aca="false">VLOOKUP(batch_6!A133,'patient_data_survival(Nov17)'!$B$2:$J$71,9,0)</f>
        <v>1</v>
      </c>
      <c r="D133" s="0" t="e">
        <f aca="false">VLOOKUP(batch_6!A133,yvonne_data!$C$2:$D$70,2,0)</f>
        <v>#N/A</v>
      </c>
      <c r="F133" s="33" t="n">
        <v>0</v>
      </c>
      <c r="G133" s="33" t="n">
        <v>0</v>
      </c>
      <c r="N133" s="33" t="s">
        <v>297</v>
      </c>
      <c r="O133" s="0" t="n">
        <v>80</v>
      </c>
      <c r="P133" s="0" t="n">
        <v>4</v>
      </c>
      <c r="Q133" s="0" t="n">
        <v>1</v>
      </c>
    </row>
    <row r="134" customFormat="false" ht="12.8" hidden="false" customHeight="false" outlineLevel="0" collapsed="false">
      <c r="A134" s="0" t="s">
        <v>199</v>
      </c>
      <c r="B134" s="0" t="s">
        <v>1808</v>
      </c>
      <c r="C134" s="0" t="n">
        <f aca="false">VLOOKUP(batch_6!A134,'patient_data_survival(Nov17)'!$B$2:$J$71,9,0)</f>
        <v>1</v>
      </c>
      <c r="D134" s="0" t="e">
        <f aca="false">VLOOKUP(batch_6!A134,yvonne_data!$C$2:$D$70,2,0)</f>
        <v>#N/A</v>
      </c>
      <c r="F134" s="33" t="n">
        <v>0</v>
      </c>
      <c r="G134" s="33" t="n">
        <v>0</v>
      </c>
      <c r="N134" s="33" t="s">
        <v>297</v>
      </c>
      <c r="O134" s="0" t="n">
        <v>80</v>
      </c>
      <c r="P134" s="0" t="n">
        <v>4</v>
      </c>
      <c r="Q134" s="0" t="n">
        <v>1</v>
      </c>
    </row>
    <row r="135" customFormat="false" ht="12.8" hidden="false" customHeight="false" outlineLevel="0" collapsed="false">
      <c r="A135" s="0" t="s">
        <v>199</v>
      </c>
      <c r="B135" s="0" t="s">
        <v>1809</v>
      </c>
      <c r="C135" s="0" t="n">
        <f aca="false">VLOOKUP(batch_6!A135,'patient_data_survival(Nov17)'!$B$2:$J$71,9,0)</f>
        <v>1</v>
      </c>
      <c r="D135" s="0" t="e">
        <f aca="false">VLOOKUP(batch_6!A135,yvonne_data!$C$2:$D$70,2,0)</f>
        <v>#N/A</v>
      </c>
      <c r="F135" s="33" t="n">
        <v>0</v>
      </c>
      <c r="G135" s="33" t="n">
        <v>0</v>
      </c>
      <c r="N135" s="33" t="s">
        <v>297</v>
      </c>
      <c r="O135" s="0" t="n">
        <v>80</v>
      </c>
      <c r="P135" s="0" t="n">
        <v>4</v>
      </c>
      <c r="Q135" s="0" t="n">
        <v>1</v>
      </c>
    </row>
    <row r="136" customFormat="false" ht="12.8" hidden="false" customHeight="false" outlineLevel="0" collapsed="false">
      <c r="A136" s="0" t="s">
        <v>199</v>
      </c>
      <c r="B136" s="0" t="s">
        <v>1810</v>
      </c>
      <c r="C136" s="0" t="n">
        <f aca="false">VLOOKUP(batch_6!A136,'patient_data_survival(Nov17)'!$B$2:$J$71,9,0)</f>
        <v>1</v>
      </c>
      <c r="D136" s="0" t="e">
        <f aca="false">VLOOKUP(batch_6!A136,yvonne_data!$C$2:$D$70,2,0)</f>
        <v>#N/A</v>
      </c>
      <c r="F136" s="33" t="n">
        <v>0</v>
      </c>
      <c r="G136" s="33" t="n">
        <v>0</v>
      </c>
      <c r="N136" s="33" t="s">
        <v>297</v>
      </c>
      <c r="O136" s="0" t="n">
        <v>80</v>
      </c>
      <c r="P136" s="0" t="n">
        <v>4</v>
      </c>
      <c r="Q136" s="0" t="n">
        <v>1</v>
      </c>
    </row>
    <row r="137" customFormat="false" ht="12.8" hidden="false" customHeight="false" outlineLevel="0" collapsed="false">
      <c r="A137" s="0" t="s">
        <v>199</v>
      </c>
      <c r="B137" s="0" t="s">
        <v>1811</v>
      </c>
      <c r="C137" s="0" t="n">
        <f aca="false">VLOOKUP(batch_6!A137,'patient_data_survival(Nov17)'!$B$2:$J$71,9,0)</f>
        <v>1</v>
      </c>
      <c r="D137" s="0" t="e">
        <f aca="false">VLOOKUP(batch_6!A137,yvonne_data!$C$2:$D$70,2,0)</f>
        <v>#N/A</v>
      </c>
      <c r="F137" s="33" t="n">
        <v>0</v>
      </c>
      <c r="G137" s="33" t="n">
        <v>0</v>
      </c>
      <c r="N137" s="0" t="s">
        <v>1812</v>
      </c>
      <c r="P137" s="0" t="n">
        <v>4</v>
      </c>
      <c r="Q137" s="0" t="n">
        <v>2</v>
      </c>
    </row>
    <row r="138" customFormat="false" ht="12.8" hidden="false" customHeight="false" outlineLevel="0" collapsed="false">
      <c r="A138" s="0" t="s">
        <v>199</v>
      </c>
      <c r="B138" s="0" t="s">
        <v>1811</v>
      </c>
      <c r="C138" s="0" t="n">
        <f aca="false">VLOOKUP(batch_6!A138,'patient_data_survival(Nov17)'!$B$2:$J$71,9,0)</f>
        <v>1</v>
      </c>
      <c r="D138" s="0" t="e">
        <f aca="false">VLOOKUP(batch_6!A138,yvonne_data!$C$2:$D$70,2,0)</f>
        <v>#N/A</v>
      </c>
      <c r="F138" s="33" t="n">
        <v>0</v>
      </c>
      <c r="G138" s="33" t="n">
        <v>0</v>
      </c>
      <c r="N138" s="0" t="s">
        <v>1726</v>
      </c>
      <c r="P138" s="0" t="n">
        <v>4</v>
      </c>
      <c r="Q138" s="0" t="n">
        <v>2</v>
      </c>
    </row>
    <row r="139" customFormat="false" ht="12.8" hidden="false" customHeight="false" outlineLevel="0" collapsed="false">
      <c r="A139" s="0" t="s">
        <v>199</v>
      </c>
      <c r="B139" s="10" t="s">
        <v>1813</v>
      </c>
      <c r="C139" s="0" t="n">
        <f aca="false">VLOOKUP(batch_6!A139,'patient_data_survival(Nov17)'!$B$2:$J$71,9,0)</f>
        <v>1</v>
      </c>
      <c r="D139" s="0" t="e">
        <f aca="false">VLOOKUP(batch_6!A139,yvonne_data!$C$2:$D$70,2,0)</f>
        <v>#N/A</v>
      </c>
      <c r="F139" s="33" t="n">
        <v>0</v>
      </c>
      <c r="G139" s="33" t="n">
        <v>0</v>
      </c>
      <c r="N139" s="0" t="s">
        <v>1726</v>
      </c>
      <c r="P139" s="0" t="n">
        <v>4</v>
      </c>
      <c r="Q139" s="0" t="n">
        <v>2</v>
      </c>
    </row>
    <row r="140" customFormat="false" ht="12.8" hidden="false" customHeight="false" outlineLevel="0" collapsed="false">
      <c r="A140" s="0" t="s">
        <v>199</v>
      </c>
      <c r="B140" s="10" t="s">
        <v>1814</v>
      </c>
      <c r="C140" s="0" t="n">
        <f aca="false">VLOOKUP(batch_6!A140,'patient_data_survival(Nov17)'!$B$2:$J$71,9,0)</f>
        <v>1</v>
      </c>
      <c r="D140" s="0" t="e">
        <f aca="false">VLOOKUP(batch_6!A140,yvonne_data!$C$2:$D$70,2,0)</f>
        <v>#N/A</v>
      </c>
      <c r="F140" s="33" t="n">
        <v>0</v>
      </c>
      <c r="G140" s="33" t="n">
        <v>0</v>
      </c>
      <c r="N140" s="0" t="s">
        <v>1726</v>
      </c>
      <c r="P140" s="0" t="n">
        <v>4</v>
      </c>
      <c r="Q140" s="0" t="n">
        <v>2</v>
      </c>
    </row>
    <row r="141" customFormat="false" ht="12.8" hidden="false" customHeight="false" outlineLevel="0" collapsed="false">
      <c r="A141" s="0" t="s">
        <v>199</v>
      </c>
      <c r="B141" s="10" t="s">
        <v>1815</v>
      </c>
      <c r="C141" s="0" t="n">
        <f aca="false">VLOOKUP(batch_6!A141,'patient_data_survival(Nov17)'!$B$2:$J$71,9,0)</f>
        <v>1</v>
      </c>
      <c r="D141" s="0" t="e">
        <f aca="false">VLOOKUP(batch_6!A141,yvonne_data!$C$2:$D$70,2,0)</f>
        <v>#N/A</v>
      </c>
      <c r="F141" s="33" t="n">
        <v>0</v>
      </c>
      <c r="G141" s="33" t="n">
        <v>0</v>
      </c>
      <c r="N141" s="0" t="s">
        <v>1726</v>
      </c>
      <c r="P141" s="0" t="n">
        <v>4</v>
      </c>
      <c r="Q141" s="0" t="n">
        <v>2</v>
      </c>
    </row>
    <row r="142" customFormat="false" ht="12.8" hidden="false" customHeight="false" outlineLevel="0" collapsed="false">
      <c r="A142" s="0" t="s">
        <v>199</v>
      </c>
      <c r="B142" s="10" t="s">
        <v>1816</v>
      </c>
      <c r="C142" s="0" t="n">
        <f aca="false">VLOOKUP(batch_6!A142,'patient_data_survival(Nov17)'!$B$2:$J$71,9,0)</f>
        <v>1</v>
      </c>
      <c r="D142" s="0" t="e">
        <f aca="false">VLOOKUP(batch_6!A142,yvonne_data!$C$2:$D$70,2,0)</f>
        <v>#N/A</v>
      </c>
      <c r="F142" s="33" t="n">
        <v>0</v>
      </c>
      <c r="G142" s="33" t="n">
        <v>0</v>
      </c>
      <c r="N142" s="0" t="s">
        <v>1726</v>
      </c>
      <c r="P142" s="0" t="n">
        <v>4</v>
      </c>
      <c r="Q142" s="0" t="n">
        <v>2</v>
      </c>
    </row>
    <row r="143" customFormat="false" ht="12.8" hidden="false" customHeight="false" outlineLevel="0" collapsed="false">
      <c r="A143" s="0" t="s">
        <v>199</v>
      </c>
      <c r="B143" s="10" t="s">
        <v>1817</v>
      </c>
      <c r="C143" s="0" t="n">
        <f aca="false">VLOOKUP(batch_6!A143,'patient_data_survival(Nov17)'!$B$2:$J$71,9,0)</f>
        <v>1</v>
      </c>
      <c r="D143" s="0" t="e">
        <f aca="false">VLOOKUP(batch_6!A143,yvonne_data!$C$2:$D$70,2,0)</f>
        <v>#N/A</v>
      </c>
      <c r="F143" s="33" t="n">
        <v>0</v>
      </c>
      <c r="G143" s="33" t="n">
        <v>0</v>
      </c>
      <c r="N143" s="0" t="s">
        <v>1726</v>
      </c>
      <c r="P143" s="0" t="n">
        <v>4</v>
      </c>
      <c r="Q143" s="0" t="n">
        <v>2</v>
      </c>
    </row>
    <row r="144" customFormat="false" ht="12.8" hidden="false" customHeight="false" outlineLevel="0" collapsed="false">
      <c r="A144" s="0" t="s">
        <v>199</v>
      </c>
      <c r="B144" s="10" t="s">
        <v>1818</v>
      </c>
      <c r="C144" s="0" t="n">
        <f aca="false">VLOOKUP(batch_6!A144,'patient_data_survival(Nov17)'!$B$2:$J$71,9,0)</f>
        <v>1</v>
      </c>
      <c r="D144" s="0" t="e">
        <f aca="false">VLOOKUP(batch_6!A144,yvonne_data!$C$2:$D$70,2,0)</f>
        <v>#N/A</v>
      </c>
      <c r="F144" s="33" t="n">
        <v>0</v>
      </c>
      <c r="G144" s="33" t="n">
        <v>0</v>
      </c>
      <c r="N144" s="0" t="s">
        <v>1726</v>
      </c>
      <c r="P144" s="0" t="n">
        <v>4</v>
      </c>
      <c r="Q144" s="0" t="n">
        <v>2</v>
      </c>
      <c r="R144" s="0" t="s">
        <v>1701</v>
      </c>
    </row>
    <row r="145" customFormat="false" ht="12.8" hidden="false" customHeight="false" outlineLevel="0" collapsed="false">
      <c r="A145" s="0" t="s">
        <v>111</v>
      </c>
      <c r="B145" s="0" t="s">
        <v>1819</v>
      </c>
      <c r="C145" s="0" t="n">
        <f aca="false">VLOOKUP(batch_6!A145,'patient_data_survival(Nov17)'!$B$2:$J$71,9,0)</f>
        <v>0</v>
      </c>
      <c r="D145" s="0" t="e">
        <f aca="false">VLOOKUP(batch_6!A145,yvonne_data!$C$2:$D$70,2,0)</f>
        <v>#N/A</v>
      </c>
      <c r="F145" s="33" t="n">
        <v>0</v>
      </c>
      <c r="G145" s="33" t="n">
        <v>0</v>
      </c>
      <c r="N145" s="33" t="s">
        <v>1680</v>
      </c>
      <c r="O145" s="0" t="n">
        <v>70</v>
      </c>
      <c r="P145" s="0" t="n">
        <v>4</v>
      </c>
      <c r="Q145" s="0" t="n">
        <v>1</v>
      </c>
    </row>
    <row r="146" customFormat="false" ht="12.8" hidden="false" customHeight="false" outlineLevel="0" collapsed="false">
      <c r="A146" s="0" t="s">
        <v>111</v>
      </c>
      <c r="B146" s="0" t="s">
        <v>1820</v>
      </c>
      <c r="C146" s="0" t="n">
        <f aca="false">VLOOKUP(batch_6!A146,'patient_data_survival(Nov17)'!$B$2:$J$71,9,0)</f>
        <v>0</v>
      </c>
      <c r="D146" s="0" t="e">
        <f aca="false">VLOOKUP(batch_6!A146,yvonne_data!$C$2:$D$70,2,0)</f>
        <v>#N/A</v>
      </c>
      <c r="F146" s="33" t="n">
        <v>0</v>
      </c>
      <c r="G146" s="33" t="n">
        <v>0</v>
      </c>
      <c r="N146" s="33" t="s">
        <v>1821</v>
      </c>
      <c r="O146" s="0" t="n">
        <v>70</v>
      </c>
      <c r="P146" s="0" t="n">
        <v>4</v>
      </c>
      <c r="Q146" s="0" t="n">
        <v>1</v>
      </c>
    </row>
    <row r="147" customFormat="false" ht="12.8" hidden="false" customHeight="false" outlineLevel="0" collapsed="false">
      <c r="A147" s="0" t="s">
        <v>111</v>
      </c>
      <c r="B147" s="0" t="s">
        <v>1822</v>
      </c>
      <c r="C147" s="0" t="n">
        <f aca="false">VLOOKUP(batch_6!A147,'patient_data_survival(Nov17)'!$B$2:$J$71,9,0)</f>
        <v>0</v>
      </c>
      <c r="D147" s="0" t="e">
        <f aca="false">VLOOKUP(batch_6!A147,yvonne_data!$C$2:$D$70,2,0)</f>
        <v>#N/A</v>
      </c>
      <c r="F147" s="33" t="n">
        <v>0</v>
      </c>
      <c r="G147" s="33" t="n">
        <v>0</v>
      </c>
      <c r="N147" s="33" t="s">
        <v>1821</v>
      </c>
      <c r="O147" s="0" t="n">
        <v>70</v>
      </c>
      <c r="P147" s="0" t="n">
        <v>4</v>
      </c>
      <c r="Q147" s="0" t="n">
        <v>1</v>
      </c>
    </row>
    <row r="148" customFormat="false" ht="12.8" hidden="false" customHeight="false" outlineLevel="0" collapsed="false">
      <c r="A148" s="0" t="s">
        <v>111</v>
      </c>
      <c r="B148" s="0" t="s">
        <v>1823</v>
      </c>
      <c r="C148" s="0" t="n">
        <f aca="false">VLOOKUP(batch_6!A148,'patient_data_survival(Nov17)'!$B$2:$J$71,9,0)</f>
        <v>0</v>
      </c>
      <c r="D148" s="0" t="e">
        <f aca="false">VLOOKUP(batch_6!A148,yvonne_data!$C$2:$D$70,2,0)</f>
        <v>#N/A</v>
      </c>
      <c r="F148" s="33" t="n">
        <v>0</v>
      </c>
      <c r="G148" s="33" t="n">
        <v>0</v>
      </c>
      <c r="N148" s="33" t="s">
        <v>1821</v>
      </c>
      <c r="O148" s="0" t="n">
        <v>70</v>
      </c>
      <c r="P148" s="0" t="n">
        <v>4</v>
      </c>
      <c r="Q148" s="0" t="n">
        <v>1</v>
      </c>
    </row>
    <row r="149" customFormat="false" ht="12.8" hidden="false" customHeight="false" outlineLevel="0" collapsed="false">
      <c r="A149" s="0" t="s">
        <v>111</v>
      </c>
      <c r="B149" s="0" t="s">
        <v>1824</v>
      </c>
      <c r="C149" s="0" t="n">
        <f aca="false">VLOOKUP(batch_6!A149,'patient_data_survival(Nov17)'!$B$2:$J$71,9,0)</f>
        <v>0</v>
      </c>
      <c r="D149" s="0" t="e">
        <f aca="false">VLOOKUP(batch_6!A149,yvonne_data!$C$2:$D$70,2,0)</f>
        <v>#N/A</v>
      </c>
      <c r="F149" s="33" t="n">
        <v>0</v>
      </c>
      <c r="G149" s="33" t="n">
        <v>0</v>
      </c>
      <c r="N149" s="33" t="s">
        <v>1825</v>
      </c>
      <c r="O149" s="0" t="n">
        <v>70</v>
      </c>
      <c r="P149" s="0" t="n">
        <v>4</v>
      </c>
      <c r="Q149" s="0" t="n">
        <v>1</v>
      </c>
    </row>
    <row r="150" customFormat="false" ht="12.8" hidden="false" customHeight="false" outlineLevel="0" collapsed="false">
      <c r="A150" s="0" t="s">
        <v>111</v>
      </c>
      <c r="B150" s="0" t="s">
        <v>1826</v>
      </c>
      <c r="C150" s="0" t="n">
        <f aca="false">VLOOKUP(batch_6!A150,'patient_data_survival(Nov17)'!$B$2:$J$71,9,0)</f>
        <v>0</v>
      </c>
      <c r="D150" s="0" t="e">
        <f aca="false">VLOOKUP(batch_6!A150,yvonne_data!$C$2:$D$70,2,0)</f>
        <v>#N/A</v>
      </c>
      <c r="F150" s="33" t="n">
        <v>0</v>
      </c>
      <c r="G150" s="33" t="n">
        <v>0</v>
      </c>
      <c r="N150" s="33" t="s">
        <v>1680</v>
      </c>
      <c r="O150" s="0" t="n">
        <v>70</v>
      </c>
      <c r="P150" s="0" t="n">
        <v>4</v>
      </c>
      <c r="Q150" s="0" t="n">
        <v>1</v>
      </c>
    </row>
    <row r="151" customFormat="false" ht="12.8" hidden="false" customHeight="false" outlineLevel="0" collapsed="false">
      <c r="A151" s="0" t="s">
        <v>111</v>
      </c>
      <c r="B151" s="0" t="s">
        <v>1827</v>
      </c>
      <c r="C151" s="0" t="n">
        <f aca="false">VLOOKUP(batch_6!A151,'patient_data_survival(Nov17)'!$B$2:$J$71,9,0)</f>
        <v>0</v>
      </c>
      <c r="D151" s="0" t="e">
        <f aca="false">VLOOKUP(batch_6!A151,yvonne_data!$C$2:$D$70,2,0)</f>
        <v>#N/A</v>
      </c>
      <c r="F151" s="33" t="n">
        <v>0</v>
      </c>
      <c r="G151" s="33" t="n">
        <v>0</v>
      </c>
      <c r="N151" s="33" t="s">
        <v>297</v>
      </c>
      <c r="O151" s="0" t="n">
        <v>70</v>
      </c>
      <c r="P151" s="0" t="n">
        <v>4</v>
      </c>
      <c r="Q151" s="0" t="n">
        <v>1</v>
      </c>
    </row>
    <row r="152" customFormat="false" ht="12.8" hidden="false" customHeight="false" outlineLevel="0" collapsed="false">
      <c r="A152" s="0" t="s">
        <v>111</v>
      </c>
      <c r="B152" s="0" t="s">
        <v>1828</v>
      </c>
      <c r="C152" s="0" t="n">
        <f aca="false">VLOOKUP(batch_6!A152,'patient_data_survival(Nov17)'!$B$2:$J$71,9,0)</f>
        <v>0</v>
      </c>
      <c r="D152" s="0" t="e">
        <f aca="false">VLOOKUP(batch_6!A152,yvonne_data!$C$2:$D$70,2,0)</f>
        <v>#N/A</v>
      </c>
      <c r="F152" s="33" t="n">
        <v>0</v>
      </c>
      <c r="G152" s="33" t="n">
        <v>0</v>
      </c>
      <c r="N152" s="33" t="s">
        <v>297</v>
      </c>
      <c r="O152" s="0" t="n">
        <v>70</v>
      </c>
      <c r="P152" s="0" t="n">
        <v>4</v>
      </c>
      <c r="Q152" s="0" t="n">
        <v>1</v>
      </c>
    </row>
    <row r="153" customFormat="false" ht="12.8" hidden="false" customHeight="false" outlineLevel="0" collapsed="false">
      <c r="A153" s="0" t="s">
        <v>113</v>
      </c>
      <c r="B153" s="0" t="s">
        <v>1829</v>
      </c>
      <c r="C153" s="0" t="n">
        <f aca="false">VLOOKUP(batch_6!A153,'patient_data_survival(Nov17)'!$B$2:$J$71,9,0)</f>
        <v>0</v>
      </c>
      <c r="D153" s="0" t="e">
        <f aca="false">VLOOKUP(batch_6!A153,yvonne_data!$C$2:$D$70,2,0)</f>
        <v>#N/A</v>
      </c>
      <c r="F153" s="33" t="n">
        <v>0</v>
      </c>
      <c r="G153" s="33" t="n">
        <v>0</v>
      </c>
      <c r="O153" s="0" t="n">
        <v>40</v>
      </c>
      <c r="P153" s="0" t="n">
        <v>4</v>
      </c>
      <c r="Q153" s="0" t="n">
        <v>1</v>
      </c>
    </row>
    <row r="154" customFormat="false" ht="12.8" hidden="false" customHeight="false" outlineLevel="0" collapsed="false">
      <c r="A154" s="0" t="s">
        <v>113</v>
      </c>
      <c r="B154" s="0" t="s">
        <v>1830</v>
      </c>
      <c r="C154" s="0" t="n">
        <f aca="false">VLOOKUP(batch_6!A154,'patient_data_survival(Nov17)'!$B$2:$J$71,9,0)</f>
        <v>0</v>
      </c>
      <c r="D154" s="0" t="e">
        <f aca="false">VLOOKUP(batch_6!A154,yvonne_data!$C$2:$D$70,2,0)</f>
        <v>#N/A</v>
      </c>
      <c r="F154" s="33" t="n">
        <v>0</v>
      </c>
      <c r="G154" s="33" t="n">
        <v>0</v>
      </c>
      <c r="O154" s="0" t="n">
        <v>30</v>
      </c>
      <c r="P154" s="0" t="n">
        <v>4</v>
      </c>
      <c r="Q154" s="0" t="n">
        <v>1</v>
      </c>
    </row>
    <row r="155" customFormat="false" ht="12.8" hidden="false" customHeight="false" outlineLevel="0" collapsed="false">
      <c r="A155" s="0" t="s">
        <v>113</v>
      </c>
      <c r="B155" s="0" t="s">
        <v>1831</v>
      </c>
      <c r="C155" s="0" t="n">
        <f aca="false">VLOOKUP(batch_6!A155,'patient_data_survival(Nov17)'!$B$2:$J$71,9,0)</f>
        <v>0</v>
      </c>
      <c r="D155" s="0" t="e">
        <f aca="false">VLOOKUP(batch_6!A155,yvonne_data!$C$2:$D$70,2,0)</f>
        <v>#N/A</v>
      </c>
      <c r="F155" s="33" t="n">
        <v>0</v>
      </c>
      <c r="G155" s="33" t="n">
        <v>0</v>
      </c>
      <c r="N155" s="33" t="s">
        <v>1832</v>
      </c>
      <c r="O155" s="0" t="n">
        <v>20</v>
      </c>
      <c r="P155" s="0" t="n">
        <v>4</v>
      </c>
      <c r="Q155" s="0" t="n">
        <v>1</v>
      </c>
    </row>
    <row r="156" customFormat="false" ht="12.8" hidden="false" customHeight="false" outlineLevel="0" collapsed="false">
      <c r="A156" s="0" t="s">
        <v>113</v>
      </c>
      <c r="B156" s="0" t="s">
        <v>1833</v>
      </c>
      <c r="C156" s="0" t="n">
        <f aca="false">VLOOKUP(batch_6!A156,'patient_data_survival(Nov17)'!$B$2:$J$71,9,0)</f>
        <v>0</v>
      </c>
      <c r="D156" s="0" t="e">
        <f aca="false">VLOOKUP(batch_6!A156,yvonne_data!$C$2:$D$70,2,0)</f>
        <v>#N/A</v>
      </c>
      <c r="F156" s="33" t="n">
        <v>0</v>
      </c>
      <c r="G156" s="33" t="n">
        <v>0</v>
      </c>
      <c r="N156" s="33" t="s">
        <v>1832</v>
      </c>
      <c r="O156" s="0" t="n">
        <v>20</v>
      </c>
      <c r="P156" s="0" t="n">
        <v>4</v>
      </c>
      <c r="Q156" s="0" t="n">
        <v>1</v>
      </c>
    </row>
    <row r="157" customFormat="false" ht="12.8" hidden="false" customHeight="false" outlineLevel="0" collapsed="false">
      <c r="A157" s="0" t="s">
        <v>113</v>
      </c>
      <c r="B157" s="0" t="s">
        <v>1834</v>
      </c>
      <c r="C157" s="0" t="n">
        <f aca="false">VLOOKUP(batch_6!A157,'patient_data_survival(Nov17)'!$B$2:$J$71,9,0)</f>
        <v>0</v>
      </c>
      <c r="D157" s="0" t="e">
        <f aca="false">VLOOKUP(batch_6!A157,yvonne_data!$C$2:$D$70,2,0)</f>
        <v>#N/A</v>
      </c>
      <c r="F157" s="33" t="n">
        <v>0</v>
      </c>
      <c r="G157" s="33" t="n">
        <v>0</v>
      </c>
      <c r="N157" s="33" t="s">
        <v>1680</v>
      </c>
      <c r="O157" s="0" t="n">
        <v>5</v>
      </c>
      <c r="P157" s="0" t="n">
        <v>4</v>
      </c>
      <c r="Q157" s="0" t="n">
        <v>1</v>
      </c>
      <c r="R157" s="0" t="s">
        <v>1834</v>
      </c>
    </row>
    <row r="158" customFormat="false" ht="12.8" hidden="false" customHeight="false" outlineLevel="0" collapsed="false">
      <c r="A158" s="0" t="s">
        <v>113</v>
      </c>
      <c r="B158" s="0" t="s">
        <v>1835</v>
      </c>
      <c r="C158" s="0" t="n">
        <f aca="false">VLOOKUP(batch_6!A158,'patient_data_survival(Nov17)'!$B$2:$J$71,9,0)</f>
        <v>0</v>
      </c>
      <c r="D158" s="0" t="e">
        <f aca="false">VLOOKUP(batch_6!A158,yvonne_data!$C$2:$D$70,2,0)</f>
        <v>#N/A</v>
      </c>
      <c r="F158" s="33" t="n">
        <v>0</v>
      </c>
      <c r="G158" s="33" t="n">
        <v>0</v>
      </c>
      <c r="O158" s="0" t="n">
        <v>70</v>
      </c>
      <c r="P158" s="0" t="n">
        <v>4</v>
      </c>
      <c r="Q158" s="0" t="n">
        <v>1</v>
      </c>
    </row>
    <row r="159" customFormat="false" ht="12.8" hidden="false" customHeight="false" outlineLevel="0" collapsed="false">
      <c r="A159" s="0" t="s">
        <v>113</v>
      </c>
      <c r="B159" s="0" t="s">
        <v>1836</v>
      </c>
      <c r="C159" s="0" t="n">
        <f aca="false">VLOOKUP(batch_6!A159,'patient_data_survival(Nov17)'!$B$2:$J$71,9,0)</f>
        <v>0</v>
      </c>
      <c r="D159" s="0" t="e">
        <f aca="false">VLOOKUP(batch_6!A159,yvonne_data!$C$2:$D$70,2,0)</f>
        <v>#N/A</v>
      </c>
      <c r="F159" s="33" t="n">
        <v>0</v>
      </c>
      <c r="G159" s="33" t="n">
        <v>0</v>
      </c>
      <c r="N159" s="0" t="s">
        <v>1680</v>
      </c>
      <c r="O159" s="0" t="n">
        <v>70</v>
      </c>
      <c r="P159" s="0" t="n">
        <v>4</v>
      </c>
      <c r="Q159" s="0" t="n">
        <v>2</v>
      </c>
    </row>
    <row r="160" customFormat="false" ht="12.8" hidden="false" customHeight="false" outlineLevel="0" collapsed="false">
      <c r="A160" s="0" t="s">
        <v>113</v>
      </c>
      <c r="B160" s="0" t="s">
        <v>1837</v>
      </c>
      <c r="C160" s="0" t="n">
        <f aca="false">VLOOKUP(batch_6!A160,'patient_data_survival(Nov17)'!$B$2:$J$71,9,0)</f>
        <v>0</v>
      </c>
      <c r="D160" s="0" t="e">
        <f aca="false">VLOOKUP(batch_6!A160,yvonne_data!$C$2:$D$70,2,0)</f>
        <v>#N/A</v>
      </c>
      <c r="F160" s="33" t="n">
        <v>0</v>
      </c>
      <c r="G160" s="33" t="n">
        <v>0</v>
      </c>
      <c r="O160" s="0" t="n">
        <v>70</v>
      </c>
      <c r="P160" s="0" t="n">
        <v>4</v>
      </c>
      <c r="Q160" s="0" t="n">
        <v>2</v>
      </c>
    </row>
    <row r="161" customFormat="false" ht="12.8" hidden="false" customHeight="false" outlineLevel="0" collapsed="false">
      <c r="A161" s="0" t="s">
        <v>113</v>
      </c>
      <c r="B161" s="0" t="s">
        <v>605</v>
      </c>
      <c r="C161" s="0" t="n">
        <f aca="false">VLOOKUP(batch_6!A161,'patient_data_survival(Nov17)'!$B$2:$J$71,9,0)</f>
        <v>0</v>
      </c>
      <c r="D161" s="0" t="e">
        <f aca="false">VLOOKUP(batch_6!A161,yvonne_data!$C$2:$D$70,2,0)</f>
        <v>#N/A</v>
      </c>
      <c r="F161" s="33" t="n">
        <v>0</v>
      </c>
      <c r="G161" s="33" t="n">
        <v>0</v>
      </c>
      <c r="O161" s="0" t="n">
        <v>20</v>
      </c>
      <c r="P161" s="0" t="n">
        <v>4</v>
      </c>
      <c r="Q161" s="0" t="n">
        <v>3</v>
      </c>
      <c r="R161" s="0" t="s">
        <v>1838</v>
      </c>
    </row>
    <row r="162" customFormat="false" ht="12.8" hidden="false" customHeight="false" outlineLevel="0" collapsed="false">
      <c r="A162" s="0" t="s">
        <v>113</v>
      </c>
      <c r="B162" s="0" t="s">
        <v>1839</v>
      </c>
      <c r="C162" s="0" t="n">
        <f aca="false">VLOOKUP(batch_6!A162,'patient_data_survival(Nov17)'!$B$2:$J$71,9,0)</f>
        <v>0</v>
      </c>
      <c r="D162" s="0" t="e">
        <f aca="false">VLOOKUP(batch_6!A162,yvonne_data!$C$2:$D$70,2,0)</f>
        <v>#N/A</v>
      </c>
      <c r="F162" s="33" t="n">
        <v>0</v>
      </c>
      <c r="G162" s="33" t="n">
        <v>0</v>
      </c>
      <c r="O162" s="0" t="n">
        <v>20</v>
      </c>
      <c r="P162" s="0" t="n">
        <v>4</v>
      </c>
      <c r="Q162" s="0" t="n">
        <v>3</v>
      </c>
    </row>
    <row r="163" customFormat="false" ht="12.8" hidden="false" customHeight="false" outlineLevel="0" collapsed="false">
      <c r="A163" s="0" t="s">
        <v>115</v>
      </c>
      <c r="B163" s="0" t="s">
        <v>1840</v>
      </c>
      <c r="C163" s="0" t="n">
        <f aca="false">VLOOKUP(batch_6!A163,'patient_data_survival(Nov17)'!$B$2:$J$71,9,0)</f>
        <v>0</v>
      </c>
      <c r="D163" s="0" t="e">
        <f aca="false">VLOOKUP(batch_6!A163,yvonne_data!$C$2:$D$70,2,0)</f>
        <v>#N/A</v>
      </c>
      <c r="F163" s="33" t="n">
        <v>0</v>
      </c>
      <c r="G163" s="33" t="n">
        <v>0</v>
      </c>
      <c r="N163" s="33" t="s">
        <v>1680</v>
      </c>
      <c r="O163" s="0" t="n">
        <v>80</v>
      </c>
      <c r="P163" s="0" t="n">
        <v>4</v>
      </c>
      <c r="Q163" s="0" t="n">
        <v>1</v>
      </c>
    </row>
    <row r="164" customFormat="false" ht="12.8" hidden="false" customHeight="false" outlineLevel="0" collapsed="false">
      <c r="A164" s="0" t="s">
        <v>115</v>
      </c>
      <c r="B164" s="0" t="s">
        <v>1841</v>
      </c>
      <c r="C164" s="0" t="n">
        <f aca="false">VLOOKUP(batch_6!A164,'patient_data_survival(Nov17)'!$B$2:$J$71,9,0)</f>
        <v>0</v>
      </c>
      <c r="D164" s="0" t="e">
        <f aca="false">VLOOKUP(batch_6!A164,yvonne_data!$C$2:$D$70,2,0)</f>
        <v>#N/A</v>
      </c>
      <c r="F164" s="33" t="n">
        <v>0</v>
      </c>
      <c r="G164" s="33" t="n">
        <v>0</v>
      </c>
      <c r="N164" s="33" t="s">
        <v>297</v>
      </c>
      <c r="O164" s="0" t="n">
        <v>80</v>
      </c>
      <c r="P164" s="0" t="n">
        <v>4</v>
      </c>
      <c r="Q164" s="0" t="n">
        <v>1</v>
      </c>
    </row>
    <row r="165" customFormat="false" ht="12.8" hidden="false" customHeight="false" outlineLevel="0" collapsed="false">
      <c r="A165" s="0" t="s">
        <v>115</v>
      </c>
      <c r="B165" s="0" t="s">
        <v>1842</v>
      </c>
      <c r="C165" s="0" t="n">
        <f aca="false">VLOOKUP(batch_6!A165,'patient_data_survival(Nov17)'!$B$2:$J$71,9,0)</f>
        <v>0</v>
      </c>
      <c r="D165" s="0" t="e">
        <f aca="false">VLOOKUP(batch_6!A165,yvonne_data!$C$2:$D$70,2,0)</f>
        <v>#N/A</v>
      </c>
      <c r="F165" s="33" t="n">
        <v>0</v>
      </c>
      <c r="G165" s="33" t="n">
        <v>0</v>
      </c>
      <c r="N165" s="33" t="s">
        <v>297</v>
      </c>
      <c r="O165" s="0" t="n">
        <v>80</v>
      </c>
      <c r="P165" s="0" t="n">
        <v>4</v>
      </c>
      <c r="Q165" s="0" t="n">
        <v>1</v>
      </c>
    </row>
    <row r="166" customFormat="false" ht="12.8" hidden="false" customHeight="false" outlineLevel="0" collapsed="false">
      <c r="A166" s="0" t="s">
        <v>115</v>
      </c>
      <c r="B166" s="0" t="s">
        <v>1843</v>
      </c>
      <c r="C166" s="0" t="n">
        <f aca="false">VLOOKUP(batch_6!A166,'patient_data_survival(Nov17)'!$B$2:$J$71,9,0)</f>
        <v>0</v>
      </c>
      <c r="D166" s="0" t="e">
        <f aca="false">VLOOKUP(batch_6!A166,yvonne_data!$C$2:$D$70,2,0)</f>
        <v>#N/A</v>
      </c>
      <c r="F166" s="33" t="n">
        <v>0</v>
      </c>
      <c r="G166" s="33" t="n">
        <v>0</v>
      </c>
      <c r="N166" s="33" t="s">
        <v>297</v>
      </c>
      <c r="O166" s="0" t="n">
        <v>80</v>
      </c>
      <c r="P166" s="0" t="n">
        <v>4</v>
      </c>
      <c r="Q166" s="0" t="n">
        <v>1</v>
      </c>
    </row>
    <row r="167" customFormat="false" ht="12.8" hidden="false" customHeight="false" outlineLevel="0" collapsed="false">
      <c r="A167" s="0" t="s">
        <v>115</v>
      </c>
      <c r="B167" s="0" t="s">
        <v>615</v>
      </c>
      <c r="C167" s="0" t="n">
        <f aca="false">VLOOKUP(batch_6!A167,'patient_data_survival(Nov17)'!$B$2:$J$71,9,0)</f>
        <v>0</v>
      </c>
      <c r="D167" s="0" t="e">
        <f aca="false">VLOOKUP(batch_6!A167,yvonne_data!$C$2:$D$70,2,0)</f>
        <v>#N/A</v>
      </c>
      <c r="F167" s="33" t="n">
        <v>0</v>
      </c>
      <c r="G167" s="33" t="n">
        <v>0</v>
      </c>
      <c r="N167" s="0" t="s">
        <v>1680</v>
      </c>
      <c r="O167" s="0" t="n">
        <v>90</v>
      </c>
      <c r="P167" s="0" t="n">
        <v>4</v>
      </c>
      <c r="Q167" s="0" t="n">
        <v>2</v>
      </c>
      <c r="R167" s="0" t="s">
        <v>615</v>
      </c>
    </row>
    <row r="168" customFormat="false" ht="12.8" hidden="false" customHeight="false" outlineLevel="0" collapsed="false">
      <c r="A168" s="0" t="s">
        <v>115</v>
      </c>
      <c r="B168" s="0" t="s">
        <v>1844</v>
      </c>
      <c r="C168" s="0" t="n">
        <f aca="false">VLOOKUP(batch_6!A168,'patient_data_survival(Nov17)'!$B$2:$J$71,9,0)</f>
        <v>0</v>
      </c>
      <c r="D168" s="0" t="e">
        <f aca="false">VLOOKUP(batch_6!A168,yvonne_data!$C$2:$D$70,2,0)</f>
        <v>#N/A</v>
      </c>
      <c r="F168" s="33" t="n">
        <v>0</v>
      </c>
      <c r="G168" s="33" t="n">
        <v>0</v>
      </c>
      <c r="O168" s="0" t="n">
        <v>90</v>
      </c>
      <c r="P168" s="0" t="n">
        <v>4</v>
      </c>
      <c r="Q168" s="0" t="n">
        <v>2</v>
      </c>
      <c r="R168" s="0" t="s">
        <v>615</v>
      </c>
    </row>
    <row r="169" customFormat="false" ht="12.8" hidden="false" customHeight="false" outlineLevel="0" collapsed="false">
      <c r="A169" s="0" t="s">
        <v>115</v>
      </c>
      <c r="B169" s="0" t="s">
        <v>1845</v>
      </c>
      <c r="C169" s="0" t="n">
        <f aca="false">VLOOKUP(batch_6!A169,'patient_data_survival(Nov17)'!$B$2:$J$71,9,0)</f>
        <v>0</v>
      </c>
      <c r="D169" s="0" t="e">
        <f aca="false">VLOOKUP(batch_6!A169,yvonne_data!$C$2:$D$70,2,0)</f>
        <v>#N/A</v>
      </c>
      <c r="F169" s="33" t="n">
        <v>0</v>
      </c>
      <c r="G169" s="33" t="n">
        <v>0</v>
      </c>
      <c r="O169" s="0" t="n">
        <v>90</v>
      </c>
      <c r="P169" s="0" t="n">
        <v>4</v>
      </c>
      <c r="Q169" s="0" t="n">
        <v>2</v>
      </c>
      <c r="R169" s="37" t="s">
        <v>615</v>
      </c>
    </row>
    <row r="170" customFormat="false" ht="12.8" hidden="false" customHeight="false" outlineLevel="0" collapsed="false">
      <c r="A170" s="0" t="s">
        <v>115</v>
      </c>
      <c r="B170" s="10" t="s">
        <v>1846</v>
      </c>
      <c r="C170" s="0" t="n">
        <f aca="false">VLOOKUP(batch_6!A170,'patient_data_survival(Nov17)'!$B$2:$J$71,9,0)</f>
        <v>0</v>
      </c>
      <c r="D170" s="0" t="e">
        <f aca="false">VLOOKUP(batch_6!A170,yvonne_data!$C$2:$D$70,2,0)</f>
        <v>#N/A</v>
      </c>
      <c r="E170" s="37"/>
      <c r="F170" s="33" t="n">
        <v>0</v>
      </c>
      <c r="G170" s="33" t="n">
        <v>0</v>
      </c>
      <c r="N170" s="37"/>
      <c r="O170" s="37" t="n">
        <v>90</v>
      </c>
      <c r="P170" s="0" t="n">
        <v>4</v>
      </c>
      <c r="Q170" s="0" t="n">
        <v>2</v>
      </c>
    </row>
    <row r="171" customFormat="false" ht="12.8" hidden="true" customHeight="false" outlineLevel="0" collapsed="false">
      <c r="A171" s="0" t="s">
        <v>117</v>
      </c>
      <c r="B171" s="0" t="s">
        <v>1847</v>
      </c>
      <c r="C171" s="0" t="e">
        <f aca="false">VLOOKUP(batch_6!A171,'patient_data_survival(Nov17)'!$B$2:$J$71,9,0)</f>
        <v>#N/A</v>
      </c>
      <c r="D171" s="0" t="e">
        <f aca="false">VLOOKUP(batch_6!A171,yvonne_data!$C$2:$D$70,2,0)</f>
        <v>#N/A</v>
      </c>
      <c r="F171" s="33" t="n">
        <v>0</v>
      </c>
      <c r="G171" s="33" t="n">
        <v>0</v>
      </c>
      <c r="N171" s="33" t="s">
        <v>1680</v>
      </c>
      <c r="O171" s="0" t="n">
        <v>0.1</v>
      </c>
      <c r="P171" s="0" t="n">
        <v>4</v>
      </c>
      <c r="Q171" s="0" t="n">
        <v>1</v>
      </c>
      <c r="R171" s="0" t="s">
        <v>1847</v>
      </c>
    </row>
    <row r="172" customFormat="false" ht="12.8" hidden="true" customHeight="false" outlineLevel="0" collapsed="false">
      <c r="A172" s="0" t="s">
        <v>117</v>
      </c>
      <c r="B172" s="0" t="s">
        <v>1848</v>
      </c>
      <c r="C172" s="0" t="e">
        <f aca="false">VLOOKUP(batch_6!A172,'patient_data_survival(Nov17)'!$B$2:$J$71,9,0)</f>
        <v>#N/A</v>
      </c>
      <c r="D172" s="0" t="e">
        <f aca="false">VLOOKUP(batch_6!A172,yvonne_data!$C$2:$D$70,2,0)</f>
        <v>#N/A</v>
      </c>
      <c r="F172" s="33" t="n">
        <v>0</v>
      </c>
      <c r="G172" s="33" t="n">
        <v>0</v>
      </c>
      <c r="O172" s="0" t="n">
        <v>2</v>
      </c>
      <c r="P172" s="0" t="n">
        <v>4</v>
      </c>
      <c r="Q172" s="0" t="n">
        <v>1</v>
      </c>
      <c r="R172" s="0" t="s">
        <v>1847</v>
      </c>
    </row>
    <row r="173" customFormat="false" ht="12.8" hidden="true" customHeight="false" outlineLevel="0" collapsed="false">
      <c r="A173" s="0" t="s">
        <v>117</v>
      </c>
      <c r="B173" s="0" t="s">
        <v>1849</v>
      </c>
      <c r="C173" s="0" t="e">
        <f aca="false">VLOOKUP(batch_6!A173,'patient_data_survival(Nov17)'!$B$2:$J$71,9,0)</f>
        <v>#N/A</v>
      </c>
      <c r="D173" s="0" t="e">
        <f aca="false">VLOOKUP(batch_6!A173,yvonne_data!$C$2:$D$70,2,0)</f>
        <v>#N/A</v>
      </c>
      <c r="F173" s="33" t="n">
        <v>0</v>
      </c>
      <c r="G173" s="33" t="n">
        <v>0</v>
      </c>
      <c r="O173" s="0" t="n">
        <v>5</v>
      </c>
      <c r="P173" s="0" t="n">
        <v>4</v>
      </c>
      <c r="Q173" s="0" t="n">
        <v>1</v>
      </c>
      <c r="R173" s="0" t="s">
        <v>1847</v>
      </c>
    </row>
    <row r="174" customFormat="false" ht="12.8" hidden="true" customHeight="false" outlineLevel="0" collapsed="false">
      <c r="A174" s="0" t="s">
        <v>117</v>
      </c>
      <c r="B174" s="0" t="s">
        <v>1850</v>
      </c>
      <c r="C174" s="0" t="e">
        <f aca="false">VLOOKUP(batch_6!A174,'patient_data_survival(Nov17)'!$B$2:$J$71,9,0)</f>
        <v>#N/A</v>
      </c>
      <c r="D174" s="0" t="e">
        <f aca="false">VLOOKUP(batch_6!A174,yvonne_data!$C$2:$D$70,2,0)</f>
        <v>#N/A</v>
      </c>
      <c r="F174" s="33" t="n">
        <v>0</v>
      </c>
      <c r="G174" s="33" t="n">
        <v>0</v>
      </c>
      <c r="O174" s="0" t="n">
        <v>5</v>
      </c>
      <c r="P174" s="0" t="n">
        <v>4</v>
      </c>
      <c r="Q174" s="0" t="n">
        <v>1</v>
      </c>
    </row>
    <row r="175" customFormat="false" ht="12.8" hidden="true" customHeight="false" outlineLevel="0" collapsed="false">
      <c r="A175" s="0" t="s">
        <v>117</v>
      </c>
      <c r="B175" s="10" t="s">
        <v>1851</v>
      </c>
      <c r="C175" s="0" t="e">
        <f aca="false">VLOOKUP(batch_6!A175,'patient_data_survival(Nov17)'!$B$2:$J$71,9,0)</f>
        <v>#N/A</v>
      </c>
      <c r="D175" s="0" t="e">
        <f aca="false">VLOOKUP(batch_6!A175,yvonne_data!$C$2:$D$70,2,0)</f>
        <v>#N/A</v>
      </c>
      <c r="F175" s="33" t="n">
        <v>0</v>
      </c>
      <c r="G175" s="33" t="n">
        <v>0</v>
      </c>
      <c r="N175" s="0" t="s">
        <v>1680</v>
      </c>
      <c r="O175" s="0" t="s">
        <v>1852</v>
      </c>
      <c r="P175" s="0" t="n">
        <v>4</v>
      </c>
      <c r="Q175" s="0" t="n">
        <v>2</v>
      </c>
    </row>
    <row r="176" customFormat="false" ht="12.8" hidden="true" customHeight="false" outlineLevel="0" collapsed="false">
      <c r="A176" s="0" t="s">
        <v>117</v>
      </c>
      <c r="B176" s="10" t="s">
        <v>1853</v>
      </c>
      <c r="C176" s="0" t="e">
        <f aca="false">VLOOKUP(batch_6!A176,'patient_data_survival(Nov17)'!$B$2:$J$71,9,0)</f>
        <v>#N/A</v>
      </c>
      <c r="D176" s="0" t="e">
        <f aca="false">VLOOKUP(batch_6!A176,yvonne_data!$C$2:$D$70,2,0)</f>
        <v>#N/A</v>
      </c>
      <c r="F176" s="33" t="n">
        <v>0</v>
      </c>
      <c r="G176" s="33" t="n">
        <v>0</v>
      </c>
      <c r="N176" s="0" t="s">
        <v>1726</v>
      </c>
      <c r="O176" s="0" t="s">
        <v>1852</v>
      </c>
      <c r="P176" s="0" t="n">
        <v>4</v>
      </c>
      <c r="Q176" s="0" t="n">
        <v>2</v>
      </c>
    </row>
    <row r="177" customFormat="false" ht="12.8" hidden="true" customHeight="false" outlineLevel="0" collapsed="false">
      <c r="A177" s="0" t="s">
        <v>117</v>
      </c>
      <c r="B177" s="10" t="s">
        <v>1854</v>
      </c>
      <c r="C177" s="0" t="e">
        <f aca="false">VLOOKUP(batch_6!A177,'patient_data_survival(Nov17)'!$B$2:$J$71,9,0)</f>
        <v>#N/A</v>
      </c>
      <c r="D177" s="0" t="e">
        <f aca="false">VLOOKUP(batch_6!A177,yvonne_data!$C$2:$D$70,2,0)</f>
        <v>#N/A</v>
      </c>
      <c r="F177" s="33" t="n">
        <v>0</v>
      </c>
      <c r="G177" s="33" t="n">
        <v>0</v>
      </c>
      <c r="N177" s="0" t="s">
        <v>1726</v>
      </c>
      <c r="O177" s="0" t="s">
        <v>1852</v>
      </c>
      <c r="P177" s="0" t="n">
        <v>4</v>
      </c>
      <c r="Q177" s="0" t="n">
        <v>2</v>
      </c>
    </row>
    <row r="178" customFormat="false" ht="12.8" hidden="true" customHeight="false" outlineLevel="0" collapsed="false">
      <c r="A178" s="0" t="s">
        <v>117</v>
      </c>
      <c r="B178" s="10" t="s">
        <v>1855</v>
      </c>
      <c r="C178" s="0" t="e">
        <f aca="false">VLOOKUP(batch_6!A178,'patient_data_survival(Nov17)'!$B$2:$J$71,9,0)</f>
        <v>#N/A</v>
      </c>
      <c r="D178" s="0" t="e">
        <f aca="false">VLOOKUP(batch_6!A178,yvonne_data!$C$2:$D$70,2,0)</f>
        <v>#N/A</v>
      </c>
      <c r="F178" s="33" t="n">
        <v>0</v>
      </c>
      <c r="G178" s="33" t="n">
        <v>0</v>
      </c>
      <c r="N178" s="0" t="s">
        <v>1726</v>
      </c>
      <c r="O178" s="0" t="s">
        <v>1852</v>
      </c>
      <c r="P178" s="0" t="n">
        <v>4</v>
      </c>
      <c r="Q178" s="0" t="n">
        <v>2</v>
      </c>
    </row>
    <row r="179" customFormat="false" ht="12.8" hidden="true" customHeight="false" outlineLevel="0" collapsed="false">
      <c r="A179" s="0" t="s">
        <v>117</v>
      </c>
      <c r="B179" s="10" t="s">
        <v>1856</v>
      </c>
      <c r="C179" s="0" t="e">
        <f aca="false">VLOOKUP(batch_6!A179,'patient_data_survival(Nov17)'!$B$2:$J$71,9,0)</f>
        <v>#N/A</v>
      </c>
      <c r="D179" s="0" t="e">
        <f aca="false">VLOOKUP(batch_6!A179,yvonne_data!$C$2:$D$70,2,0)</f>
        <v>#N/A</v>
      </c>
      <c r="F179" s="33" t="n">
        <v>0</v>
      </c>
      <c r="G179" s="33" t="n">
        <v>0</v>
      </c>
      <c r="N179" s="0" t="s">
        <v>1726</v>
      </c>
      <c r="O179" s="0" t="s">
        <v>1852</v>
      </c>
      <c r="P179" s="0" t="n">
        <v>4</v>
      </c>
      <c r="Q179" s="0" t="n">
        <v>2</v>
      </c>
    </row>
    <row r="180" customFormat="false" ht="12.8" hidden="true" customHeight="false" outlineLevel="0" collapsed="false">
      <c r="A180" s="0" t="s">
        <v>201</v>
      </c>
      <c r="B180" s="0" t="s">
        <v>1857</v>
      </c>
      <c r="C180" s="0" t="e">
        <f aca="false">VLOOKUP(batch_6!A180,'patient_data_survival(Nov17)'!$B$2:$J$71,9,0)</f>
        <v>#N/A</v>
      </c>
      <c r="D180" s="0" t="e">
        <f aca="false">VLOOKUP(batch_6!A180,yvonne_data!$C$2:$D$70,2,0)</f>
        <v>#N/A</v>
      </c>
      <c r="F180" s="33" t="n">
        <v>0</v>
      </c>
      <c r="G180" s="33" t="n">
        <v>0</v>
      </c>
      <c r="N180" s="33" t="s">
        <v>1858</v>
      </c>
      <c r="P180" s="0" t="n">
        <v>4</v>
      </c>
      <c r="Q180" s="0" t="n">
        <v>1</v>
      </c>
    </row>
    <row r="181" customFormat="false" ht="12.8" hidden="true" customHeight="false" outlineLevel="0" collapsed="false">
      <c r="A181" s="0" t="s">
        <v>201</v>
      </c>
      <c r="B181" s="0" t="s">
        <v>1859</v>
      </c>
      <c r="C181" s="0" t="e">
        <f aca="false">VLOOKUP(batch_6!A181,'patient_data_survival(Nov17)'!$B$2:$J$71,9,0)</f>
        <v>#N/A</v>
      </c>
      <c r="D181" s="0" t="e">
        <f aca="false">VLOOKUP(batch_6!A181,yvonne_data!$C$2:$D$70,2,0)</f>
        <v>#N/A</v>
      </c>
      <c r="F181" s="33" t="n">
        <v>0</v>
      </c>
      <c r="G181" s="33" t="n">
        <v>0</v>
      </c>
      <c r="O181" s="0" t="n">
        <v>80</v>
      </c>
      <c r="P181" s="0" t="n">
        <v>4</v>
      </c>
      <c r="Q181" s="0" t="n">
        <v>1</v>
      </c>
    </row>
    <row r="182" customFormat="false" ht="12.8" hidden="true" customHeight="false" outlineLevel="0" collapsed="false">
      <c r="A182" s="0" t="s">
        <v>201</v>
      </c>
      <c r="B182" s="0" t="s">
        <v>1860</v>
      </c>
      <c r="C182" s="0" t="e">
        <f aca="false">VLOOKUP(batch_6!A182,'patient_data_survival(Nov17)'!$B$2:$J$71,9,0)</f>
        <v>#N/A</v>
      </c>
      <c r="D182" s="0" t="e">
        <f aca="false">VLOOKUP(batch_6!A182,yvonne_data!$C$2:$D$70,2,0)</f>
        <v>#N/A</v>
      </c>
      <c r="F182" s="33" t="n">
        <v>0</v>
      </c>
      <c r="G182" s="33" t="n">
        <v>0</v>
      </c>
      <c r="O182" s="0" t="n">
        <v>80</v>
      </c>
      <c r="P182" s="0" t="n">
        <v>4</v>
      </c>
      <c r="Q182" s="0" t="n">
        <v>1</v>
      </c>
    </row>
    <row r="183" customFormat="false" ht="12.8" hidden="true" customHeight="false" outlineLevel="0" collapsed="false">
      <c r="A183" s="0" t="s">
        <v>201</v>
      </c>
      <c r="B183" s="0" t="s">
        <v>1861</v>
      </c>
      <c r="C183" s="0" t="e">
        <f aca="false">VLOOKUP(batch_6!A183,'patient_data_survival(Nov17)'!$B$2:$J$71,9,0)</f>
        <v>#N/A</v>
      </c>
      <c r="D183" s="0" t="e">
        <f aca="false">VLOOKUP(batch_6!A183,yvonne_data!$C$2:$D$70,2,0)</f>
        <v>#N/A</v>
      </c>
      <c r="F183" s="33" t="n">
        <v>0</v>
      </c>
      <c r="G183" s="33" t="n">
        <v>0</v>
      </c>
      <c r="O183" s="0" t="n">
        <v>80</v>
      </c>
      <c r="P183" s="0" t="n">
        <v>4</v>
      </c>
      <c r="Q183" s="0" t="n">
        <v>1</v>
      </c>
    </row>
    <row r="184" customFormat="false" ht="12.8" hidden="false" customHeight="false" outlineLevel="0" collapsed="false">
      <c r="A184" s="0" t="s">
        <v>119</v>
      </c>
      <c r="B184" s="0" t="s">
        <v>1862</v>
      </c>
      <c r="C184" s="0" t="n">
        <f aca="false">VLOOKUP(batch_6!A184,'patient_data_survival(Nov17)'!$B$2:$J$71,9,0)</f>
        <v>0</v>
      </c>
      <c r="D184" s="0" t="e">
        <f aca="false">VLOOKUP(batch_6!A184,yvonne_data!$C$2:$D$70,2,0)</f>
        <v>#N/A</v>
      </c>
      <c r="F184" s="33" t="n">
        <v>0</v>
      </c>
      <c r="G184" s="33" t="n">
        <v>0</v>
      </c>
      <c r="N184" s="33" t="s">
        <v>1680</v>
      </c>
      <c r="O184" s="0" t="n">
        <v>90</v>
      </c>
      <c r="P184" s="0" t="n">
        <v>4</v>
      </c>
      <c r="Q184" s="0" t="n">
        <v>1</v>
      </c>
    </row>
    <row r="185" customFormat="false" ht="12.8" hidden="false" customHeight="false" outlineLevel="0" collapsed="false">
      <c r="A185" s="0" t="s">
        <v>119</v>
      </c>
      <c r="B185" s="0" t="s">
        <v>1863</v>
      </c>
      <c r="C185" s="0" t="n">
        <f aca="false">VLOOKUP(batch_6!A185,'patient_data_survival(Nov17)'!$B$2:$J$71,9,0)</f>
        <v>0</v>
      </c>
      <c r="D185" s="0" t="e">
        <f aca="false">VLOOKUP(batch_6!A185,yvonne_data!$C$2:$D$70,2,0)</f>
        <v>#N/A</v>
      </c>
      <c r="F185" s="33" t="n">
        <v>0</v>
      </c>
      <c r="G185" s="33" t="n">
        <v>0</v>
      </c>
      <c r="O185" s="0" t="n">
        <v>90</v>
      </c>
      <c r="P185" s="0" t="n">
        <v>4</v>
      </c>
      <c r="Q185" s="0" t="n">
        <v>1</v>
      </c>
    </row>
    <row r="186" customFormat="false" ht="12.8" hidden="false" customHeight="false" outlineLevel="0" collapsed="false">
      <c r="A186" s="0" t="s">
        <v>119</v>
      </c>
      <c r="B186" s="0" t="s">
        <v>1864</v>
      </c>
      <c r="C186" s="0" t="n">
        <f aca="false">VLOOKUP(batch_6!A186,'patient_data_survival(Nov17)'!$B$2:$J$71,9,0)</f>
        <v>0</v>
      </c>
      <c r="D186" s="0" t="e">
        <f aca="false">VLOOKUP(batch_6!A186,yvonne_data!$C$2:$D$70,2,0)</f>
        <v>#N/A</v>
      </c>
      <c r="F186" s="33" t="n">
        <v>0</v>
      </c>
      <c r="G186" s="33" t="n">
        <v>0</v>
      </c>
      <c r="O186" s="0" t="n">
        <v>90</v>
      </c>
      <c r="P186" s="0" t="n">
        <v>4</v>
      </c>
      <c r="Q186" s="0" t="n">
        <v>1</v>
      </c>
    </row>
    <row r="187" customFormat="false" ht="12.8" hidden="false" customHeight="false" outlineLevel="0" collapsed="false">
      <c r="A187" s="0" t="s">
        <v>119</v>
      </c>
      <c r="B187" s="0" t="s">
        <v>1865</v>
      </c>
      <c r="C187" s="0" t="n">
        <f aca="false">VLOOKUP(batch_6!A187,'patient_data_survival(Nov17)'!$B$2:$J$71,9,0)</f>
        <v>0</v>
      </c>
      <c r="D187" s="0" t="e">
        <f aca="false">VLOOKUP(batch_6!A187,yvonne_data!$C$2:$D$70,2,0)</f>
        <v>#N/A</v>
      </c>
      <c r="F187" s="33" t="n">
        <v>0</v>
      </c>
      <c r="G187" s="33" t="n">
        <v>0</v>
      </c>
      <c r="O187" s="0" t="n">
        <v>90</v>
      </c>
      <c r="P187" s="0" t="n">
        <v>4</v>
      </c>
      <c r="Q187" s="0" t="n">
        <v>1</v>
      </c>
    </row>
    <row r="188" customFormat="false" ht="12.8" hidden="false" customHeight="false" outlineLevel="0" collapsed="false">
      <c r="A188" s="0" t="s">
        <v>119</v>
      </c>
      <c r="B188" s="0" t="s">
        <v>1866</v>
      </c>
      <c r="C188" s="0" t="n">
        <f aca="false">VLOOKUP(batch_6!A188,'patient_data_survival(Nov17)'!$B$2:$J$71,9,0)</f>
        <v>0</v>
      </c>
      <c r="D188" s="0" t="e">
        <f aca="false">VLOOKUP(batch_6!A188,yvonne_data!$C$2:$D$70,2,0)</f>
        <v>#N/A</v>
      </c>
      <c r="E188" s="0" t="n">
        <v>1</v>
      </c>
      <c r="F188" s="33" t="n">
        <v>0</v>
      </c>
      <c r="G188" s="33" t="n">
        <v>0</v>
      </c>
      <c r="O188" s="0" t="n">
        <v>90</v>
      </c>
      <c r="P188" s="0" t="n">
        <v>4</v>
      </c>
      <c r="Q188" s="0" t="n">
        <v>1</v>
      </c>
      <c r="R188" s="0" t="s">
        <v>626</v>
      </c>
    </row>
    <row r="189" customFormat="false" ht="12.8" hidden="false" customHeight="false" outlineLevel="0" collapsed="false">
      <c r="A189" s="0" t="s">
        <v>119</v>
      </c>
      <c r="B189" s="10" t="s">
        <v>1867</v>
      </c>
      <c r="C189" s="0" t="n">
        <f aca="false">VLOOKUP(batch_6!A189,'patient_data_survival(Nov17)'!$B$2:$J$71,9,0)</f>
        <v>0</v>
      </c>
      <c r="D189" s="0" t="e">
        <f aca="false">VLOOKUP(batch_6!A189,yvonne_data!$C$2:$D$70,2,0)</f>
        <v>#N/A</v>
      </c>
      <c r="F189" s="33" t="n">
        <v>0</v>
      </c>
      <c r="G189" s="33" t="n">
        <v>0</v>
      </c>
      <c r="O189" s="0" t="n">
        <v>90</v>
      </c>
      <c r="P189" s="0" t="n">
        <v>4</v>
      </c>
      <c r="Q189" s="0" t="n">
        <v>2</v>
      </c>
    </row>
    <row r="190" customFormat="false" ht="12.8" hidden="false" customHeight="false" outlineLevel="0" collapsed="false">
      <c r="A190" s="0" t="s">
        <v>119</v>
      </c>
      <c r="B190" s="10" t="s">
        <v>1868</v>
      </c>
      <c r="C190" s="0" t="n">
        <f aca="false">VLOOKUP(batch_6!A190,'patient_data_survival(Nov17)'!$B$2:$J$71,9,0)</f>
        <v>0</v>
      </c>
      <c r="D190" s="0" t="e">
        <f aca="false">VLOOKUP(batch_6!A190,yvonne_data!$C$2:$D$70,2,0)</f>
        <v>#N/A</v>
      </c>
      <c r="F190" s="33" t="n">
        <v>0</v>
      </c>
      <c r="G190" s="33" t="n">
        <v>0</v>
      </c>
      <c r="N190" s="0" t="s">
        <v>1680</v>
      </c>
      <c r="O190" s="0" t="n">
        <v>90</v>
      </c>
      <c r="P190" s="0" t="n">
        <v>4</v>
      </c>
      <c r="Q190" s="0" t="n">
        <v>2</v>
      </c>
    </row>
    <row r="191" customFormat="false" ht="12.8" hidden="false" customHeight="false" outlineLevel="0" collapsed="false">
      <c r="A191" s="0" t="s">
        <v>119</v>
      </c>
      <c r="B191" s="10" t="s">
        <v>1869</v>
      </c>
      <c r="C191" s="0" t="n">
        <f aca="false">VLOOKUP(batch_6!A191,'patient_data_survival(Nov17)'!$B$2:$J$71,9,0)</f>
        <v>0</v>
      </c>
      <c r="D191" s="0" t="e">
        <f aca="false">VLOOKUP(batch_6!A191,yvonne_data!$C$2:$D$70,2,0)</f>
        <v>#N/A</v>
      </c>
      <c r="F191" s="33" t="n">
        <v>0</v>
      </c>
      <c r="G191" s="33" t="n">
        <v>0</v>
      </c>
      <c r="N191" s="0" t="s">
        <v>1678</v>
      </c>
      <c r="P191" s="0" t="n">
        <v>4</v>
      </c>
      <c r="Q191" s="0" t="n">
        <v>2</v>
      </c>
    </row>
    <row r="192" customFormat="false" ht="12.8" hidden="false" customHeight="false" outlineLevel="0" collapsed="false">
      <c r="A192" s="0" t="s">
        <v>119</v>
      </c>
      <c r="B192" s="10" t="s">
        <v>1870</v>
      </c>
      <c r="C192" s="0" t="n">
        <f aca="false">VLOOKUP(batch_6!A192,'patient_data_survival(Nov17)'!$B$2:$J$71,9,0)</f>
        <v>0</v>
      </c>
      <c r="D192" s="0" t="e">
        <f aca="false">VLOOKUP(batch_6!A192,yvonne_data!$C$2:$D$70,2,0)</f>
        <v>#N/A</v>
      </c>
      <c r="F192" s="33" t="n">
        <v>0</v>
      </c>
      <c r="G192" s="33" t="n">
        <v>0</v>
      </c>
      <c r="N192" s="0" t="s">
        <v>1678</v>
      </c>
      <c r="P192" s="0" t="n">
        <v>4</v>
      </c>
      <c r="Q192" s="0" t="n">
        <v>2</v>
      </c>
    </row>
    <row r="193" customFormat="false" ht="12.8" hidden="false" customHeight="false" outlineLevel="0" collapsed="false">
      <c r="A193" s="0" t="s">
        <v>119</v>
      </c>
      <c r="B193" s="10" t="s">
        <v>1871</v>
      </c>
      <c r="C193" s="0" t="n">
        <f aca="false">VLOOKUP(batch_6!A193,'patient_data_survival(Nov17)'!$B$2:$J$71,9,0)</f>
        <v>0</v>
      </c>
      <c r="D193" s="0" t="e">
        <f aca="false">VLOOKUP(batch_6!A193,yvonne_data!$C$2:$D$70,2,0)</f>
        <v>#N/A</v>
      </c>
      <c r="F193" s="33" t="n">
        <v>0</v>
      </c>
      <c r="G193" s="33" t="n">
        <v>0</v>
      </c>
      <c r="O193" s="0" t="n">
        <v>90</v>
      </c>
      <c r="P193" s="0" t="n">
        <v>4</v>
      </c>
      <c r="Q193" s="0" t="n">
        <v>2</v>
      </c>
    </row>
    <row r="194" customFormat="false" ht="12.8" hidden="false" customHeight="false" outlineLevel="0" collapsed="false">
      <c r="A194" s="0" t="s">
        <v>121</v>
      </c>
      <c r="B194" s="0" t="s">
        <v>626</v>
      </c>
      <c r="C194" s="0" t="n">
        <f aca="false">VLOOKUP(batch_6!A194,'patient_data_survival(Nov17)'!$B$2:$J$71,9,0)</f>
        <v>0</v>
      </c>
      <c r="D194" s="0" t="e">
        <f aca="false">VLOOKUP(batch_6!A194,yvonne_data!$C$2:$D$70,2,0)</f>
        <v>#N/A</v>
      </c>
      <c r="F194" s="33" t="n">
        <v>0</v>
      </c>
      <c r="G194" s="33" t="n">
        <v>0</v>
      </c>
      <c r="N194" s="33" t="s">
        <v>1680</v>
      </c>
      <c r="O194" s="0" t="n">
        <v>20</v>
      </c>
      <c r="P194" s="0" t="n">
        <v>4</v>
      </c>
      <c r="Q194" s="0" t="n">
        <v>1</v>
      </c>
      <c r="R194" s="0" t="s">
        <v>626</v>
      </c>
    </row>
    <row r="195" customFormat="false" ht="12.8" hidden="false" customHeight="false" outlineLevel="0" collapsed="false">
      <c r="A195" s="0" t="s">
        <v>121</v>
      </c>
      <c r="B195" s="0" t="s">
        <v>630</v>
      </c>
      <c r="C195" s="0" t="n">
        <f aca="false">VLOOKUP(batch_6!A195,'patient_data_survival(Nov17)'!$B$2:$J$71,9,0)</f>
        <v>0</v>
      </c>
      <c r="D195" s="0" t="e">
        <f aca="false">VLOOKUP(batch_6!A195,yvonne_data!$C$2:$D$70,2,0)</f>
        <v>#N/A</v>
      </c>
      <c r="F195" s="33" t="n">
        <v>0</v>
      </c>
      <c r="G195" s="33" t="n">
        <v>0</v>
      </c>
      <c r="N195" s="33"/>
      <c r="O195" s="0" t="n">
        <v>20</v>
      </c>
      <c r="P195" s="0" t="n">
        <v>4</v>
      </c>
      <c r="Q195" s="0" t="n">
        <v>1</v>
      </c>
      <c r="R195" s="0" t="s">
        <v>626</v>
      </c>
    </row>
    <row r="196" customFormat="false" ht="12.8" hidden="false" customHeight="false" outlineLevel="0" collapsed="false">
      <c r="A196" s="0" t="s">
        <v>121</v>
      </c>
      <c r="B196" s="0" t="s">
        <v>1872</v>
      </c>
      <c r="C196" s="0" t="n">
        <f aca="false">VLOOKUP(batch_6!A196,'patient_data_survival(Nov17)'!$B$2:$J$71,9,0)</f>
        <v>0</v>
      </c>
      <c r="D196" s="0" t="e">
        <f aca="false">VLOOKUP(batch_6!A196,yvonne_data!$C$2:$D$70,2,0)</f>
        <v>#N/A</v>
      </c>
      <c r="F196" s="33" t="n">
        <v>0</v>
      </c>
      <c r="G196" s="33" t="n">
        <v>0</v>
      </c>
      <c r="N196" s="33"/>
      <c r="O196" s="0" t="n">
        <v>20</v>
      </c>
      <c r="P196" s="0" t="n">
        <v>4</v>
      </c>
      <c r="Q196" s="0" t="n">
        <v>1</v>
      </c>
      <c r="R196" s="0" t="s">
        <v>626</v>
      </c>
    </row>
    <row r="197" customFormat="false" ht="12.8" hidden="false" customHeight="false" outlineLevel="0" collapsed="false">
      <c r="A197" s="0" t="s">
        <v>121</v>
      </c>
      <c r="B197" s="0" t="s">
        <v>1873</v>
      </c>
      <c r="C197" s="0" t="n">
        <f aca="false">VLOOKUP(batch_6!A197,'patient_data_survival(Nov17)'!$B$2:$J$71,9,0)</f>
        <v>0</v>
      </c>
      <c r="D197" s="0" t="e">
        <f aca="false">VLOOKUP(batch_6!A197,yvonne_data!$C$2:$D$70,2,0)</f>
        <v>#N/A</v>
      </c>
      <c r="F197" s="33" t="n">
        <v>0</v>
      </c>
      <c r="G197" s="33" t="n">
        <v>0</v>
      </c>
      <c r="N197" s="33"/>
      <c r="O197" s="0" t="n">
        <v>20</v>
      </c>
      <c r="P197" s="0" t="n">
        <v>4</v>
      </c>
      <c r="Q197" s="0" t="n">
        <v>1</v>
      </c>
    </row>
    <row r="198" customFormat="false" ht="12.8" hidden="false" customHeight="false" outlineLevel="0" collapsed="false">
      <c r="A198" s="0" t="s">
        <v>121</v>
      </c>
      <c r="B198" s="37" t="s">
        <v>1874</v>
      </c>
      <c r="C198" s="0" t="n">
        <f aca="false">VLOOKUP(batch_6!A198,'patient_data_survival(Nov17)'!$B$2:$J$71,9,0)</f>
        <v>0</v>
      </c>
      <c r="D198" s="0" t="e">
        <f aca="false">VLOOKUP(batch_6!A198,yvonne_data!$C$2:$D$70,2,0)</f>
        <v>#N/A</v>
      </c>
      <c r="F198" s="33" t="n">
        <v>0</v>
      </c>
      <c r="G198" s="33" t="n">
        <v>0</v>
      </c>
      <c r="O198" s="0" t="n">
        <v>40</v>
      </c>
      <c r="P198" s="0" t="n">
        <v>4</v>
      </c>
      <c r="Q198" s="0" t="n">
        <v>2</v>
      </c>
    </row>
    <row r="199" customFormat="false" ht="12.8" hidden="false" customHeight="false" outlineLevel="0" collapsed="false">
      <c r="A199" s="0" t="s">
        <v>121</v>
      </c>
      <c r="B199" s="37" t="s">
        <v>1875</v>
      </c>
      <c r="C199" s="0" t="n">
        <f aca="false">VLOOKUP(batch_6!A199,'patient_data_survival(Nov17)'!$B$2:$J$71,9,0)</f>
        <v>0</v>
      </c>
      <c r="D199" s="0" t="e">
        <f aca="false">VLOOKUP(batch_6!A199,yvonne_data!$C$2:$D$70,2,0)</f>
        <v>#N/A</v>
      </c>
      <c r="F199" s="33" t="n">
        <v>0</v>
      </c>
      <c r="G199" s="33" t="n">
        <v>0</v>
      </c>
      <c r="O199" s="0" t="n">
        <v>40</v>
      </c>
      <c r="P199" s="0" t="n">
        <v>4</v>
      </c>
      <c r="Q199" s="0" t="n">
        <v>2</v>
      </c>
    </row>
    <row r="200" customFormat="false" ht="12.8" hidden="false" customHeight="false" outlineLevel="0" collapsed="false">
      <c r="A200" s="0" t="s">
        <v>121</v>
      </c>
      <c r="B200" s="37" t="s">
        <v>1876</v>
      </c>
      <c r="C200" s="0" t="n">
        <f aca="false">VLOOKUP(batch_6!A200,'patient_data_survival(Nov17)'!$B$2:$J$71,9,0)</f>
        <v>0</v>
      </c>
      <c r="D200" s="0" t="e">
        <f aca="false">VLOOKUP(batch_6!A200,yvonne_data!$C$2:$D$70,2,0)</f>
        <v>#N/A</v>
      </c>
      <c r="F200" s="33" t="n">
        <v>0</v>
      </c>
      <c r="G200" s="33" t="n">
        <v>0</v>
      </c>
      <c r="O200" s="0" t="n">
        <v>40</v>
      </c>
      <c r="P200" s="0" t="n">
        <v>4</v>
      </c>
      <c r="Q200" s="0" t="n">
        <v>2</v>
      </c>
    </row>
    <row r="201" customFormat="false" ht="12.8" hidden="false" customHeight="false" outlineLevel="0" collapsed="false">
      <c r="A201" s="0" t="s">
        <v>121</v>
      </c>
      <c r="B201" s="37" t="s">
        <v>1877</v>
      </c>
      <c r="C201" s="0" t="n">
        <f aca="false">VLOOKUP(batch_6!A201,'patient_data_survival(Nov17)'!$B$2:$J$71,9,0)</f>
        <v>0</v>
      </c>
      <c r="D201" s="0" t="e">
        <f aca="false">VLOOKUP(batch_6!A201,yvonne_data!$C$2:$D$70,2,0)</f>
        <v>#N/A</v>
      </c>
      <c r="F201" s="33" t="n">
        <v>0</v>
      </c>
      <c r="G201" s="33" t="n">
        <v>0</v>
      </c>
      <c r="O201" s="0" t="n">
        <v>40</v>
      </c>
      <c r="P201" s="0" t="n">
        <v>4</v>
      </c>
      <c r="Q201" s="0" t="n">
        <v>2</v>
      </c>
    </row>
    <row r="202" customFormat="false" ht="12.8" hidden="false" customHeight="false" outlineLevel="0" collapsed="false">
      <c r="A202" s="0" t="s">
        <v>123</v>
      </c>
      <c r="B202" s="0" t="s">
        <v>1878</v>
      </c>
      <c r="C202" s="0" t="n">
        <f aca="false">VLOOKUP(batch_6!A202,'patient_data_survival(Nov17)'!$B$2:$J$71,9,0)</f>
        <v>0</v>
      </c>
      <c r="D202" s="0" t="e">
        <f aca="false">VLOOKUP(batch_6!A202,yvonne_data!$C$2:$D$70,2,0)</f>
        <v>#N/A</v>
      </c>
      <c r="F202" s="33" t="n">
        <v>0</v>
      </c>
      <c r="G202" s="33" t="n">
        <v>0</v>
      </c>
      <c r="N202" s="33"/>
      <c r="O202" s="0" t="n">
        <v>80</v>
      </c>
      <c r="P202" s="0" t="n">
        <v>4</v>
      </c>
      <c r="Q202" s="0" t="n">
        <v>1</v>
      </c>
    </row>
    <row r="203" customFormat="false" ht="12.8" hidden="false" customHeight="false" outlineLevel="0" collapsed="false">
      <c r="A203" s="0" t="s">
        <v>123</v>
      </c>
      <c r="B203" s="37" t="s">
        <v>1879</v>
      </c>
      <c r="C203" s="0" t="n">
        <f aca="false">VLOOKUP(batch_6!A203,'patient_data_survival(Nov17)'!$B$2:$J$71,9,0)</f>
        <v>0</v>
      </c>
      <c r="D203" s="0" t="e">
        <f aca="false">VLOOKUP(batch_6!A203,yvonne_data!$C$2:$D$70,2,0)</f>
        <v>#N/A</v>
      </c>
      <c r="F203" s="33" t="n">
        <v>0</v>
      </c>
      <c r="G203" s="33" t="n">
        <v>0</v>
      </c>
      <c r="N203" s="0" t="s">
        <v>1680</v>
      </c>
      <c r="P203" s="0" t="n">
        <v>4</v>
      </c>
      <c r="Q203" s="0" t="n">
        <v>2</v>
      </c>
    </row>
  </sheetData>
  <autoFilter ref="A1:R203">
    <filterColumn colId="2">
      <filters>
        <filter val="1"/>
        <filter val="0"/>
      </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1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8.36734693877551"/>
    <col collapsed="false" hidden="false" max="2" min="2" style="0" width="34.5561224489796"/>
    <col collapsed="false" hidden="false" max="3" min="3" style="0" width="18.765306122449"/>
    <col collapsed="false" hidden="false" max="4" min="4" style="0" width="9.98979591836735"/>
    <col collapsed="false" hidden="false" max="1025" min="5" style="0" width="8.23469387755102"/>
  </cols>
  <sheetData>
    <row r="1" customFormat="false" ht="12.8" hidden="false" customHeight="false" outlineLevel="0" collapsed="false">
      <c r="A1" s="10" t="s">
        <v>288</v>
      </c>
      <c r="B1" s="10" t="s">
        <v>289</v>
      </c>
      <c r="C1" s="10" t="s">
        <v>290</v>
      </c>
      <c r="D1" s="10" t="s">
        <v>291</v>
      </c>
    </row>
    <row r="2" customFormat="false" ht="12.8" hidden="false" customHeight="false" outlineLevel="0" collapsed="false">
      <c r="A2" s="10" t="s">
        <v>16</v>
      </c>
      <c r="B2" s="10" t="s">
        <v>314</v>
      </c>
      <c r="C2" s="10" t="n">
        <v>0</v>
      </c>
      <c r="D2" s="10" t="n">
        <v>0</v>
      </c>
    </row>
    <row r="3" customFormat="false" ht="12.8" hidden="false" customHeight="false" outlineLevel="0" collapsed="false">
      <c r="A3" s="10" t="s">
        <v>16</v>
      </c>
      <c r="B3" s="10" t="s">
        <v>315</v>
      </c>
      <c r="C3" s="10" t="n">
        <v>0</v>
      </c>
      <c r="D3" s="10" t="n">
        <v>0</v>
      </c>
    </row>
    <row r="4" customFormat="false" ht="12.8" hidden="false" customHeight="false" outlineLevel="0" collapsed="false">
      <c r="A4" s="10" t="s">
        <v>16</v>
      </c>
      <c r="B4" s="10" t="s">
        <v>316</v>
      </c>
      <c r="C4" s="10" t="n">
        <v>0</v>
      </c>
      <c r="D4" s="10" t="n">
        <v>0</v>
      </c>
    </row>
    <row r="5" customFormat="false" ht="12.8" hidden="false" customHeight="false" outlineLevel="0" collapsed="false">
      <c r="A5" s="10" t="s">
        <v>16</v>
      </c>
      <c r="B5" s="10" t="s">
        <v>317</v>
      </c>
      <c r="C5" s="10" t="n">
        <v>0</v>
      </c>
      <c r="D5" s="10" t="n">
        <v>0</v>
      </c>
    </row>
    <row r="6" customFormat="false" ht="12.8" hidden="false" customHeight="false" outlineLevel="0" collapsed="false">
      <c r="A6" s="10" t="s">
        <v>16</v>
      </c>
      <c r="B6" s="10" t="s">
        <v>319</v>
      </c>
      <c r="C6" s="10" t="n">
        <v>0</v>
      </c>
      <c r="D6" s="10" t="n">
        <v>0</v>
      </c>
    </row>
    <row r="7" customFormat="false" ht="12.8" hidden="false" customHeight="false" outlineLevel="0" collapsed="false">
      <c r="A7" s="10" t="s">
        <v>16</v>
      </c>
      <c r="B7" s="10" t="s">
        <v>320</v>
      </c>
      <c r="C7" s="10" t="n">
        <v>0</v>
      </c>
      <c r="D7" s="10" t="n">
        <v>0</v>
      </c>
    </row>
    <row r="8" customFormat="false" ht="12.8" hidden="false" customHeight="false" outlineLevel="0" collapsed="false">
      <c r="A8" s="10" t="s">
        <v>16</v>
      </c>
      <c r="B8" s="10" t="s">
        <v>321</v>
      </c>
      <c r="C8" s="10" t="n">
        <v>0</v>
      </c>
      <c r="D8" s="10" t="n">
        <v>0</v>
      </c>
    </row>
    <row r="9" customFormat="false" ht="12.8" hidden="false" customHeight="false" outlineLevel="0" collapsed="false">
      <c r="A9" s="10" t="s">
        <v>33</v>
      </c>
      <c r="B9" s="10" t="s">
        <v>336</v>
      </c>
      <c r="C9" s="10" t="n">
        <v>0</v>
      </c>
      <c r="D9" s="10" t="n">
        <v>0</v>
      </c>
    </row>
    <row r="10" customFormat="false" ht="12.8" hidden="false" customHeight="false" outlineLevel="0" collapsed="false">
      <c r="A10" s="10" t="s">
        <v>33</v>
      </c>
      <c r="B10" s="10" t="s">
        <v>338</v>
      </c>
      <c r="C10" s="10" t="n">
        <v>0</v>
      </c>
      <c r="D10" s="10" t="n">
        <v>0</v>
      </c>
    </row>
    <row r="11" customFormat="false" ht="12.8" hidden="false" customHeight="false" outlineLevel="0" collapsed="false">
      <c r="A11" s="10" t="s">
        <v>36</v>
      </c>
      <c r="B11" s="10" t="s">
        <v>340</v>
      </c>
      <c r="C11" s="10" t="n">
        <v>0</v>
      </c>
      <c r="D11" s="10" t="n">
        <v>0</v>
      </c>
    </row>
    <row r="12" customFormat="false" ht="12.8" hidden="false" customHeight="false" outlineLevel="0" collapsed="false">
      <c r="A12" s="10" t="s">
        <v>36</v>
      </c>
      <c r="B12" s="10" t="s">
        <v>341</v>
      </c>
      <c r="C12" s="10" t="n">
        <v>0</v>
      </c>
      <c r="D12" s="10" t="n">
        <v>0</v>
      </c>
    </row>
    <row r="13" customFormat="false" ht="12.8" hidden="false" customHeight="false" outlineLevel="0" collapsed="false">
      <c r="A13" s="10" t="s">
        <v>36</v>
      </c>
      <c r="B13" s="10" t="s">
        <v>342</v>
      </c>
      <c r="C13" s="10" t="n">
        <v>0</v>
      </c>
      <c r="D13" s="10" t="n">
        <v>0</v>
      </c>
    </row>
    <row r="14" customFormat="false" ht="12.8" hidden="false" customHeight="false" outlineLevel="0" collapsed="false">
      <c r="A14" s="10" t="s">
        <v>36</v>
      </c>
      <c r="B14" s="10" t="s">
        <v>343</v>
      </c>
      <c r="C14" s="10" t="n">
        <v>0</v>
      </c>
      <c r="D14" s="10" t="n">
        <v>0</v>
      </c>
    </row>
    <row r="15" customFormat="false" ht="12.8" hidden="false" customHeight="false" outlineLevel="0" collapsed="false">
      <c r="A15" s="10" t="s">
        <v>39</v>
      </c>
      <c r="B15" s="10" t="s">
        <v>346</v>
      </c>
      <c r="C15" s="10" t="n">
        <v>0</v>
      </c>
      <c r="D15" s="10" t="n">
        <v>0</v>
      </c>
    </row>
    <row r="16" customFormat="false" ht="12.8" hidden="false" customHeight="false" outlineLevel="0" collapsed="false">
      <c r="A16" s="10" t="s">
        <v>41</v>
      </c>
      <c r="B16" s="10" t="s">
        <v>350</v>
      </c>
      <c r="C16" s="10" t="n">
        <v>0</v>
      </c>
      <c r="D16" s="10" t="n">
        <v>0</v>
      </c>
    </row>
    <row r="17" customFormat="false" ht="12.8" hidden="false" customHeight="false" outlineLevel="0" collapsed="false">
      <c r="A17" s="10" t="s">
        <v>43</v>
      </c>
      <c r="B17" s="10" t="s">
        <v>353</v>
      </c>
      <c r="C17" s="10" t="n">
        <v>0</v>
      </c>
      <c r="D17" s="10" t="n">
        <v>0</v>
      </c>
    </row>
    <row r="18" customFormat="false" ht="12.8" hidden="false" customHeight="false" outlineLevel="0" collapsed="false">
      <c r="A18" s="10" t="s">
        <v>43</v>
      </c>
      <c r="B18" s="10" t="s">
        <v>355</v>
      </c>
      <c r="C18" s="10" t="n">
        <v>0</v>
      </c>
      <c r="D18" s="10" t="n">
        <v>0</v>
      </c>
    </row>
    <row r="19" customFormat="false" ht="12.8" hidden="false" customHeight="false" outlineLevel="0" collapsed="false">
      <c r="A19" s="10" t="s">
        <v>43</v>
      </c>
      <c r="B19" s="10" t="s">
        <v>357</v>
      </c>
      <c r="C19" s="10" t="n">
        <v>0</v>
      </c>
      <c r="D19" s="10" t="n">
        <v>0</v>
      </c>
    </row>
    <row r="20" customFormat="false" ht="12.8" hidden="false" customHeight="false" outlineLevel="0" collapsed="false">
      <c r="A20" s="0" t="s">
        <v>43</v>
      </c>
      <c r="B20" s="0" t="s">
        <v>359</v>
      </c>
      <c r="C20" s="10" t="n">
        <v>0</v>
      </c>
      <c r="D20" s="10" t="n">
        <v>0</v>
      </c>
    </row>
    <row r="21" customFormat="false" ht="12.8" hidden="false" customHeight="false" outlineLevel="0" collapsed="false">
      <c r="A21" s="10" t="s">
        <v>53</v>
      </c>
      <c r="B21" s="10" t="s">
        <v>360</v>
      </c>
      <c r="C21" s="10" t="n">
        <v>0</v>
      </c>
      <c r="D21" s="10" t="n">
        <v>0</v>
      </c>
    </row>
    <row r="22" customFormat="false" ht="12.8" hidden="false" customHeight="false" outlineLevel="0" collapsed="false">
      <c r="A22" s="10" t="s">
        <v>53</v>
      </c>
      <c r="B22" s="34" t="s">
        <v>363</v>
      </c>
      <c r="C22" s="10" t="n">
        <v>0</v>
      </c>
      <c r="D22" s="10" t="n">
        <v>0</v>
      </c>
    </row>
    <row r="23" customFormat="false" ht="12.8" hidden="false" customHeight="false" outlineLevel="0" collapsed="false">
      <c r="A23" s="10" t="s">
        <v>53</v>
      </c>
      <c r="B23" s="10" t="s">
        <v>365</v>
      </c>
      <c r="C23" s="10" t="n">
        <v>0</v>
      </c>
      <c r="D23" s="10" t="n">
        <v>0</v>
      </c>
    </row>
    <row r="24" customFormat="false" ht="12.8" hidden="false" customHeight="false" outlineLevel="0" collapsed="false">
      <c r="A24" s="10" t="s">
        <v>53</v>
      </c>
      <c r="B24" s="10" t="s">
        <v>368</v>
      </c>
      <c r="C24" s="10" t="n">
        <v>0</v>
      </c>
      <c r="D24" s="10" t="n">
        <v>0</v>
      </c>
    </row>
    <row r="25" customFormat="false" ht="12.8" hidden="false" customHeight="false" outlineLevel="0" collapsed="false">
      <c r="A25" s="10" t="s">
        <v>58</v>
      </c>
      <c r="B25" s="10" t="s">
        <v>386</v>
      </c>
      <c r="C25" s="10" t="n">
        <v>0</v>
      </c>
      <c r="D25" s="10" t="n">
        <v>0</v>
      </c>
    </row>
    <row r="26" customFormat="false" ht="12.8" hidden="false" customHeight="false" outlineLevel="0" collapsed="false">
      <c r="A26" s="10" t="s">
        <v>58</v>
      </c>
      <c r="B26" s="10" t="s">
        <v>387</v>
      </c>
      <c r="C26" s="10" t="n">
        <v>0</v>
      </c>
      <c r="D26" s="10" t="n">
        <v>0</v>
      </c>
    </row>
    <row r="27" customFormat="false" ht="12.8" hidden="false" customHeight="false" outlineLevel="0" collapsed="false">
      <c r="A27" s="10" t="s">
        <v>58</v>
      </c>
      <c r="B27" s="10" t="s">
        <v>388</v>
      </c>
      <c r="C27" s="10" t="n">
        <v>0</v>
      </c>
      <c r="D27" s="10" t="n">
        <v>0</v>
      </c>
    </row>
    <row r="28" customFormat="false" ht="12.8" hidden="false" customHeight="false" outlineLevel="0" collapsed="false">
      <c r="A28" s="10" t="s">
        <v>58</v>
      </c>
      <c r="B28" s="10" t="s">
        <v>389</v>
      </c>
      <c r="C28" s="10" t="n">
        <v>0</v>
      </c>
      <c r="D28" s="10" t="n">
        <v>0</v>
      </c>
    </row>
    <row r="29" customFormat="false" ht="12.8" hidden="false" customHeight="false" outlineLevel="0" collapsed="false">
      <c r="A29" s="10" t="s">
        <v>58</v>
      </c>
      <c r="B29" s="10" t="s">
        <v>390</v>
      </c>
      <c r="C29" s="10" t="n">
        <v>0</v>
      </c>
      <c r="D29" s="10" t="n">
        <v>0</v>
      </c>
    </row>
    <row r="30" customFormat="false" ht="12.8" hidden="false" customHeight="false" outlineLevel="0" collapsed="false">
      <c r="A30" s="10" t="s">
        <v>62</v>
      </c>
      <c r="B30" s="34" t="s">
        <v>393</v>
      </c>
      <c r="C30" s="10" t="n">
        <v>0</v>
      </c>
      <c r="D30" s="10" t="n">
        <v>0</v>
      </c>
    </row>
    <row r="31" customFormat="false" ht="12.8" hidden="false" customHeight="false" outlineLevel="0" collapsed="false">
      <c r="A31" s="10" t="s">
        <v>62</v>
      </c>
      <c r="B31" s="34" t="s">
        <v>395</v>
      </c>
      <c r="C31" s="10" t="n">
        <v>0</v>
      </c>
      <c r="D31" s="10" t="n">
        <v>0</v>
      </c>
    </row>
    <row r="32" customFormat="false" ht="12.8" hidden="false" customHeight="false" outlineLevel="0" collapsed="false">
      <c r="A32" s="10" t="s">
        <v>64</v>
      </c>
      <c r="B32" s="10" t="s">
        <v>411</v>
      </c>
      <c r="C32" s="10" t="n">
        <v>0</v>
      </c>
      <c r="D32" s="10" t="n">
        <v>0</v>
      </c>
    </row>
    <row r="33" customFormat="false" ht="12.8" hidden="false" customHeight="false" outlineLevel="0" collapsed="false">
      <c r="A33" s="0" t="s">
        <v>66</v>
      </c>
      <c r="B33" s="0" t="s">
        <v>415</v>
      </c>
      <c r="C33" s="10" t="n">
        <v>0</v>
      </c>
      <c r="D33" s="10" t="n">
        <v>0</v>
      </c>
    </row>
    <row r="34" customFormat="false" ht="12.8" hidden="false" customHeight="false" outlineLevel="0" collapsed="false">
      <c r="A34" s="10" t="s">
        <v>68</v>
      </c>
      <c r="B34" s="34" t="s">
        <v>419</v>
      </c>
      <c r="C34" s="10" t="n">
        <v>0</v>
      </c>
      <c r="D34" s="10" t="n">
        <v>0</v>
      </c>
    </row>
    <row r="35" customFormat="false" ht="12.8" hidden="false" customHeight="false" outlineLevel="0" collapsed="false">
      <c r="A35" s="10" t="s">
        <v>68</v>
      </c>
      <c r="B35" s="34" t="s">
        <v>420</v>
      </c>
      <c r="C35" s="10" t="n">
        <v>0</v>
      </c>
      <c r="D35" s="10" t="n">
        <v>0</v>
      </c>
    </row>
    <row r="36" customFormat="false" ht="12.8" hidden="false" customHeight="false" outlineLevel="0" collapsed="false">
      <c r="A36" s="10" t="s">
        <v>68</v>
      </c>
      <c r="B36" s="34" t="s">
        <v>421</v>
      </c>
      <c r="C36" s="10" t="n">
        <v>0</v>
      </c>
      <c r="D36" s="10" t="n">
        <v>0</v>
      </c>
    </row>
    <row r="37" customFormat="false" ht="12.8" hidden="false" customHeight="false" outlineLevel="0" collapsed="false">
      <c r="A37" s="10" t="s">
        <v>68</v>
      </c>
      <c r="B37" s="34" t="s">
        <v>422</v>
      </c>
      <c r="C37" s="10" t="n">
        <v>0</v>
      </c>
      <c r="D37" s="10" t="n">
        <v>0</v>
      </c>
    </row>
    <row r="38" customFormat="false" ht="12.8" hidden="false" customHeight="false" outlineLevel="0" collapsed="false">
      <c r="A38" s="10" t="s">
        <v>68</v>
      </c>
      <c r="B38" s="34" t="s">
        <v>423</v>
      </c>
      <c r="C38" s="10" t="n">
        <v>0</v>
      </c>
      <c r="D38" s="10" t="n">
        <v>0</v>
      </c>
    </row>
    <row r="39" customFormat="false" ht="12.8" hidden="false" customHeight="false" outlineLevel="0" collapsed="false">
      <c r="A39" s="10" t="s">
        <v>68</v>
      </c>
      <c r="B39" s="34" t="s">
        <v>424</v>
      </c>
      <c r="C39" s="10" t="n">
        <v>0</v>
      </c>
      <c r="D39" s="10" t="n">
        <v>0</v>
      </c>
    </row>
    <row r="40" customFormat="false" ht="12.8" hidden="false" customHeight="false" outlineLevel="0" collapsed="false">
      <c r="A40" s="10" t="s">
        <v>68</v>
      </c>
      <c r="B40" s="10" t="s">
        <v>427</v>
      </c>
      <c r="C40" s="10" t="n">
        <v>0</v>
      </c>
      <c r="D40" s="10" t="n">
        <v>0</v>
      </c>
    </row>
    <row r="41" customFormat="false" ht="12.8" hidden="false" customHeight="false" outlineLevel="0" collapsed="false">
      <c r="A41" s="10" t="s">
        <v>75</v>
      </c>
      <c r="B41" s="10" t="s">
        <v>463</v>
      </c>
      <c r="C41" s="10" t="n">
        <v>0</v>
      </c>
      <c r="D41" s="10" t="n">
        <v>0</v>
      </c>
    </row>
    <row r="42" customFormat="false" ht="12.8" hidden="false" customHeight="false" outlineLevel="0" collapsed="false">
      <c r="A42" s="10" t="s">
        <v>75</v>
      </c>
      <c r="B42" s="10" t="s">
        <v>464</v>
      </c>
      <c r="C42" s="10" t="n">
        <v>0</v>
      </c>
      <c r="D42" s="10" t="n">
        <v>0</v>
      </c>
    </row>
    <row r="43" customFormat="false" ht="12.8" hidden="false" customHeight="false" outlineLevel="0" collapsed="false">
      <c r="A43" s="10" t="s">
        <v>75</v>
      </c>
      <c r="B43" s="10" t="s">
        <v>466</v>
      </c>
      <c r="C43" s="10" t="n">
        <v>0</v>
      </c>
      <c r="D43" s="10" t="n">
        <v>0</v>
      </c>
    </row>
    <row r="44" customFormat="false" ht="12.8" hidden="false" customHeight="false" outlineLevel="0" collapsed="false">
      <c r="A44" s="10" t="s">
        <v>75</v>
      </c>
      <c r="B44" s="10" t="s">
        <v>467</v>
      </c>
      <c r="C44" s="10" t="n">
        <v>0</v>
      </c>
      <c r="D44" s="10" t="n">
        <v>0</v>
      </c>
    </row>
    <row r="45" customFormat="false" ht="12.8" hidden="false" customHeight="false" outlineLevel="0" collapsed="false">
      <c r="A45" s="10" t="s">
        <v>75</v>
      </c>
      <c r="B45" s="10" t="s">
        <v>468</v>
      </c>
      <c r="C45" s="10" t="n">
        <v>0</v>
      </c>
      <c r="D45" s="10" t="n">
        <v>0</v>
      </c>
    </row>
    <row r="46" customFormat="false" ht="12.8" hidden="false" customHeight="false" outlineLevel="0" collapsed="false">
      <c r="A46" s="10" t="s">
        <v>75</v>
      </c>
      <c r="B46" s="10" t="s">
        <v>469</v>
      </c>
      <c r="C46" s="10" t="n">
        <v>0</v>
      </c>
      <c r="D46" s="10" t="n">
        <v>0</v>
      </c>
    </row>
    <row r="47" customFormat="false" ht="12.8" hidden="false" customHeight="false" outlineLevel="0" collapsed="false">
      <c r="A47" s="10" t="s">
        <v>75</v>
      </c>
      <c r="B47" s="10" t="s">
        <v>470</v>
      </c>
      <c r="C47" s="10" t="n">
        <v>0</v>
      </c>
      <c r="D47" s="10" t="n">
        <v>0</v>
      </c>
    </row>
    <row r="48" customFormat="false" ht="12.8" hidden="false" customHeight="false" outlineLevel="0" collapsed="false">
      <c r="A48" s="10" t="s">
        <v>75</v>
      </c>
      <c r="B48" s="10" t="s">
        <v>471</v>
      </c>
      <c r="C48" s="10" t="n">
        <v>0</v>
      </c>
      <c r="D48" s="10" t="n">
        <v>0</v>
      </c>
    </row>
    <row r="49" customFormat="false" ht="12.8" hidden="false" customHeight="false" outlineLevel="0" collapsed="false">
      <c r="A49" s="10" t="s">
        <v>75</v>
      </c>
      <c r="B49" s="10" t="s">
        <v>472</v>
      </c>
      <c r="C49" s="10" t="n">
        <v>0</v>
      </c>
      <c r="D49" s="10" t="n">
        <v>0</v>
      </c>
    </row>
    <row r="50" customFormat="false" ht="12.8" hidden="false" customHeight="false" outlineLevel="0" collapsed="false">
      <c r="A50" s="10" t="s">
        <v>81</v>
      </c>
      <c r="B50" s="10" t="s">
        <v>477</v>
      </c>
      <c r="C50" s="10" t="n">
        <v>0</v>
      </c>
      <c r="D50" s="10" t="n">
        <v>0</v>
      </c>
    </row>
    <row r="51" customFormat="false" ht="12.8" hidden="false" customHeight="false" outlineLevel="0" collapsed="false">
      <c r="A51" s="10" t="s">
        <v>81</v>
      </c>
      <c r="B51" s="10" t="s">
        <v>479</v>
      </c>
      <c r="C51" s="10" t="n">
        <v>0</v>
      </c>
      <c r="D51" s="10" t="n">
        <v>0</v>
      </c>
    </row>
    <row r="52" customFormat="false" ht="12.8" hidden="false" customHeight="false" outlineLevel="0" collapsed="false">
      <c r="A52" s="10" t="s">
        <v>81</v>
      </c>
      <c r="B52" s="10" t="s">
        <v>480</v>
      </c>
      <c r="C52" s="10" t="n">
        <v>0</v>
      </c>
      <c r="D52" s="10" t="n">
        <v>0</v>
      </c>
    </row>
    <row r="53" customFormat="false" ht="12.8" hidden="false" customHeight="false" outlineLevel="0" collapsed="false">
      <c r="A53" s="10" t="s">
        <v>81</v>
      </c>
      <c r="B53" s="10" t="s">
        <v>482</v>
      </c>
      <c r="C53" s="10" t="n">
        <v>0</v>
      </c>
      <c r="D53" s="10" t="n">
        <v>0</v>
      </c>
    </row>
    <row r="54" customFormat="false" ht="12.8" hidden="false" customHeight="false" outlineLevel="0" collapsed="false">
      <c r="A54" s="10" t="s">
        <v>85</v>
      </c>
      <c r="B54" s="10" t="s">
        <v>502</v>
      </c>
      <c r="C54" s="10" t="n">
        <v>0</v>
      </c>
      <c r="D54" s="10" t="n">
        <v>0</v>
      </c>
    </row>
    <row r="55" customFormat="false" ht="12.8" hidden="false" customHeight="false" outlineLevel="0" collapsed="false">
      <c r="A55" s="10" t="s">
        <v>85</v>
      </c>
      <c r="B55" s="10" t="s">
        <v>503</v>
      </c>
      <c r="C55" s="10" t="n">
        <v>0</v>
      </c>
      <c r="D55" s="10" t="n">
        <v>0</v>
      </c>
    </row>
    <row r="56" customFormat="false" ht="12.8" hidden="false" customHeight="false" outlineLevel="0" collapsed="false">
      <c r="A56" s="10" t="s">
        <v>85</v>
      </c>
      <c r="B56" s="10" t="s">
        <v>504</v>
      </c>
      <c r="C56" s="10" t="n">
        <v>0</v>
      </c>
      <c r="D56" s="10" t="n">
        <v>0</v>
      </c>
    </row>
    <row r="57" customFormat="false" ht="12.8" hidden="false" customHeight="false" outlineLevel="0" collapsed="false">
      <c r="A57" s="10" t="s">
        <v>85</v>
      </c>
      <c r="B57" s="10" t="s">
        <v>505</v>
      </c>
      <c r="C57" s="10" t="n">
        <v>0</v>
      </c>
      <c r="D57" s="10" t="n">
        <v>0</v>
      </c>
    </row>
    <row r="58" customFormat="false" ht="12.8" hidden="false" customHeight="false" outlineLevel="0" collapsed="false">
      <c r="A58" s="10" t="s">
        <v>85</v>
      </c>
      <c r="B58" s="10" t="s">
        <v>506</v>
      </c>
      <c r="C58" s="10" t="n">
        <v>0</v>
      </c>
      <c r="D58" s="10" t="n">
        <v>0</v>
      </c>
    </row>
    <row r="59" customFormat="false" ht="12.8" hidden="false" customHeight="false" outlineLevel="0" collapsed="false">
      <c r="A59" s="10" t="s">
        <v>85</v>
      </c>
      <c r="B59" s="10" t="s">
        <v>507</v>
      </c>
      <c r="C59" s="10" t="n">
        <v>0</v>
      </c>
      <c r="D59" s="10" t="n">
        <v>0</v>
      </c>
    </row>
    <row r="60" customFormat="false" ht="12.8" hidden="false" customHeight="false" outlineLevel="0" collapsed="false">
      <c r="A60" s="10" t="s">
        <v>85</v>
      </c>
      <c r="B60" s="10" t="s">
        <v>508</v>
      </c>
      <c r="C60" s="10" t="n">
        <v>0</v>
      </c>
      <c r="D60" s="10" t="n">
        <v>0</v>
      </c>
    </row>
    <row r="61" customFormat="false" ht="12.8" hidden="false" customHeight="false" outlineLevel="0" collapsed="false">
      <c r="A61" s="10" t="s">
        <v>85</v>
      </c>
      <c r="B61" s="10" t="s">
        <v>509</v>
      </c>
      <c r="C61" s="10" t="n">
        <v>0</v>
      </c>
      <c r="D61" s="10" t="n">
        <v>0</v>
      </c>
    </row>
    <row r="62" customFormat="false" ht="12.8" hidden="false" customHeight="false" outlineLevel="0" collapsed="false">
      <c r="A62" s="10" t="s">
        <v>85</v>
      </c>
      <c r="B62" s="10" t="s">
        <v>510</v>
      </c>
      <c r="C62" s="10" t="n">
        <v>0</v>
      </c>
      <c r="D62" s="10" t="n">
        <v>0</v>
      </c>
    </row>
    <row r="63" customFormat="false" ht="12.8" hidden="false" customHeight="false" outlineLevel="0" collapsed="false">
      <c r="A63" s="10" t="s">
        <v>85</v>
      </c>
      <c r="B63" s="10" t="s">
        <v>511</v>
      </c>
      <c r="C63" s="10" t="n">
        <v>0</v>
      </c>
      <c r="D63" s="10" t="n">
        <v>0</v>
      </c>
    </row>
    <row r="64" customFormat="false" ht="12.8" hidden="false" customHeight="false" outlineLevel="0" collapsed="false">
      <c r="A64" s="10" t="s">
        <v>85</v>
      </c>
      <c r="B64" s="10" t="s">
        <v>512</v>
      </c>
      <c r="C64" s="10" t="n">
        <v>0</v>
      </c>
      <c r="D64" s="10" t="n">
        <v>0</v>
      </c>
    </row>
    <row r="65" customFormat="false" ht="12.8" hidden="false" customHeight="false" outlineLevel="0" collapsed="false">
      <c r="A65" s="10" t="s">
        <v>85</v>
      </c>
      <c r="B65" s="10" t="s">
        <v>513</v>
      </c>
      <c r="C65" s="10" t="n">
        <v>0</v>
      </c>
      <c r="D65" s="10" t="n">
        <v>0</v>
      </c>
    </row>
    <row r="66" customFormat="false" ht="12.8" hidden="false" customHeight="false" outlineLevel="0" collapsed="false">
      <c r="A66" s="10" t="s">
        <v>85</v>
      </c>
      <c r="B66" s="10" t="s">
        <v>514</v>
      </c>
      <c r="C66" s="10" t="n">
        <v>0</v>
      </c>
      <c r="D66" s="10" t="n">
        <v>0</v>
      </c>
    </row>
    <row r="67" customFormat="false" ht="12.8" hidden="false" customHeight="false" outlineLevel="0" collapsed="false">
      <c r="A67" s="0" t="s">
        <v>97</v>
      </c>
      <c r="B67" s="0" t="s">
        <v>527</v>
      </c>
      <c r="C67" s="10" t="n">
        <v>0</v>
      </c>
      <c r="D67" s="10" t="n">
        <v>0</v>
      </c>
    </row>
    <row r="68" customFormat="false" ht="12.8" hidden="false" customHeight="false" outlineLevel="0" collapsed="false">
      <c r="A68" s="0" t="s">
        <v>97</v>
      </c>
      <c r="B68" s="0" t="s">
        <v>528</v>
      </c>
      <c r="C68" s="10" t="n">
        <v>0</v>
      </c>
      <c r="D68" s="10" t="n">
        <v>0</v>
      </c>
    </row>
    <row r="69" customFormat="false" ht="12.8" hidden="false" customHeight="false" outlineLevel="0" collapsed="false">
      <c r="A69" s="0" t="s">
        <v>97</v>
      </c>
      <c r="B69" s="0" t="s">
        <v>530</v>
      </c>
      <c r="C69" s="10" t="n">
        <v>0</v>
      </c>
      <c r="D69" s="10" t="n">
        <v>0</v>
      </c>
    </row>
    <row r="70" customFormat="false" ht="12.8" hidden="false" customHeight="false" outlineLevel="0" collapsed="false">
      <c r="A70" s="0" t="s">
        <v>97</v>
      </c>
      <c r="B70" s="0" t="s">
        <v>531</v>
      </c>
      <c r="C70" s="10" t="n">
        <v>0</v>
      </c>
      <c r="D70" s="10" t="n">
        <v>0</v>
      </c>
    </row>
    <row r="71" customFormat="false" ht="12.8" hidden="false" customHeight="false" outlineLevel="0" collapsed="false">
      <c r="A71" s="0" t="s">
        <v>97</v>
      </c>
      <c r="B71" s="0" t="s">
        <v>532</v>
      </c>
      <c r="C71" s="10" t="n">
        <v>0</v>
      </c>
      <c r="D71" s="10" t="n">
        <v>0</v>
      </c>
    </row>
    <row r="72" customFormat="false" ht="12.8" hidden="false" customHeight="false" outlineLevel="0" collapsed="false">
      <c r="A72" s="0" t="s">
        <v>97</v>
      </c>
      <c r="B72" s="0" t="s">
        <v>533</v>
      </c>
      <c r="C72" s="10" t="n">
        <v>0</v>
      </c>
      <c r="D72" s="10" t="n">
        <v>0</v>
      </c>
    </row>
    <row r="73" customFormat="false" ht="12.8" hidden="false" customHeight="false" outlineLevel="0" collapsed="false">
      <c r="A73" s="10" t="s">
        <v>97</v>
      </c>
      <c r="B73" s="10" t="s">
        <v>535</v>
      </c>
      <c r="C73" s="10" t="n">
        <v>0</v>
      </c>
      <c r="D73" s="10" t="n">
        <v>0</v>
      </c>
    </row>
    <row r="74" customFormat="false" ht="12.8" hidden="false" customHeight="false" outlineLevel="0" collapsed="false">
      <c r="A74" s="10" t="s">
        <v>97</v>
      </c>
      <c r="B74" s="10" t="s">
        <v>536</v>
      </c>
      <c r="C74" s="10" t="n">
        <v>0</v>
      </c>
      <c r="D74" s="10" t="n">
        <v>0</v>
      </c>
    </row>
    <row r="75" customFormat="false" ht="12.8" hidden="false" customHeight="false" outlineLevel="0" collapsed="false">
      <c r="A75" s="0" t="s">
        <v>99</v>
      </c>
      <c r="B75" s="0" t="s">
        <v>540</v>
      </c>
      <c r="C75" s="10" t="n">
        <v>0</v>
      </c>
      <c r="D75" s="10" t="n">
        <v>0</v>
      </c>
    </row>
    <row r="76" customFormat="false" ht="12.8" hidden="false" customHeight="false" outlineLevel="0" collapsed="false">
      <c r="A76" s="0" t="s">
        <v>99</v>
      </c>
      <c r="B76" s="0" t="s">
        <v>542</v>
      </c>
      <c r="C76" s="10" t="n">
        <v>0</v>
      </c>
      <c r="D76" s="10" t="n">
        <v>0</v>
      </c>
    </row>
    <row r="77" customFormat="false" ht="12.8" hidden="false" customHeight="false" outlineLevel="0" collapsed="false">
      <c r="A77" s="0" t="s">
        <v>99</v>
      </c>
      <c r="B77" s="0" t="s">
        <v>543</v>
      </c>
      <c r="C77" s="10" t="n">
        <v>0</v>
      </c>
      <c r="D77" s="10" t="n">
        <v>0</v>
      </c>
    </row>
    <row r="78" customFormat="false" ht="12.8" hidden="false" customHeight="false" outlineLevel="0" collapsed="false">
      <c r="A78" s="0" t="s">
        <v>99</v>
      </c>
      <c r="B78" s="0" t="s">
        <v>544</v>
      </c>
      <c r="C78" s="10" t="n">
        <v>0</v>
      </c>
      <c r="D78" s="10" t="n">
        <v>0</v>
      </c>
    </row>
    <row r="79" customFormat="false" ht="12.8" hidden="false" customHeight="false" outlineLevel="0" collapsed="false">
      <c r="A79" s="0" t="s">
        <v>99</v>
      </c>
      <c r="B79" s="0" t="s">
        <v>545</v>
      </c>
      <c r="C79" s="10" t="n">
        <v>0</v>
      </c>
      <c r="D79" s="10" t="n">
        <v>0</v>
      </c>
    </row>
    <row r="80" customFormat="false" ht="12.8" hidden="false" customHeight="false" outlineLevel="0" collapsed="false">
      <c r="A80" s="0" t="s">
        <v>99</v>
      </c>
      <c r="B80" s="0" t="s">
        <v>546</v>
      </c>
      <c r="C80" s="10" t="n">
        <v>0</v>
      </c>
      <c r="D80" s="10" t="n">
        <v>0</v>
      </c>
    </row>
    <row r="81" customFormat="false" ht="12.8" hidden="false" customHeight="false" outlineLevel="0" collapsed="false">
      <c r="A81" s="0" t="s">
        <v>99</v>
      </c>
      <c r="B81" s="0" t="s">
        <v>547</v>
      </c>
      <c r="C81" s="10" t="n">
        <v>0</v>
      </c>
      <c r="D81" s="10" t="n">
        <v>0</v>
      </c>
    </row>
    <row r="82" customFormat="false" ht="12.8" hidden="false" customHeight="false" outlineLevel="0" collapsed="false">
      <c r="A82" s="0" t="s">
        <v>99</v>
      </c>
      <c r="B82" s="0" t="s">
        <v>548</v>
      </c>
      <c r="C82" s="10" t="n">
        <v>0</v>
      </c>
      <c r="D82" s="10" t="n">
        <v>0</v>
      </c>
    </row>
    <row r="83" customFormat="false" ht="12.8" hidden="false" customHeight="false" outlineLevel="0" collapsed="false">
      <c r="A83" s="0" t="s">
        <v>99</v>
      </c>
      <c r="B83" s="0" t="s">
        <v>549</v>
      </c>
      <c r="C83" s="10" t="n">
        <v>0</v>
      </c>
      <c r="D83" s="10" t="n">
        <v>0</v>
      </c>
    </row>
    <row r="84" customFormat="false" ht="12.8" hidden="false" customHeight="false" outlineLevel="0" collapsed="false">
      <c r="A84" s="0" t="s">
        <v>99</v>
      </c>
      <c r="B84" s="0" t="s">
        <v>550</v>
      </c>
      <c r="C84" s="10" t="n">
        <v>0</v>
      </c>
      <c r="D84" s="10" t="n">
        <v>0</v>
      </c>
    </row>
    <row r="85" customFormat="false" ht="12.8" hidden="false" customHeight="false" outlineLevel="0" collapsed="false">
      <c r="A85" s="10" t="s">
        <v>99</v>
      </c>
      <c r="B85" s="10" t="s">
        <v>551</v>
      </c>
      <c r="C85" s="10" t="n">
        <v>0</v>
      </c>
      <c r="D85" s="10" t="n">
        <v>0</v>
      </c>
    </row>
    <row r="86" customFormat="false" ht="12.8" hidden="false" customHeight="false" outlineLevel="0" collapsed="false">
      <c r="A86" s="10" t="s">
        <v>99</v>
      </c>
      <c r="B86" s="10" t="s">
        <v>552</v>
      </c>
      <c r="C86" s="10" t="n">
        <v>0</v>
      </c>
      <c r="D86" s="10" t="n">
        <v>0</v>
      </c>
    </row>
    <row r="87" customFormat="false" ht="12.8" hidden="false" customHeight="false" outlineLevel="0" collapsed="false">
      <c r="A87" s="10" t="s">
        <v>99</v>
      </c>
      <c r="B87" s="10" t="s">
        <v>555</v>
      </c>
      <c r="C87" s="10" t="n">
        <v>0</v>
      </c>
      <c r="D87" s="10" t="n">
        <v>0</v>
      </c>
    </row>
    <row r="88" customFormat="false" ht="12.8" hidden="false" customHeight="false" outlineLevel="0" collapsed="false">
      <c r="A88" s="10" t="s">
        <v>99</v>
      </c>
      <c r="B88" s="10" t="s">
        <v>556</v>
      </c>
      <c r="C88" s="10" t="n">
        <v>0</v>
      </c>
      <c r="D88" s="10" t="n">
        <v>0</v>
      </c>
    </row>
    <row r="89" customFormat="false" ht="12.8" hidden="false" customHeight="false" outlineLevel="0" collapsed="false">
      <c r="A89" s="10" t="s">
        <v>99</v>
      </c>
      <c r="B89" s="10" t="s">
        <v>557</v>
      </c>
      <c r="C89" s="10" t="n">
        <v>0</v>
      </c>
      <c r="D89" s="10" t="n">
        <v>0</v>
      </c>
    </row>
    <row r="90" customFormat="false" ht="12.8" hidden="false" customHeight="false" outlineLevel="0" collapsed="false">
      <c r="A90" s="10" t="s">
        <v>99</v>
      </c>
      <c r="B90" s="10" t="s">
        <v>558</v>
      </c>
      <c r="C90" s="10" t="n">
        <v>0</v>
      </c>
      <c r="D90" s="10" t="n">
        <v>0</v>
      </c>
    </row>
    <row r="91" customFormat="false" ht="12.8" hidden="false" customHeight="false" outlineLevel="0" collapsed="false">
      <c r="A91" s="10" t="s">
        <v>99</v>
      </c>
      <c r="B91" s="10" t="s">
        <v>559</v>
      </c>
      <c r="C91" s="10" t="n">
        <v>0</v>
      </c>
      <c r="D91" s="10" t="n">
        <v>0</v>
      </c>
    </row>
    <row r="92" customFormat="false" ht="12.8" hidden="false" customHeight="false" outlineLevel="0" collapsed="false">
      <c r="A92" s="10" t="s">
        <v>99</v>
      </c>
      <c r="B92" s="10" t="s">
        <v>560</v>
      </c>
      <c r="C92" s="10" t="n">
        <v>0</v>
      </c>
      <c r="D92" s="10" t="n">
        <v>0</v>
      </c>
    </row>
    <row r="93" customFormat="false" ht="12.8" hidden="false" customHeight="false" outlineLevel="0" collapsed="false">
      <c r="A93" s="10" t="s">
        <v>99</v>
      </c>
      <c r="B93" s="10" t="s">
        <v>561</v>
      </c>
      <c r="C93" s="10" t="n">
        <v>0</v>
      </c>
      <c r="D93" s="10" t="n">
        <v>0</v>
      </c>
    </row>
    <row r="94" customFormat="false" ht="12.8" hidden="false" customHeight="false" outlineLevel="0" collapsed="false">
      <c r="A94" s="0" t="s">
        <v>103</v>
      </c>
      <c r="B94" s="0" t="s">
        <v>568</v>
      </c>
      <c r="C94" s="10" t="n">
        <v>0</v>
      </c>
      <c r="D94" s="10" t="n">
        <v>0</v>
      </c>
    </row>
    <row r="95" customFormat="false" ht="12.8" hidden="false" customHeight="false" outlineLevel="0" collapsed="false">
      <c r="A95" s="0" t="s">
        <v>103</v>
      </c>
      <c r="B95" s="0" t="s">
        <v>570</v>
      </c>
      <c r="C95" s="10" t="n">
        <v>0</v>
      </c>
      <c r="D95" s="10" t="n">
        <v>0</v>
      </c>
    </row>
    <row r="96" customFormat="false" ht="12.8" hidden="false" customHeight="false" outlineLevel="0" collapsed="false">
      <c r="A96" s="0" t="s">
        <v>103</v>
      </c>
      <c r="B96" s="0" t="s">
        <v>572</v>
      </c>
      <c r="C96" s="10" t="n">
        <v>0</v>
      </c>
      <c r="D96" s="10" t="n">
        <v>0</v>
      </c>
    </row>
    <row r="97" customFormat="false" ht="12.8" hidden="false" customHeight="false" outlineLevel="0" collapsed="false">
      <c r="A97" s="0" t="s">
        <v>103</v>
      </c>
      <c r="B97" s="0" t="s">
        <v>576</v>
      </c>
      <c r="C97" s="10" t="n">
        <v>0</v>
      </c>
      <c r="D97" s="10" t="n">
        <v>0</v>
      </c>
    </row>
    <row r="98" customFormat="false" ht="12.8" hidden="false" customHeight="false" outlineLevel="0" collapsed="false">
      <c r="A98" s="0" t="s">
        <v>103</v>
      </c>
      <c r="B98" s="0" t="s">
        <v>578</v>
      </c>
      <c r="C98" s="10" t="n">
        <v>0</v>
      </c>
      <c r="D98" s="10" t="n">
        <v>0</v>
      </c>
    </row>
    <row r="99" customFormat="false" ht="12.8" hidden="false" customHeight="false" outlineLevel="0" collapsed="false">
      <c r="A99" s="0" t="s">
        <v>107</v>
      </c>
      <c r="B99" s="0" t="s">
        <v>579</v>
      </c>
      <c r="C99" s="10" t="n">
        <v>0</v>
      </c>
      <c r="D99" s="10" t="n">
        <v>0</v>
      </c>
    </row>
    <row r="100" customFormat="false" ht="12.8" hidden="false" customHeight="false" outlineLevel="0" collapsed="false">
      <c r="A100" s="0" t="s">
        <v>107</v>
      </c>
      <c r="B100" s="34" t="s">
        <v>585</v>
      </c>
      <c r="C100" s="10" t="n">
        <v>0</v>
      </c>
      <c r="D100" s="10" t="n">
        <v>0</v>
      </c>
    </row>
    <row r="101" customFormat="false" ht="12.8" hidden="false" customHeight="false" outlineLevel="0" collapsed="false">
      <c r="A101" s="0" t="s">
        <v>107</v>
      </c>
      <c r="B101" s="34" t="s">
        <v>588</v>
      </c>
      <c r="C101" s="10" t="n">
        <v>0</v>
      </c>
      <c r="D101" s="10" t="n">
        <v>0</v>
      </c>
    </row>
    <row r="102" customFormat="false" ht="12.8" hidden="false" customHeight="false" outlineLevel="0" collapsed="false">
      <c r="A102" s="0" t="s">
        <v>109</v>
      </c>
      <c r="B102" s="0" t="s">
        <v>596</v>
      </c>
      <c r="C102" s="10" t="n">
        <v>0</v>
      </c>
      <c r="D102" s="10" t="n">
        <v>0</v>
      </c>
    </row>
    <row r="103" customFormat="false" ht="12.8" hidden="false" customHeight="false" outlineLevel="0" collapsed="false">
      <c r="A103" s="0" t="s">
        <v>113</v>
      </c>
      <c r="B103" s="0" t="s">
        <v>613</v>
      </c>
      <c r="C103" s="10" t="n">
        <v>0</v>
      </c>
      <c r="D103" s="10" t="n">
        <v>0</v>
      </c>
    </row>
    <row r="104" customFormat="false" ht="12.8" hidden="false" customHeight="false" outlineLevel="0" collapsed="false">
      <c r="A104" s="0" t="s">
        <v>115</v>
      </c>
      <c r="B104" s="0" t="s">
        <v>614</v>
      </c>
      <c r="C104" s="10" t="n">
        <v>0</v>
      </c>
      <c r="D104" s="10" t="n">
        <v>0</v>
      </c>
    </row>
    <row r="105" customFormat="false" ht="12.8" hidden="false" customHeight="false" outlineLevel="0" collapsed="false">
      <c r="A105" s="0" t="s">
        <v>115</v>
      </c>
      <c r="B105" s="0" t="s">
        <v>616</v>
      </c>
      <c r="C105" s="10" t="n">
        <v>0</v>
      </c>
      <c r="D105" s="10" t="n">
        <v>0</v>
      </c>
    </row>
    <row r="106" customFormat="false" ht="12.8" hidden="false" customHeight="false" outlineLevel="0" collapsed="false">
      <c r="A106" s="0" t="s">
        <v>115</v>
      </c>
      <c r="B106" s="10" t="s">
        <v>617</v>
      </c>
      <c r="C106" s="10" t="n">
        <v>0</v>
      </c>
      <c r="D106" s="10" t="n">
        <v>0</v>
      </c>
    </row>
    <row r="107" customFormat="false" ht="12.8" hidden="false" customHeight="false" outlineLevel="0" collapsed="false">
      <c r="A107" s="10" t="s">
        <v>115</v>
      </c>
      <c r="B107" s="10" t="s">
        <v>618</v>
      </c>
      <c r="C107" s="10" t="n">
        <v>0</v>
      </c>
      <c r="D107" s="10" t="n">
        <v>0</v>
      </c>
    </row>
    <row r="108" customFormat="false" ht="12.8" hidden="false" customHeight="false" outlineLevel="0" collapsed="false">
      <c r="A108" s="0" t="s">
        <v>119</v>
      </c>
      <c r="B108" s="0" t="s">
        <v>622</v>
      </c>
      <c r="C108" s="10" t="n">
        <v>0</v>
      </c>
      <c r="D108" s="10" t="n">
        <v>0</v>
      </c>
    </row>
    <row r="109" customFormat="false" ht="12.8" hidden="false" customHeight="false" outlineLevel="0" collapsed="false">
      <c r="A109" s="0" t="s">
        <v>119</v>
      </c>
      <c r="B109" s="0" t="s">
        <v>623</v>
      </c>
      <c r="C109" s="10" t="n">
        <v>0</v>
      </c>
      <c r="D109" s="10" t="n">
        <v>0</v>
      </c>
    </row>
    <row r="110" customFormat="false" ht="12.8" hidden="false" customHeight="false" outlineLevel="0" collapsed="false">
      <c r="A110" s="0" t="s">
        <v>119</v>
      </c>
      <c r="B110" s="0" t="s">
        <v>624</v>
      </c>
      <c r="C110" s="10" t="n">
        <v>0</v>
      </c>
      <c r="D110" s="10" t="n">
        <v>0</v>
      </c>
    </row>
    <row r="111" customFormat="false" ht="12.8" hidden="false" customHeight="false" outlineLevel="0" collapsed="false">
      <c r="A111" s="0" t="s">
        <v>119</v>
      </c>
      <c r="B111" s="0" t="s">
        <v>625</v>
      </c>
      <c r="C111" s="10" t="n">
        <v>0</v>
      </c>
      <c r="D111" s="10" t="n">
        <v>0</v>
      </c>
    </row>
    <row r="112" customFormat="false" ht="12.8" hidden="false" customHeight="false" outlineLevel="0" collapsed="false">
      <c r="A112" s="0" t="s">
        <v>119</v>
      </c>
      <c r="B112" s="10" t="s">
        <v>627</v>
      </c>
      <c r="C112" s="10" t="n">
        <v>0</v>
      </c>
      <c r="D112" s="10" t="n">
        <v>0</v>
      </c>
    </row>
    <row r="113" customFormat="false" ht="12.8" hidden="false" customHeight="false" outlineLevel="0" collapsed="false">
      <c r="A113" s="10" t="s">
        <v>119</v>
      </c>
      <c r="B113" s="10" t="s">
        <v>628</v>
      </c>
      <c r="C113" s="10" t="n">
        <v>0</v>
      </c>
      <c r="D113" s="10" t="n">
        <v>0</v>
      </c>
    </row>
    <row r="114" customFormat="false" ht="12.8" hidden="false" customHeight="false" outlineLevel="0" collapsed="false">
      <c r="A114" s="10" t="s">
        <v>119</v>
      </c>
      <c r="B114" s="10" t="s">
        <v>629</v>
      </c>
      <c r="C114" s="10" t="n">
        <v>0</v>
      </c>
      <c r="D114" s="10" t="n">
        <v>0</v>
      </c>
    </row>
    <row r="115" customFormat="false" ht="12.8" hidden="false" customHeight="false" outlineLevel="0" collapsed="false">
      <c r="A115" s="0" t="s">
        <v>121</v>
      </c>
      <c r="B115" s="0" t="s">
        <v>631</v>
      </c>
      <c r="C115" s="10" t="n">
        <v>0</v>
      </c>
      <c r="D115" s="10" t="n">
        <v>0</v>
      </c>
    </row>
    <row r="116" customFormat="false" ht="12.8" hidden="false" customHeight="false" outlineLevel="0" collapsed="false">
      <c r="A116" s="0" t="s">
        <v>121</v>
      </c>
      <c r="B116" s="0" t="s">
        <v>632</v>
      </c>
      <c r="C116" s="10" t="n">
        <v>0</v>
      </c>
      <c r="D116" s="10" t="n">
        <v>0</v>
      </c>
    </row>
    <row r="117" customFormat="false" ht="12.8" hidden="false" customHeight="false" outlineLevel="0" collapsed="false">
      <c r="A117" s="10" t="s">
        <v>127</v>
      </c>
      <c r="B117" s="10" t="s">
        <v>1164</v>
      </c>
      <c r="C117" s="10" t="n">
        <v>0</v>
      </c>
      <c r="D117" s="10" t="s">
        <v>1880</v>
      </c>
    </row>
    <row r="118" customFormat="false" ht="12.8" hidden="false" customHeight="false" outlineLevel="0" collapsed="false">
      <c r="A118" s="10" t="s">
        <v>129</v>
      </c>
      <c r="B118" s="10" t="s">
        <v>1176</v>
      </c>
      <c r="C118" s="10" t="n">
        <v>0</v>
      </c>
      <c r="D118" s="10" t="s">
        <v>1880</v>
      </c>
    </row>
    <row r="119" customFormat="false" ht="12.8" hidden="false" customHeight="false" outlineLevel="0" collapsed="false">
      <c r="A119" s="10" t="s">
        <v>129</v>
      </c>
      <c r="B119" s="10" t="s">
        <v>1180</v>
      </c>
      <c r="C119" s="10" t="n">
        <v>0</v>
      </c>
      <c r="D119" s="10" t="s">
        <v>1880</v>
      </c>
    </row>
    <row r="120" customFormat="false" ht="12.8" hidden="false" customHeight="false" outlineLevel="0" collapsed="false">
      <c r="A120" s="10" t="s">
        <v>129</v>
      </c>
      <c r="B120" s="10" t="s">
        <v>1183</v>
      </c>
      <c r="C120" s="10" t="n">
        <v>0</v>
      </c>
      <c r="D120" s="10" t="s">
        <v>1880</v>
      </c>
    </row>
    <row r="121" customFormat="false" ht="12.8" hidden="false" customHeight="false" outlineLevel="0" collapsed="false">
      <c r="A121" s="10" t="s">
        <v>135</v>
      </c>
      <c r="B121" s="10" t="s">
        <v>643</v>
      </c>
      <c r="C121" s="10" t="n">
        <v>0</v>
      </c>
      <c r="D121" s="10" t="n">
        <v>0</v>
      </c>
    </row>
    <row r="122" customFormat="false" ht="12.8" hidden="false" customHeight="false" outlineLevel="0" collapsed="false">
      <c r="A122" s="0" t="s">
        <v>135</v>
      </c>
      <c r="B122" s="0" t="s">
        <v>647</v>
      </c>
      <c r="C122" s="10" t="n">
        <v>0</v>
      </c>
      <c r="D122" s="10" t="n">
        <v>0</v>
      </c>
    </row>
    <row r="123" customFormat="false" ht="12.8" hidden="false" customHeight="false" outlineLevel="0" collapsed="false">
      <c r="A123" s="10" t="s">
        <v>160</v>
      </c>
      <c r="B123" s="10" t="s">
        <v>817</v>
      </c>
      <c r="C123" s="10" t="n">
        <v>1</v>
      </c>
      <c r="D123" s="10" t="n">
        <v>1</v>
      </c>
    </row>
    <row r="124" customFormat="false" ht="12.8" hidden="false" customHeight="false" outlineLevel="0" collapsed="false">
      <c r="A124" s="10" t="s">
        <v>160</v>
      </c>
      <c r="B124" s="10" t="s">
        <v>820</v>
      </c>
      <c r="C124" s="10" t="n">
        <v>1</v>
      </c>
      <c r="D124" s="10" t="n">
        <v>1</v>
      </c>
    </row>
    <row r="125" customFormat="false" ht="12.8" hidden="false" customHeight="false" outlineLevel="0" collapsed="false">
      <c r="A125" s="10" t="s">
        <v>23</v>
      </c>
      <c r="B125" s="10" t="s">
        <v>826</v>
      </c>
      <c r="C125" s="10" t="n">
        <v>1</v>
      </c>
      <c r="D125" s="10" t="n">
        <v>1</v>
      </c>
    </row>
    <row r="126" customFormat="false" ht="12.8" hidden="false" customHeight="false" outlineLevel="0" collapsed="false">
      <c r="A126" s="10" t="s">
        <v>23</v>
      </c>
      <c r="B126" s="10" t="s">
        <v>827</v>
      </c>
      <c r="C126" s="10" t="n">
        <v>1</v>
      </c>
      <c r="D126" s="10" t="n">
        <v>1</v>
      </c>
    </row>
    <row r="127" customFormat="false" ht="12.8" hidden="false" customHeight="false" outlineLevel="0" collapsed="false">
      <c r="A127" s="10" t="s">
        <v>23</v>
      </c>
      <c r="B127" s="10" t="s">
        <v>828</v>
      </c>
      <c r="C127" s="10" t="n">
        <v>1</v>
      </c>
      <c r="D127" s="10" t="n">
        <v>1</v>
      </c>
    </row>
    <row r="128" customFormat="false" ht="12.8" hidden="false" customHeight="false" outlineLevel="0" collapsed="false">
      <c r="A128" s="10" t="s">
        <v>23</v>
      </c>
      <c r="B128" s="10" t="s">
        <v>831</v>
      </c>
      <c r="C128" s="10" t="n">
        <v>1</v>
      </c>
      <c r="D128" s="10" t="n">
        <v>1</v>
      </c>
    </row>
    <row r="129" customFormat="false" ht="12.8" hidden="false" customHeight="false" outlineLevel="0" collapsed="false">
      <c r="A129" s="10" t="s">
        <v>164</v>
      </c>
      <c r="B129" s="10" t="s">
        <v>845</v>
      </c>
      <c r="C129" s="10" t="n">
        <v>1</v>
      </c>
      <c r="D129" s="10" t="n">
        <v>1</v>
      </c>
    </row>
    <row r="130" customFormat="false" ht="12.8" hidden="false" customHeight="false" outlineLevel="0" collapsed="false">
      <c r="A130" s="10" t="s">
        <v>164</v>
      </c>
      <c r="B130" s="10" t="s">
        <v>846</v>
      </c>
      <c r="C130" s="10" t="n">
        <v>1</v>
      </c>
      <c r="D130" s="10" t="n">
        <v>1</v>
      </c>
    </row>
    <row r="131" customFormat="false" ht="12.8" hidden="false" customHeight="false" outlineLevel="0" collapsed="false">
      <c r="A131" s="10" t="s">
        <v>164</v>
      </c>
      <c r="B131" s="10" t="s">
        <v>847</v>
      </c>
      <c r="C131" s="10" t="n">
        <v>1</v>
      </c>
      <c r="D131" s="10" t="n">
        <v>1</v>
      </c>
    </row>
    <row r="132" customFormat="false" ht="12.8" hidden="false" customHeight="false" outlineLevel="0" collapsed="false">
      <c r="A132" s="10" t="s">
        <v>164</v>
      </c>
      <c r="B132" s="10" t="s">
        <v>848</v>
      </c>
      <c r="C132" s="10" t="n">
        <v>1</v>
      </c>
      <c r="D132" s="10" t="n">
        <v>1</v>
      </c>
    </row>
    <row r="133" customFormat="false" ht="12.8" hidden="false" customHeight="false" outlineLevel="0" collapsed="false">
      <c r="A133" s="10" t="s">
        <v>164</v>
      </c>
      <c r="B133" s="10" t="s">
        <v>849</v>
      </c>
      <c r="C133" s="10" t="n">
        <v>1</v>
      </c>
      <c r="D133" s="10" t="n">
        <v>1</v>
      </c>
    </row>
    <row r="134" customFormat="false" ht="12.8" hidden="false" customHeight="false" outlineLevel="0" collapsed="false">
      <c r="A134" s="10" t="s">
        <v>164</v>
      </c>
      <c r="B134" s="10" t="s">
        <v>850</v>
      </c>
      <c r="C134" s="10" t="n">
        <v>1</v>
      </c>
      <c r="D134" s="10" t="n">
        <v>1</v>
      </c>
    </row>
    <row r="135" customFormat="false" ht="12.8" hidden="false" customHeight="false" outlineLevel="0" collapsed="false">
      <c r="A135" s="10" t="s">
        <v>164</v>
      </c>
      <c r="B135" s="10" t="s">
        <v>852</v>
      </c>
      <c r="C135" s="10" t="n">
        <v>1</v>
      </c>
      <c r="D135" s="10" t="n">
        <v>1</v>
      </c>
    </row>
    <row r="136" customFormat="false" ht="12.8" hidden="false" customHeight="false" outlineLevel="0" collapsed="false">
      <c r="A136" s="10" t="s">
        <v>164</v>
      </c>
      <c r="B136" s="10" t="s">
        <v>853</v>
      </c>
      <c r="C136" s="10" t="n">
        <v>1</v>
      </c>
      <c r="D136" s="10" t="n">
        <v>1</v>
      </c>
    </row>
    <row r="137" customFormat="false" ht="12.8" hidden="false" customHeight="false" outlineLevel="0" collapsed="false">
      <c r="A137" s="10" t="s">
        <v>164</v>
      </c>
      <c r="B137" s="10" t="s">
        <v>854</v>
      </c>
      <c r="C137" s="10" t="n">
        <v>1</v>
      </c>
      <c r="D137" s="10" t="n">
        <v>1</v>
      </c>
    </row>
    <row r="138" customFormat="false" ht="12.8" hidden="false" customHeight="false" outlineLevel="0" collapsed="false">
      <c r="A138" s="10" t="s">
        <v>31</v>
      </c>
      <c r="B138" s="10" t="s">
        <v>1089</v>
      </c>
      <c r="C138" s="10" t="n">
        <v>1</v>
      </c>
      <c r="D138" s="10" t="s">
        <v>1880</v>
      </c>
    </row>
    <row r="139" customFormat="false" ht="12.8" hidden="false" customHeight="false" outlineLevel="0" collapsed="false">
      <c r="A139" s="10" t="s">
        <v>31</v>
      </c>
      <c r="B139" s="10" t="s">
        <v>1090</v>
      </c>
      <c r="C139" s="10" t="n">
        <v>1</v>
      </c>
      <c r="D139" s="10" t="s">
        <v>1880</v>
      </c>
    </row>
    <row r="140" customFormat="false" ht="12.8" hidden="false" customHeight="false" outlineLevel="0" collapsed="false">
      <c r="A140" s="10" t="s">
        <v>31</v>
      </c>
      <c r="B140" s="10" t="s">
        <v>1091</v>
      </c>
      <c r="C140" s="10" t="n">
        <v>1</v>
      </c>
      <c r="D140" s="10" t="s">
        <v>1880</v>
      </c>
    </row>
    <row r="141" customFormat="false" ht="12.8" hidden="false" customHeight="false" outlineLevel="0" collapsed="false">
      <c r="A141" s="10" t="s">
        <v>31</v>
      </c>
      <c r="B141" s="10" t="s">
        <v>1092</v>
      </c>
      <c r="C141" s="10" t="n">
        <v>1</v>
      </c>
      <c r="D141" s="10" t="s">
        <v>1880</v>
      </c>
    </row>
    <row r="142" customFormat="false" ht="12.8" hidden="false" customHeight="false" outlineLevel="0" collapsed="false">
      <c r="A142" s="10" t="s">
        <v>31</v>
      </c>
      <c r="B142" s="10" t="s">
        <v>1093</v>
      </c>
      <c r="C142" s="10" t="n">
        <v>1</v>
      </c>
      <c r="D142" s="10" t="s">
        <v>1880</v>
      </c>
    </row>
    <row r="143" customFormat="false" ht="12.8" hidden="false" customHeight="false" outlineLevel="0" collapsed="false">
      <c r="A143" s="10" t="s">
        <v>170</v>
      </c>
      <c r="B143" s="10" t="s">
        <v>873</v>
      </c>
      <c r="C143" s="10" t="n">
        <v>1</v>
      </c>
      <c r="D143" s="10" t="n">
        <v>1</v>
      </c>
    </row>
    <row r="144" customFormat="false" ht="12.8" hidden="false" customHeight="false" outlineLevel="0" collapsed="false">
      <c r="A144" s="10" t="s">
        <v>170</v>
      </c>
      <c r="B144" s="10" t="s">
        <v>874</v>
      </c>
      <c r="C144" s="10" t="n">
        <v>1</v>
      </c>
      <c r="D144" s="10" t="n">
        <v>1</v>
      </c>
    </row>
    <row r="145" customFormat="false" ht="12.8" hidden="false" customHeight="false" outlineLevel="0" collapsed="false">
      <c r="A145" s="10" t="s">
        <v>170</v>
      </c>
      <c r="B145" s="10" t="s">
        <v>875</v>
      </c>
      <c r="C145" s="10" t="n">
        <v>1</v>
      </c>
      <c r="D145" s="10" t="n">
        <v>1</v>
      </c>
    </row>
    <row r="146" customFormat="false" ht="12.8" hidden="false" customHeight="false" outlineLevel="0" collapsed="false">
      <c r="A146" s="10" t="s">
        <v>170</v>
      </c>
      <c r="B146" s="10" t="s">
        <v>876</v>
      </c>
      <c r="C146" s="10" t="n">
        <v>1</v>
      </c>
      <c r="D146" s="10" t="n">
        <v>1</v>
      </c>
    </row>
    <row r="147" customFormat="false" ht="12.8" hidden="false" customHeight="false" outlineLevel="0" collapsed="false">
      <c r="A147" s="10" t="s">
        <v>172</v>
      </c>
      <c r="B147" s="10" t="s">
        <v>879</v>
      </c>
      <c r="C147" s="10" t="n">
        <v>1</v>
      </c>
      <c r="D147" s="10" t="n">
        <v>1</v>
      </c>
    </row>
    <row r="148" customFormat="false" ht="12.8" hidden="false" customHeight="false" outlineLevel="0" collapsed="false">
      <c r="A148" s="10" t="s">
        <v>172</v>
      </c>
      <c r="B148" s="10" t="s">
        <v>880</v>
      </c>
      <c r="C148" s="10" t="n">
        <v>1</v>
      </c>
      <c r="D148" s="10" t="n">
        <v>1</v>
      </c>
    </row>
    <row r="149" customFormat="false" ht="12.8" hidden="false" customHeight="false" outlineLevel="0" collapsed="false">
      <c r="A149" s="10" t="s">
        <v>172</v>
      </c>
      <c r="B149" s="10" t="s">
        <v>881</v>
      </c>
      <c r="C149" s="10" t="n">
        <v>1</v>
      </c>
      <c r="D149" s="10" t="n">
        <v>1</v>
      </c>
    </row>
    <row r="150" customFormat="false" ht="12.8" hidden="false" customHeight="false" outlineLevel="0" collapsed="false">
      <c r="A150" s="10" t="s">
        <v>172</v>
      </c>
      <c r="B150" s="10" t="s">
        <v>882</v>
      </c>
      <c r="C150" s="10" t="n">
        <v>1</v>
      </c>
      <c r="D150" s="10" t="n">
        <v>1</v>
      </c>
    </row>
    <row r="151" customFormat="false" ht="12.8" hidden="false" customHeight="false" outlineLevel="0" collapsed="false">
      <c r="A151" s="10" t="s">
        <v>172</v>
      </c>
      <c r="B151" s="10" t="s">
        <v>883</v>
      </c>
      <c r="C151" s="10" t="n">
        <v>1</v>
      </c>
      <c r="D151" s="10" t="n">
        <v>1</v>
      </c>
    </row>
    <row r="152" customFormat="false" ht="12.8" hidden="false" customHeight="false" outlineLevel="0" collapsed="false">
      <c r="A152" s="10" t="s">
        <v>172</v>
      </c>
      <c r="B152" s="10" t="s">
        <v>885</v>
      </c>
      <c r="C152" s="10" t="n">
        <v>1</v>
      </c>
      <c r="D152" s="10" t="n">
        <v>1</v>
      </c>
    </row>
    <row r="153" customFormat="false" ht="12.8" hidden="false" customHeight="false" outlineLevel="0" collapsed="false">
      <c r="A153" s="10" t="s">
        <v>172</v>
      </c>
      <c r="B153" s="10" t="s">
        <v>886</v>
      </c>
      <c r="C153" s="10" t="n">
        <v>1</v>
      </c>
      <c r="D153" s="10" t="n">
        <v>1</v>
      </c>
    </row>
    <row r="154" customFormat="false" ht="12.8" hidden="false" customHeight="false" outlineLevel="0" collapsed="false">
      <c r="A154" s="10" t="s">
        <v>172</v>
      </c>
      <c r="B154" s="10" t="s">
        <v>887</v>
      </c>
      <c r="C154" s="10" t="n">
        <v>1</v>
      </c>
      <c r="D154" s="10" t="n">
        <v>1</v>
      </c>
    </row>
    <row r="155" customFormat="false" ht="12.8" hidden="false" customHeight="false" outlineLevel="0" collapsed="false">
      <c r="A155" s="10" t="s">
        <v>172</v>
      </c>
      <c r="B155" s="10" t="s">
        <v>888</v>
      </c>
      <c r="C155" s="10" t="n">
        <v>1</v>
      </c>
      <c r="D155" s="10" t="n">
        <v>1</v>
      </c>
    </row>
    <row r="156" customFormat="false" ht="12.8" hidden="false" customHeight="false" outlineLevel="0" collapsed="false">
      <c r="A156" s="10" t="s">
        <v>172</v>
      </c>
      <c r="B156" s="10" t="s">
        <v>889</v>
      </c>
      <c r="C156" s="10" t="n">
        <v>1</v>
      </c>
      <c r="D156" s="10" t="n">
        <v>1</v>
      </c>
    </row>
    <row r="157" customFormat="false" ht="12.8" hidden="false" customHeight="false" outlineLevel="0" collapsed="false">
      <c r="A157" s="10" t="s">
        <v>172</v>
      </c>
      <c r="B157" s="10" t="s">
        <v>890</v>
      </c>
      <c r="C157" s="10" t="n">
        <v>1</v>
      </c>
      <c r="D157" s="10" t="n">
        <v>1</v>
      </c>
    </row>
    <row r="158" customFormat="false" ht="12.8" hidden="false" customHeight="false" outlineLevel="0" collapsed="false">
      <c r="A158" s="10" t="s">
        <v>172</v>
      </c>
      <c r="B158" s="10" t="s">
        <v>891</v>
      </c>
      <c r="C158" s="10" t="n">
        <v>1</v>
      </c>
      <c r="D158" s="10" t="n">
        <v>1</v>
      </c>
    </row>
    <row r="159" customFormat="false" ht="12.8" hidden="false" customHeight="false" outlineLevel="0" collapsed="false">
      <c r="A159" s="10" t="s">
        <v>172</v>
      </c>
      <c r="B159" s="10" t="s">
        <v>892</v>
      </c>
      <c r="C159" s="10" t="n">
        <v>1</v>
      </c>
      <c r="D159" s="10" t="n">
        <v>1</v>
      </c>
    </row>
    <row r="160" customFormat="false" ht="12.8" hidden="false" customHeight="false" outlineLevel="0" collapsed="false">
      <c r="A160" s="10" t="s">
        <v>176</v>
      </c>
      <c r="B160" s="10" t="s">
        <v>907</v>
      </c>
      <c r="C160" s="10" t="n">
        <v>1</v>
      </c>
      <c r="D160" s="10" t="n">
        <v>1</v>
      </c>
    </row>
    <row r="161" customFormat="false" ht="12.8" hidden="false" customHeight="false" outlineLevel="0" collapsed="false">
      <c r="A161" s="10" t="s">
        <v>176</v>
      </c>
      <c r="B161" s="10" t="s">
        <v>913</v>
      </c>
      <c r="C161" s="10" t="n">
        <v>1</v>
      </c>
      <c r="D161" s="10" t="n">
        <v>1</v>
      </c>
    </row>
    <row r="162" customFormat="false" ht="12.8" hidden="false" customHeight="false" outlineLevel="0" collapsed="false">
      <c r="A162" s="10" t="s">
        <v>176</v>
      </c>
      <c r="B162" s="10" t="s">
        <v>918</v>
      </c>
      <c r="C162" s="10" t="n">
        <v>1</v>
      </c>
      <c r="D162" s="10" t="n">
        <v>1</v>
      </c>
    </row>
    <row r="163" customFormat="false" ht="12.8" hidden="false" customHeight="false" outlineLevel="0" collapsed="false">
      <c r="A163" s="10" t="s">
        <v>176</v>
      </c>
      <c r="B163" s="10" t="s">
        <v>919</v>
      </c>
      <c r="C163" s="10" t="n">
        <v>1</v>
      </c>
      <c r="D163" s="10" t="n">
        <v>1</v>
      </c>
    </row>
    <row r="164" customFormat="false" ht="12.8" hidden="false" customHeight="false" outlineLevel="0" collapsed="false">
      <c r="A164" s="10" t="s">
        <v>176</v>
      </c>
      <c r="B164" s="10" t="s">
        <v>922</v>
      </c>
      <c r="C164" s="10" t="n">
        <v>1</v>
      </c>
      <c r="D164" s="10" t="n">
        <v>1</v>
      </c>
    </row>
    <row r="165" customFormat="false" ht="12.8" hidden="false" customHeight="false" outlineLevel="0" collapsed="false">
      <c r="A165" s="10" t="s">
        <v>178</v>
      </c>
      <c r="B165" s="10" t="s">
        <v>942</v>
      </c>
      <c r="C165" s="10" t="n">
        <v>1</v>
      </c>
      <c r="D165" s="10" t="n">
        <v>1</v>
      </c>
    </row>
    <row r="166" customFormat="false" ht="12.8" hidden="false" customHeight="false" outlineLevel="0" collapsed="false">
      <c r="A166" s="10" t="s">
        <v>178</v>
      </c>
      <c r="B166" s="10" t="s">
        <v>943</v>
      </c>
      <c r="C166" s="10" t="n">
        <v>1</v>
      </c>
      <c r="D166" s="10" t="n">
        <v>1</v>
      </c>
    </row>
    <row r="167" customFormat="false" ht="12.8" hidden="false" customHeight="false" outlineLevel="0" collapsed="false">
      <c r="A167" s="10" t="s">
        <v>182</v>
      </c>
      <c r="B167" s="10" t="s">
        <v>949</v>
      </c>
      <c r="C167" s="10" t="n">
        <v>1</v>
      </c>
      <c r="D167" s="10" t="n">
        <v>1</v>
      </c>
    </row>
    <row r="168" customFormat="false" ht="12.8" hidden="false" customHeight="false" outlineLevel="0" collapsed="false">
      <c r="A168" s="10" t="s">
        <v>182</v>
      </c>
      <c r="B168" s="10" t="s">
        <v>951</v>
      </c>
      <c r="C168" s="10" t="n">
        <v>1</v>
      </c>
      <c r="D168" s="10" t="n">
        <v>1</v>
      </c>
    </row>
    <row r="169" customFormat="false" ht="12.8" hidden="false" customHeight="false" outlineLevel="0" collapsed="false">
      <c r="A169" s="10" t="s">
        <v>182</v>
      </c>
      <c r="B169" s="10" t="s">
        <v>954</v>
      </c>
      <c r="C169" s="10" t="n">
        <v>1</v>
      </c>
      <c r="D169" s="10" t="n">
        <v>1</v>
      </c>
    </row>
    <row r="170" customFormat="false" ht="12.8" hidden="false" customHeight="false" outlineLevel="0" collapsed="false">
      <c r="A170" s="10" t="s">
        <v>182</v>
      </c>
      <c r="B170" s="10" t="s">
        <v>957</v>
      </c>
      <c r="C170" s="10" t="n">
        <v>1</v>
      </c>
      <c r="D170" s="10" t="n">
        <v>1</v>
      </c>
    </row>
    <row r="171" customFormat="false" ht="12.8" hidden="false" customHeight="false" outlineLevel="0" collapsed="false">
      <c r="A171" s="10" t="s">
        <v>182</v>
      </c>
      <c r="B171" s="34" t="s">
        <v>958</v>
      </c>
      <c r="C171" s="10" t="n">
        <v>1</v>
      </c>
      <c r="D171" s="10" t="n">
        <v>1</v>
      </c>
    </row>
    <row r="172" customFormat="false" ht="12.8" hidden="false" customHeight="false" outlineLevel="0" collapsed="false">
      <c r="A172" s="10" t="s">
        <v>184</v>
      </c>
      <c r="B172" s="10" t="s">
        <v>451</v>
      </c>
      <c r="C172" s="10" t="n">
        <v>1</v>
      </c>
      <c r="D172" s="10" t="n">
        <v>0</v>
      </c>
    </row>
    <row r="173" customFormat="false" ht="12.8" hidden="false" customHeight="false" outlineLevel="0" collapsed="false">
      <c r="A173" s="10" t="s">
        <v>184</v>
      </c>
      <c r="B173" s="10" t="s">
        <v>453</v>
      </c>
      <c r="C173" s="10" t="n">
        <v>1</v>
      </c>
      <c r="D173" s="10" t="n">
        <v>0</v>
      </c>
    </row>
    <row r="174" customFormat="false" ht="12.8" hidden="false" customHeight="false" outlineLevel="0" collapsed="false">
      <c r="A174" s="10" t="s">
        <v>184</v>
      </c>
      <c r="B174" s="10" t="s">
        <v>456</v>
      </c>
      <c r="C174" s="10" t="n">
        <v>1</v>
      </c>
      <c r="D174" s="10" t="n">
        <v>0</v>
      </c>
    </row>
    <row r="175" customFormat="false" ht="12.8" hidden="false" customHeight="false" outlineLevel="0" collapsed="false">
      <c r="A175" s="10" t="s">
        <v>184</v>
      </c>
      <c r="B175" s="10" t="s">
        <v>459</v>
      </c>
      <c r="C175" s="10" t="n">
        <v>1</v>
      </c>
      <c r="D175" s="10" t="n">
        <v>0</v>
      </c>
    </row>
    <row r="176" customFormat="false" ht="12.8" hidden="false" customHeight="false" outlineLevel="0" collapsed="false">
      <c r="A176" s="10" t="s">
        <v>187</v>
      </c>
      <c r="B176" s="10" t="s">
        <v>974</v>
      </c>
      <c r="C176" s="10" t="n">
        <v>1</v>
      </c>
      <c r="D176" s="10" t="n">
        <v>1</v>
      </c>
    </row>
    <row r="177" customFormat="false" ht="12.8" hidden="false" customHeight="false" outlineLevel="0" collapsed="false">
      <c r="A177" s="10" t="s">
        <v>187</v>
      </c>
      <c r="B177" s="10" t="s">
        <v>975</v>
      </c>
      <c r="C177" s="10" t="n">
        <v>1</v>
      </c>
      <c r="D177" s="10" t="n">
        <v>1</v>
      </c>
    </row>
    <row r="178" customFormat="false" ht="12.8" hidden="false" customHeight="false" outlineLevel="0" collapsed="false">
      <c r="A178" s="10" t="s">
        <v>187</v>
      </c>
      <c r="B178" s="10" t="s">
        <v>976</v>
      </c>
      <c r="C178" s="10" t="n">
        <v>1</v>
      </c>
      <c r="D178" s="10" t="n">
        <v>1</v>
      </c>
    </row>
    <row r="179" customFormat="false" ht="12.8" hidden="false" customHeight="false" outlineLevel="0" collapsed="false">
      <c r="A179" s="0" t="s">
        <v>187</v>
      </c>
      <c r="B179" s="0" t="s">
        <v>977</v>
      </c>
      <c r="C179" s="10" t="n">
        <v>1</v>
      </c>
      <c r="D179" s="10" t="n">
        <v>1</v>
      </c>
    </row>
    <row r="180" customFormat="false" ht="12.8" hidden="false" customHeight="false" outlineLevel="0" collapsed="false">
      <c r="A180" s="0" t="s">
        <v>187</v>
      </c>
      <c r="B180" s="0" t="s">
        <v>978</v>
      </c>
      <c r="C180" s="10" t="n">
        <v>1</v>
      </c>
      <c r="D180" s="10" t="n">
        <v>1</v>
      </c>
    </row>
    <row r="181" customFormat="false" ht="12.8" hidden="false" customHeight="false" outlineLevel="0" collapsed="false">
      <c r="A181" s="10" t="s">
        <v>189</v>
      </c>
      <c r="B181" s="10" t="s">
        <v>983</v>
      </c>
      <c r="C181" s="10" t="n">
        <v>1</v>
      </c>
      <c r="D181" s="10" t="n">
        <v>1</v>
      </c>
    </row>
    <row r="182" customFormat="false" ht="12.8" hidden="false" customHeight="false" outlineLevel="0" collapsed="false">
      <c r="A182" s="10" t="s">
        <v>189</v>
      </c>
      <c r="B182" s="10" t="s">
        <v>984</v>
      </c>
      <c r="C182" s="10" t="n">
        <v>1</v>
      </c>
      <c r="D182" s="10" t="n">
        <v>1</v>
      </c>
    </row>
    <row r="183" customFormat="false" ht="12.8" hidden="false" customHeight="false" outlineLevel="0" collapsed="false">
      <c r="A183" s="10" t="s">
        <v>189</v>
      </c>
      <c r="B183" s="10" t="s">
        <v>985</v>
      </c>
      <c r="C183" s="10" t="n">
        <v>1</v>
      </c>
      <c r="D183" s="10" t="n">
        <v>1</v>
      </c>
    </row>
    <row r="184" customFormat="false" ht="12.8" hidden="false" customHeight="false" outlineLevel="0" collapsed="false">
      <c r="A184" s="10" t="s">
        <v>189</v>
      </c>
      <c r="B184" s="10" t="s">
        <v>986</v>
      </c>
      <c r="C184" s="10" t="n">
        <v>1</v>
      </c>
      <c r="D184" s="10" t="n">
        <v>1</v>
      </c>
    </row>
    <row r="185" customFormat="false" ht="12.8" hidden="false" customHeight="false" outlineLevel="0" collapsed="false">
      <c r="A185" s="10" t="s">
        <v>189</v>
      </c>
      <c r="B185" s="10" t="s">
        <v>987</v>
      </c>
      <c r="C185" s="10" t="n">
        <v>1</v>
      </c>
      <c r="D185" s="10" t="n">
        <v>1</v>
      </c>
    </row>
    <row r="186" customFormat="false" ht="12.8" hidden="false" customHeight="false" outlineLevel="0" collapsed="false">
      <c r="A186" s="10" t="s">
        <v>189</v>
      </c>
      <c r="B186" s="10" t="s">
        <v>988</v>
      </c>
      <c r="C186" s="10" t="n">
        <v>1</v>
      </c>
      <c r="D186" s="10" t="n">
        <v>1</v>
      </c>
    </row>
    <row r="187" customFormat="false" ht="12.8" hidden="false" customHeight="false" outlineLevel="0" collapsed="false">
      <c r="A187" s="10" t="s">
        <v>189</v>
      </c>
      <c r="B187" s="10" t="s">
        <v>989</v>
      </c>
      <c r="C187" s="10" t="n">
        <v>1</v>
      </c>
      <c r="D187" s="10" t="n">
        <v>1</v>
      </c>
    </row>
    <row r="188" customFormat="false" ht="12.8" hidden="false" customHeight="false" outlineLevel="0" collapsed="false">
      <c r="A188" s="10" t="s">
        <v>189</v>
      </c>
      <c r="B188" s="10" t="s">
        <v>990</v>
      </c>
      <c r="C188" s="10" t="n">
        <v>1</v>
      </c>
      <c r="D188" s="10" t="n">
        <v>1</v>
      </c>
    </row>
    <row r="189" customFormat="false" ht="12.8" hidden="false" customHeight="false" outlineLevel="0" collapsed="false">
      <c r="A189" s="10" t="s">
        <v>189</v>
      </c>
      <c r="B189" s="10" t="s">
        <v>991</v>
      </c>
      <c r="C189" s="10" t="n">
        <v>1</v>
      </c>
      <c r="D189" s="10" t="n">
        <v>1</v>
      </c>
    </row>
    <row r="190" customFormat="false" ht="12.8" hidden="false" customHeight="false" outlineLevel="0" collapsed="false">
      <c r="A190" s="10" t="s">
        <v>189</v>
      </c>
      <c r="B190" s="10" t="s">
        <v>992</v>
      </c>
      <c r="C190" s="10" t="n">
        <v>1</v>
      </c>
      <c r="D190" s="10" t="n">
        <v>1</v>
      </c>
    </row>
    <row r="191" customFormat="false" ht="12.8" hidden="false" customHeight="false" outlineLevel="0" collapsed="false">
      <c r="A191" s="10" t="s">
        <v>83</v>
      </c>
      <c r="B191" s="10" t="s">
        <v>484</v>
      </c>
      <c r="C191" s="10" t="n">
        <v>1</v>
      </c>
      <c r="D191" s="10" t="n">
        <v>0</v>
      </c>
    </row>
    <row r="192" customFormat="false" ht="12.8" hidden="false" customHeight="false" outlineLevel="0" collapsed="false">
      <c r="A192" s="10" t="s">
        <v>83</v>
      </c>
      <c r="B192" s="10" t="s">
        <v>486</v>
      </c>
      <c r="C192" s="10" t="n">
        <v>1</v>
      </c>
      <c r="D192" s="10" t="n">
        <v>0</v>
      </c>
    </row>
    <row r="193" customFormat="false" ht="12.8" hidden="false" customHeight="false" outlineLevel="0" collapsed="false">
      <c r="A193" s="10" t="s">
        <v>83</v>
      </c>
      <c r="B193" s="10" t="s">
        <v>487</v>
      </c>
      <c r="C193" s="10" t="n">
        <v>1</v>
      </c>
      <c r="D193" s="10" t="n">
        <v>0</v>
      </c>
    </row>
    <row r="194" customFormat="false" ht="12.8" hidden="false" customHeight="false" outlineLevel="0" collapsed="false">
      <c r="A194" s="10" t="s">
        <v>83</v>
      </c>
      <c r="B194" s="10" t="s">
        <v>488</v>
      </c>
      <c r="C194" s="10" t="n">
        <v>1</v>
      </c>
      <c r="D194" s="10" t="n">
        <v>0</v>
      </c>
    </row>
    <row r="195" customFormat="false" ht="12.8" hidden="false" customHeight="false" outlineLevel="0" collapsed="false">
      <c r="A195" s="10" t="s">
        <v>83</v>
      </c>
      <c r="B195" s="10" t="s">
        <v>490</v>
      </c>
      <c r="C195" s="10" t="n">
        <v>1</v>
      </c>
      <c r="D195" s="10" t="n">
        <v>0</v>
      </c>
    </row>
    <row r="196" customFormat="false" ht="12.8" hidden="false" customHeight="false" outlineLevel="0" collapsed="false">
      <c r="A196" s="10" t="s">
        <v>83</v>
      </c>
      <c r="B196" s="10" t="s">
        <v>490</v>
      </c>
      <c r="C196" s="10" t="n">
        <v>1</v>
      </c>
      <c r="D196" s="10" t="n">
        <v>0</v>
      </c>
    </row>
    <row r="197" customFormat="false" ht="12.8" hidden="false" customHeight="false" outlineLevel="0" collapsed="false">
      <c r="A197" s="10" t="s">
        <v>83</v>
      </c>
      <c r="B197" s="10" t="s">
        <v>493</v>
      </c>
      <c r="C197" s="10" t="n">
        <v>1</v>
      </c>
      <c r="D197" s="10" t="n">
        <v>0</v>
      </c>
    </row>
    <row r="198" customFormat="false" ht="12.8" hidden="false" customHeight="false" outlineLevel="0" collapsed="false">
      <c r="A198" s="10" t="s">
        <v>83</v>
      </c>
      <c r="B198" s="10" t="s">
        <v>487</v>
      </c>
      <c r="C198" s="10" t="n">
        <v>1</v>
      </c>
      <c r="D198" s="10" t="n">
        <v>0</v>
      </c>
    </row>
    <row r="199" customFormat="false" ht="12.8" hidden="false" customHeight="false" outlineLevel="0" collapsed="false">
      <c r="A199" s="10" t="s">
        <v>83</v>
      </c>
      <c r="B199" s="10" t="s">
        <v>494</v>
      </c>
      <c r="C199" s="10" t="n">
        <v>1</v>
      </c>
      <c r="D199" s="10" t="n">
        <v>0</v>
      </c>
    </row>
    <row r="200" customFormat="false" ht="12.8" hidden="false" customHeight="false" outlineLevel="0" collapsed="false">
      <c r="A200" s="10" t="s">
        <v>83</v>
      </c>
      <c r="B200" s="10" t="s">
        <v>495</v>
      </c>
      <c r="C200" s="10" t="n">
        <v>1</v>
      </c>
      <c r="D200" s="10" t="n">
        <v>0</v>
      </c>
    </row>
    <row r="201" customFormat="false" ht="12.8" hidden="false" customHeight="false" outlineLevel="0" collapsed="false">
      <c r="A201" s="10" t="s">
        <v>83</v>
      </c>
      <c r="B201" s="10" t="s">
        <v>488</v>
      </c>
      <c r="C201" s="10" t="n">
        <v>1</v>
      </c>
      <c r="D201" s="10" t="n">
        <v>0</v>
      </c>
    </row>
    <row r="202" customFormat="false" ht="12.8" hidden="false" customHeight="false" outlineLevel="0" collapsed="false">
      <c r="A202" s="10" t="s">
        <v>83</v>
      </c>
      <c r="B202" s="10" t="s">
        <v>496</v>
      </c>
      <c r="C202" s="10" t="n">
        <v>1</v>
      </c>
      <c r="D202" s="10" t="n">
        <v>0</v>
      </c>
    </row>
    <row r="203" customFormat="false" ht="12.8" hidden="false" customHeight="false" outlineLevel="0" collapsed="false">
      <c r="A203" s="10" t="s">
        <v>83</v>
      </c>
      <c r="B203" s="10" t="s">
        <v>497</v>
      </c>
      <c r="C203" s="10" t="n">
        <v>1</v>
      </c>
      <c r="D203" s="10" t="n">
        <v>0</v>
      </c>
    </row>
    <row r="204" customFormat="false" ht="12.8" hidden="false" customHeight="false" outlineLevel="0" collapsed="false">
      <c r="A204" s="10" t="s">
        <v>191</v>
      </c>
      <c r="B204" s="10" t="s">
        <v>994</v>
      </c>
      <c r="C204" s="10" t="n">
        <v>1</v>
      </c>
      <c r="D204" s="10" t="n">
        <v>1</v>
      </c>
    </row>
    <row r="205" customFormat="false" ht="12.8" hidden="false" customHeight="false" outlineLevel="0" collapsed="false">
      <c r="A205" s="10" t="s">
        <v>191</v>
      </c>
      <c r="B205" s="10" t="s">
        <v>995</v>
      </c>
      <c r="C205" s="10" t="n">
        <v>1</v>
      </c>
      <c r="D205" s="10" t="n">
        <v>1</v>
      </c>
    </row>
    <row r="206" customFormat="false" ht="12.8" hidden="false" customHeight="false" outlineLevel="0" collapsed="false">
      <c r="A206" s="10" t="s">
        <v>191</v>
      </c>
      <c r="B206" s="10" t="s">
        <v>996</v>
      </c>
      <c r="C206" s="10" t="n">
        <v>1</v>
      </c>
      <c r="D206" s="10" t="n">
        <v>1</v>
      </c>
    </row>
    <row r="207" customFormat="false" ht="12.8" hidden="false" customHeight="false" outlineLevel="0" collapsed="false">
      <c r="A207" s="10" t="s">
        <v>191</v>
      </c>
      <c r="B207" s="10" t="s">
        <v>997</v>
      </c>
      <c r="C207" s="10" t="n">
        <v>1</v>
      </c>
      <c r="D207" s="10" t="n">
        <v>1</v>
      </c>
    </row>
    <row r="208" customFormat="false" ht="12.8" hidden="false" customHeight="false" outlineLevel="0" collapsed="false">
      <c r="A208" s="10" t="s">
        <v>191</v>
      </c>
      <c r="B208" s="10" t="s">
        <v>1001</v>
      </c>
      <c r="C208" s="10" t="n">
        <v>1</v>
      </c>
      <c r="D208" s="10" t="n">
        <v>1</v>
      </c>
    </row>
    <row r="209" customFormat="false" ht="12.8" hidden="false" customHeight="false" outlineLevel="0" collapsed="false">
      <c r="A209" s="0" t="s">
        <v>197</v>
      </c>
      <c r="B209" s="0" t="s">
        <v>1140</v>
      </c>
      <c r="C209" s="10" t="n">
        <v>1</v>
      </c>
      <c r="D209" s="10" t="s">
        <v>1880</v>
      </c>
    </row>
    <row r="210" customFormat="false" ht="12.8" hidden="false" customHeight="false" outlineLevel="0" collapsed="false">
      <c r="A210" s="0" t="s">
        <v>197</v>
      </c>
      <c r="B210" s="0" t="s">
        <v>1141</v>
      </c>
      <c r="C210" s="10" t="n">
        <v>1</v>
      </c>
      <c r="D210" s="10" t="s">
        <v>1880</v>
      </c>
    </row>
    <row r="211" customFormat="false" ht="12.8" hidden="false" customHeight="false" outlineLevel="0" collapsed="false">
      <c r="A211" s="0" t="s">
        <v>197</v>
      </c>
      <c r="B211" s="0" t="s">
        <v>1143</v>
      </c>
      <c r="C211" s="10" t="n">
        <v>1</v>
      </c>
      <c r="D211" s="10" t="s">
        <v>1880</v>
      </c>
    </row>
    <row r="212" customFormat="false" ht="12.8" hidden="false" customHeight="false" outlineLevel="0" collapsed="false">
      <c r="A212" s="0" t="s">
        <v>197</v>
      </c>
      <c r="B212" s="0" t="s">
        <v>1147</v>
      </c>
      <c r="C212" s="10" t="n">
        <v>1</v>
      </c>
      <c r="D212" s="10" t="s">
        <v>1880</v>
      </c>
    </row>
    <row r="213" customFormat="false" ht="12.8" hidden="false" customHeight="false" outlineLevel="0" collapsed="false">
      <c r="A213" s="0" t="s">
        <v>197</v>
      </c>
      <c r="B213" s="0" t="s">
        <v>1148</v>
      </c>
      <c r="C213" s="10" t="n">
        <v>1</v>
      </c>
      <c r="D213" s="10" t="s">
        <v>1880</v>
      </c>
    </row>
    <row r="214" customFormat="false" ht="12.8" hidden="false" customHeight="false" outlineLevel="0" collapsed="false">
      <c r="A214" s="0" t="s">
        <v>197</v>
      </c>
      <c r="B214" s="0" t="s">
        <v>1151</v>
      </c>
      <c r="C214" s="10" t="n">
        <v>1</v>
      </c>
      <c r="D214" s="10" t="s">
        <v>1880</v>
      </c>
    </row>
    <row r="215" customFormat="false" ht="12.8" hidden="false" customHeight="false" outlineLevel="0" collapsed="false">
      <c r="A215" s="0" t="s">
        <v>197</v>
      </c>
      <c r="B215" s="0" t="s">
        <v>1152</v>
      </c>
      <c r="C215" s="10" t="n">
        <v>1</v>
      </c>
      <c r="D215" s="10" t="s">
        <v>1880</v>
      </c>
    </row>
    <row r="216" customFormat="false" ht="12.8" hidden="false" customHeight="false" outlineLevel="0" collapsed="false">
      <c r="A216" s="0" t="s">
        <v>197</v>
      </c>
      <c r="B216" s="0" t="s">
        <v>1154</v>
      </c>
      <c r="C216" s="10" t="n">
        <v>1</v>
      </c>
      <c r="D216" s="10" t="s">
        <v>1880</v>
      </c>
    </row>
  </sheetData>
  <autoFilter ref="A1:D216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1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8.50510204081633"/>
    <col collapsed="false" hidden="false" max="2" min="2" style="0" width="22.0051020408163"/>
    <col collapsed="false" hidden="false" max="3" min="3" style="0" width="20.1122448979592"/>
    <col collapsed="false" hidden="false" max="4" min="4" style="0" width="10.530612244898"/>
    <col collapsed="false" hidden="false" max="5" min="5" style="0" width="15.5255102040816"/>
    <col collapsed="false" hidden="false" max="6" min="6" style="0" width="15.2551020408163"/>
    <col collapsed="false" hidden="false" max="7" min="7" style="0" width="10.3928571428571"/>
    <col collapsed="false" hidden="false" max="8" min="8" style="0" width="3.64285714285714"/>
    <col collapsed="false" hidden="false" max="9" min="9" style="0" width="3.51020408163265"/>
    <col collapsed="false" hidden="false" max="10" min="10" style="0" width="6.88265306122449"/>
    <col collapsed="false" hidden="false" max="11" min="11" style="0" width="6.0765306122449"/>
    <col collapsed="false" hidden="false" max="12" min="12" style="0" width="11.0714285714286"/>
    <col collapsed="false" hidden="false" max="13" min="13" style="0" width="9.31632653061224"/>
    <col collapsed="false" hidden="false" max="14" min="14" style="0" width="13.0918367346939"/>
    <col collapsed="false" hidden="false" max="15" min="15" style="0" width="14.8469387755102"/>
    <col collapsed="false" hidden="false" max="16" min="16" style="0" width="6.47959183673469"/>
    <col collapsed="false" hidden="false" max="17" min="17" style="0" width="7.4234693877551"/>
    <col collapsed="false" hidden="false" max="18" min="18" style="0" width="8.77551020408163"/>
    <col collapsed="false" hidden="false" max="1025" min="19" style="0" width="8.50510204081633"/>
  </cols>
  <sheetData>
    <row r="1" customFormat="false" ht="12.8" hidden="false" customHeight="false" outlineLevel="0" collapsed="false">
      <c r="A1" s="10" t="s">
        <v>288</v>
      </c>
      <c r="B1" s="10" t="s">
        <v>289</v>
      </c>
      <c r="C1" s="10" t="s">
        <v>290</v>
      </c>
      <c r="D1" s="10" t="s">
        <v>291</v>
      </c>
      <c r="E1" s="10" t="s">
        <v>292</v>
      </c>
      <c r="F1" s="10" t="s">
        <v>293</v>
      </c>
      <c r="G1" s="10" t="s">
        <v>294</v>
      </c>
      <c r="H1" s="10" t="s">
        <v>295</v>
      </c>
      <c r="I1" s="10" t="s">
        <v>296</v>
      </c>
      <c r="J1" s="10" t="s">
        <v>297</v>
      </c>
      <c r="K1" s="10" t="s">
        <v>298</v>
      </c>
      <c r="L1" s="10" t="s">
        <v>299</v>
      </c>
      <c r="M1" s="10" t="s">
        <v>300</v>
      </c>
      <c r="N1" s="10" t="s">
        <v>301</v>
      </c>
      <c r="O1" s="10" t="s">
        <v>302</v>
      </c>
      <c r="P1" s="10" t="s">
        <v>303</v>
      </c>
      <c r="Q1" s="10" t="s">
        <v>304</v>
      </c>
      <c r="R1" s="10" t="s">
        <v>305</v>
      </c>
    </row>
    <row r="2" customFormat="false" ht="12.8" hidden="false" customHeight="false" outlineLevel="0" collapsed="false">
      <c r="A2" s="0" t="s">
        <v>135</v>
      </c>
      <c r="B2" s="0" t="s">
        <v>1881</v>
      </c>
      <c r="F2" s="0" t="n">
        <v>0</v>
      </c>
      <c r="G2" s="0" t="n">
        <v>0</v>
      </c>
      <c r="N2" s="0" t="s">
        <v>1882</v>
      </c>
      <c r="O2" s="0" t="n">
        <v>75</v>
      </c>
      <c r="P2" s="0" t="n">
        <v>0</v>
      </c>
      <c r="Q2" s="0" t="n">
        <v>1</v>
      </c>
    </row>
    <row r="3" customFormat="false" ht="12.8" hidden="false" customHeight="false" outlineLevel="0" collapsed="false">
      <c r="A3" s="0" t="s">
        <v>135</v>
      </c>
      <c r="B3" s="0" t="s">
        <v>1883</v>
      </c>
      <c r="F3" s="0" t="n">
        <v>0</v>
      </c>
      <c r="G3" s="0" t="n">
        <v>0</v>
      </c>
      <c r="N3" s="0" t="s">
        <v>1882</v>
      </c>
      <c r="O3" s="0" t="n">
        <v>75</v>
      </c>
      <c r="P3" s="0" t="n">
        <v>0</v>
      </c>
      <c r="Q3" s="0" t="n">
        <v>1</v>
      </c>
    </row>
    <row r="4" customFormat="false" ht="12.8" hidden="false" customHeight="false" outlineLevel="0" collapsed="false">
      <c r="A4" s="0" t="s">
        <v>135</v>
      </c>
      <c r="B4" s="0" t="s">
        <v>643</v>
      </c>
      <c r="F4" s="0" t="n">
        <v>0</v>
      </c>
      <c r="G4" s="0" t="n">
        <v>0</v>
      </c>
      <c r="N4" s="0" t="s">
        <v>1882</v>
      </c>
      <c r="O4" s="0" t="n">
        <v>75</v>
      </c>
      <c r="P4" s="0" t="n">
        <v>0</v>
      </c>
      <c r="Q4" s="0" t="n">
        <v>1</v>
      </c>
    </row>
    <row r="5" customFormat="false" ht="12.8" hidden="false" customHeight="false" outlineLevel="0" collapsed="false">
      <c r="A5" s="0" t="s">
        <v>135</v>
      </c>
      <c r="B5" s="0" t="s">
        <v>1884</v>
      </c>
      <c r="F5" s="0" t="n">
        <v>0</v>
      </c>
      <c r="G5" s="0" t="n">
        <v>0</v>
      </c>
      <c r="N5" s="0" t="s">
        <v>1885</v>
      </c>
      <c r="P5" s="0" t="n">
        <v>0</v>
      </c>
      <c r="Q5" s="0" t="n">
        <v>1</v>
      </c>
    </row>
    <row r="6" customFormat="false" ht="12.8" hidden="false" customHeight="false" outlineLevel="0" collapsed="false">
      <c r="A6" s="0" t="s">
        <v>70</v>
      </c>
      <c r="B6" s="0" t="s">
        <v>438</v>
      </c>
      <c r="F6" s="0" t="n">
        <v>0</v>
      </c>
      <c r="G6" s="0" t="n">
        <v>0</v>
      </c>
      <c r="N6" s="0" t="s">
        <v>297</v>
      </c>
      <c r="O6" s="0" t="n">
        <v>10</v>
      </c>
      <c r="P6" s="0" t="n">
        <v>0</v>
      </c>
      <c r="Q6" s="0" t="n">
        <v>1</v>
      </c>
    </row>
    <row r="7" customFormat="false" ht="12.8" hidden="false" customHeight="false" outlineLevel="0" collapsed="false">
      <c r="A7" s="0" t="s">
        <v>70</v>
      </c>
      <c r="B7" s="0" t="s">
        <v>440</v>
      </c>
      <c r="F7" s="0" t="n">
        <v>0</v>
      </c>
      <c r="G7" s="0" t="n">
        <v>0</v>
      </c>
      <c r="N7" s="0" t="s">
        <v>297</v>
      </c>
      <c r="O7" s="0" t="n">
        <v>10</v>
      </c>
      <c r="P7" s="0" t="n">
        <v>0</v>
      </c>
      <c r="Q7" s="0" t="n">
        <v>1</v>
      </c>
    </row>
    <row r="8" customFormat="false" ht="12.8" hidden="false" customHeight="false" outlineLevel="0" collapsed="false">
      <c r="A8" s="0" t="s">
        <v>70</v>
      </c>
      <c r="B8" s="0" t="s">
        <v>443</v>
      </c>
      <c r="F8" s="0" t="n">
        <v>0</v>
      </c>
      <c r="G8" s="0" t="n">
        <v>0</v>
      </c>
      <c r="N8" s="0" t="s">
        <v>297</v>
      </c>
      <c r="O8" s="0" t="n">
        <v>10</v>
      </c>
      <c r="P8" s="0" t="n">
        <v>0</v>
      </c>
      <c r="Q8" s="0" t="n">
        <v>1</v>
      </c>
    </row>
    <row r="9" customFormat="false" ht="12.8" hidden="false" customHeight="false" outlineLevel="0" collapsed="false">
      <c r="A9" s="0" t="s">
        <v>199</v>
      </c>
      <c r="B9" s="0" t="s">
        <v>1886</v>
      </c>
      <c r="F9" s="0" t="n">
        <v>0</v>
      </c>
      <c r="G9" s="0" t="n">
        <v>0</v>
      </c>
      <c r="N9" s="0" t="s">
        <v>297</v>
      </c>
      <c r="O9" s="0" t="n">
        <v>60</v>
      </c>
      <c r="P9" s="0" t="n">
        <v>0</v>
      </c>
      <c r="Q9" s="0" t="n">
        <v>1</v>
      </c>
    </row>
    <row r="10" customFormat="false" ht="12.8" hidden="false" customHeight="false" outlineLevel="0" collapsed="false">
      <c r="A10" s="0" t="s">
        <v>199</v>
      </c>
      <c r="B10" s="0" t="s">
        <v>1887</v>
      </c>
      <c r="F10" s="0" t="n">
        <v>0</v>
      </c>
      <c r="G10" s="0" t="n">
        <v>0</v>
      </c>
      <c r="N10" s="0" t="s">
        <v>297</v>
      </c>
      <c r="O10" s="0" t="n">
        <v>60</v>
      </c>
      <c r="P10" s="0" t="n">
        <v>0</v>
      </c>
      <c r="Q10" s="0" t="n">
        <v>1</v>
      </c>
    </row>
    <row r="11" customFormat="false" ht="12.8" hidden="false" customHeight="false" outlineLevel="0" collapsed="false">
      <c r="A11" s="0" t="s">
        <v>199</v>
      </c>
      <c r="B11" s="0" t="s">
        <v>1888</v>
      </c>
      <c r="F11" s="0" t="n">
        <v>0</v>
      </c>
      <c r="G11" s="0" t="n">
        <v>0</v>
      </c>
      <c r="N11" s="0" t="s">
        <v>297</v>
      </c>
      <c r="O11" s="0" t="n">
        <v>60</v>
      </c>
      <c r="P11" s="0" t="n">
        <v>0</v>
      </c>
      <c r="Q11" s="0" t="n">
        <v>1</v>
      </c>
    </row>
    <row r="12" customFormat="false" ht="12.8" hidden="false" customHeight="false" outlineLevel="0" collapsed="false">
      <c r="A12" s="0" t="s">
        <v>99</v>
      </c>
      <c r="B12" s="0" t="s">
        <v>551</v>
      </c>
      <c r="F12" s="0" t="n">
        <v>0</v>
      </c>
      <c r="G12" s="0" t="n">
        <v>0</v>
      </c>
      <c r="N12" s="0" t="s">
        <v>297</v>
      </c>
      <c r="O12" s="0" t="n">
        <v>90</v>
      </c>
      <c r="P12" s="0" t="n">
        <v>0</v>
      </c>
      <c r="Q12" s="0" t="n">
        <v>1</v>
      </c>
    </row>
    <row r="13" customFormat="false" ht="12.8" hidden="false" customHeight="false" outlineLevel="0" collapsed="false">
      <c r="A13" s="0" t="s">
        <v>99</v>
      </c>
      <c r="B13" s="0" t="s">
        <v>553</v>
      </c>
      <c r="F13" s="0" t="n">
        <v>0</v>
      </c>
      <c r="G13" s="0" t="n">
        <v>0</v>
      </c>
      <c r="N13" s="0" t="s">
        <v>297</v>
      </c>
      <c r="O13" s="0" t="n">
        <v>90</v>
      </c>
      <c r="P13" s="0" t="n">
        <v>0</v>
      </c>
      <c r="Q13" s="0" t="n">
        <v>1</v>
      </c>
    </row>
    <row r="14" customFormat="false" ht="12.8" hidden="false" customHeight="false" outlineLevel="0" collapsed="false">
      <c r="A14" s="0" t="s">
        <v>99</v>
      </c>
      <c r="B14" s="0" t="s">
        <v>556</v>
      </c>
      <c r="F14" s="0" t="n">
        <v>0</v>
      </c>
      <c r="G14" s="0" t="n">
        <v>0</v>
      </c>
      <c r="N14" s="0" t="s">
        <v>297</v>
      </c>
      <c r="O14" s="0" t="n">
        <v>90</v>
      </c>
      <c r="P14" s="0" t="n">
        <v>0</v>
      </c>
      <c r="Q14" s="0" t="n">
        <v>1</v>
      </c>
    </row>
    <row r="15" customFormat="false" ht="12.8" hidden="false" customHeight="false" outlineLevel="0" collapsed="false">
      <c r="A15" s="0" t="s">
        <v>99</v>
      </c>
      <c r="B15" s="0" t="s">
        <v>558</v>
      </c>
      <c r="F15" s="0" t="n">
        <v>0</v>
      </c>
      <c r="G15" s="0" t="n">
        <v>0</v>
      </c>
      <c r="N15" s="0" t="s">
        <v>297</v>
      </c>
      <c r="O15" s="0" t="n">
        <v>90</v>
      </c>
      <c r="P15" s="0" t="n">
        <v>0</v>
      </c>
      <c r="Q15" s="0" t="n">
        <v>1</v>
      </c>
    </row>
    <row r="16" customFormat="false" ht="12.8" hidden="false" customHeight="false" outlineLevel="0" collapsed="false">
      <c r="A16" s="0" t="s">
        <v>199</v>
      </c>
      <c r="B16" s="0" t="s">
        <v>1889</v>
      </c>
      <c r="F16" s="0" t="n">
        <v>0</v>
      </c>
      <c r="G16" s="0" t="n">
        <v>0</v>
      </c>
      <c r="N16" s="0" t="s">
        <v>297</v>
      </c>
      <c r="O16" s="0" t="n">
        <v>95</v>
      </c>
      <c r="P16" s="0" t="n">
        <v>0</v>
      </c>
      <c r="Q16" s="0" t="n">
        <v>2</v>
      </c>
    </row>
    <row r="17" customFormat="false" ht="12.8" hidden="false" customHeight="false" outlineLevel="0" collapsed="false">
      <c r="A17" s="0" t="s">
        <v>199</v>
      </c>
      <c r="B17" s="0" t="s">
        <v>1890</v>
      </c>
      <c r="F17" s="0" t="n">
        <v>0</v>
      </c>
      <c r="G17" s="0" t="n">
        <v>0</v>
      </c>
      <c r="N17" s="0" t="s">
        <v>297</v>
      </c>
      <c r="O17" s="0" t="n">
        <v>95</v>
      </c>
      <c r="P17" s="0" t="n">
        <v>0</v>
      </c>
      <c r="Q17" s="0" t="n">
        <v>2</v>
      </c>
    </row>
    <row r="18" customFormat="false" ht="12.8" hidden="false" customHeight="false" outlineLevel="0" collapsed="false">
      <c r="A18" s="0" t="s">
        <v>199</v>
      </c>
      <c r="B18" s="0" t="s">
        <v>1891</v>
      </c>
      <c r="F18" s="0" t="n">
        <v>0</v>
      </c>
      <c r="G18" s="0" t="n">
        <v>0</v>
      </c>
      <c r="N18" s="0" t="s">
        <v>297</v>
      </c>
      <c r="O18" s="0" t="n">
        <v>95</v>
      </c>
      <c r="P18" s="0" t="n">
        <v>0</v>
      </c>
      <c r="Q18" s="0" t="n">
        <v>2</v>
      </c>
    </row>
    <row r="19" customFormat="false" ht="12.8" hidden="false" customHeight="false" outlineLevel="0" collapsed="false">
      <c r="A19" s="0" t="s">
        <v>199</v>
      </c>
      <c r="B19" s="0" t="s">
        <v>1892</v>
      </c>
      <c r="F19" s="0" t="n">
        <v>0</v>
      </c>
      <c r="G19" s="0" t="n">
        <v>0</v>
      </c>
      <c r="N19" s="0" t="s">
        <v>297</v>
      </c>
      <c r="O19" s="0" t="n">
        <v>95</v>
      </c>
      <c r="P19" s="0" t="n">
        <v>0</v>
      </c>
      <c r="Q19" s="0" t="n">
        <v>2</v>
      </c>
    </row>
    <row r="20" customFormat="false" ht="12.8" hidden="false" customHeight="false" outlineLevel="0" collapsed="false">
      <c r="A20" s="0" t="s">
        <v>199</v>
      </c>
      <c r="B20" s="0" t="s">
        <v>1893</v>
      </c>
      <c r="F20" s="0" t="n">
        <v>0</v>
      </c>
      <c r="G20" s="0" t="n">
        <v>0</v>
      </c>
      <c r="N20" s="0" t="s">
        <v>1894</v>
      </c>
      <c r="O20" s="0" t="n">
        <v>60</v>
      </c>
      <c r="P20" s="0" t="n">
        <v>0</v>
      </c>
      <c r="Q20" s="0" t="n">
        <v>1</v>
      </c>
    </row>
    <row r="21" customFormat="false" ht="12.8" hidden="false" customHeight="false" outlineLevel="0" collapsed="false">
      <c r="A21" s="0" t="s">
        <v>176</v>
      </c>
      <c r="B21" s="0" t="s">
        <v>1895</v>
      </c>
      <c r="F21" s="0" t="n">
        <v>0</v>
      </c>
      <c r="G21" s="0" t="n">
        <v>0</v>
      </c>
      <c r="N21" s="0" t="s">
        <v>1896</v>
      </c>
      <c r="O21" s="0" t="n">
        <v>0</v>
      </c>
      <c r="P21" s="0" t="n">
        <v>0</v>
      </c>
      <c r="Q21" s="0" t="n">
        <v>3</v>
      </c>
    </row>
    <row r="22" customFormat="false" ht="12.8" hidden="false" customHeight="false" outlineLevel="0" collapsed="false">
      <c r="A22" s="0" t="s">
        <v>176</v>
      </c>
      <c r="B22" s="0" t="s">
        <v>1897</v>
      </c>
      <c r="F22" s="0" t="n">
        <v>0</v>
      </c>
      <c r="G22" s="0" t="n">
        <v>0</v>
      </c>
      <c r="N22" s="0" t="s">
        <v>1896</v>
      </c>
      <c r="O22" s="0" t="n">
        <v>0</v>
      </c>
      <c r="P22" s="0" t="n">
        <v>0</v>
      </c>
      <c r="Q22" s="0" t="n">
        <v>3</v>
      </c>
    </row>
    <row r="23" customFormat="false" ht="12.8" hidden="false" customHeight="false" outlineLevel="0" collapsed="false">
      <c r="A23" s="0" t="s">
        <v>176</v>
      </c>
      <c r="B23" s="0" t="s">
        <v>1898</v>
      </c>
      <c r="F23" s="0" t="n">
        <v>0</v>
      </c>
      <c r="G23" s="0" t="n">
        <v>0</v>
      </c>
      <c r="N23" s="0" t="s">
        <v>1896</v>
      </c>
      <c r="O23" s="0" t="n">
        <v>0</v>
      </c>
      <c r="P23" s="0" t="n">
        <v>0</v>
      </c>
      <c r="Q23" s="0" t="n">
        <v>3</v>
      </c>
    </row>
    <row r="24" customFormat="false" ht="12.8" hidden="false" customHeight="false" outlineLevel="0" collapsed="false">
      <c r="A24" s="0" t="s">
        <v>176</v>
      </c>
      <c r="B24" s="0" t="s">
        <v>1899</v>
      </c>
      <c r="F24" s="0" t="n">
        <v>0</v>
      </c>
      <c r="G24" s="0" t="n">
        <v>0</v>
      </c>
      <c r="N24" s="0" t="s">
        <v>1896</v>
      </c>
      <c r="O24" s="0" t="n">
        <v>0</v>
      </c>
      <c r="P24" s="0" t="n">
        <v>0</v>
      </c>
      <c r="Q24" s="0" t="n">
        <v>3</v>
      </c>
    </row>
    <row r="25" customFormat="false" ht="12.8" hidden="false" customHeight="false" outlineLevel="0" collapsed="false">
      <c r="A25" s="0" t="s">
        <v>176</v>
      </c>
      <c r="B25" s="0" t="s">
        <v>1900</v>
      </c>
      <c r="F25" s="0" t="n">
        <v>0</v>
      </c>
      <c r="G25" s="0" t="n">
        <v>0</v>
      </c>
      <c r="N25" s="0" t="s">
        <v>1896</v>
      </c>
      <c r="O25" s="0" t="n">
        <v>0</v>
      </c>
      <c r="P25" s="0" t="n">
        <v>0</v>
      </c>
      <c r="Q25" s="0" t="n">
        <v>3</v>
      </c>
    </row>
    <row r="26" customFormat="false" ht="12.8" hidden="false" customHeight="false" outlineLevel="0" collapsed="false">
      <c r="A26" s="0" t="s">
        <v>176</v>
      </c>
      <c r="B26" s="0" t="s">
        <v>1901</v>
      </c>
      <c r="F26" s="0" t="n">
        <v>0</v>
      </c>
      <c r="G26" s="0" t="n">
        <v>0</v>
      </c>
      <c r="N26" s="0" t="s">
        <v>1896</v>
      </c>
      <c r="O26" s="0" t="n">
        <v>0</v>
      </c>
      <c r="P26" s="0" t="n">
        <v>0</v>
      </c>
      <c r="Q26" s="0" t="n">
        <v>3</v>
      </c>
    </row>
    <row r="27" customFormat="false" ht="12.8" hidden="false" customHeight="false" outlineLevel="0" collapsed="false">
      <c r="A27" s="0" t="s">
        <v>176</v>
      </c>
      <c r="B27" s="0" t="s">
        <v>1902</v>
      </c>
      <c r="F27" s="0" t="n">
        <v>0</v>
      </c>
      <c r="G27" s="0" t="n">
        <v>0</v>
      </c>
      <c r="N27" s="0" t="s">
        <v>1896</v>
      </c>
      <c r="O27" s="0" t="n">
        <v>0</v>
      </c>
      <c r="P27" s="0" t="n">
        <v>0</v>
      </c>
      <c r="Q27" s="0" t="n">
        <v>3</v>
      </c>
    </row>
    <row r="28" customFormat="false" ht="12.8" hidden="false" customHeight="false" outlineLevel="0" collapsed="false">
      <c r="A28" s="0" t="s">
        <v>176</v>
      </c>
      <c r="B28" s="0" t="s">
        <v>1903</v>
      </c>
      <c r="F28" s="0" t="n">
        <v>0</v>
      </c>
      <c r="G28" s="0" t="n">
        <v>0</v>
      </c>
      <c r="N28" s="0" t="s">
        <v>1896</v>
      </c>
      <c r="O28" s="0" t="n">
        <v>0</v>
      </c>
      <c r="P28" s="0" t="n">
        <v>0</v>
      </c>
      <c r="Q28" s="0" t="n">
        <v>3</v>
      </c>
    </row>
    <row r="29" customFormat="false" ht="12.8" hidden="false" customHeight="false" outlineLevel="0" collapsed="false">
      <c r="A29" s="0" t="s">
        <v>176</v>
      </c>
      <c r="B29" s="0" t="s">
        <v>1904</v>
      </c>
      <c r="F29" s="0" t="n">
        <v>0</v>
      </c>
      <c r="G29" s="0" t="n">
        <v>0</v>
      </c>
      <c r="N29" s="0" t="s">
        <v>1896</v>
      </c>
      <c r="O29" s="0" t="n">
        <v>0</v>
      </c>
      <c r="P29" s="0" t="n">
        <v>0</v>
      </c>
      <c r="Q29" s="0" t="n">
        <v>3</v>
      </c>
    </row>
    <row r="30" customFormat="false" ht="12.8" hidden="false" customHeight="false" outlineLevel="0" collapsed="false">
      <c r="A30" s="0" t="s">
        <v>176</v>
      </c>
      <c r="B30" s="0" t="s">
        <v>1905</v>
      </c>
      <c r="F30" s="0" t="n">
        <v>0</v>
      </c>
      <c r="G30" s="0" t="n">
        <v>0</v>
      </c>
      <c r="N30" s="0" t="s">
        <v>1896</v>
      </c>
      <c r="O30" s="0" t="n">
        <v>0</v>
      </c>
      <c r="P30" s="0" t="n">
        <v>0</v>
      </c>
      <c r="Q30" s="0" t="n">
        <v>3</v>
      </c>
    </row>
    <row r="31" customFormat="false" ht="12.8" hidden="false" customHeight="false" outlineLevel="0" collapsed="false">
      <c r="A31" s="0" t="s">
        <v>176</v>
      </c>
      <c r="B31" s="0" t="s">
        <v>1906</v>
      </c>
      <c r="F31" s="0" t="n">
        <v>0</v>
      </c>
      <c r="G31" s="0" t="n">
        <v>0</v>
      </c>
      <c r="N31" s="0" t="s">
        <v>1896</v>
      </c>
      <c r="O31" s="0" t="n">
        <v>0</v>
      </c>
      <c r="P31" s="0" t="n">
        <v>0</v>
      </c>
      <c r="Q31" s="0" t="n">
        <v>3</v>
      </c>
    </row>
    <row r="32" customFormat="false" ht="12.8" hidden="false" customHeight="false" outlineLevel="0" collapsed="false">
      <c r="A32" s="0" t="s">
        <v>129</v>
      </c>
      <c r="B32" s="0" t="s">
        <v>1907</v>
      </c>
      <c r="F32" s="0" t="n">
        <v>0</v>
      </c>
      <c r="G32" s="0" t="n">
        <v>0</v>
      </c>
      <c r="N32" s="0" t="s">
        <v>1896</v>
      </c>
      <c r="O32" s="0" t="n">
        <v>0</v>
      </c>
      <c r="P32" s="0" t="n">
        <v>0</v>
      </c>
      <c r="Q32" s="0" t="n">
        <v>3</v>
      </c>
    </row>
    <row r="33" customFormat="false" ht="12.8" hidden="false" customHeight="false" outlineLevel="0" collapsed="false">
      <c r="A33" s="0" t="s">
        <v>129</v>
      </c>
      <c r="B33" s="0" t="s">
        <v>1908</v>
      </c>
      <c r="F33" s="0" t="n">
        <v>0</v>
      </c>
      <c r="G33" s="0" t="n">
        <v>0</v>
      </c>
      <c r="N33" s="0" t="s">
        <v>1896</v>
      </c>
      <c r="O33" s="0" t="n">
        <v>0</v>
      </c>
      <c r="P33" s="0" t="n">
        <v>0</v>
      </c>
      <c r="Q33" s="0" t="n">
        <v>3</v>
      </c>
    </row>
    <row r="34" customFormat="false" ht="12.8" hidden="false" customHeight="false" outlineLevel="0" collapsed="false">
      <c r="A34" s="0" t="s">
        <v>129</v>
      </c>
      <c r="B34" s="0" t="s">
        <v>1909</v>
      </c>
      <c r="F34" s="0" t="n">
        <v>0</v>
      </c>
      <c r="G34" s="0" t="n">
        <v>0</v>
      </c>
      <c r="N34" s="0" t="s">
        <v>1896</v>
      </c>
      <c r="O34" s="0" t="n">
        <v>0</v>
      </c>
      <c r="P34" s="0" t="n">
        <v>0</v>
      </c>
      <c r="Q34" s="0" t="n">
        <v>3</v>
      </c>
    </row>
    <row r="35" customFormat="false" ht="12.8" hidden="false" customHeight="false" outlineLevel="0" collapsed="false">
      <c r="A35" s="0" t="s">
        <v>129</v>
      </c>
      <c r="B35" s="0" t="s">
        <v>1910</v>
      </c>
      <c r="F35" s="0" t="n">
        <v>0</v>
      </c>
      <c r="G35" s="0" t="n">
        <v>0</v>
      </c>
      <c r="N35" s="0" t="s">
        <v>1896</v>
      </c>
      <c r="O35" s="0" t="n">
        <v>0</v>
      </c>
      <c r="P35" s="0" t="n">
        <v>0</v>
      </c>
      <c r="Q35" s="0" t="n">
        <v>3</v>
      </c>
    </row>
    <row r="36" customFormat="false" ht="12.8" hidden="false" customHeight="false" outlineLevel="0" collapsed="false">
      <c r="A36" s="0" t="s">
        <v>176</v>
      </c>
      <c r="B36" s="0" t="s">
        <v>925</v>
      </c>
      <c r="F36" s="0" t="n">
        <v>0</v>
      </c>
      <c r="G36" s="0" t="n">
        <v>0</v>
      </c>
      <c r="O36" s="0" t="n">
        <v>5</v>
      </c>
      <c r="P36" s="0" t="n">
        <v>0</v>
      </c>
      <c r="Q36" s="0" t="n">
        <v>1</v>
      </c>
    </row>
    <row r="37" customFormat="false" ht="12.8" hidden="false" customHeight="false" outlineLevel="0" collapsed="false">
      <c r="A37" s="0" t="s">
        <v>176</v>
      </c>
      <c r="B37" s="0" t="s">
        <v>1911</v>
      </c>
      <c r="F37" s="0" t="n">
        <v>0</v>
      </c>
      <c r="G37" s="0" t="n">
        <v>0</v>
      </c>
      <c r="O37" s="0" t="n">
        <v>5</v>
      </c>
      <c r="P37" s="0" t="n">
        <v>0</v>
      </c>
      <c r="Q37" s="0" t="n">
        <v>1</v>
      </c>
    </row>
    <row r="38" customFormat="false" ht="12.8" hidden="false" customHeight="false" outlineLevel="0" collapsed="false">
      <c r="A38" s="0" t="s">
        <v>70</v>
      </c>
      <c r="B38" s="0" t="s">
        <v>434</v>
      </c>
      <c r="F38" s="0" t="n">
        <v>0</v>
      </c>
      <c r="G38" s="0" t="n">
        <v>0</v>
      </c>
      <c r="O38" s="0" t="n">
        <v>5</v>
      </c>
      <c r="P38" s="0" t="n">
        <v>0</v>
      </c>
      <c r="Q38" s="0" t="n">
        <v>1</v>
      </c>
    </row>
    <row r="39" customFormat="false" ht="12.8" hidden="false" customHeight="false" outlineLevel="0" collapsed="false">
      <c r="A39" s="0" t="s">
        <v>176</v>
      </c>
      <c r="B39" s="0" t="s">
        <v>1912</v>
      </c>
      <c r="F39" s="0" t="n">
        <v>0</v>
      </c>
      <c r="G39" s="0" t="n">
        <v>0</v>
      </c>
      <c r="O39" s="0" t="n">
        <v>10</v>
      </c>
      <c r="P39" s="0" t="n">
        <v>0</v>
      </c>
      <c r="Q39" s="0" t="n">
        <v>1</v>
      </c>
    </row>
    <row r="40" customFormat="false" ht="12.8" hidden="false" customHeight="false" outlineLevel="0" collapsed="false">
      <c r="A40" s="0" t="s">
        <v>176</v>
      </c>
      <c r="B40" s="0" t="s">
        <v>904</v>
      </c>
      <c r="F40" s="0" t="n">
        <v>0</v>
      </c>
      <c r="G40" s="0" t="n">
        <v>0</v>
      </c>
      <c r="O40" s="0" t="n">
        <v>10</v>
      </c>
      <c r="P40" s="0" t="n">
        <v>0</v>
      </c>
      <c r="Q40" s="0" t="n">
        <v>1</v>
      </c>
    </row>
    <row r="41" customFormat="false" ht="12.8" hidden="false" customHeight="false" outlineLevel="0" collapsed="false">
      <c r="A41" s="0" t="s">
        <v>176</v>
      </c>
      <c r="B41" s="0" t="s">
        <v>908</v>
      </c>
      <c r="F41" s="0" t="n">
        <v>0</v>
      </c>
      <c r="G41" s="0" t="n">
        <v>0</v>
      </c>
      <c r="O41" s="0" t="n">
        <v>10</v>
      </c>
      <c r="P41" s="0" t="n">
        <v>0</v>
      </c>
      <c r="Q41" s="0" t="n">
        <v>1</v>
      </c>
    </row>
    <row r="42" customFormat="false" ht="12.8" hidden="false" customHeight="false" outlineLevel="0" collapsed="false">
      <c r="A42" s="0" t="s">
        <v>176</v>
      </c>
      <c r="B42" s="0" t="s">
        <v>1913</v>
      </c>
      <c r="F42" s="0" t="n">
        <v>0</v>
      </c>
      <c r="G42" s="0" t="n">
        <v>0</v>
      </c>
      <c r="O42" s="0" t="n">
        <v>10</v>
      </c>
      <c r="P42" s="0" t="n">
        <v>0</v>
      </c>
      <c r="Q42" s="0" t="n">
        <v>1</v>
      </c>
    </row>
    <row r="43" customFormat="false" ht="12.8" hidden="false" customHeight="false" outlineLevel="0" collapsed="false">
      <c r="A43" s="0" t="s">
        <v>176</v>
      </c>
      <c r="B43" s="0" t="s">
        <v>912</v>
      </c>
      <c r="F43" s="0" t="n">
        <v>0</v>
      </c>
      <c r="G43" s="0" t="n">
        <v>0</v>
      </c>
      <c r="O43" s="0" t="n">
        <v>10</v>
      </c>
      <c r="P43" s="0" t="n">
        <v>0</v>
      </c>
      <c r="Q43" s="0" t="n">
        <v>1</v>
      </c>
    </row>
    <row r="44" customFormat="false" ht="12.8" hidden="false" customHeight="false" outlineLevel="0" collapsed="false">
      <c r="A44" s="0" t="s">
        <v>176</v>
      </c>
      <c r="B44" s="0" t="s">
        <v>917</v>
      </c>
      <c r="F44" s="0" t="n">
        <v>0</v>
      </c>
      <c r="G44" s="0" t="n">
        <v>0</v>
      </c>
      <c r="O44" s="0" t="n">
        <v>10</v>
      </c>
      <c r="P44" s="0" t="n">
        <v>0</v>
      </c>
      <c r="Q44" s="0" t="n">
        <v>1</v>
      </c>
    </row>
    <row r="45" customFormat="false" ht="12.8" hidden="false" customHeight="false" outlineLevel="0" collapsed="false">
      <c r="A45" s="0" t="s">
        <v>176</v>
      </c>
      <c r="B45" s="0" t="s">
        <v>915</v>
      </c>
      <c r="F45" s="0" t="n">
        <v>0</v>
      </c>
      <c r="G45" s="0" t="n">
        <v>0</v>
      </c>
      <c r="O45" s="0" t="n">
        <v>10</v>
      </c>
      <c r="P45" s="0" t="n">
        <v>0</v>
      </c>
      <c r="Q45" s="0" t="n">
        <v>1</v>
      </c>
    </row>
    <row r="46" customFormat="false" ht="12.8" hidden="false" customHeight="false" outlineLevel="0" collapsed="false">
      <c r="A46" s="0" t="s">
        <v>176</v>
      </c>
      <c r="B46" s="0" t="s">
        <v>921</v>
      </c>
      <c r="F46" s="0" t="n">
        <v>0</v>
      </c>
      <c r="G46" s="0" t="n">
        <v>0</v>
      </c>
      <c r="O46" s="0" t="n">
        <v>10</v>
      </c>
      <c r="P46" s="0" t="n">
        <v>0</v>
      </c>
      <c r="Q46" s="0" t="n">
        <v>1</v>
      </c>
    </row>
    <row r="47" customFormat="false" ht="12.8" hidden="false" customHeight="false" outlineLevel="0" collapsed="false">
      <c r="A47" s="0" t="s">
        <v>176</v>
      </c>
      <c r="B47" s="0" t="s">
        <v>920</v>
      </c>
      <c r="F47" s="0" t="n">
        <v>0</v>
      </c>
      <c r="G47" s="0" t="n">
        <v>0</v>
      </c>
      <c r="O47" s="0" t="n">
        <v>10</v>
      </c>
      <c r="P47" s="0" t="n">
        <v>0</v>
      </c>
      <c r="Q47" s="0" t="n">
        <v>1</v>
      </c>
    </row>
    <row r="48" customFormat="false" ht="12.8" hidden="false" customHeight="false" outlineLevel="0" collapsed="false">
      <c r="A48" s="0" t="s">
        <v>91</v>
      </c>
      <c r="B48" s="0" t="s">
        <v>1914</v>
      </c>
      <c r="F48" s="0" t="n">
        <v>0</v>
      </c>
      <c r="G48" s="0" t="n">
        <v>0</v>
      </c>
      <c r="O48" s="0" t="n">
        <v>10</v>
      </c>
      <c r="P48" s="0" t="n">
        <v>0</v>
      </c>
      <c r="Q48" s="0" t="n">
        <v>1</v>
      </c>
    </row>
    <row r="49" customFormat="false" ht="12.8" hidden="false" customHeight="false" outlineLevel="0" collapsed="false">
      <c r="A49" s="0" t="s">
        <v>91</v>
      </c>
      <c r="B49" s="0" t="s">
        <v>1915</v>
      </c>
      <c r="F49" s="0" t="n">
        <v>0</v>
      </c>
      <c r="G49" s="0" t="n">
        <v>0</v>
      </c>
      <c r="O49" s="0" t="n">
        <v>10</v>
      </c>
      <c r="P49" s="0" t="n">
        <v>0</v>
      </c>
      <c r="Q49" s="0" t="n">
        <v>1</v>
      </c>
    </row>
    <row r="50" customFormat="false" ht="12.8" hidden="false" customHeight="false" outlineLevel="0" collapsed="false">
      <c r="A50" s="0" t="s">
        <v>176</v>
      </c>
      <c r="B50" s="0" t="s">
        <v>1916</v>
      </c>
      <c r="F50" s="0" t="n">
        <v>0</v>
      </c>
      <c r="G50" s="0" t="n">
        <v>0</v>
      </c>
      <c r="O50" s="0" t="n">
        <v>10</v>
      </c>
      <c r="P50" s="0" t="n">
        <v>0</v>
      </c>
      <c r="Q50" s="0" t="n">
        <v>2</v>
      </c>
    </row>
    <row r="51" customFormat="false" ht="12.8" hidden="false" customHeight="false" outlineLevel="0" collapsed="false">
      <c r="A51" s="0" t="s">
        <v>176</v>
      </c>
      <c r="B51" s="0" t="s">
        <v>1917</v>
      </c>
      <c r="F51" s="0" t="n">
        <v>0</v>
      </c>
      <c r="G51" s="0" t="n">
        <v>0</v>
      </c>
      <c r="O51" s="0" t="n">
        <v>10</v>
      </c>
      <c r="P51" s="0" t="n">
        <v>0</v>
      </c>
      <c r="Q51" s="0" t="n">
        <v>2</v>
      </c>
    </row>
    <row r="52" customFormat="false" ht="12.8" hidden="false" customHeight="false" outlineLevel="0" collapsed="false">
      <c r="A52" s="0" t="s">
        <v>176</v>
      </c>
      <c r="B52" s="0" t="s">
        <v>1918</v>
      </c>
      <c r="F52" s="0" t="n">
        <v>0</v>
      </c>
      <c r="G52" s="0" t="n">
        <v>0</v>
      </c>
      <c r="O52" s="0" t="n">
        <v>10</v>
      </c>
      <c r="P52" s="0" t="n">
        <v>0</v>
      </c>
      <c r="Q52" s="0" t="n">
        <v>2</v>
      </c>
    </row>
    <row r="53" customFormat="false" ht="12.8" hidden="false" customHeight="false" outlineLevel="0" collapsed="false">
      <c r="A53" s="0" t="s">
        <v>176</v>
      </c>
      <c r="B53" s="0" t="s">
        <v>1919</v>
      </c>
      <c r="F53" s="0" t="n">
        <v>0</v>
      </c>
      <c r="G53" s="0" t="n">
        <v>0</v>
      </c>
      <c r="O53" s="0" t="n">
        <v>10</v>
      </c>
      <c r="P53" s="0" t="n">
        <v>0</v>
      </c>
      <c r="Q53" s="0" t="n">
        <v>2</v>
      </c>
    </row>
    <row r="54" customFormat="false" ht="12.8" hidden="false" customHeight="false" outlineLevel="0" collapsed="false">
      <c r="A54" s="0" t="s">
        <v>176</v>
      </c>
      <c r="B54" s="0" t="s">
        <v>1920</v>
      </c>
      <c r="F54" s="0" t="n">
        <v>0</v>
      </c>
      <c r="G54" s="0" t="n">
        <v>0</v>
      </c>
      <c r="O54" s="0" t="n">
        <v>10</v>
      </c>
      <c r="P54" s="0" t="n">
        <v>0</v>
      </c>
      <c r="Q54" s="0" t="n">
        <v>2</v>
      </c>
    </row>
    <row r="55" customFormat="false" ht="12.8" hidden="false" customHeight="false" outlineLevel="0" collapsed="false">
      <c r="A55" s="0" t="s">
        <v>176</v>
      </c>
      <c r="B55" s="0" t="s">
        <v>1921</v>
      </c>
      <c r="F55" s="0" t="n">
        <v>0</v>
      </c>
      <c r="G55" s="0" t="n">
        <v>0</v>
      </c>
      <c r="O55" s="0" t="n">
        <v>10</v>
      </c>
      <c r="P55" s="0" t="n">
        <v>0</v>
      </c>
      <c r="Q55" s="0" t="n">
        <v>2</v>
      </c>
    </row>
    <row r="56" customFormat="false" ht="12.8" hidden="false" customHeight="false" outlineLevel="0" collapsed="false">
      <c r="A56" s="0" t="s">
        <v>176</v>
      </c>
      <c r="B56" s="0" t="s">
        <v>1922</v>
      </c>
      <c r="F56" s="0" t="n">
        <v>0</v>
      </c>
      <c r="G56" s="0" t="n">
        <v>0</v>
      </c>
      <c r="O56" s="0" t="n">
        <v>10</v>
      </c>
      <c r="P56" s="0" t="n">
        <v>0</v>
      </c>
      <c r="Q56" s="0" t="n">
        <v>2</v>
      </c>
    </row>
    <row r="57" customFormat="false" ht="12.8" hidden="false" customHeight="false" outlineLevel="0" collapsed="false">
      <c r="A57" s="0" t="s">
        <v>176</v>
      </c>
      <c r="B57" s="0" t="s">
        <v>1923</v>
      </c>
      <c r="F57" s="0" t="n">
        <v>0</v>
      </c>
      <c r="G57" s="0" t="n">
        <v>0</v>
      </c>
      <c r="O57" s="0" t="n">
        <v>10</v>
      </c>
      <c r="P57" s="0" t="n">
        <v>0</v>
      </c>
      <c r="Q57" s="0" t="n">
        <v>2</v>
      </c>
    </row>
    <row r="58" customFormat="false" ht="12.8" hidden="false" customHeight="false" outlineLevel="0" collapsed="false">
      <c r="A58" s="0" t="s">
        <v>176</v>
      </c>
      <c r="B58" s="0" t="s">
        <v>1924</v>
      </c>
      <c r="F58" s="0" t="n">
        <v>0</v>
      </c>
      <c r="G58" s="0" t="n">
        <v>0</v>
      </c>
      <c r="O58" s="0" t="n">
        <v>10</v>
      </c>
      <c r="P58" s="0" t="n">
        <v>0</v>
      </c>
      <c r="Q58" s="0" t="n">
        <v>2</v>
      </c>
    </row>
    <row r="59" customFormat="false" ht="12.8" hidden="false" customHeight="false" outlineLevel="0" collapsed="false">
      <c r="A59" s="0" t="s">
        <v>176</v>
      </c>
      <c r="B59" s="0" t="s">
        <v>1925</v>
      </c>
      <c r="F59" s="0" t="n">
        <v>0</v>
      </c>
      <c r="G59" s="0" t="n">
        <v>0</v>
      </c>
      <c r="O59" s="0" t="n">
        <v>10</v>
      </c>
      <c r="P59" s="0" t="n">
        <v>0</v>
      </c>
      <c r="Q59" s="0" t="n">
        <v>2</v>
      </c>
    </row>
    <row r="60" customFormat="false" ht="12.8" hidden="false" customHeight="false" outlineLevel="0" collapsed="false">
      <c r="A60" s="0" t="s">
        <v>176</v>
      </c>
      <c r="B60" s="0" t="s">
        <v>1926</v>
      </c>
      <c r="F60" s="0" t="n">
        <v>0</v>
      </c>
      <c r="G60" s="0" t="n">
        <v>0</v>
      </c>
      <c r="O60" s="0" t="n">
        <v>10</v>
      </c>
      <c r="P60" s="0" t="n">
        <v>0</v>
      </c>
      <c r="Q60" s="0" t="n">
        <v>2</v>
      </c>
    </row>
    <row r="61" customFormat="false" ht="12.8" hidden="false" customHeight="false" outlineLevel="0" collapsed="false">
      <c r="A61" s="0" t="s">
        <v>133</v>
      </c>
      <c r="B61" s="0" t="s">
        <v>1927</v>
      </c>
      <c r="F61" s="0" t="n">
        <v>0</v>
      </c>
      <c r="G61" s="0" t="n">
        <v>0</v>
      </c>
      <c r="O61" s="0" t="n">
        <v>20</v>
      </c>
      <c r="P61" s="0" t="n">
        <v>0</v>
      </c>
      <c r="Q61" s="0" t="n">
        <v>2</v>
      </c>
    </row>
    <row r="62" customFormat="false" ht="12.8" hidden="false" customHeight="false" outlineLevel="0" collapsed="false">
      <c r="A62" s="0" t="s">
        <v>133</v>
      </c>
      <c r="B62" s="0" t="s">
        <v>1928</v>
      </c>
      <c r="F62" s="0" t="n">
        <v>0</v>
      </c>
      <c r="G62" s="0" t="n">
        <v>0</v>
      </c>
      <c r="O62" s="0" t="n">
        <v>20</v>
      </c>
      <c r="P62" s="0" t="n">
        <v>0</v>
      </c>
      <c r="Q62" s="0" t="n">
        <v>2</v>
      </c>
    </row>
    <row r="63" customFormat="false" ht="12.8" hidden="false" customHeight="false" outlineLevel="0" collapsed="false">
      <c r="A63" s="0" t="s">
        <v>133</v>
      </c>
      <c r="B63" s="0" t="s">
        <v>1929</v>
      </c>
      <c r="F63" s="0" t="n">
        <v>0</v>
      </c>
      <c r="G63" s="0" t="n">
        <v>0</v>
      </c>
      <c r="O63" s="0" t="n">
        <v>20</v>
      </c>
      <c r="P63" s="0" t="n">
        <v>0</v>
      </c>
      <c r="Q63" s="0" t="n">
        <v>2</v>
      </c>
    </row>
    <row r="64" customFormat="false" ht="12.8" hidden="false" customHeight="false" outlineLevel="0" collapsed="false">
      <c r="A64" s="0" t="s">
        <v>133</v>
      </c>
      <c r="B64" s="0" t="s">
        <v>1930</v>
      </c>
      <c r="F64" s="0" t="n">
        <v>0</v>
      </c>
      <c r="G64" s="0" t="n">
        <v>0</v>
      </c>
      <c r="O64" s="0" t="n">
        <v>20</v>
      </c>
      <c r="P64" s="0" t="n">
        <v>0</v>
      </c>
      <c r="Q64" s="0" t="n">
        <v>2</v>
      </c>
    </row>
    <row r="65" customFormat="false" ht="12.8" hidden="false" customHeight="false" outlineLevel="0" collapsed="false">
      <c r="A65" s="0" t="s">
        <v>133</v>
      </c>
      <c r="B65" s="0" t="s">
        <v>1927</v>
      </c>
      <c r="F65" s="0" t="n">
        <v>0</v>
      </c>
      <c r="G65" s="0" t="n">
        <v>0</v>
      </c>
      <c r="O65" s="0" t="n">
        <v>20</v>
      </c>
      <c r="P65" s="0" t="n">
        <v>0</v>
      </c>
      <c r="Q65" s="0" t="n">
        <v>3</v>
      </c>
    </row>
    <row r="66" customFormat="false" ht="12.8" hidden="false" customHeight="false" outlineLevel="0" collapsed="false">
      <c r="A66" s="0" t="s">
        <v>133</v>
      </c>
      <c r="B66" s="0" t="s">
        <v>1928</v>
      </c>
      <c r="F66" s="0" t="n">
        <v>0</v>
      </c>
      <c r="G66" s="0" t="n">
        <v>0</v>
      </c>
      <c r="O66" s="0" t="n">
        <v>20</v>
      </c>
      <c r="P66" s="0" t="n">
        <v>0</v>
      </c>
      <c r="Q66" s="0" t="n">
        <v>3</v>
      </c>
    </row>
    <row r="67" customFormat="false" ht="12.8" hidden="false" customHeight="false" outlineLevel="0" collapsed="false">
      <c r="A67" s="0" t="s">
        <v>133</v>
      </c>
      <c r="B67" s="0" t="s">
        <v>1929</v>
      </c>
      <c r="F67" s="0" t="n">
        <v>0</v>
      </c>
      <c r="G67" s="0" t="n">
        <v>0</v>
      </c>
      <c r="O67" s="0" t="n">
        <v>20</v>
      </c>
      <c r="P67" s="0" t="n">
        <v>0</v>
      </c>
      <c r="Q67" s="0" t="n">
        <v>3</v>
      </c>
    </row>
    <row r="68" customFormat="false" ht="12.8" hidden="false" customHeight="false" outlineLevel="0" collapsed="false">
      <c r="A68" s="0" t="s">
        <v>133</v>
      </c>
      <c r="B68" s="0" t="s">
        <v>1930</v>
      </c>
      <c r="F68" s="0" t="n">
        <v>0</v>
      </c>
      <c r="G68" s="0" t="n">
        <v>0</v>
      </c>
      <c r="O68" s="0" t="n">
        <v>20</v>
      </c>
      <c r="P68" s="0" t="n">
        <v>0</v>
      </c>
      <c r="Q68" s="0" t="n">
        <v>3</v>
      </c>
    </row>
    <row r="69" customFormat="false" ht="12.8" hidden="false" customHeight="false" outlineLevel="0" collapsed="false">
      <c r="A69" s="0" t="s">
        <v>129</v>
      </c>
      <c r="B69" s="0" t="s">
        <v>1172</v>
      </c>
      <c r="F69" s="0" t="n">
        <v>0</v>
      </c>
      <c r="G69" s="0" t="n">
        <v>0</v>
      </c>
      <c r="O69" s="0" t="n">
        <v>50</v>
      </c>
      <c r="P69" s="0" t="n">
        <v>0</v>
      </c>
      <c r="Q69" s="0" t="n">
        <v>1</v>
      </c>
    </row>
    <row r="70" customFormat="false" ht="12.8" hidden="false" customHeight="false" outlineLevel="0" collapsed="false">
      <c r="A70" s="0" t="s">
        <v>129</v>
      </c>
      <c r="B70" s="0" t="s">
        <v>1176</v>
      </c>
      <c r="F70" s="0" t="n">
        <v>0</v>
      </c>
      <c r="G70" s="0" t="n">
        <v>0</v>
      </c>
      <c r="O70" s="0" t="n">
        <v>50</v>
      </c>
      <c r="P70" s="0" t="n">
        <v>0</v>
      </c>
      <c r="Q70" s="0" t="n">
        <v>1</v>
      </c>
    </row>
    <row r="71" customFormat="false" ht="12.8" hidden="false" customHeight="false" outlineLevel="0" collapsed="false">
      <c r="A71" s="0" t="s">
        <v>129</v>
      </c>
      <c r="B71" s="0" t="s">
        <v>1180</v>
      </c>
      <c r="F71" s="0" t="n">
        <v>0</v>
      </c>
      <c r="G71" s="0" t="n">
        <v>0</v>
      </c>
      <c r="O71" s="0" t="n">
        <v>50</v>
      </c>
      <c r="P71" s="0" t="n">
        <v>0</v>
      </c>
      <c r="Q71" s="0" t="n">
        <v>1</v>
      </c>
    </row>
    <row r="72" customFormat="false" ht="12.8" hidden="false" customHeight="false" outlineLevel="0" collapsed="false">
      <c r="A72" s="0" t="s">
        <v>129</v>
      </c>
      <c r="B72" s="0" t="s">
        <v>1183</v>
      </c>
      <c r="F72" s="0" t="n">
        <v>0</v>
      </c>
      <c r="G72" s="0" t="n">
        <v>0</v>
      </c>
      <c r="O72" s="0" t="n">
        <v>50</v>
      </c>
      <c r="P72" s="0" t="n">
        <v>0</v>
      </c>
      <c r="Q72" s="0" t="n">
        <v>1</v>
      </c>
    </row>
    <row r="73" customFormat="false" ht="12.8" hidden="false" customHeight="false" outlineLevel="0" collapsed="false">
      <c r="A73" s="0" t="s">
        <v>129</v>
      </c>
      <c r="B73" s="0" t="s">
        <v>1931</v>
      </c>
      <c r="F73" s="0" t="n">
        <v>0</v>
      </c>
      <c r="G73" s="0" t="n">
        <v>0</v>
      </c>
      <c r="O73" s="0" t="n">
        <v>50</v>
      </c>
      <c r="P73" s="0" t="n">
        <v>0</v>
      </c>
      <c r="Q73" s="0" t="n">
        <v>2</v>
      </c>
    </row>
    <row r="74" customFormat="false" ht="12.8" hidden="false" customHeight="false" outlineLevel="0" collapsed="false">
      <c r="A74" s="0" t="s">
        <v>129</v>
      </c>
      <c r="B74" s="0" t="s">
        <v>1932</v>
      </c>
      <c r="F74" s="0" t="n">
        <v>0</v>
      </c>
      <c r="G74" s="0" t="n">
        <v>0</v>
      </c>
      <c r="O74" s="0" t="n">
        <v>50</v>
      </c>
      <c r="P74" s="0" t="n">
        <v>0</v>
      </c>
      <c r="Q74" s="0" t="n">
        <v>2</v>
      </c>
    </row>
    <row r="75" customFormat="false" ht="12.8" hidden="false" customHeight="false" outlineLevel="0" collapsed="false">
      <c r="A75" s="0" t="s">
        <v>129</v>
      </c>
      <c r="B75" s="0" t="s">
        <v>1933</v>
      </c>
      <c r="F75" s="0" t="n">
        <v>0</v>
      </c>
      <c r="G75" s="0" t="n">
        <v>0</v>
      </c>
      <c r="O75" s="0" t="n">
        <v>50</v>
      </c>
      <c r="P75" s="0" t="n">
        <v>0</v>
      </c>
      <c r="Q75" s="0" t="n">
        <v>2</v>
      </c>
    </row>
    <row r="76" customFormat="false" ht="12.8" hidden="false" customHeight="false" outlineLevel="0" collapsed="false">
      <c r="A76" s="0" t="s">
        <v>129</v>
      </c>
      <c r="B76" s="0" t="s">
        <v>1934</v>
      </c>
      <c r="F76" s="0" t="n">
        <v>0</v>
      </c>
      <c r="G76" s="0" t="n">
        <v>0</v>
      </c>
      <c r="O76" s="0" t="n">
        <v>50</v>
      </c>
      <c r="P76" s="0" t="n">
        <v>0</v>
      </c>
      <c r="Q76" s="0" t="n">
        <v>2</v>
      </c>
    </row>
    <row r="77" customFormat="false" ht="12.8" hidden="false" customHeight="false" outlineLevel="0" collapsed="false">
      <c r="A77" s="0" t="s">
        <v>187</v>
      </c>
      <c r="B77" s="0" t="s">
        <v>967</v>
      </c>
      <c r="F77" s="0" t="n">
        <v>0</v>
      </c>
      <c r="G77" s="0" t="n">
        <v>0</v>
      </c>
      <c r="O77" s="0" t="n">
        <v>70</v>
      </c>
      <c r="P77" s="0" t="n">
        <v>0</v>
      </c>
      <c r="Q77" s="0" t="n">
        <v>1</v>
      </c>
    </row>
    <row r="78" customFormat="false" ht="12.8" hidden="false" customHeight="false" outlineLevel="0" collapsed="false">
      <c r="A78" s="0" t="s">
        <v>187</v>
      </c>
      <c r="B78" s="0" t="s">
        <v>979</v>
      </c>
      <c r="F78" s="0" t="n">
        <v>0</v>
      </c>
      <c r="G78" s="0" t="n">
        <v>0</v>
      </c>
      <c r="O78" s="0" t="n">
        <v>70</v>
      </c>
      <c r="P78" s="0" t="n">
        <v>0</v>
      </c>
      <c r="Q78" s="0" t="n">
        <v>1</v>
      </c>
    </row>
    <row r="79" customFormat="false" ht="12.8" hidden="false" customHeight="false" outlineLevel="0" collapsed="false">
      <c r="A79" s="0" t="s">
        <v>187</v>
      </c>
      <c r="B79" s="0" t="s">
        <v>971</v>
      </c>
      <c r="F79" s="0" t="n">
        <v>0</v>
      </c>
      <c r="G79" s="0" t="n">
        <v>0</v>
      </c>
      <c r="O79" s="0" t="n">
        <v>70</v>
      </c>
      <c r="P79" s="0" t="n">
        <v>0</v>
      </c>
      <c r="Q79" s="0" t="n">
        <v>1</v>
      </c>
    </row>
    <row r="80" customFormat="false" ht="12.8" hidden="false" customHeight="false" outlineLevel="0" collapsed="false">
      <c r="A80" s="0" t="s">
        <v>83</v>
      </c>
      <c r="B80" s="0" t="s">
        <v>486</v>
      </c>
      <c r="F80" s="0" t="n">
        <v>0</v>
      </c>
      <c r="G80" s="0" t="n">
        <v>0</v>
      </c>
      <c r="O80" s="0" t="n">
        <v>70</v>
      </c>
      <c r="P80" s="0" t="n">
        <v>0</v>
      </c>
      <c r="Q80" s="0" t="n">
        <v>1</v>
      </c>
    </row>
    <row r="81" customFormat="false" ht="12.8" hidden="false" customHeight="false" outlineLevel="0" collapsed="false">
      <c r="A81" s="0" t="s">
        <v>83</v>
      </c>
      <c r="B81" s="0" t="s">
        <v>491</v>
      </c>
      <c r="F81" s="0" t="n">
        <v>0</v>
      </c>
      <c r="G81" s="0" t="n">
        <v>0</v>
      </c>
      <c r="O81" s="0" t="n">
        <v>70</v>
      </c>
      <c r="P81" s="0" t="n">
        <v>0</v>
      </c>
      <c r="Q81" s="0" t="n">
        <v>1</v>
      </c>
    </row>
    <row r="82" customFormat="false" ht="12.8" hidden="false" customHeight="false" outlineLevel="0" collapsed="false">
      <c r="A82" s="0" t="s">
        <v>133</v>
      </c>
      <c r="B82" s="0" t="s">
        <v>635</v>
      </c>
      <c r="F82" s="0" t="n">
        <v>0</v>
      </c>
      <c r="G82" s="0" t="n">
        <v>0</v>
      </c>
      <c r="O82" s="0" t="n">
        <v>80</v>
      </c>
      <c r="P82" s="0" t="n">
        <v>0</v>
      </c>
      <c r="Q82" s="0" t="n">
        <v>1</v>
      </c>
    </row>
    <row r="83" customFormat="false" ht="12.8" hidden="false" customHeight="false" outlineLevel="0" collapsed="false">
      <c r="A83" s="0" t="s">
        <v>133</v>
      </c>
      <c r="B83" s="0" t="s">
        <v>636</v>
      </c>
      <c r="F83" s="0" t="n">
        <v>0</v>
      </c>
      <c r="G83" s="0" t="n">
        <v>0</v>
      </c>
      <c r="O83" s="0" t="n">
        <v>80</v>
      </c>
      <c r="P83" s="0" t="n">
        <v>0</v>
      </c>
      <c r="Q83" s="0" t="n">
        <v>1</v>
      </c>
    </row>
    <row r="84" customFormat="false" ht="12.8" hidden="false" customHeight="false" outlineLevel="0" collapsed="false">
      <c r="A84" s="0" t="s">
        <v>133</v>
      </c>
      <c r="B84" s="0" t="s">
        <v>637</v>
      </c>
      <c r="F84" s="0" t="n">
        <v>0</v>
      </c>
      <c r="G84" s="0" t="n">
        <v>0</v>
      </c>
      <c r="O84" s="0" t="n">
        <v>80</v>
      </c>
      <c r="P84" s="0" t="n">
        <v>0</v>
      </c>
      <c r="Q84" s="0" t="n">
        <v>1</v>
      </c>
    </row>
    <row r="85" customFormat="false" ht="12.8" hidden="false" customHeight="false" outlineLevel="0" collapsed="false">
      <c r="A85" s="0" t="s">
        <v>133</v>
      </c>
      <c r="B85" s="0" t="s">
        <v>638</v>
      </c>
      <c r="F85" s="0" t="n">
        <v>0</v>
      </c>
      <c r="G85" s="0" t="n">
        <v>0</v>
      </c>
      <c r="O85" s="0" t="n">
        <v>80</v>
      </c>
      <c r="P85" s="0" t="n">
        <v>0</v>
      </c>
      <c r="Q85" s="0" t="n">
        <v>1</v>
      </c>
    </row>
    <row r="86" customFormat="false" ht="12.8" hidden="false" customHeight="false" outlineLevel="0" collapsed="false">
      <c r="A86" s="0" t="s">
        <v>83</v>
      </c>
      <c r="B86" s="0" t="s">
        <v>487</v>
      </c>
      <c r="F86" s="0" t="n">
        <v>0</v>
      </c>
      <c r="G86" s="0" t="n">
        <v>0</v>
      </c>
      <c r="O86" s="0" t="n">
        <v>85</v>
      </c>
      <c r="P86" s="0" t="n">
        <v>0</v>
      </c>
      <c r="Q86" s="0" t="n">
        <v>1</v>
      </c>
    </row>
    <row r="87" customFormat="false" ht="12.8" hidden="false" customHeight="false" outlineLevel="0" collapsed="false">
      <c r="A87" s="0" t="s">
        <v>83</v>
      </c>
      <c r="B87" s="0" t="s">
        <v>488</v>
      </c>
      <c r="F87" s="0" t="n">
        <v>0</v>
      </c>
      <c r="G87" s="0" t="n">
        <v>0</v>
      </c>
      <c r="O87" s="0" t="n">
        <v>85</v>
      </c>
      <c r="P87" s="0" t="n">
        <v>0</v>
      </c>
      <c r="Q87" s="0" t="n">
        <v>1</v>
      </c>
    </row>
    <row r="88" customFormat="false" ht="12.8" hidden="false" customHeight="false" outlineLevel="0" collapsed="false">
      <c r="A88" s="0" t="s">
        <v>70</v>
      </c>
      <c r="B88" s="0" t="s">
        <v>436</v>
      </c>
      <c r="F88" s="0" t="n">
        <v>0</v>
      </c>
      <c r="G88" s="0" t="n">
        <v>0</v>
      </c>
      <c r="O88" s="0" t="n">
        <v>90</v>
      </c>
      <c r="P88" s="0" t="n">
        <v>0</v>
      </c>
      <c r="Q88" s="0" t="n">
        <v>2</v>
      </c>
    </row>
    <row r="89" customFormat="false" ht="12.8" hidden="false" customHeight="false" outlineLevel="0" collapsed="false">
      <c r="A89" s="0" t="s">
        <v>70</v>
      </c>
      <c r="B89" s="0" t="s">
        <v>445</v>
      </c>
      <c r="F89" s="0" t="n">
        <v>0</v>
      </c>
      <c r="G89" s="0" t="n">
        <v>0</v>
      </c>
      <c r="O89" s="0" t="n">
        <v>90</v>
      </c>
      <c r="P89" s="0" t="n">
        <v>0</v>
      </c>
      <c r="Q89" s="0" t="n">
        <v>2</v>
      </c>
    </row>
    <row r="90" customFormat="false" ht="12.8" hidden="false" customHeight="false" outlineLevel="0" collapsed="false">
      <c r="A90" s="0" t="s">
        <v>70</v>
      </c>
      <c r="B90" s="0" t="s">
        <v>441</v>
      </c>
      <c r="F90" s="0" t="n">
        <v>0</v>
      </c>
      <c r="G90" s="0" t="n">
        <v>0</v>
      </c>
      <c r="O90" s="0" t="n">
        <v>90</v>
      </c>
      <c r="P90" s="0" t="n">
        <v>0</v>
      </c>
      <c r="Q90" s="0" t="n">
        <v>2</v>
      </c>
    </row>
    <row r="91" customFormat="false" ht="12.8" hidden="false" customHeight="false" outlineLevel="0" collapsed="false">
      <c r="A91" s="0" t="s">
        <v>70</v>
      </c>
      <c r="B91" s="0" t="s">
        <v>444</v>
      </c>
      <c r="F91" s="0" t="n">
        <v>0</v>
      </c>
      <c r="G91" s="0" t="n">
        <v>0</v>
      </c>
      <c r="O91" s="0" t="n">
        <v>90</v>
      </c>
      <c r="P91" s="0" t="n">
        <v>0</v>
      </c>
      <c r="Q91" s="0" t="n">
        <v>2</v>
      </c>
    </row>
    <row r="92" customFormat="false" ht="12.8" hidden="false" customHeight="false" outlineLevel="0" collapsed="false">
      <c r="A92" s="0" t="s">
        <v>187</v>
      </c>
      <c r="B92" s="0" t="s">
        <v>980</v>
      </c>
      <c r="F92" s="0" t="n">
        <v>0</v>
      </c>
      <c r="G92" s="0" t="n">
        <v>0</v>
      </c>
      <c r="O92" s="0" t="n">
        <v>90</v>
      </c>
      <c r="P92" s="0" t="n">
        <v>0</v>
      </c>
      <c r="Q92" s="0" t="n">
        <v>2</v>
      </c>
    </row>
    <row r="93" customFormat="false" ht="12.8" hidden="false" customHeight="false" outlineLevel="0" collapsed="false">
      <c r="A93" s="0" t="s">
        <v>187</v>
      </c>
      <c r="B93" s="34" t="s">
        <v>981</v>
      </c>
      <c r="F93" s="0" t="n">
        <v>0</v>
      </c>
      <c r="G93" s="0" t="n">
        <v>0</v>
      </c>
      <c r="O93" s="0" t="n">
        <v>90</v>
      </c>
      <c r="P93" s="0" t="n">
        <v>0</v>
      </c>
      <c r="Q93" s="0" t="n">
        <v>2</v>
      </c>
    </row>
    <row r="94" customFormat="false" ht="12.8" hidden="false" customHeight="false" outlineLevel="0" collapsed="false">
      <c r="A94" s="0" t="s">
        <v>187</v>
      </c>
      <c r="B94" s="34" t="s">
        <v>982</v>
      </c>
      <c r="F94" s="0" t="n">
        <v>0</v>
      </c>
      <c r="G94" s="0" t="n">
        <v>0</v>
      </c>
      <c r="O94" s="0" t="n">
        <v>90</v>
      </c>
      <c r="P94" s="0" t="n">
        <v>0</v>
      </c>
      <c r="Q94" s="0" t="n">
        <v>2</v>
      </c>
    </row>
    <row r="95" customFormat="false" ht="12.8" hidden="false" customHeight="false" outlineLevel="0" collapsed="false">
      <c r="A95" s="0" t="s">
        <v>83</v>
      </c>
      <c r="B95" s="34" t="s">
        <v>490</v>
      </c>
      <c r="F95" s="0" t="n">
        <v>0</v>
      </c>
      <c r="G95" s="0" t="n">
        <v>0</v>
      </c>
      <c r="O95" s="0" t="n">
        <v>90</v>
      </c>
      <c r="P95" s="0" t="n">
        <v>0</v>
      </c>
      <c r="Q95" s="0" t="n">
        <v>2</v>
      </c>
    </row>
    <row r="96" customFormat="false" ht="12.8" hidden="false" customHeight="false" outlineLevel="0" collapsed="false">
      <c r="A96" s="0" t="s">
        <v>83</v>
      </c>
      <c r="B96" s="34" t="s">
        <v>499</v>
      </c>
      <c r="F96" s="0" t="n">
        <v>0</v>
      </c>
      <c r="G96" s="0" t="n">
        <v>0</v>
      </c>
      <c r="O96" s="0" t="n">
        <v>90</v>
      </c>
      <c r="P96" s="0" t="n">
        <v>0</v>
      </c>
      <c r="Q96" s="0" t="n">
        <v>2</v>
      </c>
    </row>
    <row r="97" customFormat="false" ht="12.8" hidden="false" customHeight="false" outlineLevel="0" collapsed="false">
      <c r="A97" s="0" t="s">
        <v>83</v>
      </c>
      <c r="B97" s="34" t="s">
        <v>494</v>
      </c>
      <c r="F97" s="0" t="n">
        <v>0</v>
      </c>
      <c r="G97" s="0" t="n">
        <v>0</v>
      </c>
      <c r="O97" s="0" t="n">
        <v>90</v>
      </c>
      <c r="P97" s="0" t="n">
        <v>0</v>
      </c>
      <c r="Q97" s="0" t="n">
        <v>2</v>
      </c>
    </row>
    <row r="98" customFormat="false" ht="12.8" hidden="false" customHeight="false" outlineLevel="0" collapsed="false">
      <c r="A98" s="0" t="s">
        <v>83</v>
      </c>
      <c r="B98" s="34" t="s">
        <v>496</v>
      </c>
      <c r="F98" s="0" t="n">
        <v>0</v>
      </c>
      <c r="G98" s="0" t="n">
        <v>0</v>
      </c>
      <c r="O98" s="0" t="n">
        <v>90</v>
      </c>
      <c r="P98" s="0" t="n">
        <v>0</v>
      </c>
      <c r="Q98" s="0" t="n">
        <v>2</v>
      </c>
    </row>
    <row r="99" customFormat="false" ht="12.8" hidden="false" customHeight="false" outlineLevel="0" collapsed="false">
      <c r="A99" s="0" t="s">
        <v>91</v>
      </c>
      <c r="B99" s="34" t="s">
        <v>1138</v>
      </c>
      <c r="F99" s="0" t="n">
        <v>0</v>
      </c>
      <c r="G99" s="0" t="n">
        <v>0</v>
      </c>
      <c r="O99" s="0" t="n">
        <v>90</v>
      </c>
      <c r="P99" s="0" t="n">
        <v>0</v>
      </c>
      <c r="Q99" s="0" t="n">
        <v>2</v>
      </c>
    </row>
    <row r="100" customFormat="false" ht="12.8" hidden="false" customHeight="false" outlineLevel="0" collapsed="false">
      <c r="A100" s="0" t="s">
        <v>91</v>
      </c>
      <c r="B100" s="0" t="s">
        <v>1139</v>
      </c>
      <c r="F100" s="0" t="n">
        <v>0</v>
      </c>
      <c r="G100" s="0" t="n">
        <v>0</v>
      </c>
      <c r="O100" s="0" t="n">
        <v>90</v>
      </c>
      <c r="P100" s="0" t="n">
        <v>0</v>
      </c>
      <c r="Q100" s="0" t="n">
        <v>2</v>
      </c>
    </row>
    <row r="101" customFormat="false" ht="12.8" hidden="false" customHeight="false" outlineLevel="0" collapsed="false">
      <c r="A101" s="0" t="s">
        <v>99</v>
      </c>
      <c r="B101" s="0" t="s">
        <v>562</v>
      </c>
      <c r="F101" s="0" t="n">
        <v>0</v>
      </c>
      <c r="G101" s="0" t="n">
        <v>0</v>
      </c>
      <c r="O101" s="0" t="n">
        <v>90</v>
      </c>
      <c r="P101" s="0" t="n">
        <v>0</v>
      </c>
      <c r="Q101" s="0" t="n">
        <v>2</v>
      </c>
    </row>
    <row r="102" customFormat="false" ht="12.8" hidden="false" customHeight="false" outlineLevel="0" collapsed="false">
      <c r="A102" s="0" t="s">
        <v>99</v>
      </c>
      <c r="B102" s="0" t="s">
        <v>563</v>
      </c>
      <c r="F102" s="0" t="n">
        <v>0</v>
      </c>
      <c r="G102" s="0" t="n">
        <v>0</v>
      </c>
      <c r="O102" s="0" t="n">
        <v>90</v>
      </c>
      <c r="P102" s="0" t="n">
        <v>0</v>
      </c>
      <c r="Q102" s="0" t="n">
        <v>2</v>
      </c>
    </row>
    <row r="103" customFormat="false" ht="12.8" hidden="false" customHeight="false" outlineLevel="0" collapsed="false">
      <c r="A103" s="0" t="s">
        <v>99</v>
      </c>
      <c r="B103" s="0" t="s">
        <v>564</v>
      </c>
      <c r="F103" s="0" t="n">
        <v>0</v>
      </c>
      <c r="G103" s="0" t="n">
        <v>0</v>
      </c>
      <c r="O103" s="0" t="n">
        <v>90</v>
      </c>
      <c r="P103" s="0" t="n">
        <v>0</v>
      </c>
      <c r="Q103" s="0" t="n">
        <v>2</v>
      </c>
    </row>
    <row r="104" customFormat="false" ht="12.8" hidden="false" customHeight="false" outlineLevel="0" collapsed="false">
      <c r="A104" s="0" t="s">
        <v>99</v>
      </c>
      <c r="B104" s="0" t="s">
        <v>565</v>
      </c>
      <c r="F104" s="0" t="n">
        <v>0</v>
      </c>
      <c r="G104" s="0" t="n">
        <v>0</v>
      </c>
      <c r="O104" s="0" t="n">
        <v>90</v>
      </c>
      <c r="P104" s="0" t="n">
        <v>0</v>
      </c>
      <c r="Q104" s="0" t="n">
        <v>2</v>
      </c>
    </row>
    <row r="105" customFormat="false" ht="12.8" hidden="false" customHeight="false" outlineLevel="0" collapsed="false">
      <c r="A105" s="0" t="s">
        <v>133</v>
      </c>
      <c r="B105" s="0" t="s">
        <v>639</v>
      </c>
      <c r="F105" s="0" t="n">
        <v>0</v>
      </c>
      <c r="G105" s="0" t="n">
        <v>0</v>
      </c>
      <c r="O105" s="0" t="n">
        <v>90</v>
      </c>
      <c r="P105" s="0" t="n">
        <v>0</v>
      </c>
      <c r="Q105" s="0" t="n">
        <v>2</v>
      </c>
    </row>
    <row r="106" customFormat="false" ht="12.8" hidden="false" customHeight="false" outlineLevel="0" collapsed="false">
      <c r="A106" s="0" t="s">
        <v>133</v>
      </c>
      <c r="B106" s="0" t="s">
        <v>640</v>
      </c>
      <c r="F106" s="0" t="n">
        <v>0</v>
      </c>
      <c r="G106" s="0" t="n">
        <v>0</v>
      </c>
      <c r="O106" s="0" t="n">
        <v>90</v>
      </c>
      <c r="P106" s="0" t="n">
        <v>0</v>
      </c>
      <c r="Q106" s="0" t="n">
        <v>2</v>
      </c>
    </row>
    <row r="107" customFormat="false" ht="12.8" hidden="false" customHeight="false" outlineLevel="0" collapsed="false">
      <c r="A107" s="0" t="s">
        <v>133</v>
      </c>
      <c r="B107" s="0" t="s">
        <v>641</v>
      </c>
      <c r="F107" s="0" t="n">
        <v>0</v>
      </c>
      <c r="G107" s="0" t="n">
        <v>0</v>
      </c>
      <c r="O107" s="0" t="n">
        <v>90</v>
      </c>
      <c r="P107" s="0" t="n">
        <v>0</v>
      </c>
      <c r="Q107" s="0" t="n">
        <v>2</v>
      </c>
    </row>
    <row r="108" customFormat="false" ht="12.8" hidden="false" customHeight="false" outlineLevel="0" collapsed="false">
      <c r="A108" s="0" t="s">
        <v>133</v>
      </c>
      <c r="B108" s="0" t="s">
        <v>642</v>
      </c>
      <c r="F108" s="0" t="n">
        <v>0</v>
      </c>
      <c r="G108" s="0" t="n">
        <v>0</v>
      </c>
      <c r="O108" s="0" t="n">
        <v>90</v>
      </c>
      <c r="P108" s="0" t="n">
        <v>0</v>
      </c>
      <c r="Q108" s="0" t="n">
        <v>2</v>
      </c>
    </row>
    <row r="109" customFormat="false" ht="12.8" hidden="false" customHeight="false" outlineLevel="0" collapsed="false">
      <c r="A109" s="0" t="s">
        <v>135</v>
      </c>
      <c r="B109" s="0" t="s">
        <v>648</v>
      </c>
      <c r="F109" s="0" t="n">
        <v>0</v>
      </c>
      <c r="G109" s="0" t="n">
        <v>0</v>
      </c>
      <c r="O109" s="0" t="n">
        <v>90</v>
      </c>
      <c r="P109" s="0" t="n">
        <v>0</v>
      </c>
      <c r="Q109" s="0" t="n">
        <v>2</v>
      </c>
    </row>
    <row r="110" customFormat="false" ht="12.8" hidden="false" customHeight="false" outlineLevel="0" collapsed="false">
      <c r="A110" s="0" t="s">
        <v>135</v>
      </c>
      <c r="B110" s="0" t="s">
        <v>649</v>
      </c>
      <c r="F110" s="0" t="n">
        <v>0</v>
      </c>
      <c r="G110" s="0" t="n">
        <v>0</v>
      </c>
      <c r="O110" s="0" t="n">
        <v>90</v>
      </c>
      <c r="P110" s="0" t="n">
        <v>0</v>
      </c>
      <c r="Q110" s="0" t="n">
        <v>2</v>
      </c>
    </row>
    <row r="111" customFormat="false" ht="12.8" hidden="false" customHeight="false" outlineLevel="0" collapsed="false">
      <c r="A111" s="0" t="s">
        <v>135</v>
      </c>
      <c r="B111" s="0" t="s">
        <v>650</v>
      </c>
      <c r="F111" s="0" t="n">
        <v>0</v>
      </c>
      <c r="G111" s="0" t="n">
        <v>0</v>
      </c>
      <c r="O111" s="0" t="n">
        <v>90</v>
      </c>
      <c r="P111" s="0" t="n">
        <v>0</v>
      </c>
      <c r="Q111" s="0" t="n">
        <v>2</v>
      </c>
    </row>
    <row r="112" customFormat="false" ht="12.8" hidden="false" customHeight="false" outlineLevel="0" collapsed="false">
      <c r="A112" s="0" t="s">
        <v>135</v>
      </c>
      <c r="B112" s="0" t="s">
        <v>651</v>
      </c>
      <c r="F112" s="0" t="n">
        <v>0</v>
      </c>
      <c r="G112" s="0" t="n">
        <v>0</v>
      </c>
      <c r="O112" s="0" t="n">
        <v>90</v>
      </c>
      <c r="P112" s="0" t="n">
        <v>0</v>
      </c>
      <c r="Q112" s="0" t="n">
        <v>2</v>
      </c>
    </row>
  </sheetData>
  <autoFilter ref="A1:R112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sheetData>
    <row r="1" customFormat="false" ht="12.8" hidden="false" customHeight="false" outlineLevel="0" collapsed="false">
      <c r="A1" s="0" t="s">
        <v>288</v>
      </c>
      <c r="B1" s="0" t="s">
        <v>1432</v>
      </c>
      <c r="C1" s="0" t="s">
        <v>1935</v>
      </c>
    </row>
    <row r="2" customFormat="false" ht="12.8" hidden="false" customHeight="false" outlineLevel="0" collapsed="false">
      <c r="A2" s="10" t="s">
        <v>162</v>
      </c>
      <c r="B2" s="0" t="n">
        <v>1</v>
      </c>
      <c r="C2" s="0" t="n">
        <v>3</v>
      </c>
    </row>
    <row r="3" customFormat="false" ht="12.8" hidden="false" customHeight="false" outlineLevel="0" collapsed="false">
      <c r="A3" s="10" t="s">
        <v>31</v>
      </c>
      <c r="B3" s="0" t="n">
        <v>1</v>
      </c>
      <c r="C3" s="0" t="n">
        <v>5</v>
      </c>
    </row>
    <row r="4" customFormat="false" ht="12.8" hidden="false" customHeight="false" outlineLevel="0" collapsed="false">
      <c r="A4" s="10" t="s">
        <v>166</v>
      </c>
      <c r="B4" s="0" t="n">
        <v>1</v>
      </c>
      <c r="C4" s="0" t="n">
        <v>13</v>
      </c>
    </row>
    <row r="5" customFormat="false" ht="12.8" hidden="false" customHeight="false" outlineLevel="0" collapsed="false">
      <c r="A5" s="10" t="s">
        <v>174</v>
      </c>
      <c r="B5" s="0" t="n">
        <v>1</v>
      </c>
      <c r="C5" s="0" t="n">
        <v>5</v>
      </c>
    </row>
    <row r="6" customFormat="false" ht="12.8" hidden="false" customHeight="false" outlineLevel="0" collapsed="false">
      <c r="A6" s="10" t="s">
        <v>93</v>
      </c>
      <c r="B6" s="0" t="n">
        <v>1</v>
      </c>
      <c r="C6" s="0" t="n">
        <v>2</v>
      </c>
    </row>
    <row r="7" customFormat="false" ht="12.8" hidden="false" customHeight="false" outlineLevel="0" collapsed="false">
      <c r="A7" s="0" t="s">
        <v>199</v>
      </c>
      <c r="B7" s="0" t="n">
        <v>1</v>
      </c>
      <c r="C7" s="0" t="n">
        <v>2</v>
      </c>
    </row>
    <row r="8" customFormat="false" ht="12.8" hidden="false" customHeight="false" outlineLevel="0" collapsed="false">
      <c r="A8" s="10" t="s">
        <v>203</v>
      </c>
      <c r="B8" s="0" t="n">
        <v>1</v>
      </c>
      <c r="C8" s="0" t="n">
        <v>2</v>
      </c>
    </row>
    <row r="9" customFormat="false" ht="12.8" hidden="false" customHeight="false" outlineLevel="0" collapsed="false">
      <c r="A9" s="10" t="s">
        <v>20</v>
      </c>
      <c r="B9" s="0" t="n">
        <v>0</v>
      </c>
      <c r="C9" s="0" t="n">
        <v>7</v>
      </c>
    </row>
    <row r="10" customFormat="false" ht="12.8" hidden="false" customHeight="false" outlineLevel="0" collapsed="false">
      <c r="A10" s="10" t="s">
        <v>29</v>
      </c>
      <c r="B10" s="0" t="n">
        <v>0</v>
      </c>
      <c r="C10" s="0" t="n">
        <v>11</v>
      </c>
    </row>
    <row r="11" customFormat="false" ht="12.8" hidden="false" customHeight="false" outlineLevel="0" collapsed="false">
      <c r="A11" s="10" t="s">
        <v>56</v>
      </c>
      <c r="B11" s="0" t="n">
        <v>0</v>
      </c>
      <c r="C11" s="0" t="n">
        <v>7</v>
      </c>
    </row>
    <row r="12" customFormat="false" ht="12.8" hidden="false" customHeight="false" outlineLevel="0" collapsed="false">
      <c r="A12" s="10" t="s">
        <v>66</v>
      </c>
      <c r="B12" s="0" t="n">
        <v>0</v>
      </c>
      <c r="C12" s="0" t="n">
        <v>5</v>
      </c>
    </row>
    <row r="13" customFormat="false" ht="12.8" hidden="false" customHeight="false" outlineLevel="0" collapsed="false">
      <c r="A13" s="10" t="s">
        <v>70</v>
      </c>
      <c r="B13" s="0" t="n">
        <v>0</v>
      </c>
      <c r="C13" s="0" t="n">
        <v>23</v>
      </c>
    </row>
    <row r="14" customFormat="false" ht="12.8" hidden="false" customHeight="false" outlineLevel="0" collapsed="false">
      <c r="A14" s="10" t="s">
        <v>87</v>
      </c>
      <c r="B14" s="0" t="n">
        <v>0</v>
      </c>
      <c r="C14" s="0" t="n">
        <v>12</v>
      </c>
    </row>
    <row r="15" customFormat="false" ht="12.8" hidden="false" customHeight="false" outlineLevel="0" collapsed="false">
      <c r="A15" s="0" t="s">
        <v>101</v>
      </c>
      <c r="B15" s="0" t="n">
        <v>0</v>
      </c>
      <c r="C15" s="0" t="n">
        <v>2</v>
      </c>
    </row>
    <row r="16" customFormat="false" ht="12.8" hidden="false" customHeight="false" outlineLevel="0" collapsed="false">
      <c r="A16" s="0" t="s">
        <v>103</v>
      </c>
      <c r="B16" s="0" t="n">
        <v>0</v>
      </c>
      <c r="C16" s="0" t="n">
        <v>6</v>
      </c>
    </row>
    <row r="17" customFormat="false" ht="12.8" hidden="false" customHeight="false" outlineLevel="0" collapsed="false">
      <c r="A17" s="0" t="s">
        <v>109</v>
      </c>
      <c r="B17" s="0" t="n">
        <v>0</v>
      </c>
      <c r="C17" s="0" t="n">
        <v>14</v>
      </c>
    </row>
    <row r="18" customFormat="false" ht="12.8" hidden="false" customHeight="false" outlineLevel="0" collapsed="false">
      <c r="A18" s="0" t="s">
        <v>111</v>
      </c>
      <c r="B18" s="0" t="n">
        <v>0</v>
      </c>
      <c r="C18" s="0" t="n">
        <v>1</v>
      </c>
    </row>
    <row r="19" customFormat="false" ht="12.8" hidden="false" customHeight="false" outlineLevel="0" collapsed="false">
      <c r="A19" s="0" t="s">
        <v>123</v>
      </c>
      <c r="B19" s="0" t="n">
        <v>0</v>
      </c>
      <c r="C19" s="0" t="n">
        <v>1</v>
      </c>
    </row>
    <row r="20" customFormat="false" ht="12.8" hidden="false" customHeight="false" outlineLevel="0" collapsed="false">
      <c r="A20" s="0" t="s">
        <v>125</v>
      </c>
      <c r="B20" s="0" t="n">
        <v>0</v>
      </c>
      <c r="C20" s="0" t="n">
        <v>1</v>
      </c>
    </row>
    <row r="21" customFormat="false" ht="12.8" hidden="false" customHeight="false" outlineLevel="0" collapsed="false">
      <c r="A21" s="10" t="s">
        <v>127</v>
      </c>
      <c r="B21" s="0" t="n">
        <v>0</v>
      </c>
      <c r="C21" s="0" t="n">
        <v>1</v>
      </c>
    </row>
    <row r="22" customFormat="false" ht="12.8" hidden="false" customHeight="false" outlineLevel="0" collapsed="false">
      <c r="A22" s="10" t="s">
        <v>129</v>
      </c>
      <c r="B22" s="0" t="n">
        <v>0</v>
      </c>
      <c r="C22" s="0" t="n">
        <v>13</v>
      </c>
    </row>
    <row r="23" customFormat="false" ht="12.8" hidden="false" customHeight="false" outlineLevel="0" collapsed="false">
      <c r="A23" s="10" t="s">
        <v>133</v>
      </c>
      <c r="B23" s="0" t="n">
        <v>0</v>
      </c>
      <c r="C23" s="0" t="n">
        <v>10</v>
      </c>
    </row>
    <row r="24" customFormat="false" ht="12.8" hidden="false" customHeight="false" outlineLevel="0" collapsed="false">
      <c r="A24" s="0" t="s">
        <v>26</v>
      </c>
      <c r="B24" s="0" t="n">
        <v>0</v>
      </c>
      <c r="C24" s="0" t="n">
        <v>0</v>
      </c>
    </row>
    <row r="25" customFormat="false" ht="12.8" hidden="false" customHeight="false" outlineLevel="0" collapsed="false">
      <c r="A25" s="0" t="s">
        <v>105</v>
      </c>
      <c r="B25" s="0" t="s">
        <v>73</v>
      </c>
      <c r="C25" s="0" t="n">
        <v>0</v>
      </c>
    </row>
    <row r="26" customFormat="false" ht="12.8" hidden="false" customHeight="false" outlineLevel="0" collapsed="false">
      <c r="A26" s="0" t="s">
        <v>1676</v>
      </c>
      <c r="B26" s="0" t="s">
        <v>73</v>
      </c>
      <c r="C26" s="0" t="n">
        <v>0</v>
      </c>
    </row>
    <row r="27" customFormat="false" ht="12.8" hidden="false" customHeight="false" outlineLevel="0" collapsed="false">
      <c r="A27" s="10" t="s">
        <v>180</v>
      </c>
      <c r="B27" s="0" t="s">
        <v>73</v>
      </c>
      <c r="C27" s="0" t="n">
        <v>5</v>
      </c>
    </row>
    <row r="28" customFormat="false" ht="12.8" hidden="false" customHeight="false" outlineLevel="0" collapsed="false">
      <c r="A28" s="0" t="s">
        <v>1099</v>
      </c>
      <c r="B28" s="0" t="s">
        <v>73</v>
      </c>
      <c r="C28" s="0" t="n">
        <v>3</v>
      </c>
    </row>
    <row r="29" customFormat="false" ht="12.8" hidden="false" customHeight="false" outlineLevel="0" collapsed="false">
      <c r="A29" s="10" t="s">
        <v>72</v>
      </c>
      <c r="B29" s="0" t="s">
        <v>73</v>
      </c>
      <c r="C29" s="0" t="n">
        <v>19</v>
      </c>
    </row>
    <row r="30" customFormat="false" ht="12.8" hidden="false" customHeight="false" outlineLevel="0" collapsed="false">
      <c r="A30" s="0" t="s">
        <v>77</v>
      </c>
      <c r="B30" s="0" t="s">
        <v>73</v>
      </c>
      <c r="C30" s="0" t="n">
        <v>3</v>
      </c>
    </row>
    <row r="31" customFormat="false" ht="12.8" hidden="false" customHeight="false" outlineLevel="0" collapsed="false">
      <c r="A31" s="0" t="s">
        <v>1125</v>
      </c>
      <c r="B31" s="0" t="s">
        <v>73</v>
      </c>
      <c r="C31" s="0" t="n">
        <v>2</v>
      </c>
    </row>
    <row r="32" customFormat="false" ht="12.8" hidden="false" customHeight="false" outlineLevel="0" collapsed="false">
      <c r="A32" s="10" t="s">
        <v>193</v>
      </c>
      <c r="B32" s="0" t="s">
        <v>73</v>
      </c>
      <c r="C32" s="0" t="n">
        <v>7</v>
      </c>
    </row>
    <row r="33" customFormat="false" ht="12.8" hidden="false" customHeight="false" outlineLevel="0" collapsed="false">
      <c r="A33" s="0" t="s">
        <v>89</v>
      </c>
      <c r="B33" s="0" t="s">
        <v>73</v>
      </c>
      <c r="C33" s="0" t="n">
        <v>3</v>
      </c>
    </row>
    <row r="34" customFormat="false" ht="12.8" hidden="false" customHeight="false" outlineLevel="0" collapsed="false">
      <c r="A34" s="0" t="s">
        <v>117</v>
      </c>
      <c r="B34" s="0" t="s">
        <v>73</v>
      </c>
      <c r="C34" s="0" t="n">
        <v>2</v>
      </c>
    </row>
    <row r="35" customFormat="false" ht="12.8" hidden="false" customHeight="false" outlineLevel="0" collapsed="false">
      <c r="A35" s="0" t="s">
        <v>201</v>
      </c>
      <c r="B35" s="0" t="s">
        <v>73</v>
      </c>
      <c r="C35" s="0" t="n">
        <v>3</v>
      </c>
    </row>
    <row r="36" customFormat="false" ht="12.8" hidden="false" customHeight="false" outlineLevel="0" collapsed="false">
      <c r="A36" s="0" t="s">
        <v>1160</v>
      </c>
      <c r="B36" s="0" t="s">
        <v>73</v>
      </c>
      <c r="C36" s="0" t="n">
        <v>3</v>
      </c>
    </row>
    <row r="37" customFormat="false" ht="12.8" hidden="false" customHeight="false" outlineLevel="0" collapsed="false">
      <c r="A37" s="0" t="s">
        <v>91</v>
      </c>
      <c r="B37" s="0" t="s">
        <v>73</v>
      </c>
      <c r="C37" s="0" t="n">
        <v>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0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61224489795918"/>
    <col collapsed="false" hidden="false" max="2" min="2" style="0" width="36.3112244897959"/>
    <col collapsed="false" hidden="false" max="3" min="3" style="0" width="4.45408163265306"/>
  </cols>
  <sheetData>
    <row r="1" customFormat="false" ht="12.8" hidden="false" customHeight="false" outlineLevel="0" collapsed="false">
      <c r="A1" s="0" t="s">
        <v>1626</v>
      </c>
      <c r="B1" s="0" t="s">
        <v>1627</v>
      </c>
      <c r="C1" s="0" t="s">
        <v>1432</v>
      </c>
    </row>
    <row r="2" customFormat="false" ht="12.8" hidden="false" customHeight="false" outlineLevel="0" collapsed="false">
      <c r="A2" s="0" t="s">
        <v>160</v>
      </c>
      <c r="B2" s="0" t="s">
        <v>817</v>
      </c>
      <c r="C2" s="0" t="n">
        <v>1</v>
      </c>
    </row>
    <row r="3" customFormat="false" ht="12.8" hidden="false" customHeight="false" outlineLevel="0" collapsed="false">
      <c r="A3" s="0" t="s">
        <v>160</v>
      </c>
      <c r="B3" s="0" t="s">
        <v>820</v>
      </c>
      <c r="C3" s="0" t="n">
        <v>1</v>
      </c>
    </row>
    <row r="4" customFormat="false" ht="12.8" hidden="false" customHeight="false" outlineLevel="0" collapsed="false">
      <c r="A4" s="0" t="s">
        <v>16</v>
      </c>
      <c r="B4" s="0" t="s">
        <v>314</v>
      </c>
      <c r="C4" s="0" t="n">
        <v>0</v>
      </c>
    </row>
    <row r="5" customFormat="false" ht="12.8" hidden="false" customHeight="false" outlineLevel="0" collapsed="false">
      <c r="A5" s="0" t="s">
        <v>16</v>
      </c>
      <c r="B5" s="0" t="s">
        <v>315</v>
      </c>
      <c r="C5" s="0" t="n">
        <v>0</v>
      </c>
    </row>
    <row r="6" customFormat="false" ht="12.8" hidden="false" customHeight="false" outlineLevel="0" collapsed="false">
      <c r="A6" s="0" t="s">
        <v>16</v>
      </c>
      <c r="B6" s="0" t="s">
        <v>316</v>
      </c>
      <c r="C6" s="0" t="n">
        <v>0</v>
      </c>
    </row>
    <row r="7" customFormat="false" ht="12.8" hidden="false" customHeight="false" outlineLevel="0" collapsed="false">
      <c r="A7" s="0" t="s">
        <v>16</v>
      </c>
      <c r="B7" s="0" t="s">
        <v>317</v>
      </c>
      <c r="C7" s="0" t="n">
        <v>0</v>
      </c>
    </row>
    <row r="8" customFormat="false" ht="12.8" hidden="false" customHeight="false" outlineLevel="0" collapsed="false">
      <c r="A8" s="0" t="s">
        <v>16</v>
      </c>
      <c r="B8" s="0" t="s">
        <v>319</v>
      </c>
      <c r="C8" s="0" t="n">
        <v>0</v>
      </c>
    </row>
    <row r="9" customFormat="false" ht="12.8" hidden="false" customHeight="false" outlineLevel="0" collapsed="false">
      <c r="A9" s="0" t="s">
        <v>16</v>
      </c>
      <c r="B9" s="0" t="s">
        <v>320</v>
      </c>
      <c r="C9" s="0" t="n">
        <v>0</v>
      </c>
    </row>
    <row r="10" customFormat="false" ht="12.8" hidden="false" customHeight="false" outlineLevel="0" collapsed="false">
      <c r="A10" s="0" t="s">
        <v>16</v>
      </c>
      <c r="B10" s="0" t="s">
        <v>321</v>
      </c>
      <c r="C10" s="0" t="n">
        <v>0</v>
      </c>
    </row>
    <row r="11" customFormat="false" ht="12.8" hidden="false" customHeight="false" outlineLevel="0" collapsed="false">
      <c r="A11" s="0" t="s">
        <v>23</v>
      </c>
      <c r="B11" s="0" t="s">
        <v>826</v>
      </c>
      <c r="C11" s="0" t="n">
        <v>1</v>
      </c>
    </row>
    <row r="12" customFormat="false" ht="12.8" hidden="false" customHeight="false" outlineLevel="0" collapsed="false">
      <c r="A12" s="0" t="s">
        <v>23</v>
      </c>
      <c r="B12" s="0" t="s">
        <v>827</v>
      </c>
      <c r="C12" s="0" t="n">
        <v>1</v>
      </c>
    </row>
    <row r="13" customFormat="false" ht="12.8" hidden="false" customHeight="false" outlineLevel="0" collapsed="false">
      <c r="A13" s="0" t="s">
        <v>23</v>
      </c>
      <c r="B13" s="0" t="s">
        <v>828</v>
      </c>
      <c r="C13" s="0" t="n">
        <v>1</v>
      </c>
    </row>
    <row r="14" customFormat="false" ht="12.8" hidden="false" customHeight="false" outlineLevel="0" collapsed="false">
      <c r="A14" s="0" t="s">
        <v>23</v>
      </c>
      <c r="B14" s="0" t="s">
        <v>831</v>
      </c>
      <c r="C14" s="0" t="n">
        <v>1</v>
      </c>
    </row>
    <row r="15" customFormat="false" ht="12.8" hidden="false" customHeight="false" outlineLevel="0" collapsed="false">
      <c r="A15" s="0" t="s">
        <v>164</v>
      </c>
      <c r="B15" s="0" t="s">
        <v>845</v>
      </c>
      <c r="C15" s="0" t="n">
        <v>1</v>
      </c>
    </row>
    <row r="16" customFormat="false" ht="12.8" hidden="false" customHeight="false" outlineLevel="0" collapsed="false">
      <c r="A16" s="0" t="s">
        <v>164</v>
      </c>
      <c r="B16" s="0" t="s">
        <v>846</v>
      </c>
      <c r="C16" s="0" t="n">
        <v>1</v>
      </c>
    </row>
    <row r="17" customFormat="false" ht="12.8" hidden="false" customHeight="false" outlineLevel="0" collapsed="false">
      <c r="A17" s="0" t="s">
        <v>164</v>
      </c>
      <c r="B17" s="0" t="s">
        <v>847</v>
      </c>
      <c r="C17" s="0" t="n">
        <v>1</v>
      </c>
    </row>
    <row r="18" customFormat="false" ht="12.8" hidden="false" customHeight="false" outlineLevel="0" collapsed="false">
      <c r="A18" s="0" t="s">
        <v>164</v>
      </c>
      <c r="B18" s="0" t="s">
        <v>848</v>
      </c>
      <c r="C18" s="0" t="n">
        <v>1</v>
      </c>
    </row>
    <row r="19" customFormat="false" ht="12.8" hidden="false" customHeight="false" outlineLevel="0" collapsed="false">
      <c r="A19" s="0" t="s">
        <v>164</v>
      </c>
      <c r="B19" s="0" t="s">
        <v>849</v>
      </c>
      <c r="C19" s="0" t="n">
        <v>1</v>
      </c>
    </row>
    <row r="20" customFormat="false" ht="12.8" hidden="false" customHeight="false" outlineLevel="0" collapsed="false">
      <c r="A20" s="0" t="s">
        <v>164</v>
      </c>
      <c r="B20" s="0" t="s">
        <v>850</v>
      </c>
      <c r="C20" s="0" t="n">
        <v>1</v>
      </c>
    </row>
    <row r="21" customFormat="false" ht="12.8" hidden="false" customHeight="false" outlineLevel="0" collapsed="false">
      <c r="A21" s="0" t="s">
        <v>164</v>
      </c>
      <c r="B21" s="0" t="s">
        <v>852</v>
      </c>
      <c r="C21" s="0" t="n">
        <v>1</v>
      </c>
    </row>
    <row r="22" customFormat="false" ht="12.8" hidden="false" customHeight="false" outlineLevel="0" collapsed="false">
      <c r="A22" s="0" t="s">
        <v>164</v>
      </c>
      <c r="B22" s="0" t="s">
        <v>853</v>
      </c>
      <c r="C22" s="0" t="n">
        <v>1</v>
      </c>
    </row>
    <row r="23" customFormat="false" ht="12.8" hidden="false" customHeight="false" outlineLevel="0" collapsed="false">
      <c r="A23" s="0" t="s">
        <v>164</v>
      </c>
      <c r="B23" s="0" t="s">
        <v>854</v>
      </c>
      <c r="C23" s="0" t="n">
        <v>1</v>
      </c>
    </row>
    <row r="24" customFormat="false" ht="12.8" hidden="false" customHeight="false" outlineLevel="0" collapsed="false">
      <c r="A24" s="0" t="s">
        <v>33</v>
      </c>
      <c r="B24" s="0" t="s">
        <v>336</v>
      </c>
      <c r="C24" s="0" t="n">
        <v>0</v>
      </c>
    </row>
    <row r="25" customFormat="false" ht="12.8" hidden="false" customHeight="false" outlineLevel="0" collapsed="false">
      <c r="A25" s="0" t="s">
        <v>33</v>
      </c>
      <c r="B25" s="0" t="s">
        <v>338</v>
      </c>
      <c r="C25" s="0" t="n">
        <v>0</v>
      </c>
    </row>
    <row r="26" customFormat="false" ht="12.8" hidden="false" customHeight="false" outlineLevel="0" collapsed="false">
      <c r="A26" s="0" t="s">
        <v>170</v>
      </c>
      <c r="B26" s="0" t="s">
        <v>873</v>
      </c>
      <c r="C26" s="0" t="n">
        <v>1</v>
      </c>
    </row>
    <row r="27" customFormat="false" ht="12.8" hidden="false" customHeight="false" outlineLevel="0" collapsed="false">
      <c r="A27" s="0" t="s">
        <v>170</v>
      </c>
      <c r="B27" s="0" t="s">
        <v>874</v>
      </c>
      <c r="C27" s="0" t="n">
        <v>1</v>
      </c>
    </row>
    <row r="28" customFormat="false" ht="12.8" hidden="false" customHeight="false" outlineLevel="0" collapsed="false">
      <c r="A28" s="0" t="s">
        <v>170</v>
      </c>
      <c r="B28" s="0" t="s">
        <v>875</v>
      </c>
      <c r="C28" s="0" t="n">
        <v>1</v>
      </c>
    </row>
    <row r="29" customFormat="false" ht="12.8" hidden="false" customHeight="false" outlineLevel="0" collapsed="false">
      <c r="A29" s="0" t="s">
        <v>170</v>
      </c>
      <c r="B29" s="0" t="s">
        <v>876</v>
      </c>
      <c r="C29" s="0" t="n">
        <v>1</v>
      </c>
    </row>
    <row r="30" customFormat="false" ht="12.8" hidden="false" customHeight="false" outlineLevel="0" collapsed="false">
      <c r="A30" s="0" t="s">
        <v>36</v>
      </c>
      <c r="B30" s="0" t="s">
        <v>340</v>
      </c>
      <c r="C30" s="0" t="n">
        <v>0</v>
      </c>
    </row>
    <row r="31" customFormat="false" ht="12.8" hidden="false" customHeight="false" outlineLevel="0" collapsed="false">
      <c r="A31" s="0" t="s">
        <v>36</v>
      </c>
      <c r="B31" s="0" t="s">
        <v>341</v>
      </c>
      <c r="C31" s="0" t="n">
        <v>0</v>
      </c>
    </row>
    <row r="32" customFormat="false" ht="12.8" hidden="false" customHeight="false" outlineLevel="0" collapsed="false">
      <c r="A32" s="0" t="s">
        <v>36</v>
      </c>
      <c r="B32" s="0" t="s">
        <v>342</v>
      </c>
      <c r="C32" s="0" t="n">
        <v>0</v>
      </c>
    </row>
    <row r="33" customFormat="false" ht="12.8" hidden="false" customHeight="false" outlineLevel="0" collapsed="false">
      <c r="A33" s="0" t="s">
        <v>36</v>
      </c>
      <c r="B33" s="0" t="s">
        <v>343</v>
      </c>
      <c r="C33" s="0" t="n">
        <v>0</v>
      </c>
    </row>
    <row r="34" customFormat="false" ht="12.8" hidden="false" customHeight="false" outlineLevel="0" collapsed="false">
      <c r="A34" s="0" t="s">
        <v>172</v>
      </c>
      <c r="B34" s="0" t="s">
        <v>879</v>
      </c>
      <c r="C34" s="0" t="n">
        <v>1</v>
      </c>
    </row>
    <row r="35" customFormat="false" ht="12.8" hidden="false" customHeight="false" outlineLevel="0" collapsed="false">
      <c r="A35" s="0" t="s">
        <v>172</v>
      </c>
      <c r="B35" s="0" t="s">
        <v>880</v>
      </c>
      <c r="C35" s="0" t="n">
        <v>1</v>
      </c>
    </row>
    <row r="36" customFormat="false" ht="12.8" hidden="false" customHeight="false" outlineLevel="0" collapsed="false">
      <c r="A36" s="0" t="s">
        <v>172</v>
      </c>
      <c r="B36" s="0" t="s">
        <v>881</v>
      </c>
      <c r="C36" s="0" t="n">
        <v>1</v>
      </c>
    </row>
    <row r="37" customFormat="false" ht="12.8" hidden="false" customHeight="false" outlineLevel="0" collapsed="false">
      <c r="A37" s="0" t="s">
        <v>172</v>
      </c>
      <c r="B37" s="0" t="s">
        <v>882</v>
      </c>
      <c r="C37" s="0" t="n">
        <v>1</v>
      </c>
    </row>
    <row r="38" customFormat="false" ht="12.8" hidden="false" customHeight="false" outlineLevel="0" collapsed="false">
      <c r="A38" s="0" t="s">
        <v>172</v>
      </c>
      <c r="B38" s="0" t="s">
        <v>883</v>
      </c>
      <c r="C38" s="0" t="n">
        <v>1</v>
      </c>
    </row>
    <row r="39" customFormat="false" ht="12.8" hidden="false" customHeight="false" outlineLevel="0" collapsed="false">
      <c r="A39" s="0" t="s">
        <v>172</v>
      </c>
      <c r="B39" s="0" t="s">
        <v>885</v>
      </c>
      <c r="C39" s="0" t="n">
        <v>1</v>
      </c>
    </row>
    <row r="40" customFormat="false" ht="12.8" hidden="false" customHeight="false" outlineLevel="0" collapsed="false">
      <c r="A40" s="0" t="s">
        <v>172</v>
      </c>
      <c r="B40" s="0" t="s">
        <v>886</v>
      </c>
      <c r="C40" s="0" t="n">
        <v>1</v>
      </c>
    </row>
    <row r="41" customFormat="false" ht="12.8" hidden="false" customHeight="false" outlineLevel="0" collapsed="false">
      <c r="A41" s="0" t="s">
        <v>172</v>
      </c>
      <c r="B41" s="0" t="s">
        <v>887</v>
      </c>
      <c r="C41" s="0" t="n">
        <v>1</v>
      </c>
    </row>
    <row r="42" customFormat="false" ht="12.8" hidden="false" customHeight="false" outlineLevel="0" collapsed="false">
      <c r="A42" s="0" t="s">
        <v>172</v>
      </c>
      <c r="B42" s="0" t="s">
        <v>888</v>
      </c>
      <c r="C42" s="0" t="n">
        <v>1</v>
      </c>
    </row>
    <row r="43" customFormat="false" ht="12.8" hidden="false" customHeight="false" outlineLevel="0" collapsed="false">
      <c r="A43" s="0" t="s">
        <v>172</v>
      </c>
      <c r="B43" s="0" t="s">
        <v>889</v>
      </c>
      <c r="C43" s="0" t="n">
        <v>1</v>
      </c>
    </row>
    <row r="44" customFormat="false" ht="12.8" hidden="false" customHeight="false" outlineLevel="0" collapsed="false">
      <c r="A44" s="0" t="s">
        <v>172</v>
      </c>
      <c r="B44" s="0" t="s">
        <v>890</v>
      </c>
      <c r="C44" s="0" t="n">
        <v>1</v>
      </c>
    </row>
    <row r="45" customFormat="false" ht="12.8" hidden="false" customHeight="false" outlineLevel="0" collapsed="false">
      <c r="A45" s="0" t="s">
        <v>172</v>
      </c>
      <c r="B45" s="0" t="s">
        <v>891</v>
      </c>
      <c r="C45" s="0" t="n">
        <v>1</v>
      </c>
    </row>
    <row r="46" customFormat="false" ht="12.8" hidden="false" customHeight="false" outlineLevel="0" collapsed="false">
      <c r="A46" s="0" t="s">
        <v>172</v>
      </c>
      <c r="B46" s="0" t="s">
        <v>892</v>
      </c>
      <c r="C46" s="0" t="n">
        <v>1</v>
      </c>
    </row>
    <row r="47" customFormat="false" ht="12.8" hidden="false" customHeight="false" outlineLevel="0" collapsed="false">
      <c r="A47" s="0" t="s">
        <v>176</v>
      </c>
      <c r="B47" s="0" t="s">
        <v>907</v>
      </c>
      <c r="C47" s="0" t="n">
        <v>1</v>
      </c>
    </row>
    <row r="48" customFormat="false" ht="12.8" hidden="false" customHeight="false" outlineLevel="0" collapsed="false">
      <c r="A48" s="0" t="s">
        <v>176</v>
      </c>
      <c r="B48" s="0" t="s">
        <v>913</v>
      </c>
      <c r="C48" s="0" t="n">
        <v>1</v>
      </c>
    </row>
    <row r="49" customFormat="false" ht="12.8" hidden="false" customHeight="false" outlineLevel="0" collapsed="false">
      <c r="A49" s="0" t="s">
        <v>176</v>
      </c>
      <c r="B49" s="0" t="s">
        <v>918</v>
      </c>
      <c r="C49" s="0" t="n">
        <v>1</v>
      </c>
    </row>
    <row r="50" customFormat="false" ht="12.8" hidden="false" customHeight="false" outlineLevel="0" collapsed="false">
      <c r="A50" s="0" t="s">
        <v>176</v>
      </c>
      <c r="B50" s="0" t="s">
        <v>919</v>
      </c>
      <c r="C50" s="0" t="n">
        <v>1</v>
      </c>
    </row>
    <row r="51" customFormat="false" ht="12.8" hidden="false" customHeight="false" outlineLevel="0" collapsed="false">
      <c r="A51" s="0" t="s">
        <v>176</v>
      </c>
      <c r="B51" s="0" t="s">
        <v>922</v>
      </c>
      <c r="C51" s="0" t="n">
        <v>1</v>
      </c>
    </row>
    <row r="52" customFormat="false" ht="12.8" hidden="false" customHeight="false" outlineLevel="0" collapsed="false">
      <c r="A52" s="0" t="s">
        <v>178</v>
      </c>
      <c r="B52" s="0" t="s">
        <v>942</v>
      </c>
      <c r="C52" s="0" t="n">
        <v>1</v>
      </c>
    </row>
    <row r="53" customFormat="false" ht="12.8" hidden="false" customHeight="false" outlineLevel="0" collapsed="false">
      <c r="A53" s="0" t="s">
        <v>178</v>
      </c>
      <c r="B53" s="0" t="s">
        <v>943</v>
      </c>
      <c r="C53" s="0" t="n">
        <v>1</v>
      </c>
    </row>
    <row r="54" customFormat="false" ht="12.8" hidden="false" customHeight="false" outlineLevel="0" collapsed="false">
      <c r="A54" s="0" t="s">
        <v>39</v>
      </c>
      <c r="B54" s="0" t="s">
        <v>346</v>
      </c>
      <c r="C54" s="0" t="n">
        <v>0</v>
      </c>
    </row>
    <row r="55" customFormat="false" ht="12.8" hidden="false" customHeight="false" outlineLevel="0" collapsed="false">
      <c r="A55" s="0" t="s">
        <v>41</v>
      </c>
      <c r="B55" s="0" t="s">
        <v>350</v>
      </c>
      <c r="C55" s="0" t="n">
        <v>0</v>
      </c>
    </row>
    <row r="56" customFormat="false" ht="12.8" hidden="false" customHeight="false" outlineLevel="0" collapsed="false">
      <c r="A56" s="0" t="s">
        <v>43</v>
      </c>
      <c r="B56" s="0" t="s">
        <v>353</v>
      </c>
      <c r="C56" s="0" t="n">
        <v>0</v>
      </c>
    </row>
    <row r="57" customFormat="false" ht="12.8" hidden="false" customHeight="false" outlineLevel="0" collapsed="false">
      <c r="A57" s="0" t="s">
        <v>43</v>
      </c>
      <c r="B57" s="0" t="s">
        <v>355</v>
      </c>
      <c r="C57" s="0" t="n">
        <v>0</v>
      </c>
    </row>
    <row r="58" customFormat="false" ht="12.8" hidden="false" customHeight="false" outlineLevel="0" collapsed="false">
      <c r="A58" s="0" t="s">
        <v>43</v>
      </c>
      <c r="B58" s="0" t="s">
        <v>357</v>
      </c>
      <c r="C58" s="0" t="n">
        <v>0</v>
      </c>
    </row>
    <row r="59" customFormat="false" ht="12.8" hidden="false" customHeight="false" outlineLevel="0" collapsed="false">
      <c r="A59" s="0" t="s">
        <v>43</v>
      </c>
      <c r="B59" s="0" t="s">
        <v>359</v>
      </c>
      <c r="C59" s="0" t="n">
        <v>0</v>
      </c>
    </row>
    <row r="60" customFormat="false" ht="12.8" hidden="false" customHeight="false" outlineLevel="0" collapsed="false">
      <c r="A60" s="0" t="s">
        <v>53</v>
      </c>
      <c r="B60" s="0" t="s">
        <v>360</v>
      </c>
      <c r="C60" s="0" t="n">
        <v>0</v>
      </c>
    </row>
    <row r="61" customFormat="false" ht="12.8" hidden="false" customHeight="false" outlineLevel="0" collapsed="false">
      <c r="A61" s="0" t="s">
        <v>53</v>
      </c>
      <c r="B61" s="0" t="s">
        <v>363</v>
      </c>
      <c r="C61" s="0" t="n">
        <v>0</v>
      </c>
    </row>
    <row r="62" customFormat="false" ht="12.8" hidden="false" customHeight="false" outlineLevel="0" collapsed="false">
      <c r="A62" s="0" t="s">
        <v>53</v>
      </c>
      <c r="B62" s="0" t="s">
        <v>365</v>
      </c>
      <c r="C62" s="0" t="n">
        <v>0</v>
      </c>
    </row>
    <row r="63" customFormat="false" ht="12.8" hidden="false" customHeight="false" outlineLevel="0" collapsed="false">
      <c r="A63" s="0" t="s">
        <v>53</v>
      </c>
      <c r="B63" s="0" t="s">
        <v>368</v>
      </c>
      <c r="C63" s="0" t="n">
        <v>0</v>
      </c>
    </row>
    <row r="64" customFormat="false" ht="12.8" hidden="false" customHeight="false" outlineLevel="0" collapsed="false">
      <c r="A64" s="0" t="s">
        <v>58</v>
      </c>
      <c r="B64" s="0" t="s">
        <v>386</v>
      </c>
      <c r="C64" s="0" t="n">
        <v>0</v>
      </c>
    </row>
    <row r="65" customFormat="false" ht="12.8" hidden="false" customHeight="false" outlineLevel="0" collapsed="false">
      <c r="A65" s="0" t="s">
        <v>58</v>
      </c>
      <c r="B65" s="0" t="s">
        <v>387</v>
      </c>
      <c r="C65" s="0" t="n">
        <v>0</v>
      </c>
    </row>
    <row r="66" customFormat="false" ht="12.8" hidden="false" customHeight="false" outlineLevel="0" collapsed="false">
      <c r="A66" s="0" t="s">
        <v>58</v>
      </c>
      <c r="B66" s="0" t="s">
        <v>388</v>
      </c>
      <c r="C66" s="0" t="n">
        <v>0</v>
      </c>
    </row>
    <row r="67" customFormat="false" ht="12.8" hidden="false" customHeight="false" outlineLevel="0" collapsed="false">
      <c r="A67" s="0" t="s">
        <v>58</v>
      </c>
      <c r="B67" s="0" t="s">
        <v>389</v>
      </c>
      <c r="C67" s="0" t="n">
        <v>0</v>
      </c>
    </row>
    <row r="68" customFormat="false" ht="12.8" hidden="false" customHeight="false" outlineLevel="0" collapsed="false">
      <c r="A68" s="0" t="s">
        <v>58</v>
      </c>
      <c r="B68" s="0" t="s">
        <v>390</v>
      </c>
      <c r="C68" s="0" t="n">
        <v>0</v>
      </c>
    </row>
    <row r="69" customFormat="false" ht="12.8" hidden="false" customHeight="false" outlineLevel="0" collapsed="false">
      <c r="A69" s="0" t="s">
        <v>182</v>
      </c>
      <c r="B69" s="0" t="s">
        <v>949</v>
      </c>
      <c r="C69" s="0" t="n">
        <v>1</v>
      </c>
    </row>
    <row r="70" customFormat="false" ht="12.8" hidden="false" customHeight="false" outlineLevel="0" collapsed="false">
      <c r="A70" s="0" t="s">
        <v>182</v>
      </c>
      <c r="B70" s="0" t="s">
        <v>951</v>
      </c>
      <c r="C70" s="0" t="n">
        <v>1</v>
      </c>
    </row>
    <row r="71" customFormat="false" ht="12.8" hidden="false" customHeight="false" outlineLevel="0" collapsed="false">
      <c r="A71" s="0" t="s">
        <v>182</v>
      </c>
      <c r="B71" s="0" t="s">
        <v>954</v>
      </c>
      <c r="C71" s="0" t="n">
        <v>1</v>
      </c>
    </row>
    <row r="72" customFormat="false" ht="12.8" hidden="false" customHeight="false" outlineLevel="0" collapsed="false">
      <c r="A72" s="0" t="s">
        <v>182</v>
      </c>
      <c r="B72" s="0" t="s">
        <v>957</v>
      </c>
      <c r="C72" s="0" t="n">
        <v>1</v>
      </c>
    </row>
    <row r="73" customFormat="false" ht="12.8" hidden="false" customHeight="false" outlineLevel="0" collapsed="false">
      <c r="A73" s="0" t="s">
        <v>182</v>
      </c>
      <c r="B73" s="0" t="s">
        <v>958</v>
      </c>
      <c r="C73" s="0" t="n">
        <v>1</v>
      </c>
    </row>
    <row r="74" customFormat="false" ht="12.8" hidden="false" customHeight="false" outlineLevel="0" collapsed="false">
      <c r="A74" s="0" t="s">
        <v>62</v>
      </c>
      <c r="B74" s="0" t="s">
        <v>393</v>
      </c>
      <c r="C74" s="0" t="n">
        <v>0</v>
      </c>
    </row>
    <row r="75" customFormat="false" ht="12.8" hidden="false" customHeight="false" outlineLevel="0" collapsed="false">
      <c r="A75" s="0" t="s">
        <v>62</v>
      </c>
      <c r="B75" s="0" t="s">
        <v>395</v>
      </c>
      <c r="C75" s="0" t="n">
        <v>0</v>
      </c>
    </row>
    <row r="76" customFormat="false" ht="12.8" hidden="false" customHeight="false" outlineLevel="0" collapsed="false">
      <c r="A76" s="0" t="s">
        <v>64</v>
      </c>
      <c r="B76" s="0" t="s">
        <v>411</v>
      </c>
      <c r="C76" s="0" t="n">
        <v>0</v>
      </c>
    </row>
    <row r="77" customFormat="false" ht="12.8" hidden="false" customHeight="false" outlineLevel="0" collapsed="false">
      <c r="A77" s="0" t="s">
        <v>68</v>
      </c>
      <c r="B77" s="0" t="s">
        <v>419</v>
      </c>
      <c r="C77" s="0" t="n">
        <v>0</v>
      </c>
    </row>
    <row r="78" customFormat="false" ht="12.8" hidden="false" customHeight="false" outlineLevel="0" collapsed="false">
      <c r="A78" s="0" t="s">
        <v>68</v>
      </c>
      <c r="B78" s="0" t="s">
        <v>420</v>
      </c>
      <c r="C78" s="0" t="n">
        <v>0</v>
      </c>
    </row>
    <row r="79" customFormat="false" ht="12.8" hidden="false" customHeight="false" outlineLevel="0" collapsed="false">
      <c r="A79" s="0" t="s">
        <v>68</v>
      </c>
      <c r="B79" s="0" t="s">
        <v>421</v>
      </c>
      <c r="C79" s="0" t="n">
        <v>0</v>
      </c>
    </row>
    <row r="80" customFormat="false" ht="12.8" hidden="false" customHeight="false" outlineLevel="0" collapsed="false">
      <c r="A80" s="0" t="s">
        <v>68</v>
      </c>
      <c r="B80" s="0" t="s">
        <v>422</v>
      </c>
      <c r="C80" s="0" t="n">
        <v>0</v>
      </c>
    </row>
    <row r="81" customFormat="false" ht="12.8" hidden="false" customHeight="false" outlineLevel="0" collapsed="false">
      <c r="A81" s="0" t="s">
        <v>68</v>
      </c>
      <c r="B81" s="0" t="s">
        <v>423</v>
      </c>
      <c r="C81" s="0" t="n">
        <v>0</v>
      </c>
    </row>
    <row r="82" customFormat="false" ht="12.8" hidden="false" customHeight="false" outlineLevel="0" collapsed="false">
      <c r="A82" s="0" t="s">
        <v>68</v>
      </c>
      <c r="B82" s="0" t="s">
        <v>424</v>
      </c>
      <c r="C82" s="0" t="n">
        <v>0</v>
      </c>
    </row>
    <row r="83" customFormat="false" ht="12.8" hidden="false" customHeight="false" outlineLevel="0" collapsed="false">
      <c r="A83" s="0" t="s">
        <v>68</v>
      </c>
      <c r="B83" s="0" t="s">
        <v>427</v>
      </c>
      <c r="C83" s="0" t="n">
        <v>0</v>
      </c>
    </row>
    <row r="84" customFormat="false" ht="12.8" hidden="false" customHeight="false" outlineLevel="0" collapsed="false">
      <c r="A84" s="0" t="s">
        <v>184</v>
      </c>
      <c r="B84" s="0" t="s">
        <v>451</v>
      </c>
      <c r="C84" s="0" t="n">
        <v>0</v>
      </c>
    </row>
    <row r="85" customFormat="false" ht="12.8" hidden="false" customHeight="false" outlineLevel="0" collapsed="false">
      <c r="A85" s="0" t="s">
        <v>184</v>
      </c>
      <c r="B85" s="0" t="s">
        <v>453</v>
      </c>
      <c r="C85" s="0" t="n">
        <v>0</v>
      </c>
    </row>
    <row r="86" customFormat="false" ht="12.8" hidden="false" customHeight="false" outlineLevel="0" collapsed="false">
      <c r="A86" s="0" t="s">
        <v>184</v>
      </c>
      <c r="B86" s="0" t="s">
        <v>456</v>
      </c>
      <c r="C86" s="0" t="n">
        <v>0</v>
      </c>
    </row>
    <row r="87" customFormat="false" ht="12.8" hidden="false" customHeight="false" outlineLevel="0" collapsed="false">
      <c r="A87" s="0" t="s">
        <v>184</v>
      </c>
      <c r="B87" s="0" t="s">
        <v>459</v>
      </c>
      <c r="C87" s="0" t="n">
        <v>0</v>
      </c>
    </row>
    <row r="88" customFormat="false" ht="12.8" hidden="false" customHeight="false" outlineLevel="0" collapsed="false">
      <c r="A88" s="0" t="s">
        <v>75</v>
      </c>
      <c r="B88" s="0" t="s">
        <v>463</v>
      </c>
      <c r="C88" s="0" t="n">
        <v>0</v>
      </c>
    </row>
    <row r="89" customFormat="false" ht="12.8" hidden="false" customHeight="false" outlineLevel="0" collapsed="false">
      <c r="A89" s="0" t="s">
        <v>75</v>
      </c>
      <c r="B89" s="0" t="s">
        <v>464</v>
      </c>
      <c r="C89" s="0" t="n">
        <v>0</v>
      </c>
    </row>
    <row r="90" customFormat="false" ht="12.8" hidden="false" customHeight="false" outlineLevel="0" collapsed="false">
      <c r="A90" s="0" t="s">
        <v>75</v>
      </c>
      <c r="B90" s="0" t="s">
        <v>466</v>
      </c>
      <c r="C90" s="0" t="n">
        <v>0</v>
      </c>
    </row>
    <row r="91" customFormat="false" ht="12.8" hidden="false" customHeight="false" outlineLevel="0" collapsed="false">
      <c r="A91" s="0" t="s">
        <v>75</v>
      </c>
      <c r="B91" s="0" t="s">
        <v>467</v>
      </c>
      <c r="C91" s="0" t="n">
        <v>0</v>
      </c>
    </row>
    <row r="92" customFormat="false" ht="12.8" hidden="false" customHeight="false" outlineLevel="0" collapsed="false">
      <c r="A92" s="0" t="s">
        <v>75</v>
      </c>
      <c r="B92" s="0" t="s">
        <v>468</v>
      </c>
      <c r="C92" s="0" t="n">
        <v>0</v>
      </c>
    </row>
    <row r="93" customFormat="false" ht="12.8" hidden="false" customHeight="false" outlineLevel="0" collapsed="false">
      <c r="A93" s="0" t="s">
        <v>75</v>
      </c>
      <c r="B93" s="0" t="s">
        <v>469</v>
      </c>
      <c r="C93" s="0" t="n">
        <v>0</v>
      </c>
    </row>
    <row r="94" customFormat="false" ht="12.8" hidden="false" customHeight="false" outlineLevel="0" collapsed="false">
      <c r="A94" s="0" t="s">
        <v>75</v>
      </c>
      <c r="B94" s="0" t="s">
        <v>470</v>
      </c>
      <c r="C94" s="0" t="n">
        <v>0</v>
      </c>
    </row>
    <row r="95" customFormat="false" ht="12.8" hidden="false" customHeight="false" outlineLevel="0" collapsed="false">
      <c r="A95" s="0" t="s">
        <v>75</v>
      </c>
      <c r="B95" s="0" t="s">
        <v>471</v>
      </c>
      <c r="C95" s="0" t="n">
        <v>0</v>
      </c>
    </row>
    <row r="96" customFormat="false" ht="12.8" hidden="false" customHeight="false" outlineLevel="0" collapsed="false">
      <c r="A96" s="0" t="s">
        <v>75</v>
      </c>
      <c r="B96" s="0" t="s">
        <v>472</v>
      </c>
      <c r="C96" s="0" t="n">
        <v>0</v>
      </c>
    </row>
    <row r="97" customFormat="false" ht="12.8" hidden="false" customHeight="false" outlineLevel="0" collapsed="false">
      <c r="A97" s="0" t="s">
        <v>81</v>
      </c>
      <c r="B97" s="0" t="s">
        <v>477</v>
      </c>
      <c r="C97" s="0" t="n">
        <v>0</v>
      </c>
    </row>
    <row r="98" customFormat="false" ht="12.8" hidden="false" customHeight="false" outlineLevel="0" collapsed="false">
      <c r="A98" s="0" t="s">
        <v>81</v>
      </c>
      <c r="B98" s="0" t="s">
        <v>479</v>
      </c>
      <c r="C98" s="0" t="n">
        <v>0</v>
      </c>
    </row>
    <row r="99" customFormat="false" ht="12.8" hidden="false" customHeight="false" outlineLevel="0" collapsed="false">
      <c r="A99" s="0" t="s">
        <v>81</v>
      </c>
      <c r="B99" s="0" t="s">
        <v>480</v>
      </c>
      <c r="C99" s="0" t="n">
        <v>0</v>
      </c>
    </row>
    <row r="100" customFormat="false" ht="12.8" hidden="false" customHeight="false" outlineLevel="0" collapsed="false">
      <c r="A100" s="0" t="s">
        <v>81</v>
      </c>
      <c r="B100" s="0" t="s">
        <v>482</v>
      </c>
      <c r="C100" s="0" t="n">
        <v>0</v>
      </c>
    </row>
    <row r="101" customFormat="false" ht="12.8" hidden="false" customHeight="false" outlineLevel="0" collapsed="false">
      <c r="A101" s="0" t="s">
        <v>187</v>
      </c>
      <c r="B101" s="0" t="s">
        <v>974</v>
      </c>
      <c r="C101" s="0" t="n">
        <v>1</v>
      </c>
    </row>
    <row r="102" customFormat="false" ht="12.8" hidden="false" customHeight="false" outlineLevel="0" collapsed="false">
      <c r="A102" s="0" t="s">
        <v>187</v>
      </c>
      <c r="B102" s="0" t="s">
        <v>975</v>
      </c>
      <c r="C102" s="0" t="n">
        <v>1</v>
      </c>
    </row>
    <row r="103" customFormat="false" ht="12.8" hidden="false" customHeight="false" outlineLevel="0" collapsed="false">
      <c r="A103" s="0" t="s">
        <v>187</v>
      </c>
      <c r="B103" s="0" t="s">
        <v>976</v>
      </c>
      <c r="C103" s="0" t="n">
        <v>1</v>
      </c>
    </row>
    <row r="104" customFormat="false" ht="12.8" hidden="false" customHeight="false" outlineLevel="0" collapsed="false">
      <c r="A104" s="0" t="s">
        <v>187</v>
      </c>
      <c r="B104" s="0" t="s">
        <v>977</v>
      </c>
      <c r="C104" s="0" t="n">
        <v>1</v>
      </c>
    </row>
    <row r="105" customFormat="false" ht="12.8" hidden="false" customHeight="false" outlineLevel="0" collapsed="false">
      <c r="A105" s="0" t="s">
        <v>187</v>
      </c>
      <c r="B105" s="0" t="s">
        <v>978</v>
      </c>
      <c r="C105" s="0" t="n">
        <v>1</v>
      </c>
    </row>
    <row r="106" customFormat="false" ht="12.8" hidden="false" customHeight="false" outlineLevel="0" collapsed="false">
      <c r="A106" s="0" t="s">
        <v>189</v>
      </c>
      <c r="B106" s="0" t="s">
        <v>983</v>
      </c>
      <c r="C106" s="0" t="n">
        <v>1</v>
      </c>
    </row>
    <row r="107" customFormat="false" ht="12.8" hidden="false" customHeight="false" outlineLevel="0" collapsed="false">
      <c r="A107" s="0" t="s">
        <v>189</v>
      </c>
      <c r="B107" s="0" t="s">
        <v>984</v>
      </c>
      <c r="C107" s="0" t="n">
        <v>1</v>
      </c>
    </row>
    <row r="108" customFormat="false" ht="12.8" hidden="false" customHeight="false" outlineLevel="0" collapsed="false">
      <c r="A108" s="0" t="s">
        <v>189</v>
      </c>
      <c r="B108" s="0" t="s">
        <v>985</v>
      </c>
      <c r="C108" s="0" t="n">
        <v>1</v>
      </c>
    </row>
    <row r="109" customFormat="false" ht="12.8" hidden="false" customHeight="false" outlineLevel="0" collapsed="false">
      <c r="A109" s="0" t="s">
        <v>189</v>
      </c>
      <c r="B109" s="0" t="s">
        <v>986</v>
      </c>
      <c r="C109" s="0" t="n">
        <v>1</v>
      </c>
    </row>
    <row r="110" customFormat="false" ht="12.8" hidden="false" customHeight="false" outlineLevel="0" collapsed="false">
      <c r="A110" s="0" t="s">
        <v>189</v>
      </c>
      <c r="B110" s="0" t="s">
        <v>987</v>
      </c>
      <c r="C110" s="0" t="n">
        <v>1</v>
      </c>
    </row>
    <row r="111" customFormat="false" ht="12.8" hidden="false" customHeight="false" outlineLevel="0" collapsed="false">
      <c r="A111" s="0" t="s">
        <v>189</v>
      </c>
      <c r="B111" s="0" t="s">
        <v>988</v>
      </c>
      <c r="C111" s="0" t="n">
        <v>1</v>
      </c>
    </row>
    <row r="112" customFormat="false" ht="12.8" hidden="false" customHeight="false" outlineLevel="0" collapsed="false">
      <c r="A112" s="0" t="s">
        <v>189</v>
      </c>
      <c r="B112" s="0" t="s">
        <v>989</v>
      </c>
      <c r="C112" s="0" t="n">
        <v>1</v>
      </c>
    </row>
    <row r="113" customFormat="false" ht="12.8" hidden="false" customHeight="false" outlineLevel="0" collapsed="false">
      <c r="A113" s="0" t="s">
        <v>189</v>
      </c>
      <c r="B113" s="0" t="s">
        <v>990</v>
      </c>
      <c r="C113" s="0" t="n">
        <v>1</v>
      </c>
    </row>
    <row r="114" customFormat="false" ht="12.8" hidden="false" customHeight="false" outlineLevel="0" collapsed="false">
      <c r="A114" s="0" t="s">
        <v>189</v>
      </c>
      <c r="B114" s="0" t="s">
        <v>991</v>
      </c>
      <c r="C114" s="0" t="n">
        <v>1</v>
      </c>
    </row>
    <row r="115" customFormat="false" ht="12.8" hidden="false" customHeight="false" outlineLevel="0" collapsed="false">
      <c r="A115" s="0" t="s">
        <v>189</v>
      </c>
      <c r="B115" s="0" t="s">
        <v>992</v>
      </c>
      <c r="C115" s="0" t="n">
        <v>1</v>
      </c>
    </row>
    <row r="116" customFormat="false" ht="12.8" hidden="false" customHeight="false" outlineLevel="0" collapsed="false">
      <c r="A116" s="0" t="s">
        <v>83</v>
      </c>
      <c r="B116" s="0" t="s">
        <v>484</v>
      </c>
      <c r="C116" s="0" t="n">
        <v>0</v>
      </c>
    </row>
    <row r="117" customFormat="false" ht="12.8" hidden="false" customHeight="false" outlineLevel="0" collapsed="false">
      <c r="A117" s="0" t="s">
        <v>83</v>
      </c>
      <c r="B117" s="0" t="s">
        <v>486</v>
      </c>
      <c r="C117" s="0" t="n">
        <v>0</v>
      </c>
    </row>
    <row r="118" customFormat="false" ht="12.8" hidden="false" customHeight="false" outlineLevel="0" collapsed="false">
      <c r="A118" s="0" t="s">
        <v>83</v>
      </c>
      <c r="B118" s="0" t="s">
        <v>487</v>
      </c>
      <c r="C118" s="0" t="n">
        <v>0</v>
      </c>
    </row>
    <row r="119" customFormat="false" ht="12.8" hidden="false" customHeight="false" outlineLevel="0" collapsed="false">
      <c r="A119" s="0" t="s">
        <v>83</v>
      </c>
      <c r="B119" s="0" t="s">
        <v>488</v>
      </c>
      <c r="C119" s="0" t="n">
        <v>0</v>
      </c>
    </row>
    <row r="120" customFormat="false" ht="12.8" hidden="false" customHeight="false" outlineLevel="0" collapsed="false">
      <c r="A120" s="0" t="s">
        <v>83</v>
      </c>
      <c r="B120" s="0" t="s">
        <v>490</v>
      </c>
      <c r="C120" s="0" t="n">
        <v>0</v>
      </c>
    </row>
    <row r="121" customFormat="false" ht="12.8" hidden="false" customHeight="false" outlineLevel="0" collapsed="false">
      <c r="A121" s="0" t="s">
        <v>83</v>
      </c>
      <c r="B121" s="0" t="s">
        <v>490</v>
      </c>
      <c r="C121" s="0" t="n">
        <v>0</v>
      </c>
    </row>
    <row r="122" customFormat="false" ht="12.8" hidden="false" customHeight="false" outlineLevel="0" collapsed="false">
      <c r="A122" s="0" t="s">
        <v>83</v>
      </c>
      <c r="B122" s="0" t="s">
        <v>493</v>
      </c>
      <c r="C122" s="0" t="n">
        <v>0</v>
      </c>
    </row>
    <row r="123" customFormat="false" ht="12.8" hidden="false" customHeight="false" outlineLevel="0" collapsed="false">
      <c r="A123" s="0" t="s">
        <v>83</v>
      </c>
      <c r="B123" s="0" t="s">
        <v>487</v>
      </c>
      <c r="C123" s="0" t="n">
        <v>0</v>
      </c>
    </row>
    <row r="124" customFormat="false" ht="12.8" hidden="false" customHeight="false" outlineLevel="0" collapsed="false">
      <c r="A124" s="0" t="s">
        <v>83</v>
      </c>
      <c r="B124" s="0" t="s">
        <v>494</v>
      </c>
      <c r="C124" s="0" t="n">
        <v>0</v>
      </c>
    </row>
    <row r="125" customFormat="false" ht="12.8" hidden="false" customHeight="false" outlineLevel="0" collapsed="false">
      <c r="A125" s="0" t="s">
        <v>83</v>
      </c>
      <c r="B125" s="0" t="s">
        <v>495</v>
      </c>
      <c r="C125" s="0" t="n">
        <v>0</v>
      </c>
    </row>
    <row r="126" customFormat="false" ht="12.8" hidden="false" customHeight="false" outlineLevel="0" collapsed="false">
      <c r="A126" s="0" t="s">
        <v>83</v>
      </c>
      <c r="B126" s="0" t="s">
        <v>488</v>
      </c>
      <c r="C126" s="0" t="n">
        <v>0</v>
      </c>
    </row>
    <row r="127" customFormat="false" ht="12.8" hidden="false" customHeight="false" outlineLevel="0" collapsed="false">
      <c r="A127" s="0" t="s">
        <v>83</v>
      </c>
      <c r="B127" s="0" t="s">
        <v>496</v>
      </c>
      <c r="C127" s="0" t="n">
        <v>0</v>
      </c>
    </row>
    <row r="128" customFormat="false" ht="12.8" hidden="false" customHeight="false" outlineLevel="0" collapsed="false">
      <c r="A128" s="0" t="s">
        <v>83</v>
      </c>
      <c r="B128" s="0" t="s">
        <v>497</v>
      </c>
      <c r="C128" s="0" t="n">
        <v>0</v>
      </c>
    </row>
    <row r="129" customFormat="false" ht="12.8" hidden="false" customHeight="false" outlineLevel="0" collapsed="false">
      <c r="A129" s="0" t="s">
        <v>191</v>
      </c>
      <c r="B129" s="0" t="s">
        <v>994</v>
      </c>
      <c r="C129" s="0" t="n">
        <v>1</v>
      </c>
    </row>
    <row r="130" customFormat="false" ht="12.8" hidden="false" customHeight="false" outlineLevel="0" collapsed="false">
      <c r="A130" s="0" t="s">
        <v>191</v>
      </c>
      <c r="B130" s="0" t="s">
        <v>995</v>
      </c>
      <c r="C130" s="0" t="n">
        <v>1</v>
      </c>
    </row>
    <row r="131" customFormat="false" ht="12.8" hidden="false" customHeight="false" outlineLevel="0" collapsed="false">
      <c r="A131" s="0" t="s">
        <v>191</v>
      </c>
      <c r="B131" s="0" t="s">
        <v>996</v>
      </c>
      <c r="C131" s="0" t="n">
        <v>1</v>
      </c>
    </row>
    <row r="132" customFormat="false" ht="12.8" hidden="false" customHeight="false" outlineLevel="0" collapsed="false">
      <c r="A132" s="0" t="s">
        <v>191</v>
      </c>
      <c r="B132" s="0" t="s">
        <v>997</v>
      </c>
      <c r="C132" s="0" t="n">
        <v>1</v>
      </c>
    </row>
    <row r="133" customFormat="false" ht="12.8" hidden="false" customHeight="false" outlineLevel="0" collapsed="false">
      <c r="A133" s="0" t="s">
        <v>191</v>
      </c>
      <c r="B133" s="0" t="s">
        <v>1001</v>
      </c>
      <c r="C133" s="0" t="n">
        <v>1</v>
      </c>
    </row>
    <row r="134" customFormat="false" ht="12.8" hidden="false" customHeight="false" outlineLevel="0" collapsed="false">
      <c r="A134" s="0" t="s">
        <v>85</v>
      </c>
      <c r="B134" s="0" t="s">
        <v>502</v>
      </c>
      <c r="C134" s="0" t="n">
        <v>0</v>
      </c>
    </row>
    <row r="135" customFormat="false" ht="12.8" hidden="false" customHeight="false" outlineLevel="0" collapsed="false">
      <c r="A135" s="0" t="s">
        <v>85</v>
      </c>
      <c r="B135" s="0" t="s">
        <v>503</v>
      </c>
      <c r="C135" s="0" t="n">
        <v>0</v>
      </c>
    </row>
    <row r="136" customFormat="false" ht="12.8" hidden="false" customHeight="false" outlineLevel="0" collapsed="false">
      <c r="A136" s="0" t="s">
        <v>85</v>
      </c>
      <c r="B136" s="0" t="s">
        <v>504</v>
      </c>
      <c r="C136" s="0" t="n">
        <v>0</v>
      </c>
    </row>
    <row r="137" customFormat="false" ht="12.8" hidden="false" customHeight="false" outlineLevel="0" collapsed="false">
      <c r="A137" s="0" t="s">
        <v>85</v>
      </c>
      <c r="B137" s="0" t="s">
        <v>505</v>
      </c>
      <c r="C137" s="0" t="n">
        <v>0</v>
      </c>
    </row>
    <row r="138" customFormat="false" ht="12.8" hidden="false" customHeight="false" outlineLevel="0" collapsed="false">
      <c r="A138" s="0" t="s">
        <v>85</v>
      </c>
      <c r="B138" s="0" t="s">
        <v>506</v>
      </c>
      <c r="C138" s="0" t="n">
        <v>0</v>
      </c>
    </row>
    <row r="139" customFormat="false" ht="12.8" hidden="false" customHeight="false" outlineLevel="0" collapsed="false">
      <c r="A139" s="0" t="s">
        <v>85</v>
      </c>
      <c r="B139" s="0" t="s">
        <v>507</v>
      </c>
      <c r="C139" s="0" t="n">
        <v>0</v>
      </c>
    </row>
    <row r="140" customFormat="false" ht="12.8" hidden="false" customHeight="false" outlineLevel="0" collapsed="false">
      <c r="A140" s="0" t="s">
        <v>85</v>
      </c>
      <c r="B140" s="0" t="s">
        <v>508</v>
      </c>
      <c r="C140" s="0" t="n">
        <v>0</v>
      </c>
    </row>
    <row r="141" customFormat="false" ht="12.8" hidden="false" customHeight="false" outlineLevel="0" collapsed="false">
      <c r="A141" s="0" t="s">
        <v>85</v>
      </c>
      <c r="B141" s="0" t="s">
        <v>509</v>
      </c>
      <c r="C141" s="0" t="n">
        <v>0</v>
      </c>
    </row>
    <row r="142" customFormat="false" ht="12.8" hidden="false" customHeight="false" outlineLevel="0" collapsed="false">
      <c r="A142" s="0" t="s">
        <v>85</v>
      </c>
      <c r="B142" s="0" t="s">
        <v>510</v>
      </c>
      <c r="C142" s="0" t="n">
        <v>0</v>
      </c>
    </row>
    <row r="143" customFormat="false" ht="12.8" hidden="false" customHeight="false" outlineLevel="0" collapsed="false">
      <c r="A143" s="0" t="s">
        <v>85</v>
      </c>
      <c r="B143" s="0" t="s">
        <v>511</v>
      </c>
      <c r="C143" s="0" t="n">
        <v>0</v>
      </c>
    </row>
    <row r="144" customFormat="false" ht="12.8" hidden="false" customHeight="false" outlineLevel="0" collapsed="false">
      <c r="A144" s="0" t="s">
        <v>85</v>
      </c>
      <c r="B144" s="0" t="s">
        <v>512</v>
      </c>
      <c r="C144" s="0" t="n">
        <v>0</v>
      </c>
    </row>
    <row r="145" customFormat="false" ht="12.8" hidden="false" customHeight="false" outlineLevel="0" collapsed="false">
      <c r="A145" s="0" t="s">
        <v>85</v>
      </c>
      <c r="B145" s="0" t="s">
        <v>513</v>
      </c>
      <c r="C145" s="0" t="n">
        <v>0</v>
      </c>
    </row>
    <row r="146" customFormat="false" ht="12.8" hidden="false" customHeight="false" outlineLevel="0" collapsed="false">
      <c r="A146" s="0" t="s">
        <v>85</v>
      </c>
      <c r="B146" s="0" t="s">
        <v>514</v>
      </c>
      <c r="C146" s="0" t="n">
        <v>0</v>
      </c>
    </row>
    <row r="147" customFormat="false" ht="12.8" hidden="false" customHeight="false" outlineLevel="0" collapsed="false">
      <c r="A147" s="0" t="s">
        <v>97</v>
      </c>
      <c r="B147" s="0" t="s">
        <v>527</v>
      </c>
      <c r="C147" s="0" t="n">
        <v>0</v>
      </c>
    </row>
    <row r="148" customFormat="false" ht="12.8" hidden="false" customHeight="false" outlineLevel="0" collapsed="false">
      <c r="A148" s="0" t="s">
        <v>97</v>
      </c>
      <c r="B148" s="0" t="s">
        <v>528</v>
      </c>
      <c r="C148" s="0" t="n">
        <v>0</v>
      </c>
    </row>
    <row r="149" customFormat="false" ht="12.8" hidden="false" customHeight="false" outlineLevel="0" collapsed="false">
      <c r="A149" s="0" t="s">
        <v>97</v>
      </c>
      <c r="B149" s="0" t="s">
        <v>530</v>
      </c>
      <c r="C149" s="0" t="n">
        <v>0</v>
      </c>
    </row>
    <row r="150" customFormat="false" ht="12.8" hidden="false" customHeight="false" outlineLevel="0" collapsed="false">
      <c r="A150" s="0" t="s">
        <v>97</v>
      </c>
      <c r="B150" s="0" t="s">
        <v>531</v>
      </c>
      <c r="C150" s="0" t="n">
        <v>0</v>
      </c>
    </row>
    <row r="151" customFormat="false" ht="12.8" hidden="false" customHeight="false" outlineLevel="0" collapsed="false">
      <c r="A151" s="0" t="s">
        <v>97</v>
      </c>
      <c r="B151" s="0" t="s">
        <v>532</v>
      </c>
      <c r="C151" s="0" t="n">
        <v>0</v>
      </c>
    </row>
    <row r="152" customFormat="false" ht="12.8" hidden="false" customHeight="false" outlineLevel="0" collapsed="false">
      <c r="A152" s="0" t="s">
        <v>97</v>
      </c>
      <c r="B152" s="0" t="s">
        <v>533</v>
      </c>
      <c r="C152" s="0" t="n">
        <v>0</v>
      </c>
    </row>
    <row r="153" customFormat="false" ht="12.8" hidden="false" customHeight="false" outlineLevel="0" collapsed="false">
      <c r="A153" s="0" t="s">
        <v>97</v>
      </c>
      <c r="B153" s="0" t="s">
        <v>535</v>
      </c>
      <c r="C153" s="0" t="n">
        <v>0</v>
      </c>
    </row>
    <row r="154" customFormat="false" ht="12.8" hidden="false" customHeight="false" outlineLevel="0" collapsed="false">
      <c r="A154" s="0" t="s">
        <v>97</v>
      </c>
      <c r="B154" s="0" t="s">
        <v>536</v>
      </c>
      <c r="C154" s="0" t="n">
        <v>0</v>
      </c>
    </row>
    <row r="155" customFormat="false" ht="12.8" hidden="false" customHeight="false" outlineLevel="0" collapsed="false">
      <c r="A155" s="0" t="s">
        <v>99</v>
      </c>
      <c r="B155" s="0" t="s">
        <v>540</v>
      </c>
      <c r="C155" s="0" t="n">
        <v>0</v>
      </c>
    </row>
    <row r="156" customFormat="false" ht="12.8" hidden="false" customHeight="false" outlineLevel="0" collapsed="false">
      <c r="A156" s="0" t="s">
        <v>99</v>
      </c>
      <c r="B156" s="0" t="s">
        <v>542</v>
      </c>
      <c r="C156" s="0" t="n">
        <v>0</v>
      </c>
    </row>
    <row r="157" customFormat="false" ht="12.8" hidden="false" customHeight="false" outlineLevel="0" collapsed="false">
      <c r="A157" s="0" t="s">
        <v>99</v>
      </c>
      <c r="B157" s="0" t="s">
        <v>543</v>
      </c>
      <c r="C157" s="0" t="n">
        <v>0</v>
      </c>
    </row>
    <row r="158" customFormat="false" ht="12.8" hidden="false" customHeight="false" outlineLevel="0" collapsed="false">
      <c r="A158" s="0" t="s">
        <v>99</v>
      </c>
      <c r="B158" s="0" t="s">
        <v>544</v>
      </c>
      <c r="C158" s="0" t="n">
        <v>0</v>
      </c>
    </row>
    <row r="159" customFormat="false" ht="12.8" hidden="false" customHeight="false" outlineLevel="0" collapsed="false">
      <c r="A159" s="0" t="s">
        <v>99</v>
      </c>
      <c r="B159" s="0" t="s">
        <v>545</v>
      </c>
      <c r="C159" s="0" t="n">
        <v>0</v>
      </c>
    </row>
    <row r="160" customFormat="false" ht="12.8" hidden="false" customHeight="false" outlineLevel="0" collapsed="false">
      <c r="A160" s="0" t="s">
        <v>99</v>
      </c>
      <c r="B160" s="0" t="s">
        <v>546</v>
      </c>
      <c r="C160" s="0" t="n">
        <v>0</v>
      </c>
    </row>
    <row r="161" customFormat="false" ht="12.8" hidden="false" customHeight="false" outlineLevel="0" collapsed="false">
      <c r="A161" s="0" t="s">
        <v>99</v>
      </c>
      <c r="B161" s="0" t="s">
        <v>547</v>
      </c>
      <c r="C161" s="0" t="n">
        <v>0</v>
      </c>
    </row>
    <row r="162" customFormat="false" ht="12.8" hidden="false" customHeight="false" outlineLevel="0" collapsed="false">
      <c r="A162" s="0" t="s">
        <v>99</v>
      </c>
      <c r="B162" s="0" t="s">
        <v>548</v>
      </c>
      <c r="C162" s="0" t="n">
        <v>0</v>
      </c>
    </row>
    <row r="163" customFormat="false" ht="12.8" hidden="false" customHeight="false" outlineLevel="0" collapsed="false">
      <c r="A163" s="0" t="s">
        <v>99</v>
      </c>
      <c r="B163" s="0" t="s">
        <v>549</v>
      </c>
      <c r="C163" s="0" t="n">
        <v>0</v>
      </c>
    </row>
    <row r="164" customFormat="false" ht="12.8" hidden="false" customHeight="false" outlineLevel="0" collapsed="false">
      <c r="A164" s="0" t="s">
        <v>99</v>
      </c>
      <c r="B164" s="0" t="s">
        <v>550</v>
      </c>
      <c r="C164" s="0" t="n">
        <v>0</v>
      </c>
    </row>
    <row r="165" customFormat="false" ht="12.8" hidden="false" customHeight="false" outlineLevel="0" collapsed="false">
      <c r="A165" s="0" t="s">
        <v>99</v>
      </c>
      <c r="B165" s="0" t="s">
        <v>551</v>
      </c>
      <c r="C165" s="0" t="n">
        <v>0</v>
      </c>
    </row>
    <row r="166" customFormat="false" ht="12.8" hidden="false" customHeight="false" outlineLevel="0" collapsed="false">
      <c r="A166" s="0" t="s">
        <v>99</v>
      </c>
      <c r="B166" s="0" t="s">
        <v>552</v>
      </c>
      <c r="C166" s="0" t="n">
        <v>0</v>
      </c>
    </row>
    <row r="167" customFormat="false" ht="12.8" hidden="false" customHeight="false" outlineLevel="0" collapsed="false">
      <c r="A167" s="0" t="s">
        <v>99</v>
      </c>
      <c r="B167" s="0" t="s">
        <v>555</v>
      </c>
      <c r="C167" s="0" t="n">
        <v>0</v>
      </c>
    </row>
    <row r="168" customFormat="false" ht="12.8" hidden="false" customHeight="false" outlineLevel="0" collapsed="false">
      <c r="A168" s="0" t="s">
        <v>99</v>
      </c>
      <c r="B168" s="0" t="s">
        <v>556</v>
      </c>
      <c r="C168" s="0" t="n">
        <v>0</v>
      </c>
    </row>
    <row r="169" customFormat="false" ht="12.8" hidden="false" customHeight="false" outlineLevel="0" collapsed="false">
      <c r="A169" s="0" t="s">
        <v>99</v>
      </c>
      <c r="B169" s="0" t="s">
        <v>557</v>
      </c>
      <c r="C169" s="0" t="n">
        <v>0</v>
      </c>
    </row>
    <row r="170" customFormat="false" ht="12.8" hidden="false" customHeight="false" outlineLevel="0" collapsed="false">
      <c r="A170" s="0" t="s">
        <v>99</v>
      </c>
      <c r="B170" s="0" t="s">
        <v>558</v>
      </c>
      <c r="C170" s="0" t="n">
        <v>0</v>
      </c>
    </row>
    <row r="171" customFormat="false" ht="12.8" hidden="false" customHeight="false" outlineLevel="0" collapsed="false">
      <c r="A171" s="0" t="s">
        <v>99</v>
      </c>
      <c r="B171" s="0" t="s">
        <v>559</v>
      </c>
      <c r="C171" s="0" t="n">
        <v>0</v>
      </c>
    </row>
    <row r="172" customFormat="false" ht="12.8" hidden="false" customHeight="false" outlineLevel="0" collapsed="false">
      <c r="A172" s="0" t="s">
        <v>99</v>
      </c>
      <c r="B172" s="0" t="s">
        <v>560</v>
      </c>
      <c r="C172" s="0" t="n">
        <v>0</v>
      </c>
    </row>
    <row r="173" customFormat="false" ht="12.8" hidden="false" customHeight="false" outlineLevel="0" collapsed="false">
      <c r="A173" s="0" t="s">
        <v>99</v>
      </c>
      <c r="B173" s="0" t="s">
        <v>561</v>
      </c>
      <c r="C173" s="0" t="n">
        <v>0</v>
      </c>
    </row>
    <row r="174" customFormat="false" ht="12.8" hidden="false" customHeight="false" outlineLevel="0" collapsed="false">
      <c r="A174" s="0" t="s">
        <v>197</v>
      </c>
      <c r="B174" s="0" t="s">
        <v>1140</v>
      </c>
      <c r="C174" s="0" t="n">
        <v>1</v>
      </c>
    </row>
    <row r="175" customFormat="false" ht="12.8" hidden="false" customHeight="false" outlineLevel="0" collapsed="false">
      <c r="A175" s="0" t="s">
        <v>197</v>
      </c>
      <c r="B175" s="0" t="s">
        <v>1141</v>
      </c>
      <c r="C175" s="0" t="n">
        <v>1</v>
      </c>
    </row>
    <row r="176" customFormat="false" ht="12.8" hidden="false" customHeight="false" outlineLevel="0" collapsed="false">
      <c r="A176" s="0" t="s">
        <v>197</v>
      </c>
      <c r="B176" s="0" t="s">
        <v>1143</v>
      </c>
      <c r="C176" s="0" t="n">
        <v>1</v>
      </c>
    </row>
    <row r="177" customFormat="false" ht="12.8" hidden="false" customHeight="false" outlineLevel="0" collapsed="false">
      <c r="A177" s="0" t="s">
        <v>197</v>
      </c>
      <c r="B177" s="0" t="s">
        <v>1147</v>
      </c>
      <c r="C177" s="0" t="n">
        <v>1</v>
      </c>
    </row>
    <row r="178" customFormat="false" ht="12.8" hidden="false" customHeight="false" outlineLevel="0" collapsed="false">
      <c r="A178" s="0" t="s">
        <v>197</v>
      </c>
      <c r="B178" s="0" t="s">
        <v>1148</v>
      </c>
      <c r="C178" s="0" t="n">
        <v>1</v>
      </c>
    </row>
    <row r="179" customFormat="false" ht="12.8" hidden="false" customHeight="false" outlineLevel="0" collapsed="false">
      <c r="A179" s="0" t="s">
        <v>197</v>
      </c>
      <c r="B179" s="0" t="s">
        <v>1151</v>
      </c>
      <c r="C179" s="0" t="n">
        <v>1</v>
      </c>
    </row>
    <row r="180" customFormat="false" ht="12.8" hidden="false" customHeight="false" outlineLevel="0" collapsed="false">
      <c r="A180" s="0" t="s">
        <v>197</v>
      </c>
      <c r="B180" s="0" t="s">
        <v>1152</v>
      </c>
      <c r="C180" s="0" t="n">
        <v>1</v>
      </c>
    </row>
    <row r="181" customFormat="false" ht="12.8" hidden="false" customHeight="false" outlineLevel="0" collapsed="false">
      <c r="A181" s="0" t="s">
        <v>197</v>
      </c>
      <c r="B181" s="0" t="s">
        <v>1154</v>
      </c>
      <c r="C181" s="0" t="n">
        <v>1</v>
      </c>
    </row>
    <row r="182" customFormat="false" ht="12.8" hidden="false" customHeight="false" outlineLevel="0" collapsed="false">
      <c r="A182" s="0" t="s">
        <v>107</v>
      </c>
      <c r="B182" s="0" t="s">
        <v>579</v>
      </c>
      <c r="C182" s="0" t="n">
        <v>0</v>
      </c>
    </row>
    <row r="183" customFormat="false" ht="12.8" hidden="false" customHeight="false" outlineLevel="0" collapsed="false">
      <c r="A183" s="0" t="s">
        <v>107</v>
      </c>
      <c r="B183" s="0" t="s">
        <v>585</v>
      </c>
      <c r="C183" s="0" t="n">
        <v>0</v>
      </c>
    </row>
    <row r="184" customFormat="false" ht="12.8" hidden="false" customHeight="false" outlineLevel="0" collapsed="false">
      <c r="A184" s="0" t="s">
        <v>107</v>
      </c>
      <c r="B184" s="0" t="s">
        <v>588</v>
      </c>
      <c r="C184" s="0" t="n">
        <v>0</v>
      </c>
    </row>
    <row r="185" customFormat="false" ht="12.8" hidden="false" customHeight="false" outlineLevel="0" collapsed="false">
      <c r="A185" s="0" t="s">
        <v>113</v>
      </c>
      <c r="B185" s="0" t="s">
        <v>613</v>
      </c>
      <c r="C185" s="0" t="n">
        <v>0</v>
      </c>
    </row>
    <row r="186" customFormat="false" ht="12.8" hidden="false" customHeight="false" outlineLevel="0" collapsed="false">
      <c r="A186" s="0" t="s">
        <v>115</v>
      </c>
      <c r="B186" s="0" t="s">
        <v>614</v>
      </c>
      <c r="C186" s="0" t="n">
        <v>0</v>
      </c>
    </row>
    <row r="187" customFormat="false" ht="12.8" hidden="false" customHeight="false" outlineLevel="0" collapsed="false">
      <c r="A187" s="0" t="s">
        <v>115</v>
      </c>
      <c r="B187" s="0" t="s">
        <v>616</v>
      </c>
      <c r="C187" s="0" t="n">
        <v>0</v>
      </c>
    </row>
    <row r="188" customFormat="false" ht="12.8" hidden="false" customHeight="false" outlineLevel="0" collapsed="false">
      <c r="A188" s="0" t="s">
        <v>115</v>
      </c>
      <c r="B188" s="0" t="s">
        <v>617</v>
      </c>
      <c r="C188" s="0" t="n">
        <v>0</v>
      </c>
    </row>
    <row r="189" customFormat="false" ht="12.8" hidden="false" customHeight="false" outlineLevel="0" collapsed="false">
      <c r="A189" s="0" t="s">
        <v>115</v>
      </c>
      <c r="B189" s="0" t="s">
        <v>618</v>
      </c>
      <c r="C189" s="0" t="n">
        <v>0</v>
      </c>
    </row>
    <row r="190" customFormat="false" ht="12.8" hidden="false" customHeight="false" outlineLevel="0" collapsed="false">
      <c r="A190" s="0" t="s">
        <v>119</v>
      </c>
      <c r="B190" s="0" t="s">
        <v>622</v>
      </c>
      <c r="C190" s="0" t="n">
        <v>0</v>
      </c>
    </row>
    <row r="191" customFormat="false" ht="12.8" hidden="false" customHeight="false" outlineLevel="0" collapsed="false">
      <c r="A191" s="0" t="s">
        <v>119</v>
      </c>
      <c r="B191" s="0" t="s">
        <v>623</v>
      </c>
      <c r="C191" s="0" t="n">
        <v>0</v>
      </c>
    </row>
    <row r="192" customFormat="false" ht="12.8" hidden="false" customHeight="false" outlineLevel="0" collapsed="false">
      <c r="A192" s="0" t="s">
        <v>119</v>
      </c>
      <c r="B192" s="0" t="s">
        <v>624</v>
      </c>
      <c r="C192" s="0" t="n">
        <v>0</v>
      </c>
    </row>
    <row r="193" customFormat="false" ht="12.8" hidden="false" customHeight="false" outlineLevel="0" collapsed="false">
      <c r="A193" s="0" t="s">
        <v>119</v>
      </c>
      <c r="B193" s="0" t="s">
        <v>625</v>
      </c>
      <c r="C193" s="0" t="n">
        <v>0</v>
      </c>
    </row>
    <row r="194" customFormat="false" ht="12.8" hidden="false" customHeight="false" outlineLevel="0" collapsed="false">
      <c r="A194" s="0" t="s">
        <v>119</v>
      </c>
      <c r="B194" s="0" t="s">
        <v>627</v>
      </c>
      <c r="C194" s="0" t="n">
        <v>0</v>
      </c>
    </row>
    <row r="195" customFormat="false" ht="12.8" hidden="false" customHeight="false" outlineLevel="0" collapsed="false">
      <c r="A195" s="0" t="s">
        <v>119</v>
      </c>
      <c r="B195" s="0" t="s">
        <v>628</v>
      </c>
      <c r="C195" s="0" t="n">
        <v>0</v>
      </c>
    </row>
    <row r="196" customFormat="false" ht="12.8" hidden="false" customHeight="false" outlineLevel="0" collapsed="false">
      <c r="A196" s="0" t="s">
        <v>119</v>
      </c>
      <c r="B196" s="0" t="s">
        <v>629</v>
      </c>
      <c r="C196" s="0" t="n">
        <v>0</v>
      </c>
    </row>
    <row r="197" customFormat="false" ht="12.8" hidden="false" customHeight="false" outlineLevel="0" collapsed="false">
      <c r="A197" s="0" t="s">
        <v>121</v>
      </c>
      <c r="B197" s="0" t="s">
        <v>631</v>
      </c>
      <c r="C197" s="0" t="n">
        <v>0</v>
      </c>
    </row>
    <row r="198" customFormat="false" ht="12.8" hidden="false" customHeight="false" outlineLevel="0" collapsed="false">
      <c r="A198" s="0" t="s">
        <v>121</v>
      </c>
      <c r="B198" s="0" t="s">
        <v>632</v>
      </c>
      <c r="C198" s="0" t="n">
        <v>0</v>
      </c>
    </row>
    <row r="199" customFormat="false" ht="12.8" hidden="false" customHeight="false" outlineLevel="0" collapsed="false">
      <c r="A199" s="0" t="s">
        <v>135</v>
      </c>
      <c r="B199" s="0" t="s">
        <v>643</v>
      </c>
      <c r="C199" s="0" t="n">
        <v>0</v>
      </c>
    </row>
    <row r="200" customFormat="false" ht="12.8" hidden="false" customHeight="false" outlineLevel="0" collapsed="false">
      <c r="A200" s="0" t="s">
        <v>135</v>
      </c>
      <c r="B200" s="0" t="s">
        <v>647</v>
      </c>
      <c r="C200" s="0" t="n">
        <v>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8.36734693877551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0.2602040816327"/>
    <col collapsed="false" hidden="false" max="3" min="2" style="0" width="22.4081632653061"/>
    <col collapsed="false" hidden="false" max="5" min="4" style="0" width="30.9132653061224"/>
    <col collapsed="false" hidden="false" max="6" min="6" style="0" width="31.9948979591837"/>
    <col collapsed="false" hidden="false" max="7" min="7" style="0" width="26.4591836734694"/>
    <col collapsed="false" hidden="false" max="8" min="8" style="0" width="10.2602040816327"/>
    <col collapsed="false" hidden="false" max="9" min="9" style="0" width="23.7602040816327"/>
    <col collapsed="false" hidden="false" max="10" min="10" style="0" width="17.5510204081633"/>
    <col collapsed="false" hidden="false" max="11" min="11" style="0" width="20.7908163265306"/>
    <col collapsed="false" hidden="false" max="12" min="12" style="0" width="39.6887755102041"/>
    <col collapsed="false" hidden="false" max="13" min="13" style="0" width="24.5663265306122"/>
    <col collapsed="false" hidden="false" max="1025" min="14" style="0" width="10.2602040816327"/>
  </cols>
  <sheetData>
    <row r="1" s="48" customFormat="true" ht="30.75" hidden="false" customHeight="true" outlineLevel="0" collapsed="false">
      <c r="A1" s="44"/>
      <c r="B1" s="45" t="s">
        <v>1936</v>
      </c>
      <c r="C1" s="46" t="s">
        <v>1937</v>
      </c>
      <c r="D1" s="46"/>
      <c r="E1" s="47" t="s">
        <v>1938</v>
      </c>
      <c r="F1" s="47" t="s">
        <v>1939</v>
      </c>
      <c r="G1" s="46" t="s">
        <v>1940</v>
      </c>
      <c r="H1" s="46" t="s">
        <v>1941</v>
      </c>
      <c r="I1" s="46" t="s">
        <v>1942</v>
      </c>
      <c r="J1" s="46" t="s">
        <v>1943</v>
      </c>
      <c r="K1" s="46" t="s">
        <v>1944</v>
      </c>
      <c r="L1" s="46" t="s">
        <v>300</v>
      </c>
      <c r="M1" s="45" t="s">
        <v>1936</v>
      </c>
      <c r="O1" s="49"/>
      <c r="P1" s="49"/>
      <c r="Q1" s="49"/>
      <c r="R1" s="49"/>
      <c r="S1" s="49"/>
    </row>
    <row r="2" s="50" customFormat="true" ht="15" hidden="false" customHeight="false" outlineLevel="0" collapsed="false">
      <c r="A2" s="50" t="n">
        <v>22</v>
      </c>
      <c r="B2" s="41" t="s">
        <v>1945</v>
      </c>
      <c r="C2" s="51" t="s">
        <v>1945</v>
      </c>
      <c r="D2" s="51" t="e">
        <f aca="false">VLOOKUP(C2,#REF!,1,0)</f>
        <v>#VALUE!</v>
      </c>
      <c r="E2" s="52" t="s">
        <v>1946</v>
      </c>
      <c r="F2" s="53" t="n">
        <v>40238</v>
      </c>
      <c r="G2" s="54" t="n">
        <f aca="false">DATEDIF(E2,F2,"m")</f>
        <v>37</v>
      </c>
      <c r="H2" s="55" t="n">
        <v>1</v>
      </c>
      <c r="I2" s="55" t="s">
        <v>1947</v>
      </c>
      <c r="J2" s="56" t="n">
        <v>1</v>
      </c>
      <c r="K2" s="56" t="s">
        <v>1948</v>
      </c>
      <c r="L2" s="56"/>
      <c r="M2" s="41" t="s">
        <v>1945</v>
      </c>
      <c r="O2" s="57"/>
      <c r="P2" s="58"/>
      <c r="Q2" s="58"/>
      <c r="R2" s="58"/>
      <c r="S2" s="58"/>
    </row>
    <row r="3" customFormat="false" ht="15" hidden="false" customHeight="false" outlineLevel="0" collapsed="false">
      <c r="A3" s="0" t="n">
        <v>16</v>
      </c>
      <c r="B3" s="41" t="s">
        <v>1949</v>
      </c>
      <c r="C3" s="51" t="s">
        <v>1949</v>
      </c>
      <c r="D3" s="51" t="e">
        <f aca="false">VLOOKUP(C3,#REF!,1,0)</f>
        <v>#VALUE!</v>
      </c>
      <c r="E3" s="59" t="n">
        <v>39904</v>
      </c>
      <c r="F3" s="60" t="s">
        <v>1950</v>
      </c>
      <c r="G3" s="55" t="n">
        <v>49</v>
      </c>
      <c r="H3" s="55" t="n">
        <v>0</v>
      </c>
      <c r="I3" s="55"/>
      <c r="J3" s="56" t="n">
        <v>1</v>
      </c>
      <c r="K3" s="56" t="s">
        <v>1948</v>
      </c>
      <c r="L3" s="56"/>
      <c r="M3" s="41" t="s">
        <v>1949</v>
      </c>
      <c r="O3" s="57"/>
      <c r="P3" s="58"/>
      <c r="Q3" s="58"/>
      <c r="R3" s="58"/>
      <c r="S3" s="58"/>
    </row>
    <row r="4" customFormat="false" ht="15" hidden="false" customHeight="false" outlineLevel="0" collapsed="false">
      <c r="A4" s="0" t="n">
        <v>45</v>
      </c>
      <c r="B4" s="0" t="s">
        <v>1951</v>
      </c>
      <c r="C4" s="51" t="s">
        <v>1951</v>
      </c>
      <c r="D4" s="51" t="e">
        <f aca="false">VLOOKUP(C4,#REF!,1,0)</f>
        <v>#VALUE!</v>
      </c>
      <c r="E4" s="59" t="n">
        <v>39757</v>
      </c>
      <c r="F4" s="60" t="s">
        <v>1950</v>
      </c>
      <c r="G4" s="55" t="n">
        <v>37</v>
      </c>
      <c r="H4" s="55" t="n">
        <v>0</v>
      </c>
      <c r="I4" s="55"/>
      <c r="J4" s="56" t="n">
        <v>1</v>
      </c>
      <c r="K4" s="56" t="s">
        <v>1952</v>
      </c>
      <c r="L4" s="56"/>
      <c r="M4" s="0" t="s">
        <v>1951</v>
      </c>
      <c r="O4" s="57"/>
      <c r="P4" s="58"/>
      <c r="Q4" s="58"/>
      <c r="R4" s="58"/>
      <c r="S4" s="58"/>
    </row>
    <row r="5" customFormat="false" ht="15" hidden="false" customHeight="false" outlineLevel="0" collapsed="false">
      <c r="A5" s="0" t="n">
        <v>44</v>
      </c>
      <c r="B5" s="41" t="s">
        <v>1308</v>
      </c>
      <c r="C5" s="51" t="s">
        <v>1308</v>
      </c>
      <c r="D5" s="51" t="e">
        <f aca="false">VLOOKUP(C5,#REF!,1,0)</f>
        <v>#VALUE!</v>
      </c>
      <c r="E5" s="59" t="n">
        <v>40081</v>
      </c>
      <c r="F5" s="60" t="s">
        <v>1953</v>
      </c>
      <c r="G5" s="55" t="n">
        <v>2</v>
      </c>
      <c r="H5" s="55" t="n">
        <v>1</v>
      </c>
      <c r="I5" s="55" t="s">
        <v>17</v>
      </c>
      <c r="J5" s="56" t="n">
        <v>1</v>
      </c>
      <c r="K5" s="56" t="s">
        <v>1954</v>
      </c>
      <c r="L5" s="56"/>
      <c r="M5" s="41" t="s">
        <v>1308</v>
      </c>
      <c r="O5" s="57"/>
      <c r="P5" s="58"/>
      <c r="Q5" s="58"/>
      <c r="R5" s="58"/>
      <c r="S5" s="58"/>
    </row>
    <row r="6" customFormat="false" ht="15" hidden="false" customHeight="false" outlineLevel="0" collapsed="false">
      <c r="A6" s="0" t="n">
        <v>36</v>
      </c>
      <c r="B6" s="41" t="s">
        <v>1311</v>
      </c>
      <c r="C6" s="51" t="s">
        <v>1311</v>
      </c>
      <c r="D6" s="51" t="e">
        <f aca="false">VLOOKUP(C6,#REF!,1,0)</f>
        <v>#VALUE!</v>
      </c>
      <c r="E6" s="59" t="n">
        <v>39912</v>
      </c>
      <c r="F6" s="60" t="s">
        <v>1950</v>
      </c>
      <c r="G6" s="55" t="n">
        <v>27</v>
      </c>
      <c r="H6" s="55" t="n">
        <v>0</v>
      </c>
      <c r="I6" s="55"/>
      <c r="J6" s="56" t="n">
        <v>2</v>
      </c>
      <c r="K6" s="56" t="s">
        <v>1954</v>
      </c>
      <c r="L6" s="56"/>
      <c r="M6" s="41" t="s">
        <v>1311</v>
      </c>
      <c r="N6" s="41"/>
      <c r="O6" s="57"/>
      <c r="P6" s="58"/>
      <c r="Q6" s="58"/>
      <c r="R6" s="58"/>
      <c r="S6" s="58"/>
      <c r="T6" s="41"/>
      <c r="U6" s="41"/>
      <c r="V6" s="41"/>
      <c r="W6" s="41"/>
      <c r="X6" s="41"/>
    </row>
    <row r="7" customFormat="false" ht="15" hidden="false" customHeight="false" outlineLevel="0" collapsed="false">
      <c r="A7" s="0" t="n">
        <v>4</v>
      </c>
      <c r="B7" s="41" t="s">
        <v>1313</v>
      </c>
      <c r="C7" s="51" t="s">
        <v>1313</v>
      </c>
      <c r="D7" s="51" t="e">
        <f aca="false">VLOOKUP(C7,#REF!,1,0)</f>
        <v>#VALUE!</v>
      </c>
      <c r="E7" s="59" t="n">
        <v>38098</v>
      </c>
      <c r="F7" s="60" t="s">
        <v>1950</v>
      </c>
      <c r="G7" s="55" t="n">
        <v>89</v>
      </c>
      <c r="H7" s="55" t="n">
        <v>0</v>
      </c>
      <c r="I7" s="55"/>
      <c r="J7" s="56" t="n">
        <v>1</v>
      </c>
      <c r="K7" s="56" t="s">
        <v>1955</v>
      </c>
      <c r="L7" s="56"/>
      <c r="M7" s="41" t="s">
        <v>1313</v>
      </c>
      <c r="N7" s="41"/>
      <c r="O7" s="57"/>
      <c r="P7" s="58"/>
      <c r="Q7" s="58"/>
      <c r="R7" s="58"/>
      <c r="S7" s="58"/>
      <c r="T7" s="41"/>
      <c r="U7" s="41"/>
      <c r="V7" s="41"/>
      <c r="W7" s="41"/>
      <c r="X7" s="41"/>
    </row>
    <row r="8" customFormat="false" ht="15" hidden="false" customHeight="false" outlineLevel="0" collapsed="false">
      <c r="A8" s="0" t="n">
        <v>7</v>
      </c>
      <c r="B8" s="41" t="s">
        <v>1320</v>
      </c>
      <c r="C8" s="51" t="s">
        <v>1320</v>
      </c>
      <c r="D8" s="51" t="e">
        <f aca="false">VLOOKUP(C8,#REF!,1,0)</f>
        <v>#VALUE!</v>
      </c>
      <c r="E8" s="59" t="n">
        <v>38799</v>
      </c>
      <c r="F8" s="60" t="s">
        <v>1950</v>
      </c>
      <c r="G8" s="55" t="n">
        <v>75</v>
      </c>
      <c r="H8" s="55" t="n">
        <v>0</v>
      </c>
      <c r="I8" s="55"/>
      <c r="J8" s="56" t="n">
        <v>1</v>
      </c>
      <c r="K8" s="56" t="s">
        <v>1955</v>
      </c>
      <c r="L8" s="56" t="s">
        <v>1956</v>
      </c>
      <c r="M8" s="41" t="s">
        <v>1320</v>
      </c>
      <c r="N8" s="41"/>
      <c r="O8" s="57"/>
      <c r="P8" s="58"/>
      <c r="Q8" s="58"/>
      <c r="R8" s="58"/>
      <c r="S8" s="58"/>
      <c r="T8" s="41"/>
      <c r="U8" s="41"/>
      <c r="V8" s="41"/>
      <c r="W8" s="41"/>
      <c r="X8" s="41"/>
    </row>
    <row r="9" customFormat="false" ht="15" hidden="false" customHeight="false" outlineLevel="0" collapsed="false">
      <c r="A9" s="0" t="n">
        <v>5</v>
      </c>
      <c r="B9" s="41" t="s">
        <v>1324</v>
      </c>
      <c r="C9" s="51" t="s">
        <v>1324</v>
      </c>
      <c r="D9" s="51" t="e">
        <f aca="false">VLOOKUP(C9,#REF!,1,0)</f>
        <v>#VALUE!</v>
      </c>
      <c r="E9" s="59" t="n">
        <v>38614</v>
      </c>
      <c r="F9" s="60" t="s">
        <v>1950</v>
      </c>
      <c r="G9" s="55" t="n">
        <v>79</v>
      </c>
      <c r="H9" s="55" t="n">
        <v>0</v>
      </c>
      <c r="I9" s="55"/>
      <c r="J9" s="56" t="n">
        <v>2</v>
      </c>
      <c r="K9" s="56" t="s">
        <v>1955</v>
      </c>
      <c r="L9" s="56" t="s">
        <v>1957</v>
      </c>
      <c r="M9" s="41" t="s">
        <v>1324</v>
      </c>
      <c r="N9" s="41"/>
      <c r="O9" s="57"/>
      <c r="P9" s="58"/>
      <c r="Q9" s="58"/>
      <c r="R9" s="58"/>
      <c r="S9" s="58"/>
      <c r="T9" s="41"/>
      <c r="U9" s="41"/>
      <c r="V9" s="41"/>
      <c r="W9" s="41"/>
      <c r="X9" s="41"/>
    </row>
    <row r="10" customFormat="false" ht="15" hidden="false" customHeight="false" outlineLevel="0" collapsed="false">
      <c r="A10" s="0" t="n">
        <v>43</v>
      </c>
      <c r="B10" s="41" t="s">
        <v>1328</v>
      </c>
      <c r="C10" s="51" t="s">
        <v>1328</v>
      </c>
      <c r="D10" s="51" t="e">
        <f aca="false">VLOOKUP(C10,#REF!,1,0)</f>
        <v>#VALUE!</v>
      </c>
      <c r="E10" s="61" t="n">
        <v>39336</v>
      </c>
      <c r="F10" s="62" t="s">
        <v>1953</v>
      </c>
      <c r="G10" s="55" t="n">
        <v>6</v>
      </c>
      <c r="H10" s="55" t="n">
        <v>1</v>
      </c>
      <c r="I10" s="55" t="s">
        <v>17</v>
      </c>
      <c r="J10" s="56" t="n">
        <v>1</v>
      </c>
      <c r="K10" s="56" t="s">
        <v>1955</v>
      </c>
      <c r="L10" s="56"/>
      <c r="M10" s="41" t="s">
        <v>1328</v>
      </c>
      <c r="N10" s="41"/>
      <c r="O10" s="57"/>
      <c r="P10" s="58"/>
      <c r="Q10" s="58"/>
      <c r="R10" s="58"/>
      <c r="S10" s="58"/>
      <c r="T10" s="41"/>
      <c r="U10" s="41"/>
      <c r="V10" s="41"/>
      <c r="W10" s="41"/>
      <c r="X10" s="41"/>
    </row>
    <row r="11" customFormat="false" ht="15" hidden="false" customHeight="false" outlineLevel="0" collapsed="false">
      <c r="A11" s="0" t="n">
        <v>39</v>
      </c>
      <c r="B11" s="41" t="s">
        <v>1336</v>
      </c>
      <c r="C11" s="51" t="s">
        <v>1336</v>
      </c>
      <c r="D11" s="51" t="e">
        <f aca="false">VLOOKUP(C11,#REF!,1,0)</f>
        <v>#VALUE!</v>
      </c>
      <c r="E11" s="59" t="n">
        <v>38722</v>
      </c>
      <c r="F11" s="60" t="s">
        <v>1958</v>
      </c>
      <c r="G11" s="55" t="n">
        <v>15</v>
      </c>
      <c r="H11" s="55" t="n">
        <v>1</v>
      </c>
      <c r="I11" s="55" t="s">
        <v>17</v>
      </c>
      <c r="J11" s="56" t="n">
        <v>1</v>
      </c>
      <c r="K11" s="56" t="s">
        <v>1955</v>
      </c>
      <c r="L11" s="56"/>
      <c r="M11" s="41" t="s">
        <v>1336</v>
      </c>
      <c r="N11" s="41"/>
      <c r="O11" s="57"/>
      <c r="P11" s="58"/>
      <c r="Q11" s="58"/>
      <c r="R11" s="58"/>
      <c r="S11" s="58"/>
      <c r="T11" s="41"/>
      <c r="U11" s="41"/>
      <c r="V11" s="41"/>
      <c r="W11" s="41"/>
      <c r="X11" s="41"/>
    </row>
    <row r="12" customFormat="false" ht="15" hidden="false" customHeight="false" outlineLevel="0" collapsed="false">
      <c r="A12" s="0" t="n">
        <v>12</v>
      </c>
      <c r="B12" s="41" t="s">
        <v>1340</v>
      </c>
      <c r="C12" s="51" t="s">
        <v>1340</v>
      </c>
      <c r="D12" s="51" t="e">
        <f aca="false">VLOOKUP(C12,#REF!,1,0)</f>
        <v>#VALUE!</v>
      </c>
      <c r="E12" s="59" t="n">
        <v>38234</v>
      </c>
      <c r="F12" s="60" t="s">
        <v>1950</v>
      </c>
      <c r="G12" s="55" t="n">
        <v>61</v>
      </c>
      <c r="H12" s="55" t="n">
        <v>0</v>
      </c>
      <c r="I12" s="55"/>
      <c r="J12" s="56" t="n">
        <v>1</v>
      </c>
      <c r="K12" s="56" t="s">
        <v>1955</v>
      </c>
      <c r="L12" s="56"/>
      <c r="M12" s="41" t="s">
        <v>1340</v>
      </c>
      <c r="N12" s="41"/>
      <c r="O12" s="57"/>
      <c r="P12" s="58"/>
      <c r="Q12" s="58"/>
      <c r="R12" s="58"/>
      <c r="S12" s="58"/>
      <c r="T12" s="41"/>
      <c r="U12" s="41"/>
      <c r="V12" s="41"/>
      <c r="W12" s="41"/>
      <c r="X12" s="41"/>
    </row>
    <row r="13" customFormat="false" ht="15" hidden="false" customHeight="false" outlineLevel="0" collapsed="false">
      <c r="A13" s="0" t="n">
        <v>40</v>
      </c>
      <c r="B13" s="41" t="s">
        <v>1345</v>
      </c>
      <c r="C13" s="51" t="s">
        <v>1345</v>
      </c>
      <c r="D13" s="51" t="e">
        <f aca="false">VLOOKUP(C13,#REF!,1,0)</f>
        <v>#VALUE!</v>
      </c>
      <c r="E13" s="59" t="n">
        <v>39224</v>
      </c>
      <c r="F13" s="60" t="s">
        <v>1958</v>
      </c>
      <c r="G13" s="56" t="n">
        <v>14</v>
      </c>
      <c r="H13" s="55" t="n">
        <v>1</v>
      </c>
      <c r="I13" s="55" t="s">
        <v>17</v>
      </c>
      <c r="J13" s="56" t="n">
        <v>1</v>
      </c>
      <c r="K13" s="56" t="s">
        <v>1955</v>
      </c>
      <c r="L13" s="56"/>
      <c r="M13" s="41" t="s">
        <v>1345</v>
      </c>
      <c r="N13" s="41"/>
      <c r="O13" s="58"/>
      <c r="P13" s="58"/>
      <c r="Q13" s="58"/>
      <c r="R13" s="58"/>
      <c r="S13" s="58"/>
      <c r="T13" s="41"/>
      <c r="U13" s="41"/>
      <c r="V13" s="41"/>
      <c r="W13" s="41"/>
      <c r="X13" s="41"/>
    </row>
    <row r="14" customFormat="false" ht="15" hidden="false" customHeight="false" outlineLevel="0" collapsed="false">
      <c r="A14" s="0" t="n">
        <v>41</v>
      </c>
      <c r="B14" s="63" t="s">
        <v>1350</v>
      </c>
      <c r="C14" s="51" t="s">
        <v>1350</v>
      </c>
      <c r="D14" s="51" t="e">
        <f aca="false">VLOOKUP(C14,#REF!,1,0)</f>
        <v>#VALUE!</v>
      </c>
      <c r="E14" s="59" t="n">
        <v>38757</v>
      </c>
      <c r="F14" s="60" t="s">
        <v>1959</v>
      </c>
      <c r="G14" s="56" t="n">
        <v>10</v>
      </c>
      <c r="H14" s="55" t="n">
        <v>1</v>
      </c>
      <c r="I14" s="55" t="s">
        <v>17</v>
      </c>
      <c r="J14" s="56" t="n">
        <v>1</v>
      </c>
      <c r="K14" s="56" t="s">
        <v>1955</v>
      </c>
      <c r="L14" s="56"/>
      <c r="M14" s="63" t="s">
        <v>1350</v>
      </c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</row>
    <row r="15" customFormat="false" ht="15" hidden="false" customHeight="false" outlineLevel="0" collapsed="false">
      <c r="A15" s="0" t="n">
        <v>42</v>
      </c>
      <c r="B15" s="41" t="s">
        <v>1353</v>
      </c>
      <c r="C15" s="51" t="s">
        <v>1353</v>
      </c>
      <c r="D15" s="51" t="e">
        <f aca="false">VLOOKUP(C15,#REF!,1,0)</f>
        <v>#VALUE!</v>
      </c>
      <c r="E15" s="59" t="n">
        <v>40408</v>
      </c>
      <c r="F15" s="60" t="s">
        <v>1953</v>
      </c>
      <c r="G15" s="56" t="n">
        <v>8</v>
      </c>
      <c r="H15" s="55" t="n">
        <v>1</v>
      </c>
      <c r="I15" s="55" t="s">
        <v>17</v>
      </c>
      <c r="J15" s="56" t="n">
        <v>1</v>
      </c>
      <c r="K15" s="56" t="s">
        <v>1955</v>
      </c>
      <c r="L15" s="56" t="s">
        <v>1960</v>
      </c>
      <c r="M15" s="41" t="s">
        <v>1353</v>
      </c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</row>
    <row r="16" customFormat="false" ht="15" hidden="false" customHeight="false" outlineLevel="0" collapsed="false">
      <c r="A16" s="0" t="n">
        <v>6</v>
      </c>
      <c r="B16" s="41" t="s">
        <v>1961</v>
      </c>
      <c r="C16" s="51" t="s">
        <v>1962</v>
      </c>
      <c r="D16" s="51" t="e">
        <f aca="false">VLOOKUP(C16,#REF!,1,0)</f>
        <v>#VALUE!</v>
      </c>
      <c r="E16" s="59" t="n">
        <v>37681</v>
      </c>
      <c r="F16" s="60" t="s">
        <v>1950</v>
      </c>
      <c r="G16" s="55" t="n">
        <v>74</v>
      </c>
      <c r="H16" s="55" t="s">
        <v>1963</v>
      </c>
      <c r="I16" s="55"/>
      <c r="J16" s="56" t="n">
        <v>1</v>
      </c>
      <c r="K16" s="56" t="s">
        <v>1964</v>
      </c>
      <c r="L16" s="56"/>
      <c r="M16" s="41" t="s">
        <v>1961</v>
      </c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</row>
    <row r="17" customFormat="false" ht="15" hidden="false" customHeight="false" outlineLevel="0" collapsed="false">
      <c r="A17" s="0" t="n">
        <v>27</v>
      </c>
      <c r="B17" s="41" t="s">
        <v>1965</v>
      </c>
      <c r="C17" s="51" t="s">
        <v>1358</v>
      </c>
      <c r="D17" s="51" t="e">
        <f aca="false">VLOOKUP(C17,#REF!,1,0)</f>
        <v>#VALUE!</v>
      </c>
      <c r="E17" s="59" t="n">
        <v>38295</v>
      </c>
      <c r="F17" s="64" t="n">
        <v>40348</v>
      </c>
      <c r="G17" s="55" t="n">
        <f aca="false">DATEDIF(E17,F17,"m")</f>
        <v>67</v>
      </c>
      <c r="H17" s="55" t="n">
        <v>1</v>
      </c>
      <c r="I17" s="55" t="s">
        <v>17</v>
      </c>
      <c r="J17" s="56" t="n">
        <v>3</v>
      </c>
      <c r="K17" s="56" t="s">
        <v>1966</v>
      </c>
      <c r="L17" s="56"/>
      <c r="M17" s="41" t="s">
        <v>1965</v>
      </c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</row>
    <row r="18" customFormat="false" ht="15" hidden="false" customHeight="false" outlineLevel="0" collapsed="false">
      <c r="A18" s="48"/>
      <c r="B18" s="48" t="s">
        <v>1967</v>
      </c>
      <c r="C18" s="65" t="s">
        <v>1968</v>
      </c>
      <c r="D18" s="51" t="e">
        <f aca="false">VLOOKUP(C18,#REF!,1,0)</f>
        <v>#VALUE!</v>
      </c>
      <c r="E18" s="66" t="n">
        <v>38295</v>
      </c>
      <c r="F18" s="66" t="n">
        <v>40348</v>
      </c>
      <c r="G18" s="67" t="n">
        <f aca="false">DATEDIF(E18,F18,"m")</f>
        <v>67</v>
      </c>
      <c r="H18" s="67"/>
      <c r="I18" s="67"/>
      <c r="J18" s="68" t="n">
        <v>1</v>
      </c>
      <c r="K18" s="68" t="s">
        <v>1969</v>
      </c>
      <c r="L18" s="68"/>
      <c r="M18" s="48" t="s">
        <v>1967</v>
      </c>
      <c r="N18" s="41"/>
      <c r="O18" s="41"/>
      <c r="P18" s="41"/>
      <c r="Q18" s="69"/>
      <c r="R18" s="69"/>
      <c r="S18" s="69"/>
      <c r="T18" s="69"/>
      <c r="U18" s="69"/>
      <c r="V18" s="69"/>
      <c r="W18" s="69"/>
      <c r="X18" s="41"/>
    </row>
    <row r="19" customFormat="false" ht="15" hidden="false" customHeight="false" outlineLevel="0" collapsed="false">
      <c r="A19" s="0" t="n">
        <v>24</v>
      </c>
      <c r="B19" s="41" t="s">
        <v>1970</v>
      </c>
      <c r="C19" s="51" t="s">
        <v>1368</v>
      </c>
      <c r="D19" s="51" t="e">
        <f aca="false">VLOOKUP(C19,#REF!,1,0)</f>
        <v>#VALUE!</v>
      </c>
      <c r="E19" s="59" t="n">
        <v>38420</v>
      </c>
      <c r="F19" s="59" t="n">
        <v>39264</v>
      </c>
      <c r="G19" s="55" t="n">
        <f aca="false">DATEDIF(E19,F19,"m")</f>
        <v>27</v>
      </c>
      <c r="H19" s="55" t="n">
        <v>1</v>
      </c>
      <c r="I19" s="55" t="s">
        <v>1971</v>
      </c>
      <c r="J19" s="56" t="n">
        <v>6</v>
      </c>
      <c r="K19" s="56" t="s">
        <v>1972</v>
      </c>
      <c r="L19" s="56"/>
      <c r="M19" s="41" t="s">
        <v>1970</v>
      </c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</row>
    <row r="20" customFormat="false" ht="15" hidden="false" customHeight="false" outlineLevel="0" collapsed="false">
      <c r="A20" s="0" t="n">
        <v>32</v>
      </c>
      <c r="B20" s="41" t="s">
        <v>1973</v>
      </c>
      <c r="C20" s="51" t="s">
        <v>1370</v>
      </c>
      <c r="D20" s="51" t="e">
        <f aca="false">VLOOKUP(C20,#REF!,1,0)</f>
        <v>#VALUE!</v>
      </c>
      <c r="E20" s="60" t="n">
        <v>38401</v>
      </c>
      <c r="F20" s="60"/>
      <c r="G20" s="55" t="n">
        <v>31</v>
      </c>
      <c r="H20" s="55" t="n">
        <v>1</v>
      </c>
      <c r="I20" s="55" t="s">
        <v>17</v>
      </c>
      <c r="J20" s="56" t="n">
        <v>1</v>
      </c>
      <c r="K20" s="56" t="s">
        <v>1964</v>
      </c>
      <c r="L20" s="56"/>
      <c r="M20" s="41" t="s">
        <v>1973</v>
      </c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</row>
    <row r="21" customFormat="false" ht="15" hidden="false" customHeight="false" outlineLevel="0" collapsed="false">
      <c r="B21" s="0" t="s">
        <v>1974</v>
      </c>
      <c r="C21" s="70" t="s">
        <v>1975</v>
      </c>
      <c r="D21" s="51" t="e">
        <f aca="false">VLOOKUP(C21,#REF!,1,0)</f>
        <v>#VALUE!</v>
      </c>
      <c r="E21" s="60" t="n">
        <v>39008</v>
      </c>
      <c r="F21" s="64" t="n">
        <v>39742</v>
      </c>
      <c r="G21" s="56" t="n">
        <f aca="false">DATEDIF(E21,F21,"m")</f>
        <v>24</v>
      </c>
      <c r="H21" s="55" t="n">
        <v>1</v>
      </c>
      <c r="I21" s="55" t="s">
        <v>17</v>
      </c>
      <c r="J21" s="56" t="n">
        <v>3</v>
      </c>
      <c r="K21" s="56" t="s">
        <v>1964</v>
      </c>
      <c r="L21" s="56"/>
      <c r="M21" s="0" t="s">
        <v>1974</v>
      </c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</row>
    <row r="22" customFormat="false" ht="15" hidden="false" customHeight="false" outlineLevel="0" collapsed="false">
      <c r="A22" s="0" t="n">
        <v>33</v>
      </c>
      <c r="B22" s="41" t="s">
        <v>1976</v>
      </c>
      <c r="C22" s="51" t="s">
        <v>1375</v>
      </c>
      <c r="D22" s="51" t="e">
        <f aca="false">VLOOKUP(C22,#REF!,1,0)</f>
        <v>#VALUE!</v>
      </c>
      <c r="E22" s="60" t="n">
        <v>39369</v>
      </c>
      <c r="F22" s="60" t="n">
        <v>40301</v>
      </c>
      <c r="G22" s="55" t="n">
        <f aca="false">DATEDIF(E22,F22,"m")</f>
        <v>30</v>
      </c>
      <c r="H22" s="55" t="n">
        <v>1</v>
      </c>
      <c r="I22" s="55" t="s">
        <v>17</v>
      </c>
      <c r="J22" s="56" t="n">
        <v>2</v>
      </c>
      <c r="K22" s="56" t="s">
        <v>1966</v>
      </c>
      <c r="L22" s="56"/>
      <c r="M22" s="41" t="s">
        <v>1976</v>
      </c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</row>
    <row r="23" customFormat="false" ht="15" hidden="false" customHeight="false" outlineLevel="0" collapsed="false">
      <c r="A23" s="0" t="n">
        <v>28</v>
      </c>
      <c r="B23" s="41" t="s">
        <v>1977</v>
      </c>
      <c r="C23" s="51" t="s">
        <v>1384</v>
      </c>
      <c r="D23" s="51" t="e">
        <f aca="false">VLOOKUP(C23,#REF!,1,0)</f>
        <v>#VALUE!</v>
      </c>
      <c r="E23" s="59" t="n">
        <v>39716</v>
      </c>
      <c r="F23" s="60" t="s">
        <v>1950</v>
      </c>
      <c r="G23" s="55" t="n">
        <v>36</v>
      </c>
      <c r="H23" s="55" t="s">
        <v>1978</v>
      </c>
      <c r="I23" s="55"/>
      <c r="J23" s="56" t="n">
        <v>8</v>
      </c>
      <c r="K23" s="56" t="s">
        <v>1979</v>
      </c>
      <c r="L23" s="56"/>
      <c r="M23" s="41" t="s">
        <v>1977</v>
      </c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</row>
    <row r="24" customFormat="false" ht="15" hidden="false" customHeight="false" outlineLevel="0" collapsed="false">
      <c r="A24" s="0" t="n">
        <v>38</v>
      </c>
      <c r="B24" s="41" t="s">
        <v>1980</v>
      </c>
      <c r="C24" s="51" t="s">
        <v>1981</v>
      </c>
      <c r="D24" s="51" t="e">
        <f aca="false">VLOOKUP(C24,#REF!,1,0)</f>
        <v>#VALUE!</v>
      </c>
      <c r="E24" s="59" t="n">
        <v>39644</v>
      </c>
      <c r="F24" s="60" t="s">
        <v>1959</v>
      </c>
      <c r="G24" s="55" t="n">
        <v>20</v>
      </c>
      <c r="H24" s="55" t="n">
        <v>1</v>
      </c>
      <c r="I24" s="55" t="s">
        <v>17</v>
      </c>
      <c r="J24" s="56" t="n">
        <v>3</v>
      </c>
      <c r="K24" s="56" t="s">
        <v>1952</v>
      </c>
      <c r="L24" s="56"/>
      <c r="M24" s="41" t="s">
        <v>1980</v>
      </c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</row>
    <row r="25" customFormat="false" ht="15" hidden="false" customHeight="false" outlineLevel="0" collapsed="false">
      <c r="A25" s="0" t="n">
        <v>30</v>
      </c>
      <c r="B25" s="41" t="s">
        <v>1982</v>
      </c>
      <c r="C25" s="51" t="s">
        <v>1387</v>
      </c>
      <c r="D25" s="51" t="e">
        <f aca="false">VLOOKUP(C25,#REF!,1,0)</f>
        <v>#VALUE!</v>
      </c>
      <c r="E25" s="60" t="n">
        <v>39492</v>
      </c>
      <c r="F25" s="71" t="n">
        <v>40507</v>
      </c>
      <c r="G25" s="55" t="n">
        <f aca="false">DATEDIF(E25,F25,"m")</f>
        <v>33</v>
      </c>
      <c r="H25" s="55" t="n">
        <v>1</v>
      </c>
      <c r="I25" s="55" t="s">
        <v>17</v>
      </c>
      <c r="J25" s="56" t="n">
        <v>1</v>
      </c>
      <c r="K25" s="56" t="s">
        <v>1964</v>
      </c>
      <c r="L25" s="56"/>
      <c r="M25" s="41" t="s">
        <v>1982</v>
      </c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</row>
    <row r="26" customFormat="false" ht="15" hidden="false" customHeight="false" outlineLevel="0" collapsed="false">
      <c r="A26" s="0" t="n">
        <v>18</v>
      </c>
      <c r="B26" s="41" t="s">
        <v>1983</v>
      </c>
      <c r="C26" s="51" t="s">
        <v>1984</v>
      </c>
      <c r="D26" s="51" t="e">
        <f aca="false">VLOOKUP(C26,#REF!,1,0)</f>
        <v>#VALUE!</v>
      </c>
      <c r="E26" s="59" t="n">
        <v>37530</v>
      </c>
      <c r="F26" s="59" t="n">
        <v>38899</v>
      </c>
      <c r="G26" s="55" t="n">
        <f aca="false">DATEDIF(E26,F26,"m")</f>
        <v>45</v>
      </c>
      <c r="H26" s="55" t="n">
        <v>1</v>
      </c>
      <c r="I26" s="55" t="s">
        <v>17</v>
      </c>
      <c r="J26" s="56" t="n">
        <v>1</v>
      </c>
      <c r="K26" s="56" t="s">
        <v>1948</v>
      </c>
      <c r="L26" s="56"/>
      <c r="M26" s="41" t="s">
        <v>1983</v>
      </c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</row>
    <row r="27" customFormat="false" ht="15" hidden="false" customHeight="false" outlineLevel="0" collapsed="false">
      <c r="A27" s="0" t="n">
        <v>2</v>
      </c>
      <c r="B27" s="41" t="s">
        <v>1985</v>
      </c>
      <c r="C27" s="51" t="s">
        <v>1390</v>
      </c>
      <c r="D27" s="51" t="e">
        <f aca="false">VLOOKUP(C27,#REF!,1,0)</f>
        <v>#VALUE!</v>
      </c>
      <c r="E27" s="59" t="n">
        <v>37622</v>
      </c>
      <c r="F27" s="60" t="s">
        <v>1950</v>
      </c>
      <c r="G27" s="55" t="n">
        <v>122</v>
      </c>
      <c r="H27" s="55" t="n">
        <v>0</v>
      </c>
      <c r="I27" s="55"/>
      <c r="J27" s="56" t="n">
        <v>1</v>
      </c>
      <c r="K27" s="56" t="s">
        <v>1948</v>
      </c>
      <c r="L27" s="56"/>
      <c r="M27" s="41" t="s">
        <v>1985</v>
      </c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</row>
    <row r="28" customFormat="false" ht="15" hidden="false" customHeight="false" outlineLevel="0" collapsed="false">
      <c r="A28" s="0" t="n">
        <v>35</v>
      </c>
      <c r="B28" s="41" t="s">
        <v>1986</v>
      </c>
      <c r="C28" s="51" t="s">
        <v>1392</v>
      </c>
      <c r="D28" s="51" t="e">
        <f aca="false">VLOOKUP(C28,#REF!,1,0)</f>
        <v>#VALUE!</v>
      </c>
      <c r="E28" s="59" t="n">
        <v>38108</v>
      </c>
      <c r="F28" s="59" t="n">
        <v>38930</v>
      </c>
      <c r="G28" s="55" t="n">
        <f aca="false">DATEDIF(E28,F28,"m")</f>
        <v>27</v>
      </c>
      <c r="H28" s="55" t="n">
        <v>1</v>
      </c>
      <c r="I28" s="55" t="s">
        <v>17</v>
      </c>
      <c r="J28" s="56" t="n">
        <v>1</v>
      </c>
      <c r="K28" s="56" t="s">
        <v>1948</v>
      </c>
      <c r="L28" s="56"/>
      <c r="M28" s="41" t="s">
        <v>1986</v>
      </c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</row>
    <row r="29" customFormat="false" ht="15" hidden="false" customHeight="false" outlineLevel="0" collapsed="false">
      <c r="A29" s="0" t="n">
        <v>31</v>
      </c>
      <c r="B29" s="41" t="s">
        <v>1987</v>
      </c>
      <c r="C29" s="51" t="s">
        <v>1988</v>
      </c>
      <c r="D29" s="51" t="e">
        <f aca="false">VLOOKUP(C29,#REF!,1,0)</f>
        <v>#VALUE!</v>
      </c>
      <c r="E29" s="59" t="n">
        <v>38384</v>
      </c>
      <c r="F29" s="72" t="n">
        <v>39356</v>
      </c>
      <c r="G29" s="55" t="n">
        <f aca="false">DATEDIF(E29,F29,"m")</f>
        <v>32</v>
      </c>
      <c r="H29" s="55" t="n">
        <v>1</v>
      </c>
      <c r="I29" s="55" t="s">
        <v>17</v>
      </c>
      <c r="J29" s="56" t="n">
        <v>1</v>
      </c>
      <c r="K29" s="56" t="s">
        <v>1948</v>
      </c>
      <c r="L29" s="56"/>
      <c r="M29" s="41" t="s">
        <v>1987</v>
      </c>
      <c r="N29" s="41"/>
      <c r="O29" s="41"/>
      <c r="P29" s="41"/>
      <c r="Q29" s="51"/>
      <c r="R29" s="41"/>
      <c r="S29" s="41"/>
      <c r="T29" s="41"/>
      <c r="U29" s="41"/>
      <c r="V29" s="41"/>
      <c r="W29" s="41"/>
      <c r="X29" s="41"/>
    </row>
    <row r="30" customFormat="false" ht="15" hidden="false" customHeight="false" outlineLevel="0" collapsed="false">
      <c r="A30" s="0" t="n">
        <v>26</v>
      </c>
      <c r="B30" s="41" t="s">
        <v>1989</v>
      </c>
      <c r="C30" s="51" t="s">
        <v>1395</v>
      </c>
      <c r="D30" s="51" t="e">
        <f aca="false">VLOOKUP(C30,#REF!,1,0)</f>
        <v>#VALUE!</v>
      </c>
      <c r="E30" s="59" t="n">
        <v>38991</v>
      </c>
      <c r="F30" s="59" t="n">
        <v>40452</v>
      </c>
      <c r="G30" s="55" t="n">
        <f aca="false">DATEDIF(E30,F30,"m")</f>
        <v>48</v>
      </c>
      <c r="H30" s="55" t="n">
        <v>1</v>
      </c>
      <c r="I30" s="55" t="s">
        <v>17</v>
      </c>
      <c r="J30" s="56" t="n">
        <v>1</v>
      </c>
      <c r="K30" s="56" t="s">
        <v>1948</v>
      </c>
      <c r="L30" s="56"/>
      <c r="M30" s="41" t="s">
        <v>1989</v>
      </c>
      <c r="N30" s="41"/>
      <c r="O30" s="41"/>
      <c r="P30" s="41"/>
      <c r="Q30" s="51"/>
      <c r="R30" s="41"/>
      <c r="S30" s="41"/>
      <c r="T30" s="41"/>
      <c r="U30" s="41"/>
      <c r="V30" s="41"/>
      <c r="W30" s="41"/>
      <c r="X30" s="41"/>
    </row>
    <row r="31" customFormat="false" ht="15" hidden="false" customHeight="false" outlineLevel="0" collapsed="false">
      <c r="A31" s="0" t="n">
        <v>13</v>
      </c>
      <c r="B31" s="41" t="s">
        <v>1990</v>
      </c>
      <c r="C31" s="51" t="s">
        <v>1991</v>
      </c>
      <c r="D31" s="51" t="e">
        <f aca="false">VLOOKUP(C31,#REF!,1,0)</f>
        <v>#VALUE!</v>
      </c>
      <c r="E31" s="59" t="n">
        <v>38718</v>
      </c>
      <c r="F31" s="59" t="n">
        <v>40452</v>
      </c>
      <c r="G31" s="55" t="n">
        <f aca="false">DATEDIF(E31,F31,"m")</f>
        <v>57</v>
      </c>
      <c r="H31" s="55" t="n">
        <v>1</v>
      </c>
      <c r="I31" s="55" t="s">
        <v>17</v>
      </c>
      <c r="J31" s="56" t="n">
        <v>1</v>
      </c>
      <c r="K31" s="56" t="s">
        <v>1948</v>
      </c>
      <c r="L31" s="56"/>
      <c r="M31" s="41" t="s">
        <v>1990</v>
      </c>
      <c r="N31" s="41"/>
      <c r="O31" s="41"/>
      <c r="P31" s="41"/>
      <c r="Q31" s="51"/>
      <c r="R31" s="41"/>
      <c r="S31" s="41"/>
      <c r="T31" s="41"/>
      <c r="U31" s="41"/>
      <c r="V31" s="41"/>
      <c r="W31" s="41"/>
      <c r="X31" s="41"/>
    </row>
    <row r="32" customFormat="false" ht="15" hidden="false" customHeight="false" outlineLevel="0" collapsed="false">
      <c r="A32" s="0" t="n">
        <v>29</v>
      </c>
      <c r="B32" s="41" t="s">
        <v>1992</v>
      </c>
      <c r="C32" s="51" t="s">
        <v>1993</v>
      </c>
      <c r="D32" s="51" t="e">
        <f aca="false">VLOOKUP(C32,#REF!,1,0)</f>
        <v>#VALUE!</v>
      </c>
      <c r="E32" s="59" t="n">
        <v>39326</v>
      </c>
      <c r="F32" s="60" t="s">
        <v>1950</v>
      </c>
      <c r="G32" s="55" t="n">
        <v>33</v>
      </c>
      <c r="H32" s="55" t="n">
        <v>0</v>
      </c>
      <c r="I32" s="55"/>
      <c r="J32" s="56" t="n">
        <v>1</v>
      </c>
      <c r="K32" s="56" t="s">
        <v>1948</v>
      </c>
      <c r="L32" s="56"/>
      <c r="M32" s="41" t="s">
        <v>1992</v>
      </c>
      <c r="N32" s="41"/>
      <c r="O32" s="41"/>
      <c r="P32" s="41"/>
      <c r="Q32" s="51"/>
      <c r="R32" s="41"/>
      <c r="S32" s="41"/>
      <c r="T32" s="41"/>
      <c r="U32" s="41"/>
      <c r="V32" s="41"/>
      <c r="W32" s="41"/>
      <c r="X32" s="41"/>
    </row>
    <row r="33" customFormat="false" ht="15" hidden="false" customHeight="false" outlineLevel="0" collapsed="false">
      <c r="A33" s="0" t="n">
        <v>9</v>
      </c>
      <c r="B33" s="41" t="s">
        <v>1994</v>
      </c>
      <c r="C33" s="51" t="s">
        <v>1995</v>
      </c>
      <c r="D33" s="51" t="e">
        <f aca="false">VLOOKUP(C33,#REF!,1,0)</f>
        <v>#VALUE!</v>
      </c>
      <c r="E33" s="59" t="n">
        <v>39295</v>
      </c>
      <c r="F33" s="60" t="s">
        <v>1950</v>
      </c>
      <c r="G33" s="55" t="n">
        <v>69</v>
      </c>
      <c r="H33" s="55" t="n">
        <v>0</v>
      </c>
      <c r="I33" s="55"/>
      <c r="J33" s="56" t="n">
        <v>1</v>
      </c>
      <c r="K33" s="56" t="s">
        <v>1948</v>
      </c>
      <c r="L33" s="56" t="s">
        <v>1960</v>
      </c>
      <c r="M33" s="41" t="s">
        <v>1994</v>
      </c>
      <c r="N33" s="41"/>
      <c r="O33" s="41"/>
      <c r="P33" s="41"/>
      <c r="Q33" s="51"/>
      <c r="R33" s="41"/>
      <c r="S33" s="41"/>
      <c r="T33" s="41"/>
      <c r="U33" s="41"/>
      <c r="V33" s="41"/>
      <c r="W33" s="41"/>
      <c r="X33" s="41"/>
    </row>
    <row r="34" customFormat="false" ht="15" hidden="false" customHeight="false" outlineLevel="0" collapsed="false">
      <c r="A34" s="0" t="n">
        <v>14</v>
      </c>
      <c r="B34" s="41" t="s">
        <v>1996</v>
      </c>
      <c r="C34" s="51" t="s">
        <v>1400</v>
      </c>
      <c r="D34" s="51" t="e">
        <f aca="false">VLOOKUP(C34,#REF!,1,0)</f>
        <v>#VALUE!</v>
      </c>
      <c r="E34" s="59" t="n">
        <v>39234</v>
      </c>
      <c r="F34" s="60" t="s">
        <v>1950</v>
      </c>
      <c r="G34" s="55" t="n">
        <v>53</v>
      </c>
      <c r="H34" s="55" t="n">
        <v>0</v>
      </c>
      <c r="I34" s="55"/>
      <c r="J34" s="56" t="n">
        <v>1</v>
      </c>
      <c r="K34" s="56" t="s">
        <v>1948</v>
      </c>
      <c r="L34" s="56"/>
      <c r="M34" s="41" t="s">
        <v>1996</v>
      </c>
      <c r="N34" s="41"/>
      <c r="O34" s="41"/>
      <c r="P34" s="41"/>
      <c r="Q34" s="51"/>
      <c r="R34" s="41"/>
      <c r="S34" s="41"/>
      <c r="T34" s="41"/>
      <c r="U34" s="41"/>
      <c r="V34" s="41"/>
      <c r="W34" s="41"/>
      <c r="X34" s="41"/>
    </row>
    <row r="35" customFormat="false" ht="15" hidden="false" customHeight="false" outlineLevel="0" collapsed="false">
      <c r="A35" s="0" t="n">
        <v>10</v>
      </c>
      <c r="B35" s="41" t="s">
        <v>1997</v>
      </c>
      <c r="C35" s="51" t="s">
        <v>1998</v>
      </c>
      <c r="D35" s="51" t="e">
        <f aca="false">VLOOKUP(C35,#REF!,1,0)</f>
        <v>#VALUE!</v>
      </c>
      <c r="E35" s="59" t="n">
        <v>39234</v>
      </c>
      <c r="F35" s="60" t="s">
        <v>1950</v>
      </c>
      <c r="G35" s="55" t="n">
        <v>65</v>
      </c>
      <c r="H35" s="55" t="n">
        <v>0</v>
      </c>
      <c r="I35" s="55"/>
      <c r="J35" s="56" t="n">
        <v>1</v>
      </c>
      <c r="K35" s="56" t="s">
        <v>1948</v>
      </c>
      <c r="L35" s="56"/>
      <c r="M35" s="41" t="s">
        <v>1997</v>
      </c>
      <c r="N35" s="41"/>
      <c r="O35" s="41"/>
      <c r="P35" s="41"/>
      <c r="Q35" s="51"/>
      <c r="R35" s="41"/>
      <c r="S35" s="41"/>
      <c r="T35" s="41"/>
      <c r="U35" s="41"/>
      <c r="V35" s="41"/>
      <c r="W35" s="41"/>
      <c r="X35" s="41"/>
    </row>
    <row r="36" customFormat="false" ht="15" hidden="false" customHeight="false" outlineLevel="0" collapsed="false">
      <c r="A36" s="0" t="n">
        <v>15</v>
      </c>
      <c r="B36" s="41" t="s">
        <v>1999</v>
      </c>
      <c r="C36" s="51" t="s">
        <v>1402</v>
      </c>
      <c r="D36" s="51" t="e">
        <f aca="false">VLOOKUP(C36,#REF!,1,0)</f>
        <v>#VALUE!</v>
      </c>
      <c r="E36" s="59" t="n">
        <v>39203</v>
      </c>
      <c r="F36" s="60" t="s">
        <v>1950</v>
      </c>
      <c r="G36" s="55" t="n">
        <v>50</v>
      </c>
      <c r="H36" s="55" t="n">
        <v>0</v>
      </c>
      <c r="I36" s="55"/>
      <c r="J36" s="56" t="n">
        <v>1</v>
      </c>
      <c r="K36" s="56" t="s">
        <v>1948</v>
      </c>
      <c r="L36" s="56"/>
      <c r="M36" s="41" t="s">
        <v>1999</v>
      </c>
      <c r="N36" s="41"/>
      <c r="O36" s="41"/>
      <c r="P36" s="41"/>
      <c r="Q36" s="51"/>
      <c r="R36" s="41"/>
      <c r="S36" s="41"/>
      <c r="T36" s="41"/>
      <c r="U36" s="41"/>
      <c r="V36" s="41"/>
      <c r="W36" s="41"/>
      <c r="X36" s="41"/>
    </row>
    <row r="37" customFormat="false" ht="15" hidden="false" customHeight="false" outlineLevel="0" collapsed="false">
      <c r="A37" s="0" t="n">
        <v>8</v>
      </c>
      <c r="B37" s="41" t="s">
        <v>2000</v>
      </c>
      <c r="C37" s="51" t="s">
        <v>1405</v>
      </c>
      <c r="D37" s="51" t="e">
        <f aca="false">VLOOKUP(C37,#REF!,1,0)</f>
        <v>#VALUE!</v>
      </c>
      <c r="E37" s="59" t="n">
        <v>39142</v>
      </c>
      <c r="F37" s="60" t="s">
        <v>1950</v>
      </c>
      <c r="G37" s="55" t="n">
        <v>73</v>
      </c>
      <c r="H37" s="55" t="n">
        <v>0</v>
      </c>
      <c r="I37" s="55"/>
      <c r="J37" s="56" t="n">
        <v>1</v>
      </c>
      <c r="K37" s="56" t="s">
        <v>1948</v>
      </c>
      <c r="L37" s="56" t="s">
        <v>1960</v>
      </c>
      <c r="M37" s="41" t="s">
        <v>2000</v>
      </c>
    </row>
    <row r="38" customFormat="false" ht="15" hidden="false" customHeight="false" outlineLevel="0" collapsed="false">
      <c r="A38" s="0" t="n">
        <v>20</v>
      </c>
      <c r="B38" s="41" t="s">
        <v>2001</v>
      </c>
      <c r="C38" s="51" t="s">
        <v>1407</v>
      </c>
      <c r="D38" s="51" t="e">
        <f aca="false">VLOOKUP(C38,#REF!,1,0)</f>
        <v>#VALUE!</v>
      </c>
      <c r="E38" s="59" t="n">
        <v>39114</v>
      </c>
      <c r="F38" s="59" t="n">
        <v>40360</v>
      </c>
      <c r="G38" s="55" t="n">
        <f aca="false">DATEDIF(E38,F38,"m")</f>
        <v>41</v>
      </c>
      <c r="H38" s="55" t="n">
        <v>1</v>
      </c>
      <c r="I38" s="55" t="s">
        <v>17</v>
      </c>
      <c r="J38" s="56" t="n">
        <v>1</v>
      </c>
      <c r="K38" s="56" t="s">
        <v>1948</v>
      </c>
      <c r="L38" s="56"/>
      <c r="M38" s="41" t="s">
        <v>2001</v>
      </c>
    </row>
    <row r="39" customFormat="false" ht="15" hidden="false" customHeight="false" outlineLevel="0" collapsed="false">
      <c r="A39" s="0" t="n">
        <v>46</v>
      </c>
      <c r="B39" s="0" t="s">
        <v>2002</v>
      </c>
      <c r="C39" s="51" t="s">
        <v>2003</v>
      </c>
      <c r="D39" s="51" t="e">
        <f aca="false">VLOOKUP(C39,#REF!,1,0)</f>
        <v>#VALUE!</v>
      </c>
      <c r="E39" s="59" t="n">
        <v>39659</v>
      </c>
      <c r="F39" s="60" t="s">
        <v>1950</v>
      </c>
      <c r="G39" s="55" t="n">
        <v>42</v>
      </c>
      <c r="H39" s="55" t="n">
        <v>0</v>
      </c>
      <c r="I39" s="55"/>
      <c r="J39" s="56" t="n">
        <v>2</v>
      </c>
      <c r="K39" s="56" t="s">
        <v>1952</v>
      </c>
      <c r="L39" s="56"/>
      <c r="M39" s="0" t="s">
        <v>2002</v>
      </c>
      <c r="N39" s="73" t="s">
        <v>2004</v>
      </c>
    </row>
    <row r="40" customFormat="false" ht="15" hidden="false" customHeight="false" outlineLevel="0" collapsed="false">
      <c r="A40" s="0" t="n">
        <v>34</v>
      </c>
      <c r="B40" s="41" t="s">
        <v>2005</v>
      </c>
      <c r="C40" s="51" t="s">
        <v>1409</v>
      </c>
      <c r="D40" s="51" t="e">
        <f aca="false">VLOOKUP(C40,#REF!,1,0)</f>
        <v>#VALUE!</v>
      </c>
      <c r="E40" s="59" t="n">
        <v>39692</v>
      </c>
      <c r="F40" s="60" t="s">
        <v>1950</v>
      </c>
      <c r="G40" s="55" t="n">
        <v>29</v>
      </c>
      <c r="H40" s="55" t="n">
        <v>0</v>
      </c>
      <c r="I40" s="55"/>
      <c r="J40" s="56" t="n">
        <v>1</v>
      </c>
      <c r="K40" s="56" t="s">
        <v>1948</v>
      </c>
      <c r="L40" s="56"/>
      <c r="M40" s="41" t="s">
        <v>2005</v>
      </c>
    </row>
    <row r="41" customFormat="false" ht="15" hidden="false" customHeight="false" outlineLevel="0" collapsed="false">
      <c r="A41" s="0" t="n">
        <v>37</v>
      </c>
      <c r="B41" s="41" t="s">
        <v>2006</v>
      </c>
      <c r="C41" s="51" t="s">
        <v>1411</v>
      </c>
      <c r="D41" s="51" t="e">
        <f aca="false">VLOOKUP(C41,#REF!,1,0)</f>
        <v>#VALUE!</v>
      </c>
      <c r="E41" s="59" t="n">
        <v>39630</v>
      </c>
      <c r="F41" s="59" t="n">
        <v>40391</v>
      </c>
      <c r="G41" s="55" t="n">
        <f aca="false">DATEDIF(E41,F41,"m")</f>
        <v>25</v>
      </c>
      <c r="H41" s="55" t="n">
        <v>1</v>
      </c>
      <c r="I41" s="55" t="s">
        <v>17</v>
      </c>
      <c r="J41" s="56" t="n">
        <v>1</v>
      </c>
      <c r="K41" s="56" t="s">
        <v>1948</v>
      </c>
      <c r="L41" s="56"/>
      <c r="M41" s="41" t="s">
        <v>2006</v>
      </c>
    </row>
    <row r="42" customFormat="false" ht="15" hidden="false" customHeight="false" outlineLevel="0" collapsed="false">
      <c r="A42" s="0" t="n">
        <v>11</v>
      </c>
      <c r="B42" s="41" t="s">
        <v>2007</v>
      </c>
      <c r="C42" s="51" t="s">
        <v>1414</v>
      </c>
      <c r="D42" s="51" t="e">
        <f aca="false">VLOOKUP(C42,#REF!,1,0)</f>
        <v>#VALUE!</v>
      </c>
      <c r="E42" s="59" t="n">
        <v>39630</v>
      </c>
      <c r="F42" s="60" t="s">
        <v>1950</v>
      </c>
      <c r="G42" s="55" t="n">
        <v>54</v>
      </c>
      <c r="H42" s="55" t="n">
        <v>0</v>
      </c>
      <c r="I42" s="55"/>
      <c r="J42" s="56" t="n">
        <v>1</v>
      </c>
      <c r="K42" s="56" t="s">
        <v>1948</v>
      </c>
      <c r="L42" s="56"/>
      <c r="M42" s="41" t="s">
        <v>2007</v>
      </c>
      <c r="N42" s="58"/>
    </row>
    <row r="43" customFormat="false" ht="15" hidden="false" customHeight="false" outlineLevel="0" collapsed="false">
      <c r="A43" s="0" t="n">
        <v>19</v>
      </c>
      <c r="B43" s="41" t="s">
        <v>2008</v>
      </c>
      <c r="C43" s="51" t="s">
        <v>2009</v>
      </c>
      <c r="D43" s="51" t="e">
        <f aca="false">VLOOKUP(C43,#REF!,1,0)</f>
        <v>#VALUE!</v>
      </c>
      <c r="E43" s="59" t="n">
        <v>39600</v>
      </c>
      <c r="F43" s="60" t="s">
        <v>1950</v>
      </c>
      <c r="G43" s="55" t="n">
        <v>43</v>
      </c>
      <c r="H43" s="55" t="n">
        <v>0</v>
      </c>
      <c r="I43" s="55"/>
      <c r="J43" s="56" t="n">
        <v>1</v>
      </c>
      <c r="K43" s="56" t="s">
        <v>1948</v>
      </c>
      <c r="L43" s="56"/>
      <c r="M43" s="41" t="s">
        <v>2008</v>
      </c>
    </row>
    <row r="44" customFormat="false" ht="15" hidden="false" customHeight="false" outlineLevel="0" collapsed="false">
      <c r="A44" s="0" t="n">
        <v>17</v>
      </c>
      <c r="B44" s="41" t="s">
        <v>2010</v>
      </c>
      <c r="C44" s="51" t="s">
        <v>2011</v>
      </c>
      <c r="D44" s="51" t="e">
        <f aca="false">VLOOKUP(C44,#REF!,1,0)</f>
        <v>#VALUE!</v>
      </c>
      <c r="E44" s="59" t="n">
        <v>39600</v>
      </c>
      <c r="F44" s="60" t="s">
        <v>1950</v>
      </c>
      <c r="G44" s="55" t="n">
        <v>47</v>
      </c>
      <c r="H44" s="55" t="n">
        <v>0</v>
      </c>
      <c r="I44" s="55"/>
      <c r="J44" s="56" t="n">
        <v>1</v>
      </c>
      <c r="K44" s="56" t="s">
        <v>1948</v>
      </c>
      <c r="L44" s="56"/>
      <c r="M44" s="41" t="s">
        <v>2010</v>
      </c>
    </row>
    <row r="45" customFormat="false" ht="15" hidden="false" customHeight="false" outlineLevel="0" collapsed="false">
      <c r="A45" s="0" t="n">
        <v>21</v>
      </c>
      <c r="B45" s="41" t="s">
        <v>2012</v>
      </c>
      <c r="C45" s="51" t="s">
        <v>2013</v>
      </c>
      <c r="D45" s="51" t="e">
        <f aca="false">VLOOKUP(C45,#REF!,1,0)</f>
        <v>#VALUE!</v>
      </c>
      <c r="E45" s="59" t="n">
        <v>39539</v>
      </c>
      <c r="F45" s="60" t="s">
        <v>1950</v>
      </c>
      <c r="G45" s="55" t="n">
        <v>41</v>
      </c>
      <c r="H45" s="55" t="n">
        <v>0</v>
      </c>
      <c r="I45" s="55"/>
      <c r="J45" s="56" t="n">
        <v>1</v>
      </c>
      <c r="K45" s="56" t="s">
        <v>1948</v>
      </c>
      <c r="L45" s="56"/>
      <c r="M45" s="41" t="s">
        <v>2012</v>
      </c>
    </row>
    <row r="46" customFormat="false" ht="15" hidden="false" customHeight="false" outlineLevel="0" collapsed="false">
      <c r="A46" s="0" t="n">
        <v>25</v>
      </c>
      <c r="B46" s="41" t="s">
        <v>2014</v>
      </c>
      <c r="C46" s="51" t="s">
        <v>1417</v>
      </c>
      <c r="D46" s="51" t="e">
        <f aca="false">VLOOKUP(C46,#REF!,1,0)</f>
        <v>#VALUE!</v>
      </c>
      <c r="E46" s="59" t="n">
        <v>39479</v>
      </c>
      <c r="F46" s="60" t="s">
        <v>1950</v>
      </c>
      <c r="G46" s="55" t="n">
        <v>36</v>
      </c>
      <c r="H46" s="55" t="n">
        <v>0</v>
      </c>
      <c r="I46" s="55"/>
      <c r="J46" s="56" t="n">
        <v>1</v>
      </c>
      <c r="K46" s="56" t="s">
        <v>1948</v>
      </c>
      <c r="L46" s="56"/>
      <c r="M46" s="41" t="s">
        <v>2014</v>
      </c>
    </row>
    <row r="47" customFormat="false" ht="15" hidden="false" customHeight="false" outlineLevel="0" collapsed="false">
      <c r="A47" s="0" t="n">
        <v>3</v>
      </c>
      <c r="B47" s="41" t="s">
        <v>2015</v>
      </c>
      <c r="C47" s="51" t="s">
        <v>2016</v>
      </c>
      <c r="D47" s="51" t="e">
        <f aca="false">VLOOKUP(C47,#REF!,1,0)</f>
        <v>#VALUE!</v>
      </c>
      <c r="E47" s="61" t="n">
        <v>34182</v>
      </c>
      <c r="F47" s="61" t="n">
        <v>38991</v>
      </c>
      <c r="G47" s="55" t="n">
        <f aca="false">DATEDIF(E47,F47,"m")</f>
        <v>158</v>
      </c>
      <c r="H47" s="55" t="n">
        <v>1</v>
      </c>
      <c r="I47" s="55" t="s">
        <v>17</v>
      </c>
      <c r="J47" s="56" t="n">
        <v>1</v>
      </c>
      <c r="K47" s="56" t="s">
        <v>1948</v>
      </c>
      <c r="L47" s="56"/>
      <c r="M47" s="41" t="s">
        <v>2015</v>
      </c>
    </row>
    <row r="48" customFormat="false" ht="15" hidden="false" customHeight="false" outlineLevel="0" collapsed="false">
      <c r="A48" s="50" t="n">
        <v>1</v>
      </c>
      <c r="B48" s="74" t="s">
        <v>2017</v>
      </c>
      <c r="C48" s="75" t="s">
        <v>1425</v>
      </c>
      <c r="D48" s="51" t="e">
        <f aca="false">VLOOKUP(C48,#REF!,1,0)</f>
        <v>#VALUE!</v>
      </c>
      <c r="E48" s="76" t="n">
        <v>34516</v>
      </c>
      <c r="F48" s="76" t="n">
        <v>38261</v>
      </c>
      <c r="G48" s="77" t="n">
        <f aca="false">DATEDIF(E48,F48,"m")</f>
        <v>123</v>
      </c>
      <c r="H48" s="77" t="n">
        <v>1</v>
      </c>
      <c r="I48" s="77" t="s">
        <v>17</v>
      </c>
      <c r="J48" s="78" t="n">
        <v>1</v>
      </c>
      <c r="K48" s="78" t="s">
        <v>1948</v>
      </c>
      <c r="L48" s="78" t="s">
        <v>2018</v>
      </c>
      <c r="M48" s="74" t="s">
        <v>2017</v>
      </c>
      <c r="N48" s="79" t="s">
        <v>2019</v>
      </c>
    </row>
    <row r="49" customFormat="false" ht="15" hidden="false" customHeight="false" outlineLevel="0" collapsed="false">
      <c r="A49" s="0" t="n">
        <v>23</v>
      </c>
      <c r="B49" s="41" t="s">
        <v>2020</v>
      </c>
      <c r="C49" s="51" t="s">
        <v>1427</v>
      </c>
      <c r="D49" s="51" t="e">
        <f aca="false">VLOOKUP(C49,#REF!,1,0)</f>
        <v>#VALUE!</v>
      </c>
      <c r="E49" s="59" t="n">
        <v>36100</v>
      </c>
      <c r="F49" s="60" t="s">
        <v>1950</v>
      </c>
      <c r="G49" s="55" t="n">
        <v>130</v>
      </c>
      <c r="H49" s="55" t="n">
        <v>0</v>
      </c>
      <c r="I49" s="55"/>
      <c r="J49" s="56" t="n">
        <v>1</v>
      </c>
      <c r="K49" s="56" t="s">
        <v>1948</v>
      </c>
      <c r="L49" s="56"/>
      <c r="M49" s="41" t="s">
        <v>2020</v>
      </c>
      <c r="N49" s="73" t="s">
        <v>2019</v>
      </c>
    </row>
    <row r="50" customFormat="false" ht="18.75" hidden="false" customHeight="false" outlineLevel="0" collapsed="false">
      <c r="H50" s="80" t="s">
        <v>2021</v>
      </c>
      <c r="I50" s="80"/>
      <c r="J50" s="80" t="n">
        <f aca="false">SUM(J2:J47)-2</f>
        <v>66</v>
      </c>
    </row>
  </sheetData>
  <autoFilter ref="A1:M50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4.3112244897959"/>
    <col collapsed="false" hidden="false" max="2" min="2" style="0" width="16.469387755102"/>
    <col collapsed="false" hidden="false" max="4" min="3" style="0" width="17.5510204081633"/>
    <col collapsed="false" hidden="false" max="6" min="5" style="0" width="18.6275510204082"/>
    <col collapsed="false" hidden="false" max="1025" min="7" style="0" width="10.2602040816327"/>
  </cols>
  <sheetData>
    <row r="1" customFormat="false" ht="13.8" hidden="false" customHeight="false" outlineLevel="0" collapsed="false">
      <c r="A1" s="41" t="s">
        <v>2022</v>
      </c>
      <c r="B1" s="41" t="s">
        <v>2023</v>
      </c>
      <c r="C1" s="41" t="s">
        <v>2024</v>
      </c>
      <c r="D1" s="41" t="s">
        <v>2025</v>
      </c>
      <c r="E1" s="41" t="s">
        <v>2026</v>
      </c>
      <c r="F1" s="41" t="s">
        <v>2027</v>
      </c>
      <c r="G1" s="41"/>
    </row>
    <row r="2" customFormat="false" ht="12.8" hidden="false" customHeight="false" outlineLevel="0" collapsed="false">
      <c r="A2" s="0" t="s">
        <v>1308</v>
      </c>
      <c r="B2" s="0" t="s">
        <v>1308</v>
      </c>
      <c r="C2" s="0" t="n">
        <v>1</v>
      </c>
      <c r="D2" s="0" t="s">
        <v>1317</v>
      </c>
      <c r="E2" s="0" t="s">
        <v>1317</v>
      </c>
      <c r="F2" s="0" t="n">
        <v>1</v>
      </c>
    </row>
    <row r="3" customFormat="false" ht="12.8" hidden="false" customHeight="false" outlineLevel="0" collapsed="false">
      <c r="A3" s="0" t="s">
        <v>1328</v>
      </c>
      <c r="B3" s="0" t="s">
        <v>1328</v>
      </c>
      <c r="C3" s="0" t="n">
        <v>1</v>
      </c>
      <c r="D3" s="0" t="s">
        <v>1317</v>
      </c>
      <c r="E3" s="0" t="s">
        <v>1317</v>
      </c>
      <c r="F3" s="0" t="n">
        <v>1</v>
      </c>
    </row>
    <row r="4" customFormat="false" ht="12.8" hidden="false" customHeight="false" outlineLevel="0" collapsed="false">
      <c r="A4" s="0" t="s">
        <v>1336</v>
      </c>
      <c r="B4" s="0" t="s">
        <v>1336</v>
      </c>
      <c r="C4" s="0" t="n">
        <v>1</v>
      </c>
      <c r="D4" s="0" t="s">
        <v>1317</v>
      </c>
      <c r="E4" s="0" t="s">
        <v>1317</v>
      </c>
      <c r="F4" s="0" t="n">
        <v>1</v>
      </c>
    </row>
    <row r="5" customFormat="false" ht="12.8" hidden="false" customHeight="false" outlineLevel="0" collapsed="false">
      <c r="A5" s="0" t="s">
        <v>1345</v>
      </c>
      <c r="B5" s="0" t="s">
        <v>1345</v>
      </c>
      <c r="C5" s="0" t="n">
        <v>1</v>
      </c>
      <c r="D5" s="0" t="s">
        <v>1317</v>
      </c>
      <c r="E5" s="0" t="s">
        <v>1317</v>
      </c>
      <c r="F5" s="0" t="n">
        <v>1</v>
      </c>
    </row>
    <row r="6" customFormat="false" ht="12.8" hidden="false" customHeight="false" outlineLevel="0" collapsed="false">
      <c r="A6" s="0" t="s">
        <v>1350</v>
      </c>
      <c r="B6" s="0" t="s">
        <v>1350</v>
      </c>
      <c r="C6" s="0" t="n">
        <v>1</v>
      </c>
      <c r="D6" s="0" t="s">
        <v>1317</v>
      </c>
      <c r="E6" s="0" t="s">
        <v>1317</v>
      </c>
      <c r="F6" s="0" t="n">
        <v>1</v>
      </c>
    </row>
    <row r="7" customFormat="false" ht="12.8" hidden="false" customHeight="false" outlineLevel="0" collapsed="false">
      <c r="A7" s="0" t="s">
        <v>1353</v>
      </c>
      <c r="B7" s="0" t="s">
        <v>1353</v>
      </c>
      <c r="C7" s="0" t="n">
        <v>1</v>
      </c>
      <c r="D7" s="0" t="s">
        <v>1317</v>
      </c>
      <c r="E7" s="0" t="s">
        <v>1317</v>
      </c>
      <c r="F7" s="0" t="n">
        <v>1</v>
      </c>
    </row>
    <row r="8" customFormat="false" ht="12.8" hidden="false" customHeight="false" outlineLevel="0" collapsed="false">
      <c r="A8" s="0" t="s">
        <v>2028</v>
      </c>
      <c r="B8" s="0" t="s">
        <v>1981</v>
      </c>
      <c r="C8" s="0" t="n">
        <v>1</v>
      </c>
      <c r="D8" s="0" t="s">
        <v>1317</v>
      </c>
      <c r="E8" s="0" t="s">
        <v>1317</v>
      </c>
      <c r="F8" s="0" t="n">
        <v>1</v>
      </c>
    </row>
    <row r="9" customFormat="false" ht="12.8" hidden="false" customHeight="false" outlineLevel="0" collapsed="false">
      <c r="A9" s="0" t="s">
        <v>1949</v>
      </c>
      <c r="B9" s="0" t="s">
        <v>1949</v>
      </c>
      <c r="C9" s="0" t="s">
        <v>1317</v>
      </c>
      <c r="D9" s="0" t="n">
        <v>1</v>
      </c>
      <c r="E9" s="0" t="s">
        <v>1317</v>
      </c>
      <c r="F9" s="0" t="n">
        <v>1</v>
      </c>
    </row>
    <row r="10" customFormat="false" ht="12.8" hidden="false" customHeight="false" outlineLevel="0" collapsed="false">
      <c r="A10" s="0" t="s">
        <v>2029</v>
      </c>
      <c r="B10" s="0" t="s">
        <v>1384</v>
      </c>
      <c r="C10" s="0" t="s">
        <v>1317</v>
      </c>
      <c r="D10" s="0" t="n">
        <v>1</v>
      </c>
      <c r="E10" s="0" t="s">
        <v>1317</v>
      </c>
      <c r="F10" s="0" t="n">
        <v>1</v>
      </c>
    </row>
    <row r="11" customFormat="false" ht="12.8" hidden="false" customHeight="false" outlineLevel="0" collapsed="false">
      <c r="A11" s="0" t="s">
        <v>1983</v>
      </c>
      <c r="B11" s="0" t="s">
        <v>1984</v>
      </c>
      <c r="C11" s="0" t="s">
        <v>1317</v>
      </c>
      <c r="D11" s="0" t="n">
        <v>1</v>
      </c>
      <c r="E11" s="0" t="s">
        <v>1317</v>
      </c>
      <c r="F11" s="0" t="n">
        <v>1</v>
      </c>
    </row>
    <row r="12" customFormat="false" ht="12.8" hidden="false" customHeight="false" outlineLevel="0" collapsed="false">
      <c r="A12" s="0" t="s">
        <v>1986</v>
      </c>
      <c r="B12" s="0" t="s">
        <v>1392</v>
      </c>
      <c r="C12" s="0" t="s">
        <v>1317</v>
      </c>
      <c r="D12" s="0" t="n">
        <v>1</v>
      </c>
      <c r="E12" s="0" t="s">
        <v>1317</v>
      </c>
      <c r="F12" s="0" t="n">
        <v>1</v>
      </c>
    </row>
    <row r="13" customFormat="false" ht="12.8" hidden="false" customHeight="false" outlineLevel="0" collapsed="false">
      <c r="A13" s="0" t="s">
        <v>1987</v>
      </c>
      <c r="B13" s="0" t="s">
        <v>1988</v>
      </c>
      <c r="C13" s="0" t="s">
        <v>1317</v>
      </c>
      <c r="D13" s="0" t="n">
        <v>1</v>
      </c>
      <c r="E13" s="0" t="s">
        <v>1317</v>
      </c>
      <c r="F13" s="0" t="n">
        <v>1</v>
      </c>
    </row>
    <row r="14" customFormat="false" ht="12.8" hidden="false" customHeight="false" outlineLevel="0" collapsed="false">
      <c r="A14" s="0" t="s">
        <v>1989</v>
      </c>
      <c r="B14" s="0" t="s">
        <v>1395</v>
      </c>
      <c r="C14" s="0" t="s">
        <v>1317</v>
      </c>
      <c r="D14" s="0" t="n">
        <v>1</v>
      </c>
      <c r="E14" s="0" t="s">
        <v>1317</v>
      </c>
      <c r="F14" s="0" t="n">
        <v>1</v>
      </c>
    </row>
    <row r="15" customFormat="false" ht="12.8" hidden="false" customHeight="false" outlineLevel="0" collapsed="false">
      <c r="A15" s="0" t="s">
        <v>1990</v>
      </c>
      <c r="B15" s="0" t="s">
        <v>1991</v>
      </c>
      <c r="C15" s="0" t="s">
        <v>1317</v>
      </c>
      <c r="D15" s="0" t="n">
        <v>1</v>
      </c>
      <c r="E15" s="0" t="s">
        <v>1317</v>
      </c>
      <c r="F15" s="0" t="n">
        <v>1</v>
      </c>
    </row>
    <row r="16" customFormat="false" ht="12.8" hidden="false" customHeight="false" outlineLevel="0" collapsed="false">
      <c r="A16" s="0" t="s">
        <v>2006</v>
      </c>
      <c r="B16" s="0" t="s">
        <v>1411</v>
      </c>
      <c r="C16" s="0" t="s">
        <v>1317</v>
      </c>
      <c r="D16" s="0" t="n">
        <v>1</v>
      </c>
      <c r="E16" s="0" t="s">
        <v>1317</v>
      </c>
      <c r="F16" s="0" t="n">
        <v>1</v>
      </c>
    </row>
    <row r="17" customFormat="false" ht="12.8" hidden="false" customHeight="false" outlineLevel="0" collapsed="false">
      <c r="A17" s="0" t="s">
        <v>2015</v>
      </c>
      <c r="B17" s="0" t="s">
        <v>2016</v>
      </c>
      <c r="C17" s="0" t="s">
        <v>1317</v>
      </c>
      <c r="D17" s="0" t="n">
        <v>1</v>
      </c>
      <c r="E17" s="0" t="s">
        <v>1317</v>
      </c>
      <c r="F17" s="0" t="n">
        <v>1</v>
      </c>
    </row>
    <row r="18" customFormat="false" ht="12.8" hidden="false" customHeight="false" outlineLevel="0" collapsed="false">
      <c r="A18" s="0" t="s">
        <v>1951</v>
      </c>
      <c r="B18" s="0" t="s">
        <v>1951</v>
      </c>
      <c r="C18" s="0" t="n">
        <v>0</v>
      </c>
      <c r="D18" s="0" t="s">
        <v>1317</v>
      </c>
      <c r="E18" s="0" t="s">
        <v>1317</v>
      </c>
      <c r="F18" s="0" t="n">
        <v>0</v>
      </c>
    </row>
    <row r="19" customFormat="false" ht="12.8" hidden="false" customHeight="false" outlineLevel="0" collapsed="false">
      <c r="A19" s="0" t="s">
        <v>1311</v>
      </c>
      <c r="B19" s="0" t="s">
        <v>1311</v>
      </c>
      <c r="C19" s="0" t="n">
        <v>0</v>
      </c>
      <c r="D19" s="0" t="s">
        <v>1317</v>
      </c>
      <c r="E19" s="0" t="s">
        <v>1317</v>
      </c>
      <c r="F19" s="0" t="n">
        <v>0</v>
      </c>
    </row>
    <row r="20" customFormat="false" ht="12.8" hidden="false" customHeight="false" outlineLevel="0" collapsed="false">
      <c r="A20" s="0" t="s">
        <v>1313</v>
      </c>
      <c r="B20" s="0" t="s">
        <v>1313</v>
      </c>
      <c r="C20" s="0" t="n">
        <v>0</v>
      </c>
      <c r="D20" s="0" t="s">
        <v>1317</v>
      </c>
      <c r="E20" s="0" t="s">
        <v>1317</v>
      </c>
      <c r="F20" s="0" t="n">
        <v>0</v>
      </c>
    </row>
    <row r="21" customFormat="false" ht="12.8" hidden="false" customHeight="false" outlineLevel="0" collapsed="false">
      <c r="A21" s="0" t="s">
        <v>1320</v>
      </c>
      <c r="B21" s="0" t="s">
        <v>1320</v>
      </c>
      <c r="C21" s="0" t="n">
        <v>0</v>
      </c>
      <c r="D21" s="0" t="s">
        <v>1317</v>
      </c>
      <c r="E21" s="0" t="s">
        <v>1317</v>
      </c>
      <c r="F21" s="0" t="n">
        <v>0</v>
      </c>
    </row>
    <row r="22" customFormat="false" ht="12.8" hidden="false" customHeight="false" outlineLevel="0" collapsed="false">
      <c r="A22" s="0" t="s">
        <v>1324</v>
      </c>
      <c r="B22" s="0" t="s">
        <v>1324</v>
      </c>
      <c r="C22" s="0" t="n">
        <v>0</v>
      </c>
      <c r="D22" s="0" t="s">
        <v>1317</v>
      </c>
      <c r="E22" s="0" t="s">
        <v>1317</v>
      </c>
      <c r="F22" s="0" t="n">
        <v>0</v>
      </c>
    </row>
    <row r="23" customFormat="false" ht="12.8" hidden="false" customHeight="false" outlineLevel="0" collapsed="false">
      <c r="A23" s="0" t="s">
        <v>1340</v>
      </c>
      <c r="B23" s="0" t="s">
        <v>1340</v>
      </c>
      <c r="C23" s="0" t="n">
        <v>0</v>
      </c>
      <c r="D23" s="0" t="s">
        <v>1317</v>
      </c>
      <c r="E23" s="0" t="s">
        <v>1317</v>
      </c>
      <c r="F23" s="0" t="n">
        <v>0</v>
      </c>
    </row>
    <row r="24" customFormat="false" ht="12.8" hidden="false" customHeight="false" outlineLevel="0" collapsed="false">
      <c r="A24" s="0" t="s">
        <v>1994</v>
      </c>
      <c r="B24" s="0" t="s">
        <v>1995</v>
      </c>
      <c r="C24" s="0" t="s">
        <v>1317</v>
      </c>
      <c r="D24" s="0" t="n">
        <v>0</v>
      </c>
      <c r="E24" s="0" t="s">
        <v>1317</v>
      </c>
      <c r="F24" s="0" t="n">
        <v>0</v>
      </c>
    </row>
    <row r="25" customFormat="false" ht="12.8" hidden="false" customHeight="false" outlineLevel="0" collapsed="false">
      <c r="A25" s="0" t="s">
        <v>1996</v>
      </c>
      <c r="B25" s="0" t="s">
        <v>1400</v>
      </c>
      <c r="C25" s="0" t="s">
        <v>1317</v>
      </c>
      <c r="D25" s="0" t="n">
        <v>0</v>
      </c>
      <c r="E25" s="0" t="s">
        <v>1317</v>
      </c>
      <c r="F25" s="0" t="n">
        <v>0</v>
      </c>
    </row>
    <row r="26" customFormat="false" ht="12.8" hidden="false" customHeight="false" outlineLevel="0" collapsed="false">
      <c r="A26" s="0" t="s">
        <v>1999</v>
      </c>
      <c r="B26" s="0" t="s">
        <v>1402</v>
      </c>
      <c r="C26" s="0" t="s">
        <v>1317</v>
      </c>
      <c r="D26" s="0" t="n">
        <v>0</v>
      </c>
      <c r="E26" s="0" t="s">
        <v>1317</v>
      </c>
      <c r="F26" s="0" t="n">
        <v>0</v>
      </c>
    </row>
    <row r="27" customFormat="false" ht="12.8" hidden="false" customHeight="false" outlineLevel="0" collapsed="false">
      <c r="A27" s="0" t="s">
        <v>2002</v>
      </c>
      <c r="B27" s="0" t="s">
        <v>2003</v>
      </c>
      <c r="C27" s="0" t="n">
        <v>0</v>
      </c>
      <c r="D27" s="0" t="s">
        <v>1317</v>
      </c>
      <c r="E27" s="0" t="s">
        <v>1317</v>
      </c>
      <c r="F27" s="0" t="n">
        <v>0</v>
      </c>
    </row>
    <row r="28" customFormat="false" ht="12.8" hidden="false" customHeight="false" outlineLevel="0" collapsed="false">
      <c r="A28" s="0" t="s">
        <v>2005</v>
      </c>
      <c r="B28" s="0" t="s">
        <v>1409</v>
      </c>
      <c r="C28" s="0" t="s">
        <v>1317</v>
      </c>
      <c r="D28" s="0" t="n">
        <v>0</v>
      </c>
      <c r="E28" s="0" t="s">
        <v>1317</v>
      </c>
      <c r="F28" s="0" t="n">
        <v>0</v>
      </c>
    </row>
    <row r="29" customFormat="false" ht="12.8" hidden="false" customHeight="false" outlineLevel="0" collapsed="false">
      <c r="A29" s="0" t="s">
        <v>2014</v>
      </c>
      <c r="B29" s="0" t="s">
        <v>1417</v>
      </c>
      <c r="C29" s="0" t="s">
        <v>1317</v>
      </c>
      <c r="D29" s="0" t="n">
        <v>0</v>
      </c>
      <c r="E29" s="0" t="s">
        <v>1317</v>
      </c>
      <c r="F29" s="0" t="n">
        <v>0</v>
      </c>
    </row>
    <row r="30" customFormat="false" ht="12.8" hidden="false" customHeight="false" outlineLevel="0" collapsed="false">
      <c r="A30" s="0" t="s">
        <v>2017</v>
      </c>
      <c r="B30" s="10" t="s">
        <v>1425</v>
      </c>
      <c r="C30" s="0" t="s">
        <v>1317</v>
      </c>
      <c r="D30" s="0" t="s">
        <v>1317</v>
      </c>
      <c r="E30" s="0" t="n">
        <v>1</v>
      </c>
      <c r="F30" s="0" t="n">
        <v>1</v>
      </c>
      <c r="H30" s="0" t="s">
        <v>2030</v>
      </c>
    </row>
    <row r="31" customFormat="false" ht="12.8" hidden="false" customHeight="false" outlineLevel="0" collapsed="false">
      <c r="A31" s="0" t="s">
        <v>2020</v>
      </c>
      <c r="B31" s="10" t="s">
        <v>1427</v>
      </c>
      <c r="C31" s="0" t="s">
        <v>1317</v>
      </c>
      <c r="D31" s="0" t="s">
        <v>1317</v>
      </c>
      <c r="E31" s="0" t="n">
        <v>1</v>
      </c>
      <c r="F31" s="0" t="n">
        <v>1</v>
      </c>
      <c r="H31" s="0" t="s">
        <v>2031</v>
      </c>
    </row>
    <row r="32" customFormat="false" ht="12.8" hidden="false" customHeight="false" outlineLevel="0" collapsed="false">
      <c r="A32" s="0" t="s">
        <v>1945</v>
      </c>
      <c r="B32" s="10" t="s">
        <v>1945</v>
      </c>
      <c r="C32" s="0" t="s">
        <v>1317</v>
      </c>
      <c r="D32" s="0" t="s">
        <v>1317</v>
      </c>
      <c r="E32" s="0" t="n">
        <v>1</v>
      </c>
      <c r="F32" s="0" t="n">
        <v>1</v>
      </c>
      <c r="H32" s="0" t="s">
        <v>2032</v>
      </c>
    </row>
    <row r="33" customFormat="false" ht="12.8" hidden="false" customHeight="false" outlineLevel="0" collapsed="false">
      <c r="A33" s="0" t="s">
        <v>2007</v>
      </c>
      <c r="B33" s="10" t="s">
        <v>1414</v>
      </c>
      <c r="C33" s="0" t="s">
        <v>1317</v>
      </c>
      <c r="D33" s="0" t="s">
        <v>1317</v>
      </c>
      <c r="E33" s="0" t="n">
        <v>0</v>
      </c>
      <c r="F33" s="0" t="n">
        <v>0</v>
      </c>
      <c r="H33" s="0" t="s">
        <v>2033</v>
      </c>
    </row>
    <row r="34" customFormat="false" ht="12.8" hidden="false" customHeight="false" outlineLevel="0" collapsed="false">
      <c r="A34" s="0" t="s">
        <v>2008</v>
      </c>
      <c r="B34" s="10" t="s">
        <v>2009</v>
      </c>
      <c r="C34" s="0" t="s">
        <v>1317</v>
      </c>
      <c r="D34" s="0" t="s">
        <v>1317</v>
      </c>
      <c r="E34" s="0" t="n">
        <v>0</v>
      </c>
      <c r="F34" s="0" t="n">
        <v>0</v>
      </c>
      <c r="H34" s="0" t="s">
        <v>2034</v>
      </c>
    </row>
    <row r="35" customFormat="false" ht="12.8" hidden="false" customHeight="false" outlineLevel="0" collapsed="false">
      <c r="A35" s="0" t="s">
        <v>2010</v>
      </c>
      <c r="B35" s="10" t="s">
        <v>2011</v>
      </c>
      <c r="C35" s="0" t="s">
        <v>1317</v>
      </c>
      <c r="D35" s="0" t="s">
        <v>1317</v>
      </c>
      <c r="E35" s="0" t="n">
        <v>0</v>
      </c>
      <c r="F35" s="0" t="n">
        <v>0</v>
      </c>
      <c r="H35" s="0" t="s">
        <v>2035</v>
      </c>
    </row>
    <row r="36" customFormat="false" ht="12.8" hidden="false" customHeight="false" outlineLevel="0" collapsed="false">
      <c r="A36" s="0" t="s">
        <v>2012</v>
      </c>
      <c r="B36" s="10" t="s">
        <v>2013</v>
      </c>
      <c r="C36" s="0" t="s">
        <v>1317</v>
      </c>
      <c r="D36" s="0" t="s">
        <v>1317</v>
      </c>
      <c r="E36" s="0" t="n">
        <v>0</v>
      </c>
      <c r="F36" s="0" t="n">
        <v>0</v>
      </c>
      <c r="H36" s="0" t="s">
        <v>2034</v>
      </c>
    </row>
    <row r="37" customFormat="false" ht="12.8" hidden="false" customHeight="false" outlineLevel="0" collapsed="false">
      <c r="A37" s="0" t="s">
        <v>2000</v>
      </c>
      <c r="B37" s="10" t="s">
        <v>1405</v>
      </c>
      <c r="C37" s="0" t="s">
        <v>1317</v>
      </c>
      <c r="D37" s="0" t="s">
        <v>1317</v>
      </c>
      <c r="E37" s="0" t="n">
        <v>0</v>
      </c>
      <c r="F37" s="0" t="n">
        <v>0</v>
      </c>
      <c r="H37" s="0" t="s">
        <v>2034</v>
      </c>
    </row>
    <row r="38" customFormat="false" ht="12.8" hidden="false" customHeight="false" outlineLevel="0" collapsed="false">
      <c r="A38" s="0" t="s">
        <v>2001</v>
      </c>
      <c r="B38" s="10" t="s">
        <v>1407</v>
      </c>
      <c r="C38" s="0" t="s">
        <v>1317</v>
      </c>
      <c r="D38" s="0" t="s">
        <v>1317</v>
      </c>
      <c r="E38" s="0" t="n">
        <v>1</v>
      </c>
      <c r="F38" s="0" t="n">
        <v>1</v>
      </c>
      <c r="H38" s="0" t="s">
        <v>2036</v>
      </c>
    </row>
    <row r="39" customFormat="false" ht="12.8" hidden="false" customHeight="false" outlineLevel="0" collapsed="false">
      <c r="A39" s="0" t="s">
        <v>1997</v>
      </c>
      <c r="B39" s="10" t="s">
        <v>1998</v>
      </c>
      <c r="C39" s="0" t="s">
        <v>1317</v>
      </c>
      <c r="D39" s="0" t="s">
        <v>1317</v>
      </c>
      <c r="E39" s="0" t="n">
        <v>0</v>
      </c>
      <c r="F39" s="0" t="n">
        <v>0</v>
      </c>
      <c r="H39" s="0" t="s">
        <v>2037</v>
      </c>
    </row>
    <row r="40" customFormat="false" ht="12.8" hidden="false" customHeight="false" outlineLevel="0" collapsed="false">
      <c r="A40" s="0" t="s">
        <v>2038</v>
      </c>
      <c r="B40" s="0" t="s">
        <v>1962</v>
      </c>
      <c r="C40" s="0" t="s">
        <v>1317</v>
      </c>
      <c r="D40" s="0" t="s">
        <v>1317</v>
      </c>
      <c r="E40" s="0" t="n">
        <v>0</v>
      </c>
      <c r="F40" s="0" t="n">
        <v>0</v>
      </c>
      <c r="H40" s="0" t="s">
        <v>2039</v>
      </c>
    </row>
    <row r="41" customFormat="false" ht="12.8" hidden="false" customHeight="false" outlineLevel="0" collapsed="false">
      <c r="A41" s="0" t="s">
        <v>2040</v>
      </c>
      <c r="B41" s="10" t="s">
        <v>1358</v>
      </c>
      <c r="C41" s="0" t="s">
        <v>1317</v>
      </c>
      <c r="D41" s="0" t="s">
        <v>1317</v>
      </c>
      <c r="E41" s="0" t="n">
        <v>1</v>
      </c>
      <c r="F41" s="0" t="n">
        <v>1</v>
      </c>
      <c r="H41" s="0" t="s">
        <v>2032</v>
      </c>
    </row>
    <row r="42" customFormat="false" ht="12.8" hidden="false" customHeight="false" outlineLevel="0" collapsed="false">
      <c r="A42" s="0" t="s">
        <v>2041</v>
      </c>
      <c r="B42" s="0" t="s">
        <v>1368</v>
      </c>
      <c r="C42" s="0" t="s">
        <v>1317</v>
      </c>
      <c r="D42" s="0" t="s">
        <v>1317</v>
      </c>
      <c r="E42" s="0" t="n">
        <v>0</v>
      </c>
      <c r="F42" s="0" t="n">
        <v>0</v>
      </c>
      <c r="H42" s="0" t="s">
        <v>2042</v>
      </c>
    </row>
    <row r="43" customFormat="false" ht="12.8" hidden="false" customHeight="false" outlineLevel="0" collapsed="false">
      <c r="A43" s="0" t="s">
        <v>2043</v>
      </c>
      <c r="B43" s="0" t="s">
        <v>1370</v>
      </c>
      <c r="C43" s="0" t="s">
        <v>1317</v>
      </c>
      <c r="D43" s="0" t="s">
        <v>1317</v>
      </c>
      <c r="E43" s="0" t="n">
        <v>1</v>
      </c>
      <c r="F43" s="0" t="n">
        <v>1</v>
      </c>
      <c r="H43" s="0" t="s">
        <v>2044</v>
      </c>
    </row>
    <row r="44" customFormat="false" ht="12.8" hidden="false" customHeight="false" outlineLevel="0" collapsed="false">
      <c r="A44" s="0" t="s">
        <v>2045</v>
      </c>
      <c r="B44" s="10" t="s">
        <v>1375</v>
      </c>
      <c r="C44" s="0" t="s">
        <v>1317</v>
      </c>
      <c r="D44" s="0" t="s">
        <v>1317</v>
      </c>
      <c r="E44" s="0" t="n">
        <v>1</v>
      </c>
      <c r="F44" s="0" t="n">
        <v>1</v>
      </c>
      <c r="H44" s="0" t="s">
        <v>2032</v>
      </c>
    </row>
    <row r="45" customFormat="false" ht="12.8" hidden="false" customHeight="false" outlineLevel="0" collapsed="false">
      <c r="A45" s="0" t="s">
        <v>2046</v>
      </c>
      <c r="B45" s="10" t="s">
        <v>1387</v>
      </c>
      <c r="C45" s="0" t="s">
        <v>1317</v>
      </c>
      <c r="D45" s="0" t="s">
        <v>1317</v>
      </c>
      <c r="E45" s="0" t="n">
        <v>1</v>
      </c>
      <c r="F45" s="0" t="n">
        <v>1</v>
      </c>
      <c r="H45" s="0" t="s">
        <v>2032</v>
      </c>
    </row>
    <row r="46" customFormat="false" ht="12.8" hidden="false" customHeight="false" outlineLevel="0" collapsed="false">
      <c r="A46" s="0" t="s">
        <v>1985</v>
      </c>
      <c r="B46" s="10" t="s">
        <v>1390</v>
      </c>
      <c r="C46" s="0" t="s">
        <v>1317</v>
      </c>
      <c r="D46" s="0" t="s">
        <v>1317</v>
      </c>
      <c r="E46" s="0" t="n">
        <v>0</v>
      </c>
      <c r="F46" s="0" t="n">
        <v>0</v>
      </c>
      <c r="H46" s="0" t="s">
        <v>2034</v>
      </c>
    </row>
    <row r="47" customFormat="false" ht="12.8" hidden="false" customHeight="false" outlineLevel="0" collapsed="false">
      <c r="A47" s="0" t="s">
        <v>1992</v>
      </c>
      <c r="B47" s="10" t="s">
        <v>1993</v>
      </c>
      <c r="C47" s="0" t="s">
        <v>1317</v>
      </c>
      <c r="D47" s="0" t="s">
        <v>1317</v>
      </c>
      <c r="E47" s="0" t="n">
        <v>0</v>
      </c>
      <c r="F47" s="0" t="n">
        <v>0</v>
      </c>
      <c r="H47" s="0" t="s">
        <v>2034</v>
      </c>
    </row>
    <row r="48" customFormat="false" ht="12.8" hidden="false" customHeight="false" outlineLevel="0" collapsed="false">
      <c r="A48" s="0" t="s">
        <v>2047</v>
      </c>
      <c r="B48" s="0" t="e">
        <f aca="false">#N/A</f>
        <v>#N/A</v>
      </c>
      <c r="C48" s="0" t="s">
        <v>1317</v>
      </c>
      <c r="D48" s="0" t="s">
        <v>1317</v>
      </c>
      <c r="E48" s="0" t="s">
        <v>1317</v>
      </c>
    </row>
  </sheetData>
  <autoFilter ref="A:F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7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9" min="2" style="0" width="16.469387755102"/>
    <col collapsed="false" hidden="false" max="13" min="12" style="0" width="21.5969387755102"/>
    <col collapsed="false" hidden="false" max="16" min="16" style="0" width="18.6275510204082"/>
    <col collapsed="false" hidden="false" max="17" min="17" style="0" width="25.2448979591837"/>
  </cols>
  <sheetData>
    <row r="1" s="93" customFormat="true" ht="60.75" hidden="false" customHeight="true" outlineLevel="0" collapsed="false">
      <c r="A1" s="81" t="s">
        <v>2048</v>
      </c>
      <c r="B1" s="82" t="s">
        <v>2049</v>
      </c>
      <c r="C1" s="83" t="s">
        <v>2050</v>
      </c>
      <c r="D1" s="83" t="s">
        <v>2051</v>
      </c>
      <c r="E1" s="84" t="s">
        <v>212</v>
      </c>
      <c r="F1" s="84" t="s">
        <v>2052</v>
      </c>
      <c r="G1" s="85" t="s">
        <v>2053</v>
      </c>
      <c r="H1" s="85" t="s">
        <v>2054</v>
      </c>
      <c r="I1" s="85" t="s">
        <v>2055</v>
      </c>
      <c r="J1" s="86" t="s">
        <v>5</v>
      </c>
      <c r="K1" s="87" t="s">
        <v>6</v>
      </c>
      <c r="L1" s="88" t="s">
        <v>2056</v>
      </c>
      <c r="M1" s="89" t="s">
        <v>2057</v>
      </c>
      <c r="N1" s="90" t="s">
        <v>2058</v>
      </c>
      <c r="O1" s="82" t="s">
        <v>2059</v>
      </c>
      <c r="P1" s="91" t="s">
        <v>2060</v>
      </c>
      <c r="Q1" s="92" t="s">
        <v>2061</v>
      </c>
    </row>
    <row r="2" customFormat="false" ht="15.75" hidden="false" customHeight="false" outlineLevel="0" collapsed="false">
      <c r="A2" s="0" t="s">
        <v>2062</v>
      </c>
      <c r="B2" s="0" t="n">
        <v>0</v>
      </c>
      <c r="C2" s="0" t="n">
        <v>84</v>
      </c>
      <c r="D2" s="0" t="n">
        <v>1</v>
      </c>
      <c r="E2" s="0" t="s">
        <v>2063</v>
      </c>
      <c r="F2" s="0" t="n">
        <f aca="false">IF(E2=$E$46,0,1)</f>
        <v>1</v>
      </c>
      <c r="G2" s="94" t="s">
        <v>1947</v>
      </c>
      <c r="H2" s="0" t="n">
        <v>1</v>
      </c>
      <c r="I2" s="0" t="n">
        <v>2</v>
      </c>
      <c r="J2" s="0" t="n">
        <v>0</v>
      </c>
      <c r="K2" s="0" t="n">
        <v>0</v>
      </c>
      <c r="L2" s="0" t="s">
        <v>2064</v>
      </c>
      <c r="M2" s="0" t="n">
        <v>1</v>
      </c>
      <c r="N2" s="0" t="n">
        <v>1.95</v>
      </c>
      <c r="O2" s="0" t="n">
        <v>0</v>
      </c>
      <c r="P2" s="0" t="n">
        <v>1</v>
      </c>
      <c r="Q2" s="0" t="n">
        <v>18</v>
      </c>
    </row>
    <row r="3" customFormat="false" ht="15" hidden="false" customHeight="false" outlineLevel="0" collapsed="false">
      <c r="A3" s="0" t="s">
        <v>1951</v>
      </c>
      <c r="B3" s="0" t="n">
        <v>0</v>
      </c>
      <c r="C3" s="0" t="n">
        <v>76</v>
      </c>
      <c r="D3" s="0" t="n">
        <v>1</v>
      </c>
      <c r="E3" s="0" t="s">
        <v>2065</v>
      </c>
      <c r="F3" s="0" t="n">
        <f aca="false">IF(E3=$E$46,0,1)</f>
        <v>0</v>
      </c>
      <c r="G3" s="0" t="n">
        <v>37</v>
      </c>
      <c r="H3" s="0" t="n">
        <v>0</v>
      </c>
      <c r="I3" s="0" t="n">
        <v>0</v>
      </c>
      <c r="J3" s="0" t="n">
        <v>0</v>
      </c>
      <c r="K3" s="0" t="n">
        <v>0</v>
      </c>
      <c r="L3" s="0" t="s">
        <v>2066</v>
      </c>
      <c r="M3" s="0" t="n">
        <v>0</v>
      </c>
      <c r="N3" s="0" t="n">
        <v>1.75</v>
      </c>
      <c r="O3" s="0" t="n">
        <v>0</v>
      </c>
      <c r="P3" s="0" t="n">
        <v>1</v>
      </c>
      <c r="Q3" s="0" t="n">
        <v>37</v>
      </c>
    </row>
    <row r="4" customFormat="false" ht="15" hidden="false" customHeight="false" outlineLevel="0" collapsed="false">
      <c r="A4" s="0" t="s">
        <v>2003</v>
      </c>
      <c r="B4" s="0" t="n">
        <v>0</v>
      </c>
      <c r="C4" s="0" t="n">
        <v>57</v>
      </c>
      <c r="D4" s="0" t="n">
        <v>1</v>
      </c>
      <c r="E4" s="0" t="s">
        <v>2063</v>
      </c>
      <c r="F4" s="0" t="n">
        <f aca="false">IF(E4=$E$46,0,1)</f>
        <v>1</v>
      </c>
      <c r="G4" s="0" t="n">
        <v>42</v>
      </c>
      <c r="H4" s="0" t="n">
        <v>0</v>
      </c>
      <c r="I4" s="0" t="n">
        <v>0</v>
      </c>
      <c r="J4" s="0" t="n">
        <v>0</v>
      </c>
      <c r="K4" s="0" t="n">
        <v>0</v>
      </c>
      <c r="L4" s="0" t="s">
        <v>2066</v>
      </c>
      <c r="M4" s="0" t="n">
        <v>0</v>
      </c>
      <c r="N4" s="0" t="n">
        <v>8.5</v>
      </c>
      <c r="O4" s="0" t="n">
        <v>1</v>
      </c>
      <c r="P4" s="0" t="n">
        <v>1</v>
      </c>
      <c r="Q4" s="0" t="n">
        <v>42</v>
      </c>
    </row>
    <row r="5" customFormat="false" ht="15.75" hidden="false" customHeight="false" outlineLevel="0" collapsed="false">
      <c r="A5" s="95" t="s">
        <v>1311</v>
      </c>
      <c r="B5" s="0" t="n">
        <v>0</v>
      </c>
      <c r="C5" s="0" t="n">
        <v>74</v>
      </c>
      <c r="D5" s="0" t="n">
        <v>1</v>
      </c>
      <c r="E5" s="0" t="s">
        <v>2063</v>
      </c>
      <c r="F5" s="0" t="n">
        <f aca="false">IF(E5=$E$46,0,1)</f>
        <v>1</v>
      </c>
      <c r="G5" s="0" t="n">
        <v>27</v>
      </c>
      <c r="H5" s="0" t="n">
        <v>0</v>
      </c>
      <c r="I5" s="0" t="n">
        <v>0</v>
      </c>
      <c r="J5" s="0" t="n">
        <v>0</v>
      </c>
      <c r="K5" s="0" t="n">
        <v>0</v>
      </c>
      <c r="L5" s="0" t="s">
        <v>2064</v>
      </c>
      <c r="M5" s="0" t="n">
        <v>1</v>
      </c>
      <c r="N5" s="0" t="n">
        <v>4.5</v>
      </c>
      <c r="O5" s="0" t="n">
        <v>1</v>
      </c>
      <c r="P5" s="0" t="n">
        <v>1</v>
      </c>
      <c r="Q5" s="0" t="n">
        <v>27</v>
      </c>
    </row>
    <row r="6" customFormat="false" ht="15" hidden="false" customHeight="false" outlineLevel="0" collapsed="false">
      <c r="A6" s="0" t="s">
        <v>2067</v>
      </c>
      <c r="B6" s="0" t="n">
        <v>0</v>
      </c>
      <c r="C6" s="0" t="n">
        <v>77</v>
      </c>
      <c r="D6" s="0" t="n">
        <v>1</v>
      </c>
      <c r="E6" s="0" t="s">
        <v>2063</v>
      </c>
      <c r="F6" s="0" t="n">
        <f aca="false">IF(E6=$E$46,0,1)</f>
        <v>1</v>
      </c>
      <c r="G6" s="0" t="n">
        <v>25</v>
      </c>
      <c r="H6" s="0" t="n">
        <v>0</v>
      </c>
      <c r="I6" s="0" t="n">
        <v>0</v>
      </c>
      <c r="J6" s="0" t="n">
        <v>0</v>
      </c>
      <c r="K6" s="0" t="n">
        <v>0</v>
      </c>
      <c r="L6" s="0" t="s">
        <v>2066</v>
      </c>
      <c r="M6" s="0" t="n">
        <v>0</v>
      </c>
      <c r="N6" s="0" t="n">
        <v>2.1</v>
      </c>
      <c r="O6" s="0" t="n">
        <v>1</v>
      </c>
      <c r="P6" s="0" t="n">
        <v>0</v>
      </c>
      <c r="Q6" s="0" t="n">
        <v>25</v>
      </c>
    </row>
    <row r="7" customFormat="false" ht="15" hidden="false" customHeight="false" outlineLevel="0" collapsed="false">
      <c r="A7" s="0" t="s">
        <v>1313</v>
      </c>
      <c r="B7" s="0" t="n">
        <v>0</v>
      </c>
      <c r="C7" s="0" t="n">
        <v>43</v>
      </c>
      <c r="D7" s="0" t="n">
        <v>0</v>
      </c>
      <c r="E7" s="0" t="s">
        <v>2063</v>
      </c>
      <c r="F7" s="0" t="n">
        <f aca="false">IF(E7=$E$46,0,1)</f>
        <v>1</v>
      </c>
      <c r="G7" s="0" t="n">
        <v>89</v>
      </c>
      <c r="H7" s="0" t="n">
        <v>0</v>
      </c>
      <c r="I7" s="0" t="n">
        <v>0</v>
      </c>
      <c r="J7" s="0" t="n">
        <v>0</v>
      </c>
      <c r="K7" s="0" t="n">
        <v>0</v>
      </c>
      <c r="L7" s="0" t="s">
        <v>2066</v>
      </c>
      <c r="M7" s="0" t="n">
        <v>0</v>
      </c>
      <c r="N7" s="0" t="n">
        <v>1.2</v>
      </c>
      <c r="O7" s="0" t="n">
        <v>0</v>
      </c>
      <c r="P7" s="0" t="n">
        <v>0</v>
      </c>
      <c r="Q7" s="0" t="n">
        <v>89</v>
      </c>
    </row>
    <row r="8" customFormat="false" ht="15" hidden="false" customHeight="false" outlineLevel="0" collapsed="false">
      <c r="A8" s="0" t="s">
        <v>2068</v>
      </c>
      <c r="B8" s="0" t="n">
        <v>0</v>
      </c>
      <c r="C8" s="0" t="n">
        <v>72</v>
      </c>
      <c r="D8" s="0" t="n">
        <v>1</v>
      </c>
      <c r="E8" s="0" t="s">
        <v>2065</v>
      </c>
      <c r="F8" s="0" t="n">
        <f aca="false">IF(E8=$E$46,0,1)</f>
        <v>0</v>
      </c>
      <c r="G8" s="0" t="n">
        <v>31</v>
      </c>
      <c r="H8" s="0" t="n">
        <v>0</v>
      </c>
      <c r="I8" s="0" t="n">
        <v>0</v>
      </c>
      <c r="J8" s="0" t="n">
        <v>0</v>
      </c>
      <c r="K8" s="0" t="n">
        <v>0</v>
      </c>
      <c r="L8" s="0" t="s">
        <v>2066</v>
      </c>
      <c r="M8" s="0" t="n">
        <v>0</v>
      </c>
      <c r="N8" s="0" t="n">
        <v>2.2</v>
      </c>
      <c r="O8" s="0" t="n">
        <v>1</v>
      </c>
      <c r="P8" s="0" t="n">
        <v>0</v>
      </c>
      <c r="Q8" s="0" t="n">
        <v>31</v>
      </c>
    </row>
    <row r="9" customFormat="false" ht="15" hidden="false" customHeight="false" outlineLevel="0" collapsed="false">
      <c r="A9" s="0" t="s">
        <v>2069</v>
      </c>
      <c r="B9" s="0" t="n">
        <v>1</v>
      </c>
      <c r="C9" s="0" t="n">
        <v>74</v>
      </c>
      <c r="D9" s="0" t="n">
        <v>1</v>
      </c>
      <c r="E9" s="0" t="s">
        <v>2063</v>
      </c>
      <c r="F9" s="0" t="n">
        <f aca="false">IF(E9=$E$46,0,1)</f>
        <v>1</v>
      </c>
      <c r="G9" s="0" t="n">
        <v>118</v>
      </c>
      <c r="H9" s="0" t="n">
        <v>0</v>
      </c>
      <c r="I9" s="0" t="n">
        <v>0</v>
      </c>
      <c r="J9" s="0" t="n">
        <v>0</v>
      </c>
      <c r="K9" s="0" t="n">
        <v>0</v>
      </c>
      <c r="L9" s="0" t="s">
        <v>2064</v>
      </c>
      <c r="M9" s="0" t="n">
        <v>1</v>
      </c>
      <c r="N9" s="0" t="n">
        <v>2.43</v>
      </c>
      <c r="O9" s="0" t="n">
        <v>1</v>
      </c>
      <c r="P9" s="0" t="n">
        <v>1</v>
      </c>
      <c r="Q9" s="0" t="n">
        <v>118</v>
      </c>
    </row>
    <row r="10" customFormat="false" ht="15" hidden="false" customHeight="false" outlineLevel="0" collapsed="false">
      <c r="A10" s="0" t="s">
        <v>2070</v>
      </c>
      <c r="B10" s="0" t="n">
        <v>0</v>
      </c>
      <c r="C10" s="0" t="n">
        <v>42</v>
      </c>
      <c r="D10" s="0" t="n">
        <v>0</v>
      </c>
      <c r="E10" s="0" t="s">
        <v>2065</v>
      </c>
      <c r="F10" s="0" t="n">
        <f aca="false">IF(E10=$E$46,0,1)</f>
        <v>0</v>
      </c>
      <c r="G10" s="0" t="n">
        <v>118</v>
      </c>
      <c r="H10" s="0" t="n">
        <v>0</v>
      </c>
      <c r="I10" s="0" t="n">
        <v>0</v>
      </c>
      <c r="J10" s="0" t="n">
        <v>0</v>
      </c>
      <c r="K10" s="0" t="n">
        <v>0</v>
      </c>
      <c r="L10" s="0" t="s">
        <v>2064</v>
      </c>
      <c r="M10" s="0" t="n">
        <v>1</v>
      </c>
      <c r="N10" s="0" t="n">
        <v>3.4</v>
      </c>
      <c r="O10" s="0" t="n">
        <v>1</v>
      </c>
      <c r="P10" s="0" t="n">
        <v>0</v>
      </c>
      <c r="Q10" s="0" t="n">
        <v>118</v>
      </c>
    </row>
    <row r="11" customFormat="false" ht="15" hidden="false" customHeight="false" outlineLevel="0" collapsed="false">
      <c r="A11" s="0" t="s">
        <v>2071</v>
      </c>
      <c r="B11" s="0" t="n">
        <v>0</v>
      </c>
      <c r="C11" s="0" t="n">
        <v>75</v>
      </c>
      <c r="D11" s="0" t="n">
        <v>1</v>
      </c>
      <c r="E11" s="0" t="s">
        <v>2065</v>
      </c>
      <c r="F11" s="0" t="n">
        <f aca="false">IF(E11=$E$46,0,1)</f>
        <v>0</v>
      </c>
      <c r="G11" s="0" t="n">
        <v>88</v>
      </c>
      <c r="H11" s="0" t="n">
        <v>0</v>
      </c>
      <c r="I11" s="0" t="n">
        <v>0</v>
      </c>
      <c r="J11" s="0" t="n">
        <v>0</v>
      </c>
      <c r="K11" s="0" t="n">
        <v>0</v>
      </c>
      <c r="L11" s="0" t="s">
        <v>2064</v>
      </c>
      <c r="M11" s="0" t="n">
        <v>1</v>
      </c>
      <c r="N11" s="0" t="n">
        <v>2.2</v>
      </c>
      <c r="O11" s="0" t="n">
        <v>1</v>
      </c>
      <c r="P11" s="0" t="n">
        <v>0</v>
      </c>
      <c r="Q11" s="0" t="n">
        <v>88</v>
      </c>
    </row>
    <row r="12" customFormat="false" ht="15" hidden="false" customHeight="false" outlineLevel="0" collapsed="false">
      <c r="A12" s="0" t="s">
        <v>2072</v>
      </c>
      <c r="B12" s="0" t="n">
        <v>0</v>
      </c>
      <c r="C12" s="0" t="n">
        <v>50</v>
      </c>
      <c r="D12" s="0" t="n">
        <v>0</v>
      </c>
      <c r="E12" s="0" t="s">
        <v>2065</v>
      </c>
      <c r="F12" s="0" t="n">
        <f aca="false">IF(E12=$E$46,0,1)</f>
        <v>0</v>
      </c>
      <c r="G12" s="0" t="n">
        <v>115</v>
      </c>
      <c r="H12" s="0" t="n">
        <v>0</v>
      </c>
      <c r="I12" s="0" t="n">
        <v>0</v>
      </c>
      <c r="J12" s="0" t="n">
        <v>0</v>
      </c>
      <c r="K12" s="0" t="n">
        <v>0</v>
      </c>
      <c r="L12" s="0" t="s">
        <v>2064</v>
      </c>
      <c r="M12" s="0" t="n">
        <v>1</v>
      </c>
      <c r="N12" s="0" t="n">
        <v>4.5</v>
      </c>
      <c r="O12" s="0" t="n">
        <v>1</v>
      </c>
      <c r="P12" s="0" t="n">
        <v>1</v>
      </c>
      <c r="Q12" s="0" t="n">
        <v>115</v>
      </c>
    </row>
    <row r="13" customFormat="false" ht="15" hidden="false" customHeight="false" outlineLevel="0" collapsed="false">
      <c r="A13" s="0" t="s">
        <v>2073</v>
      </c>
      <c r="B13" s="0" t="n">
        <v>1</v>
      </c>
      <c r="C13" s="0" t="n">
        <v>74</v>
      </c>
      <c r="D13" s="0" t="n">
        <v>1</v>
      </c>
      <c r="E13" s="0" t="s">
        <v>2065</v>
      </c>
      <c r="F13" s="0" t="n">
        <f aca="false">IF(E13=$E$46,0,1)</f>
        <v>0</v>
      </c>
      <c r="G13" s="0" t="n">
        <v>43</v>
      </c>
      <c r="H13" s="0" t="n">
        <v>0</v>
      </c>
      <c r="I13" s="0" t="n">
        <v>0</v>
      </c>
      <c r="J13" s="0" t="n">
        <v>0</v>
      </c>
      <c r="K13" s="0" t="n">
        <v>0</v>
      </c>
      <c r="L13" s="0" t="s">
        <v>2064</v>
      </c>
      <c r="M13" s="0" t="n">
        <v>1</v>
      </c>
      <c r="N13" s="0" t="n">
        <v>2.7</v>
      </c>
      <c r="O13" s="0" t="n">
        <v>1</v>
      </c>
      <c r="P13" s="0" t="n">
        <v>0</v>
      </c>
      <c r="Q13" s="0" t="n">
        <v>43</v>
      </c>
    </row>
    <row r="14" customFormat="false" ht="15" hidden="false" customHeight="false" outlineLevel="0" collapsed="false">
      <c r="A14" s="0" t="s">
        <v>1320</v>
      </c>
      <c r="B14" s="0" t="n">
        <v>0</v>
      </c>
      <c r="C14" s="0" t="n">
        <v>66</v>
      </c>
      <c r="D14" s="0" t="n">
        <v>1</v>
      </c>
      <c r="E14" s="0" t="s">
        <v>2065</v>
      </c>
      <c r="F14" s="0" t="n">
        <f aca="false">IF(E14=$E$46,0,1)</f>
        <v>0</v>
      </c>
      <c r="G14" s="0" t="n">
        <v>75</v>
      </c>
      <c r="H14" s="0" t="n">
        <v>0</v>
      </c>
      <c r="I14" s="0" t="n">
        <v>0</v>
      </c>
      <c r="J14" s="0" t="n">
        <v>0</v>
      </c>
      <c r="K14" s="0" t="n">
        <v>0</v>
      </c>
      <c r="L14" s="0" t="s">
        <v>2066</v>
      </c>
      <c r="M14" s="0" t="n">
        <v>0</v>
      </c>
      <c r="N14" s="0" t="n">
        <v>2.07</v>
      </c>
      <c r="O14" s="0" t="n">
        <v>1</v>
      </c>
      <c r="P14" s="0" t="n">
        <v>0</v>
      </c>
      <c r="Q14" s="0" t="n">
        <v>75</v>
      </c>
    </row>
    <row r="15" customFormat="false" ht="15" hidden="false" customHeight="false" outlineLevel="0" collapsed="false">
      <c r="A15" s="0" t="s">
        <v>1324</v>
      </c>
      <c r="B15" s="0" t="n">
        <v>1</v>
      </c>
      <c r="C15" s="0" t="n">
        <v>66</v>
      </c>
      <c r="D15" s="0" t="n">
        <v>1</v>
      </c>
      <c r="E15" s="0" t="s">
        <v>2065</v>
      </c>
      <c r="F15" s="0" t="n">
        <f aca="false">IF(E15=$E$46,0,1)</f>
        <v>0</v>
      </c>
      <c r="G15" s="0" t="n">
        <v>79</v>
      </c>
      <c r="H15" s="0" t="n">
        <v>0</v>
      </c>
      <c r="I15" s="0" t="n">
        <v>0</v>
      </c>
      <c r="J15" s="0" t="n">
        <v>0</v>
      </c>
      <c r="K15" s="0" t="n">
        <v>0</v>
      </c>
      <c r="L15" s="0" t="s">
        <v>2064</v>
      </c>
      <c r="M15" s="0" t="n">
        <v>1</v>
      </c>
      <c r="N15" s="0" t="n">
        <v>1.75</v>
      </c>
      <c r="O15" s="0" t="n">
        <v>0</v>
      </c>
      <c r="P15" s="0" t="n">
        <v>1</v>
      </c>
      <c r="Q15" s="0" t="n">
        <v>79</v>
      </c>
    </row>
    <row r="16" customFormat="false" ht="15" hidden="false" customHeight="false" outlineLevel="0" collapsed="false">
      <c r="A16" s="0" t="s">
        <v>2074</v>
      </c>
      <c r="B16" s="0" t="n">
        <v>0</v>
      </c>
      <c r="C16" s="0" t="n">
        <v>74</v>
      </c>
      <c r="D16" s="0" t="n">
        <v>1</v>
      </c>
      <c r="E16" s="0" t="s">
        <v>2065</v>
      </c>
      <c r="F16" s="0" t="n">
        <f aca="false">IF(E16=$E$46,0,1)</f>
        <v>0</v>
      </c>
      <c r="G16" s="0" t="n">
        <v>19</v>
      </c>
      <c r="H16" s="0" t="n">
        <v>0</v>
      </c>
      <c r="I16" s="0" t="n">
        <v>0</v>
      </c>
      <c r="J16" s="0" t="n">
        <v>0</v>
      </c>
      <c r="K16" s="0" t="n">
        <v>0</v>
      </c>
      <c r="L16" s="0" t="s">
        <v>2066</v>
      </c>
      <c r="M16" s="0" t="n">
        <v>0</v>
      </c>
      <c r="N16" s="0" t="n">
        <v>3</v>
      </c>
      <c r="O16" s="0" t="n">
        <v>1</v>
      </c>
      <c r="P16" s="0" t="n">
        <v>1</v>
      </c>
      <c r="Q16" s="0" t="n">
        <v>19</v>
      </c>
    </row>
    <row r="17" customFormat="false" ht="15" hidden="false" customHeight="false" outlineLevel="0" collapsed="false">
      <c r="A17" s="0" t="s">
        <v>1340</v>
      </c>
      <c r="B17" s="0" t="n">
        <v>0</v>
      </c>
      <c r="C17" s="0" t="n">
        <v>81</v>
      </c>
      <c r="D17" s="0" t="n">
        <v>1</v>
      </c>
      <c r="E17" s="0" t="s">
        <v>2065</v>
      </c>
      <c r="F17" s="0" t="n">
        <f aca="false">IF(E17=$E$46,0,1)</f>
        <v>0</v>
      </c>
      <c r="G17" s="0" t="n">
        <v>61</v>
      </c>
      <c r="H17" s="0" t="n">
        <v>0</v>
      </c>
      <c r="I17" s="0" t="n">
        <v>0</v>
      </c>
      <c r="J17" s="0" t="n">
        <v>0</v>
      </c>
      <c r="K17" s="0" t="n">
        <v>0</v>
      </c>
      <c r="L17" s="0" t="s">
        <v>2064</v>
      </c>
      <c r="M17" s="0" t="n">
        <v>1</v>
      </c>
      <c r="N17" s="0" t="n">
        <v>2.7</v>
      </c>
      <c r="O17" s="0" t="n">
        <v>1</v>
      </c>
      <c r="P17" s="0" t="n">
        <v>0</v>
      </c>
      <c r="Q17" s="0" t="n">
        <v>61</v>
      </c>
    </row>
    <row r="18" customFormat="false" ht="15" hidden="false" customHeight="false" outlineLevel="0" collapsed="false">
      <c r="A18" s="0" t="s">
        <v>2075</v>
      </c>
      <c r="B18" s="0" t="n">
        <v>0</v>
      </c>
      <c r="C18" s="0" t="n">
        <v>56</v>
      </c>
      <c r="D18" s="0" t="n">
        <v>1</v>
      </c>
      <c r="E18" s="0" t="s">
        <v>2065</v>
      </c>
      <c r="F18" s="0" t="n">
        <f aca="false">IF(E18=$E$46,0,1)</f>
        <v>0</v>
      </c>
      <c r="G18" s="0" t="n">
        <v>65</v>
      </c>
      <c r="H18" s="0" t="n">
        <v>0</v>
      </c>
      <c r="I18" s="0" t="n">
        <v>0</v>
      </c>
      <c r="J18" s="0" t="n">
        <v>0</v>
      </c>
      <c r="K18" s="0" t="n">
        <v>0</v>
      </c>
      <c r="L18" s="0" t="s">
        <v>2064</v>
      </c>
      <c r="M18" s="0" t="n">
        <v>1</v>
      </c>
      <c r="N18" s="0" t="n">
        <v>2.25</v>
      </c>
      <c r="O18" s="0" t="n">
        <v>1</v>
      </c>
      <c r="P18" s="0" t="n">
        <v>0</v>
      </c>
      <c r="Q18" s="0" t="n">
        <v>65</v>
      </c>
    </row>
    <row r="19" customFormat="false" ht="15" hidden="false" customHeight="false" outlineLevel="0" collapsed="false">
      <c r="A19" s="0" t="s">
        <v>2076</v>
      </c>
      <c r="B19" s="0" t="n">
        <v>0</v>
      </c>
      <c r="C19" s="0" t="n">
        <v>29</v>
      </c>
      <c r="D19" s="0" t="n">
        <v>0</v>
      </c>
      <c r="E19" s="0" t="s">
        <v>2065</v>
      </c>
      <c r="F19" s="0" t="n">
        <f aca="false">IF(E19=$E$46,0,1)</f>
        <v>0</v>
      </c>
      <c r="G19" s="0" t="n">
        <v>40</v>
      </c>
      <c r="H19" s="0" t="n">
        <v>0</v>
      </c>
      <c r="I19" s="0" t="n">
        <v>0</v>
      </c>
      <c r="J19" s="0" t="n">
        <v>0</v>
      </c>
      <c r="K19" s="0" t="n">
        <v>0</v>
      </c>
      <c r="L19" s="0" t="s">
        <v>2066</v>
      </c>
      <c r="M19" s="0" t="n">
        <v>0</v>
      </c>
      <c r="N19" s="0" t="n">
        <v>3.84</v>
      </c>
      <c r="O19" s="0" t="n">
        <v>1</v>
      </c>
      <c r="P19" s="0" t="n">
        <v>0</v>
      </c>
      <c r="Q19" s="0" t="n">
        <v>40</v>
      </c>
    </row>
    <row r="20" customFormat="false" ht="15" hidden="false" customHeight="false" outlineLevel="0" collapsed="false">
      <c r="A20" s="0" t="s">
        <v>2077</v>
      </c>
      <c r="B20" s="0" t="n">
        <v>1</v>
      </c>
      <c r="C20" s="0" t="n">
        <v>42</v>
      </c>
      <c r="D20" s="0" t="n">
        <v>0</v>
      </c>
      <c r="E20" s="0" t="s">
        <v>2065</v>
      </c>
      <c r="F20" s="0" t="n">
        <f aca="false">IF(E20=$E$46,0,1)</f>
        <v>0</v>
      </c>
      <c r="G20" s="0" t="n">
        <v>9</v>
      </c>
      <c r="H20" s="0" t="n">
        <v>0</v>
      </c>
      <c r="I20" s="0" t="n">
        <v>0</v>
      </c>
      <c r="J20" s="0" t="n">
        <v>0</v>
      </c>
      <c r="K20" s="0" t="n">
        <v>0</v>
      </c>
      <c r="L20" s="0" t="s">
        <v>2066</v>
      </c>
      <c r="M20" s="0" t="n">
        <v>0</v>
      </c>
      <c r="N20" s="0" t="n">
        <v>2.5</v>
      </c>
      <c r="O20" s="0" t="n">
        <v>1</v>
      </c>
      <c r="P20" s="0" t="n">
        <v>0</v>
      </c>
      <c r="Q20" s="0" t="n">
        <v>9</v>
      </c>
    </row>
    <row r="21" customFormat="false" ht="15" hidden="false" customHeight="false" outlineLevel="0" collapsed="false">
      <c r="A21" s="0" t="s">
        <v>2078</v>
      </c>
      <c r="B21" s="0" t="n">
        <v>0</v>
      </c>
      <c r="C21" s="0" t="n">
        <v>57</v>
      </c>
      <c r="D21" s="0" t="n">
        <v>1</v>
      </c>
      <c r="E21" s="0" t="s">
        <v>2063</v>
      </c>
      <c r="F21" s="0" t="n">
        <f aca="false">IF(E21=$E$46,0,1)</f>
        <v>1</v>
      </c>
      <c r="G21" s="0" t="n">
        <v>60</v>
      </c>
      <c r="H21" s="0" t="n">
        <v>0</v>
      </c>
      <c r="I21" s="0" t="n">
        <v>0</v>
      </c>
      <c r="J21" s="0" t="n">
        <v>0</v>
      </c>
      <c r="K21" s="0" t="n">
        <v>0</v>
      </c>
      <c r="L21" s="0" t="s">
        <v>2066</v>
      </c>
      <c r="M21" s="0" t="n">
        <v>0</v>
      </c>
      <c r="N21" s="0" t="n">
        <v>1.6</v>
      </c>
      <c r="O21" s="0" t="n">
        <v>0</v>
      </c>
      <c r="P21" s="0" t="n">
        <v>1</v>
      </c>
      <c r="Q21" s="0" t="n">
        <v>60</v>
      </c>
    </row>
    <row r="22" customFormat="false" ht="15" hidden="false" customHeight="false" outlineLevel="0" collapsed="false">
      <c r="A22" s="0" t="s">
        <v>2079</v>
      </c>
      <c r="B22" s="0" t="n">
        <v>1</v>
      </c>
      <c r="C22" s="0" t="n">
        <v>42</v>
      </c>
      <c r="D22" s="0" t="n">
        <v>0</v>
      </c>
      <c r="E22" s="0" t="s">
        <v>2063</v>
      </c>
      <c r="F22" s="0" t="n">
        <f aca="false">IF(E22=$E$46,0,1)</f>
        <v>1</v>
      </c>
      <c r="G22" s="0" t="n">
        <v>55</v>
      </c>
      <c r="H22" s="0" t="n">
        <v>0</v>
      </c>
      <c r="I22" s="0" t="n">
        <v>0</v>
      </c>
      <c r="J22" s="0" t="n">
        <v>0</v>
      </c>
      <c r="K22" s="0" t="n">
        <v>0</v>
      </c>
      <c r="L22" s="0" t="s">
        <v>2066</v>
      </c>
      <c r="M22" s="0" t="n">
        <v>0</v>
      </c>
      <c r="N22" s="0" t="n">
        <v>3.11</v>
      </c>
      <c r="O22" s="0" t="n">
        <v>1</v>
      </c>
      <c r="P22" s="0" t="n">
        <v>0</v>
      </c>
      <c r="Q22" s="0" t="n">
        <v>55</v>
      </c>
    </row>
    <row r="23" customFormat="false" ht="15" hidden="false" customHeight="false" outlineLevel="0" collapsed="false">
      <c r="A23" s="0" t="s">
        <v>2080</v>
      </c>
      <c r="B23" s="0" t="n">
        <v>1</v>
      </c>
      <c r="C23" s="0" t="n">
        <v>44</v>
      </c>
      <c r="D23" s="0" t="n">
        <v>0</v>
      </c>
      <c r="E23" s="0" t="s">
        <v>2063</v>
      </c>
      <c r="F23" s="0" t="n">
        <f aca="false">IF(E23=$E$46,0,1)</f>
        <v>1</v>
      </c>
      <c r="G23" s="0" t="n">
        <v>109</v>
      </c>
      <c r="H23" s="0" t="n">
        <v>0</v>
      </c>
      <c r="I23" s="0" t="n">
        <v>0</v>
      </c>
      <c r="J23" s="0" t="n">
        <v>0</v>
      </c>
      <c r="K23" s="0" t="n">
        <v>0</v>
      </c>
      <c r="L23" s="0" t="s">
        <v>2064</v>
      </c>
      <c r="M23" s="0" t="n">
        <v>1</v>
      </c>
      <c r="N23" s="0" t="n">
        <v>2.85</v>
      </c>
      <c r="O23" s="0" t="n">
        <v>1</v>
      </c>
      <c r="P23" s="0" t="n">
        <v>0</v>
      </c>
      <c r="Q23" s="0" t="n">
        <v>109</v>
      </c>
    </row>
    <row r="24" customFormat="false" ht="15" hidden="false" customHeight="false" outlineLevel="0" collapsed="false">
      <c r="A24" s="0" t="s">
        <v>2081</v>
      </c>
      <c r="B24" s="0" t="n">
        <v>1</v>
      </c>
      <c r="C24" s="0" t="n">
        <v>56</v>
      </c>
      <c r="D24" s="0" t="n">
        <v>1</v>
      </c>
      <c r="E24" s="0" t="s">
        <v>2065</v>
      </c>
      <c r="F24" s="0" t="n">
        <f aca="false">IF(E24=$E$46,0,1)</f>
        <v>0</v>
      </c>
      <c r="G24" s="0" t="n">
        <v>30</v>
      </c>
      <c r="H24" s="0" t="n">
        <v>0</v>
      </c>
      <c r="I24" s="0" t="n">
        <v>0</v>
      </c>
      <c r="J24" s="0" t="n">
        <v>0</v>
      </c>
      <c r="K24" s="0" t="n">
        <v>0</v>
      </c>
      <c r="L24" s="0" t="s">
        <v>2064</v>
      </c>
      <c r="M24" s="0" t="n">
        <v>1</v>
      </c>
      <c r="N24" s="0" t="n">
        <v>2.25</v>
      </c>
      <c r="O24" s="0" t="n">
        <v>1</v>
      </c>
      <c r="P24" s="0" t="n">
        <v>0</v>
      </c>
      <c r="Q24" s="0" t="n">
        <v>30</v>
      </c>
    </row>
    <row r="25" customFormat="false" ht="15" hidden="false" customHeight="false" outlineLevel="0" collapsed="false">
      <c r="A25" s="0" t="s">
        <v>2082</v>
      </c>
      <c r="B25" s="0" t="n">
        <v>0</v>
      </c>
      <c r="C25" s="0" t="n">
        <v>80</v>
      </c>
      <c r="D25" s="0" t="n">
        <v>1</v>
      </c>
      <c r="E25" s="0" t="s">
        <v>2065</v>
      </c>
      <c r="F25" s="0" t="n">
        <f aca="false">IF(E25=$E$46,0,1)</f>
        <v>0</v>
      </c>
      <c r="G25" s="0" t="n">
        <v>31</v>
      </c>
      <c r="H25" s="0" t="n">
        <v>1</v>
      </c>
      <c r="I25" s="0" t="n">
        <v>1</v>
      </c>
      <c r="J25" s="0" t="n">
        <v>0</v>
      </c>
      <c r="K25" s="0" t="n">
        <v>0</v>
      </c>
      <c r="L25" s="0" t="s">
        <v>2064</v>
      </c>
      <c r="M25" s="0" t="n">
        <v>1</v>
      </c>
      <c r="N25" s="0" t="n">
        <v>3</v>
      </c>
      <c r="O25" s="0" t="n">
        <v>1</v>
      </c>
      <c r="P25" s="0" t="n">
        <v>1</v>
      </c>
      <c r="Q25" s="0" t="n">
        <v>130</v>
      </c>
    </row>
    <row r="26" customFormat="false" ht="15" hidden="false" customHeight="false" outlineLevel="0" collapsed="false">
      <c r="A26" s="0" t="s">
        <v>1308</v>
      </c>
      <c r="B26" s="0" t="n">
        <v>1</v>
      </c>
      <c r="C26" s="0" t="n">
        <v>87</v>
      </c>
      <c r="D26" s="0" t="n">
        <v>1</v>
      </c>
      <c r="E26" s="0" t="s">
        <v>2063</v>
      </c>
      <c r="F26" s="0" t="n">
        <f aca="false">IF(E26=$E$46,0,1)</f>
        <v>1</v>
      </c>
      <c r="G26" s="0" t="n">
        <v>2</v>
      </c>
      <c r="H26" s="0" t="n">
        <v>1</v>
      </c>
      <c r="I26" s="0" t="n">
        <v>1</v>
      </c>
      <c r="J26" s="0" t="n">
        <v>1</v>
      </c>
      <c r="K26" s="0" t="n">
        <v>0</v>
      </c>
      <c r="L26" s="0" t="s">
        <v>2066</v>
      </c>
      <c r="M26" s="0" t="n">
        <v>0</v>
      </c>
      <c r="N26" s="0" t="n">
        <v>10</v>
      </c>
      <c r="O26" s="0" t="n">
        <v>1</v>
      </c>
      <c r="P26" s="0" t="n">
        <v>1</v>
      </c>
      <c r="Q26" s="0" t="n">
        <v>12</v>
      </c>
    </row>
    <row r="27" customFormat="false" ht="15" hidden="false" customHeight="false" outlineLevel="0" collapsed="false">
      <c r="A27" s="0" t="s">
        <v>1981</v>
      </c>
      <c r="B27" s="0" t="n">
        <v>0</v>
      </c>
      <c r="C27" s="0" t="n">
        <v>75</v>
      </c>
      <c r="D27" s="0" t="n">
        <v>1</v>
      </c>
      <c r="E27" s="0" t="s">
        <v>2065</v>
      </c>
      <c r="F27" s="0" t="n">
        <f aca="false">IF(E27=$E$46,0,1)</f>
        <v>0</v>
      </c>
      <c r="G27" s="0" t="n">
        <v>20</v>
      </c>
      <c r="H27" s="0" t="n">
        <v>1</v>
      </c>
      <c r="I27" s="0" t="n">
        <v>1</v>
      </c>
      <c r="J27" s="0" t="n">
        <v>1</v>
      </c>
      <c r="K27" s="0" t="n">
        <v>1</v>
      </c>
      <c r="L27" s="0" t="s">
        <v>2066</v>
      </c>
      <c r="M27" s="0" t="n">
        <v>0</v>
      </c>
      <c r="N27" s="0" t="n">
        <v>11</v>
      </c>
      <c r="O27" s="0" t="n">
        <v>1</v>
      </c>
      <c r="P27" s="0" t="n">
        <v>1</v>
      </c>
      <c r="Q27" s="0" t="n">
        <v>23</v>
      </c>
    </row>
    <row r="28" customFormat="false" ht="15" hidden="false" customHeight="false" outlineLevel="0" collapsed="false">
      <c r="A28" s="0" t="s">
        <v>2083</v>
      </c>
      <c r="B28" s="0" t="n">
        <v>0</v>
      </c>
      <c r="C28" s="0" t="n">
        <v>64</v>
      </c>
      <c r="D28" s="0" t="n">
        <v>1</v>
      </c>
      <c r="E28" s="0" t="s">
        <v>2063</v>
      </c>
      <c r="F28" s="0" t="n">
        <f aca="false">IF(E28=$E$46,0,1)</f>
        <v>1</v>
      </c>
      <c r="G28" s="0" t="n">
        <v>26</v>
      </c>
      <c r="H28" s="0" t="n">
        <v>1</v>
      </c>
      <c r="I28" s="0" t="n">
        <v>1</v>
      </c>
      <c r="J28" s="0" t="n">
        <v>1</v>
      </c>
      <c r="K28" s="0" t="n">
        <v>1</v>
      </c>
      <c r="L28" s="0" t="s">
        <v>2066</v>
      </c>
      <c r="M28" s="0" t="n">
        <v>0</v>
      </c>
      <c r="N28" s="0" t="n">
        <v>1.51</v>
      </c>
      <c r="O28" s="0" t="n">
        <v>0</v>
      </c>
      <c r="P28" s="0" t="n">
        <v>0</v>
      </c>
      <c r="Q28" s="0" t="n">
        <v>29</v>
      </c>
    </row>
    <row r="29" customFormat="false" ht="15" hidden="false" customHeight="false" outlineLevel="0" collapsed="false">
      <c r="A29" s="0" t="s">
        <v>2084</v>
      </c>
      <c r="B29" s="0" t="n">
        <v>0</v>
      </c>
      <c r="C29" s="0" t="n">
        <v>64</v>
      </c>
      <c r="D29" s="0" t="n">
        <v>1</v>
      </c>
      <c r="E29" s="0" t="s">
        <v>2063</v>
      </c>
      <c r="F29" s="0" t="n">
        <f aca="false">IF(E29=$E$46,0,1)</f>
        <v>1</v>
      </c>
      <c r="G29" s="0" t="n">
        <v>8</v>
      </c>
      <c r="H29" s="0" t="n">
        <v>1</v>
      </c>
      <c r="I29" s="0" t="n">
        <v>1</v>
      </c>
      <c r="J29" s="0" t="n">
        <v>1</v>
      </c>
      <c r="K29" s="0" t="n">
        <v>1</v>
      </c>
      <c r="L29" s="0" t="s">
        <v>2066</v>
      </c>
      <c r="M29" s="0" t="n">
        <v>0</v>
      </c>
      <c r="N29" s="0" t="n">
        <v>3.75</v>
      </c>
      <c r="O29" s="0" t="n">
        <v>1</v>
      </c>
      <c r="P29" s="0" t="n">
        <v>1</v>
      </c>
      <c r="Q29" s="0" t="n">
        <v>29</v>
      </c>
    </row>
    <row r="30" customFormat="false" ht="15" hidden="false" customHeight="false" outlineLevel="0" collapsed="false">
      <c r="A30" s="0" t="s">
        <v>2085</v>
      </c>
      <c r="B30" s="0" t="n">
        <v>0</v>
      </c>
      <c r="C30" s="0" t="n">
        <v>73</v>
      </c>
      <c r="D30" s="0" t="n">
        <v>1</v>
      </c>
      <c r="E30" s="0" t="s">
        <v>2063</v>
      </c>
      <c r="F30" s="0" t="n">
        <f aca="false">IF(E30=$E$46,0,1)</f>
        <v>1</v>
      </c>
      <c r="G30" s="0" t="n">
        <v>7</v>
      </c>
      <c r="H30" s="0" t="n">
        <v>1</v>
      </c>
      <c r="I30" s="0" t="n">
        <v>1</v>
      </c>
      <c r="J30" s="0" t="n">
        <v>1</v>
      </c>
      <c r="K30" s="0" t="n">
        <v>1</v>
      </c>
      <c r="L30" s="0" t="s">
        <v>2066</v>
      </c>
      <c r="M30" s="0" t="n">
        <v>0</v>
      </c>
      <c r="N30" s="0" t="n">
        <v>3.5</v>
      </c>
      <c r="O30" s="0" t="n">
        <v>1</v>
      </c>
      <c r="P30" s="0" t="n">
        <v>1</v>
      </c>
      <c r="Q30" s="0" t="n">
        <v>10</v>
      </c>
    </row>
    <row r="31" customFormat="false" ht="15" hidden="false" customHeight="false" outlineLevel="0" collapsed="false">
      <c r="A31" s="0" t="s">
        <v>2086</v>
      </c>
      <c r="B31" s="0" t="n">
        <v>0</v>
      </c>
      <c r="C31" s="0" t="n">
        <v>76</v>
      </c>
      <c r="D31" s="0" t="n">
        <v>1</v>
      </c>
      <c r="E31" s="0" t="s">
        <v>2065</v>
      </c>
      <c r="F31" s="0" t="n">
        <f aca="false">IF(E31=$E$46,0,1)</f>
        <v>0</v>
      </c>
      <c r="G31" s="0" t="n">
        <v>9</v>
      </c>
      <c r="H31" s="0" t="n">
        <v>1</v>
      </c>
      <c r="I31" s="0" t="n">
        <v>1</v>
      </c>
      <c r="J31" s="0" t="n">
        <v>1</v>
      </c>
      <c r="K31" s="0" t="n">
        <v>1</v>
      </c>
      <c r="L31" s="0" t="s">
        <v>2064</v>
      </c>
      <c r="M31" s="0" t="n">
        <v>1</v>
      </c>
      <c r="N31" s="0" t="n">
        <v>5</v>
      </c>
      <c r="O31" s="0" t="n">
        <v>1</v>
      </c>
      <c r="P31" s="0" t="n">
        <v>0</v>
      </c>
      <c r="Q31" s="0" t="n">
        <v>16</v>
      </c>
    </row>
    <row r="32" customFormat="false" ht="15" hidden="false" customHeight="false" outlineLevel="0" collapsed="false">
      <c r="A32" s="0" t="s">
        <v>2087</v>
      </c>
      <c r="B32" s="0" t="n">
        <v>1</v>
      </c>
      <c r="C32" s="0" t="n">
        <v>59</v>
      </c>
      <c r="D32" s="0" t="n">
        <v>1</v>
      </c>
      <c r="E32" s="0" t="s">
        <v>2063</v>
      </c>
      <c r="F32" s="0" t="n">
        <f aca="false">IF(E32=$E$46,0,1)</f>
        <v>1</v>
      </c>
      <c r="G32" s="0" t="n">
        <v>24</v>
      </c>
      <c r="H32" s="0" t="n">
        <v>1</v>
      </c>
      <c r="I32" s="0" t="n">
        <v>1</v>
      </c>
      <c r="J32" s="0" t="n">
        <v>1</v>
      </c>
      <c r="K32" s="0" t="n">
        <v>1</v>
      </c>
      <c r="L32" s="0" t="s">
        <v>2066</v>
      </c>
      <c r="M32" s="0" t="n">
        <v>0</v>
      </c>
      <c r="N32" s="0" t="n">
        <v>10.7</v>
      </c>
      <c r="O32" s="0" t="n">
        <v>1</v>
      </c>
      <c r="P32" s="0" t="n">
        <v>1</v>
      </c>
      <c r="Q32" s="0" t="n">
        <v>62</v>
      </c>
    </row>
    <row r="33" customFormat="false" ht="15" hidden="false" customHeight="false" outlineLevel="0" collapsed="false">
      <c r="A33" s="0" t="s">
        <v>2088</v>
      </c>
      <c r="B33" s="0" t="n">
        <v>0</v>
      </c>
      <c r="C33" s="0" t="n">
        <v>48</v>
      </c>
      <c r="D33" s="0" t="n">
        <v>0</v>
      </c>
      <c r="E33" s="0" t="s">
        <v>2063</v>
      </c>
      <c r="F33" s="0" t="n">
        <f aca="false">IF(E33=$E$46,0,1)</f>
        <v>1</v>
      </c>
      <c r="G33" s="0" t="n">
        <v>12</v>
      </c>
      <c r="H33" s="0" t="n">
        <v>1</v>
      </c>
      <c r="I33" s="0" t="n">
        <v>1</v>
      </c>
      <c r="J33" s="0" t="n">
        <v>1</v>
      </c>
      <c r="K33" s="0" t="n">
        <v>1</v>
      </c>
      <c r="L33" s="0" t="s">
        <v>2066</v>
      </c>
      <c r="M33" s="0" t="n">
        <v>0</v>
      </c>
      <c r="N33" s="0" t="n">
        <v>13</v>
      </c>
      <c r="O33" s="0" t="n">
        <v>1</v>
      </c>
      <c r="P33" s="0" t="n">
        <v>1</v>
      </c>
      <c r="Q33" s="0" t="n">
        <v>19</v>
      </c>
    </row>
    <row r="34" customFormat="false" ht="15.75" hidden="false" customHeight="false" outlineLevel="0" collapsed="false">
      <c r="A34" s="0" t="s">
        <v>1328</v>
      </c>
      <c r="B34" s="0" t="n">
        <v>1</v>
      </c>
      <c r="C34" s="0" t="n">
        <v>67</v>
      </c>
      <c r="D34" s="0" t="n">
        <v>1</v>
      </c>
      <c r="E34" s="0" t="s">
        <v>2065</v>
      </c>
      <c r="F34" s="0" t="n">
        <f aca="false">IF(E34=$E$46,0,1)</f>
        <v>0</v>
      </c>
      <c r="G34" s="94" t="s">
        <v>1947</v>
      </c>
      <c r="H34" s="0" t="n">
        <v>1</v>
      </c>
      <c r="I34" s="0" t="n">
        <v>2</v>
      </c>
      <c r="J34" s="0" t="n">
        <v>1</v>
      </c>
      <c r="K34" s="0" t="n">
        <v>1</v>
      </c>
      <c r="L34" s="0" t="s">
        <v>2066</v>
      </c>
      <c r="M34" s="0" t="n">
        <v>0</v>
      </c>
      <c r="N34" s="0" t="n">
        <v>1.65</v>
      </c>
      <c r="O34" s="0" t="n">
        <v>0</v>
      </c>
      <c r="P34" s="0" t="n">
        <v>1</v>
      </c>
      <c r="Q34" s="0" t="n">
        <v>6</v>
      </c>
    </row>
    <row r="35" customFormat="false" ht="15" hidden="false" customHeight="false" outlineLevel="0" collapsed="false">
      <c r="A35" s="0" t="s">
        <v>1336</v>
      </c>
      <c r="B35" s="0" t="n">
        <v>1</v>
      </c>
      <c r="C35" s="0" t="n">
        <v>69</v>
      </c>
      <c r="D35" s="0" t="n">
        <v>1</v>
      </c>
      <c r="E35" s="0" t="s">
        <v>2065</v>
      </c>
      <c r="F35" s="0" t="n">
        <f aca="false">IF(E35=$E$46,0,1)</f>
        <v>0</v>
      </c>
      <c r="G35" s="0" t="n">
        <v>15</v>
      </c>
      <c r="H35" s="0" t="n">
        <v>1</v>
      </c>
      <c r="I35" s="0" t="n">
        <v>1</v>
      </c>
      <c r="J35" s="0" t="n">
        <v>1</v>
      </c>
      <c r="K35" s="0" t="n">
        <v>1</v>
      </c>
      <c r="L35" s="0" t="s">
        <v>2064</v>
      </c>
      <c r="M35" s="0" t="n">
        <v>1</v>
      </c>
      <c r="N35" s="0" t="n">
        <v>2.6</v>
      </c>
      <c r="O35" s="0" t="n">
        <v>1</v>
      </c>
      <c r="P35" s="0" t="n">
        <v>1</v>
      </c>
      <c r="Q35" s="0" t="n">
        <v>29</v>
      </c>
    </row>
    <row r="36" customFormat="false" ht="15" hidden="false" customHeight="false" outlineLevel="0" collapsed="false">
      <c r="A36" s="0" t="s">
        <v>2089</v>
      </c>
      <c r="B36" s="0" t="n">
        <v>0</v>
      </c>
      <c r="C36" s="0" t="n">
        <v>72</v>
      </c>
      <c r="D36" s="0" t="n">
        <v>1</v>
      </c>
      <c r="E36" s="0" t="s">
        <v>2065</v>
      </c>
      <c r="F36" s="0" t="n">
        <f aca="false">IF(E36=$E$46,0,1)</f>
        <v>0</v>
      </c>
      <c r="G36" s="0" t="n">
        <v>6</v>
      </c>
      <c r="H36" s="0" t="n">
        <v>1</v>
      </c>
      <c r="I36" s="0" t="n">
        <v>1</v>
      </c>
      <c r="J36" s="0" t="n">
        <v>1</v>
      </c>
      <c r="K36" s="0" t="n">
        <v>1</v>
      </c>
      <c r="L36" s="0" t="s">
        <v>2066</v>
      </c>
      <c r="M36" s="0" t="n">
        <v>0</v>
      </c>
      <c r="N36" s="0" t="n">
        <v>6.7</v>
      </c>
      <c r="O36" s="0" t="n">
        <v>1</v>
      </c>
      <c r="P36" s="0" t="n">
        <v>1</v>
      </c>
      <c r="Q36" s="0" t="n">
        <v>9</v>
      </c>
    </row>
    <row r="37" customFormat="false" ht="15" hidden="false" customHeight="false" outlineLevel="0" collapsed="false">
      <c r="A37" s="0" t="s">
        <v>2090</v>
      </c>
      <c r="B37" s="0" t="n">
        <v>0</v>
      </c>
      <c r="C37" s="0" t="n">
        <v>62</v>
      </c>
      <c r="D37" s="0" t="n">
        <v>1</v>
      </c>
      <c r="E37" s="0" t="s">
        <v>2065</v>
      </c>
      <c r="F37" s="0" t="n">
        <f aca="false">IF(E37=$E$46,0,1)</f>
        <v>0</v>
      </c>
      <c r="G37" s="0" t="n">
        <v>72</v>
      </c>
      <c r="H37" s="0" t="n">
        <v>1</v>
      </c>
      <c r="I37" s="0" t="n">
        <v>1</v>
      </c>
      <c r="J37" s="0" t="n">
        <v>1</v>
      </c>
      <c r="K37" s="0" t="n">
        <v>1</v>
      </c>
      <c r="L37" s="0" t="s">
        <v>2064</v>
      </c>
      <c r="M37" s="0" t="n">
        <v>1</v>
      </c>
      <c r="N37" s="0" t="n">
        <v>2.6</v>
      </c>
      <c r="O37" s="0" t="n">
        <v>1</v>
      </c>
      <c r="P37" s="0" t="n">
        <v>0</v>
      </c>
      <c r="Q37" s="0" t="n">
        <v>81</v>
      </c>
    </row>
    <row r="38" customFormat="false" ht="15" hidden="false" customHeight="false" outlineLevel="0" collapsed="false">
      <c r="A38" s="0" t="s">
        <v>2091</v>
      </c>
      <c r="B38" s="0" t="n">
        <v>1</v>
      </c>
      <c r="C38" s="0" t="n">
        <v>66</v>
      </c>
      <c r="D38" s="0" t="n">
        <v>1</v>
      </c>
      <c r="E38" s="0" t="s">
        <v>2063</v>
      </c>
      <c r="F38" s="0" t="n">
        <f aca="false">IF(E38=$E$46,0,1)</f>
        <v>1</v>
      </c>
      <c r="G38" s="0" t="n">
        <v>25</v>
      </c>
      <c r="H38" s="0" t="n">
        <v>1</v>
      </c>
      <c r="I38" s="0" t="n">
        <v>1</v>
      </c>
      <c r="J38" s="0" t="n">
        <v>1</v>
      </c>
      <c r="K38" s="0" t="n">
        <v>1</v>
      </c>
      <c r="L38" s="0" t="s">
        <v>2066</v>
      </c>
      <c r="M38" s="0" t="n">
        <v>0</v>
      </c>
      <c r="N38" s="0" t="n">
        <v>2.8</v>
      </c>
      <c r="O38" s="0" t="n">
        <v>1</v>
      </c>
      <c r="P38" s="0" t="n">
        <v>0</v>
      </c>
      <c r="Q38" s="0" t="n">
        <v>39</v>
      </c>
    </row>
    <row r="39" customFormat="false" ht="15" hidden="false" customHeight="false" outlineLevel="0" collapsed="false">
      <c r="A39" s="0" t="s">
        <v>1345</v>
      </c>
      <c r="B39" s="0" t="n">
        <v>0</v>
      </c>
      <c r="C39" s="0" t="n">
        <v>75</v>
      </c>
      <c r="D39" s="0" t="n">
        <v>1</v>
      </c>
      <c r="E39" s="0" t="s">
        <v>2063</v>
      </c>
      <c r="F39" s="0" t="n">
        <f aca="false">IF(E39=$E$46,0,1)</f>
        <v>1</v>
      </c>
      <c r="G39" s="0" t="n">
        <v>14</v>
      </c>
      <c r="H39" s="0" t="n">
        <v>1</v>
      </c>
      <c r="I39" s="0" t="n">
        <v>1</v>
      </c>
      <c r="J39" s="0" t="n">
        <v>1</v>
      </c>
      <c r="K39" s="0" t="n">
        <v>1</v>
      </c>
      <c r="L39" s="0" t="s">
        <v>2066</v>
      </c>
      <c r="M39" s="0" t="n">
        <v>0</v>
      </c>
      <c r="N39" s="0" t="n">
        <v>2.2</v>
      </c>
      <c r="O39" s="0" t="n">
        <v>1</v>
      </c>
      <c r="P39" s="0" t="n">
        <v>1</v>
      </c>
      <c r="Q39" s="0" t="n">
        <v>18</v>
      </c>
    </row>
    <row r="40" customFormat="false" ht="15" hidden="false" customHeight="false" outlineLevel="0" collapsed="false">
      <c r="A40" s="0" t="s">
        <v>1350</v>
      </c>
      <c r="B40" s="0" t="n">
        <v>0</v>
      </c>
      <c r="C40" s="0" t="n">
        <v>86</v>
      </c>
      <c r="D40" s="0" t="n">
        <v>1</v>
      </c>
      <c r="E40" s="0" t="s">
        <v>2063</v>
      </c>
      <c r="F40" s="0" t="n">
        <f aca="false">IF(E40=$E$46,0,1)</f>
        <v>1</v>
      </c>
      <c r="G40" s="0" t="n">
        <v>10</v>
      </c>
      <c r="H40" s="0" t="n">
        <v>1</v>
      </c>
      <c r="I40" s="0" t="n">
        <v>1</v>
      </c>
      <c r="J40" s="0" t="n">
        <v>1</v>
      </c>
      <c r="K40" s="0" t="n">
        <v>1</v>
      </c>
      <c r="L40" s="0" t="s">
        <v>2066</v>
      </c>
      <c r="M40" s="0" t="n">
        <v>0</v>
      </c>
      <c r="N40" s="0" t="n">
        <v>5.8</v>
      </c>
      <c r="O40" s="0" t="n">
        <v>1</v>
      </c>
      <c r="P40" s="0" t="n">
        <v>1</v>
      </c>
      <c r="Q40" s="0" t="n">
        <v>19</v>
      </c>
    </row>
    <row r="41" customFormat="false" ht="15" hidden="false" customHeight="false" outlineLevel="0" collapsed="false">
      <c r="A41" s="0" t="s">
        <v>2092</v>
      </c>
      <c r="B41" s="0" t="n">
        <v>0</v>
      </c>
      <c r="C41" s="0" t="n">
        <v>69</v>
      </c>
      <c r="D41" s="0" t="n">
        <v>1</v>
      </c>
      <c r="E41" s="0" t="s">
        <v>2063</v>
      </c>
      <c r="F41" s="0" t="n">
        <f aca="false">IF(E41=$E$46,0,1)</f>
        <v>1</v>
      </c>
      <c r="G41" s="0" t="n">
        <v>26</v>
      </c>
      <c r="H41" s="0" t="n">
        <v>1</v>
      </c>
      <c r="I41" s="0" t="n">
        <v>1</v>
      </c>
      <c r="J41" s="0" t="n">
        <v>0</v>
      </c>
      <c r="K41" s="0" t="n">
        <v>0</v>
      </c>
      <c r="L41" s="0" t="s">
        <v>2066</v>
      </c>
      <c r="M41" s="0" t="n">
        <v>0</v>
      </c>
      <c r="N41" s="0" t="n">
        <v>3</v>
      </c>
      <c r="O41" s="0" t="n">
        <v>1</v>
      </c>
      <c r="P41" s="0" t="n">
        <v>1</v>
      </c>
      <c r="Q41" s="0" t="n">
        <v>61</v>
      </c>
    </row>
    <row r="42" customFormat="false" ht="15" hidden="false" customHeight="false" outlineLevel="0" collapsed="false">
      <c r="A42" s="0" t="s">
        <v>2093</v>
      </c>
      <c r="B42" s="0" t="n">
        <v>0</v>
      </c>
      <c r="C42" s="0" t="n">
        <v>67</v>
      </c>
      <c r="D42" s="0" t="n">
        <v>1</v>
      </c>
      <c r="E42" s="0" t="s">
        <v>2063</v>
      </c>
      <c r="F42" s="0" t="n">
        <f aca="false">IF(E42=$E$46,0,1)</f>
        <v>1</v>
      </c>
      <c r="G42" s="0" t="n">
        <v>21</v>
      </c>
      <c r="H42" s="0" t="n">
        <v>1</v>
      </c>
      <c r="I42" s="0" t="n">
        <v>1</v>
      </c>
      <c r="J42" s="0" t="n">
        <v>0</v>
      </c>
      <c r="K42" s="0" t="n">
        <v>0</v>
      </c>
      <c r="L42" s="0" t="s">
        <v>2064</v>
      </c>
      <c r="M42" s="0" t="n">
        <v>1</v>
      </c>
      <c r="N42" s="0" t="n">
        <v>5</v>
      </c>
      <c r="O42" s="0" t="n">
        <v>1</v>
      </c>
      <c r="P42" s="0" t="n">
        <v>0</v>
      </c>
      <c r="Q42" s="0" t="n">
        <v>39</v>
      </c>
    </row>
    <row r="43" customFormat="false" ht="15" hidden="false" customHeight="false" outlineLevel="0" collapsed="false">
      <c r="A43" s="0" t="s">
        <v>2094</v>
      </c>
      <c r="B43" s="0" t="n">
        <v>0</v>
      </c>
      <c r="C43" s="0" t="n">
        <v>57</v>
      </c>
      <c r="D43" s="0" t="n">
        <v>1</v>
      </c>
      <c r="E43" s="0" t="s">
        <v>2063</v>
      </c>
      <c r="F43" s="0" t="n">
        <f aca="false">IF(E43=$E$46,0,1)</f>
        <v>1</v>
      </c>
      <c r="G43" s="0" t="n">
        <v>52</v>
      </c>
      <c r="H43" s="0" t="n">
        <v>1</v>
      </c>
      <c r="I43" s="0" t="n">
        <v>1</v>
      </c>
      <c r="J43" s="0" t="n">
        <v>0</v>
      </c>
      <c r="K43" s="0" t="n">
        <v>0</v>
      </c>
      <c r="L43" s="0" t="s">
        <v>2066</v>
      </c>
      <c r="M43" s="0" t="n">
        <v>0</v>
      </c>
      <c r="N43" s="0" t="n">
        <v>1.4</v>
      </c>
      <c r="O43" s="0" t="n">
        <v>0</v>
      </c>
      <c r="P43" s="0" t="n">
        <v>0</v>
      </c>
      <c r="Q43" s="0" t="n">
        <v>62</v>
      </c>
    </row>
    <row r="44" customFormat="false" ht="15" hidden="false" customHeight="false" outlineLevel="0" collapsed="false">
      <c r="A44" s="0" t="s">
        <v>1353</v>
      </c>
      <c r="B44" s="0" t="n">
        <v>1</v>
      </c>
      <c r="C44" s="0" t="n">
        <v>67</v>
      </c>
      <c r="D44" s="0" t="n">
        <v>1</v>
      </c>
      <c r="E44" s="0" t="s">
        <v>2063</v>
      </c>
      <c r="F44" s="0" t="n">
        <f aca="false">IF(E44=$E$46,0,1)</f>
        <v>1</v>
      </c>
      <c r="G44" s="0" t="n">
        <v>8</v>
      </c>
      <c r="H44" s="0" t="n">
        <v>1</v>
      </c>
      <c r="I44" s="0" t="n">
        <v>1</v>
      </c>
      <c r="J44" s="0" t="n">
        <v>1</v>
      </c>
      <c r="K44" s="0" t="n">
        <v>1</v>
      </c>
      <c r="L44" s="0" t="s">
        <v>2064</v>
      </c>
      <c r="M44" s="0" t="n">
        <v>1</v>
      </c>
      <c r="N44" s="0" t="n">
        <v>2</v>
      </c>
      <c r="O44" s="0" t="n">
        <v>1</v>
      </c>
      <c r="P44" s="0" t="n">
        <v>0</v>
      </c>
      <c r="Q44" s="0" t="n">
        <v>17</v>
      </c>
    </row>
    <row r="45" customFormat="false" ht="15" hidden="false" customHeight="false" outlineLevel="0" collapsed="false">
      <c r="A45" s="0" t="s">
        <v>2095</v>
      </c>
      <c r="B45" s="0" t="n">
        <v>0</v>
      </c>
      <c r="C45" s="0" t="n">
        <v>81</v>
      </c>
      <c r="D45" s="0" t="n">
        <v>1</v>
      </c>
      <c r="E45" s="0" t="s">
        <v>2063</v>
      </c>
      <c r="F45" s="0" t="n">
        <f aca="false">IF(E45=$E$46,0,1)</f>
        <v>1</v>
      </c>
      <c r="G45" s="0" t="n">
        <v>4</v>
      </c>
      <c r="H45" s="0" t="n">
        <v>1</v>
      </c>
      <c r="I45" s="0" t="n">
        <v>1</v>
      </c>
      <c r="J45" s="0" t="n">
        <v>1</v>
      </c>
      <c r="K45" s="0" t="n">
        <v>1</v>
      </c>
      <c r="L45" s="0" t="s">
        <v>2066</v>
      </c>
      <c r="M45" s="0" t="n">
        <v>0</v>
      </c>
      <c r="N45" s="0" t="n">
        <v>1.95</v>
      </c>
      <c r="O45" s="0" t="n">
        <v>0</v>
      </c>
      <c r="P45" s="0" t="n">
        <v>0</v>
      </c>
      <c r="Q45" s="0" t="n">
        <v>16</v>
      </c>
    </row>
    <row r="46" customFormat="false" ht="15.75" hidden="false" customHeight="false" outlineLevel="0" collapsed="false">
      <c r="A46" s="48"/>
      <c r="B46" s="96" t="s">
        <v>2096</v>
      </c>
      <c r="C46" s="97" t="n">
        <f aca="false">MIN(C2:C45)</f>
        <v>29</v>
      </c>
      <c r="D46" s="48"/>
      <c r="E46" s="48" t="s">
        <v>2065</v>
      </c>
      <c r="F46" s="48"/>
      <c r="G46" s="48"/>
      <c r="H46" s="48"/>
      <c r="I46" s="48"/>
      <c r="J46" s="48"/>
      <c r="K46" s="48"/>
      <c r="L46" s="48"/>
      <c r="M46" s="98" t="s">
        <v>2097</v>
      </c>
      <c r="N46" s="99" t="n">
        <f aca="false">MIN(N2:N45)</f>
        <v>1.2</v>
      </c>
      <c r="O46" s="48"/>
      <c r="P46" s="100" t="s">
        <v>2098</v>
      </c>
      <c r="Q46" s="101" t="n">
        <f aca="false">MIN(Q2:Q45)</f>
        <v>6</v>
      </c>
    </row>
    <row r="47" customFormat="false" ht="15.75" hidden="false" customHeight="false" outlineLevel="0" collapsed="false">
      <c r="B47" s="102" t="s">
        <v>2099</v>
      </c>
      <c r="C47" s="103" t="n">
        <f aca="false">MAX(C2:C45)</f>
        <v>87</v>
      </c>
      <c r="M47" s="104" t="s">
        <v>2100</v>
      </c>
      <c r="N47" s="105" t="n">
        <f aca="false">MAX(N2:N45)</f>
        <v>13</v>
      </c>
      <c r="P47" s="106" t="s">
        <v>2101</v>
      </c>
      <c r="Q47" s="107" t="n">
        <f aca="false">MAX(Q2:Q45)</f>
        <v>130</v>
      </c>
    </row>
    <row r="48" customFormat="false" ht="15.75" hidden="false" customHeight="false" outlineLevel="0" collapsed="false">
      <c r="A48" s="108" t="s">
        <v>2102</v>
      </c>
      <c r="B48" s="109"/>
      <c r="C48" s="109"/>
      <c r="D48" s="110" t="s">
        <v>2103</v>
      </c>
    </row>
    <row r="49" customFormat="false" ht="15.75" hidden="false" customHeight="false" outlineLevel="0" collapsed="false">
      <c r="A49" s="111"/>
      <c r="B49" s="9"/>
      <c r="C49" s="9" t="s">
        <v>2104</v>
      </c>
      <c r="D49" s="112" t="s">
        <v>2105</v>
      </c>
    </row>
    <row r="50" customFormat="false" ht="15.75" hidden="false" customHeight="false" outlineLevel="0" collapsed="false">
      <c r="A50" s="113" t="s">
        <v>2106</v>
      </c>
      <c r="B50" s="9"/>
      <c r="C50" s="9" t="n">
        <f aca="false">COUNTIF(B2:B45,0)</f>
        <v>31</v>
      </c>
      <c r="D50" s="114" t="n">
        <f aca="false">(C50/(C50+C51))*100</f>
        <v>70.4545454545455</v>
      </c>
    </row>
    <row r="51" customFormat="false" ht="15.75" hidden="false" customHeight="false" outlineLevel="0" collapsed="false">
      <c r="A51" s="113" t="s">
        <v>2107</v>
      </c>
      <c r="B51" s="9"/>
      <c r="C51" s="9" t="n">
        <f aca="false">COUNTIF(B2:B45,1)</f>
        <v>13</v>
      </c>
      <c r="D51" s="114" t="n">
        <f aca="false">(C51/(C51+C50))*100</f>
        <v>29.5454545454545</v>
      </c>
    </row>
    <row r="52" customFormat="false" ht="15.75" hidden="false" customHeight="false" outlineLevel="0" collapsed="false">
      <c r="A52" s="111" t="s">
        <v>2108</v>
      </c>
      <c r="B52" s="9"/>
      <c r="C52" s="115" t="n">
        <f aca="false">MEDIAN(C2:C45)</f>
        <v>67</v>
      </c>
      <c r="D52" s="116" t="s">
        <v>2109</v>
      </c>
    </row>
    <row r="53" customFormat="false" ht="15.75" hidden="false" customHeight="false" outlineLevel="0" collapsed="false">
      <c r="A53" s="111" t="s">
        <v>217</v>
      </c>
      <c r="B53" s="9"/>
      <c r="C53" s="9"/>
      <c r="D53" s="116"/>
    </row>
    <row r="54" customFormat="false" ht="15.75" hidden="false" customHeight="false" outlineLevel="0" collapsed="false">
      <c r="A54" s="113" t="s">
        <v>2110</v>
      </c>
      <c r="B54" s="9"/>
      <c r="C54" s="9" t="n">
        <f aca="false">COUNTIF(M2:M45,0)</f>
        <v>26</v>
      </c>
      <c r="D54" s="117" t="n">
        <f aca="false">(C54/(C56+C55+C54))*100</f>
        <v>59.0909090909091</v>
      </c>
    </row>
    <row r="55" customFormat="false" ht="15.75" hidden="false" customHeight="false" outlineLevel="0" collapsed="false">
      <c r="A55" s="113" t="s">
        <v>2111</v>
      </c>
      <c r="B55" s="9"/>
      <c r="C55" s="9" t="n">
        <f aca="false">COUNTIF(M2:M45,1)</f>
        <v>18</v>
      </c>
      <c r="D55" s="117" t="n">
        <f aca="false">(C55/(C54+C56+C55))*100</f>
        <v>40.9090909090909</v>
      </c>
    </row>
    <row r="56" customFormat="false" ht="15.75" hidden="false" customHeight="false" outlineLevel="0" collapsed="false">
      <c r="A56" s="113" t="s">
        <v>2112</v>
      </c>
      <c r="B56" s="9"/>
      <c r="C56" s="9" t="n">
        <f aca="false">COUNTIF(M2:M45,"")</f>
        <v>0</v>
      </c>
      <c r="D56" s="117" t="n">
        <f aca="false">(C56/(C55+C54+C56))*100</f>
        <v>0</v>
      </c>
    </row>
    <row r="57" customFormat="false" ht="15.75" hidden="false" customHeight="false" outlineLevel="0" collapsed="false">
      <c r="A57" s="111" t="s">
        <v>2113</v>
      </c>
      <c r="B57" s="9"/>
      <c r="C57" s="9"/>
      <c r="D57" s="116"/>
    </row>
    <row r="58" customFormat="false" ht="15.75" hidden="false" customHeight="false" outlineLevel="0" collapsed="false">
      <c r="A58" s="113" t="s">
        <v>2114</v>
      </c>
      <c r="B58" s="9"/>
      <c r="C58" s="9" t="n">
        <f aca="false">COUNTIF(F2:F45,0)</f>
        <v>21</v>
      </c>
      <c r="D58" s="117" t="n">
        <f aca="false">(C58/(C59+C58))*100</f>
        <v>47.7272727272727</v>
      </c>
    </row>
    <row r="59" customFormat="false" ht="15.75" hidden="false" customHeight="false" outlineLevel="0" collapsed="false">
      <c r="A59" s="113" t="s">
        <v>2115</v>
      </c>
      <c r="B59" s="9"/>
      <c r="C59" s="9" t="n">
        <f aca="false">COUNTIF(F2:F45,1)</f>
        <v>23</v>
      </c>
      <c r="D59" s="117" t="n">
        <f aca="false">(C59/(C59+C58))*100</f>
        <v>52.2727272727273</v>
      </c>
    </row>
    <row r="60" customFormat="false" ht="15.75" hidden="false" customHeight="false" outlineLevel="0" collapsed="false">
      <c r="A60" s="118" t="s">
        <v>2116</v>
      </c>
      <c r="B60" s="58"/>
      <c r="C60" s="119" t="n">
        <f aca="false">MEDIAN(N2:N45)</f>
        <v>2.7</v>
      </c>
      <c r="D60" s="116" t="s">
        <v>2117</v>
      </c>
    </row>
    <row r="61" customFormat="false" ht="15.75" hidden="false" customHeight="false" outlineLevel="0" collapsed="false">
      <c r="A61" s="118" t="s">
        <v>2118</v>
      </c>
      <c r="B61" s="58"/>
      <c r="C61" s="9"/>
      <c r="D61" s="120"/>
    </row>
    <row r="62" customFormat="false" ht="15.75" hidden="false" customHeight="false" outlineLevel="0" collapsed="false">
      <c r="A62" s="113" t="s">
        <v>2119</v>
      </c>
      <c r="B62" s="58"/>
      <c r="C62" s="9" t="n">
        <f aca="false">COUNTIF(P2:P45,0)</f>
        <v>22</v>
      </c>
      <c r="D62" s="114" t="n">
        <f aca="false">C62/(C62+C63+C64)*100</f>
        <v>50</v>
      </c>
    </row>
    <row r="63" customFormat="false" ht="15.75" hidden="false" customHeight="false" outlineLevel="0" collapsed="false">
      <c r="A63" s="113" t="s">
        <v>2120</v>
      </c>
      <c r="B63" s="58"/>
      <c r="C63" s="9" t="n">
        <f aca="false">COUNTIF(P2:P45,1)</f>
        <v>22</v>
      </c>
      <c r="D63" s="114" t="n">
        <f aca="false">C63/(C62+C63+C64)*100</f>
        <v>50</v>
      </c>
    </row>
    <row r="64" customFormat="false" ht="15.75" hidden="false" customHeight="false" outlineLevel="0" collapsed="false">
      <c r="A64" s="113" t="s">
        <v>2121</v>
      </c>
      <c r="B64" s="58"/>
      <c r="C64" s="9" t="n">
        <f aca="false">COUNTIF(P2:P45,"")</f>
        <v>0</v>
      </c>
      <c r="D64" s="114" t="n">
        <f aca="false">C64/(C62+C63+C64)*100</f>
        <v>0</v>
      </c>
    </row>
    <row r="65" customFormat="false" ht="15.75" hidden="false" customHeight="false" outlineLevel="0" collapsed="false">
      <c r="A65" s="118" t="s">
        <v>2122</v>
      </c>
      <c r="B65" s="58"/>
      <c r="C65" s="115" t="n">
        <f aca="false">MEDIAN(Q2:Q45)</f>
        <v>38</v>
      </c>
      <c r="D65" s="116" t="s">
        <v>2123</v>
      </c>
    </row>
    <row r="66" customFormat="false" ht="15.75" hidden="false" customHeight="false" outlineLevel="0" collapsed="false">
      <c r="A66" s="111" t="s">
        <v>2124</v>
      </c>
      <c r="B66" s="58"/>
      <c r="C66" s="9"/>
      <c r="D66" s="120"/>
    </row>
    <row r="67" customFormat="false" ht="15.75" hidden="false" customHeight="false" outlineLevel="0" collapsed="false">
      <c r="A67" s="113" t="s">
        <v>2125</v>
      </c>
      <c r="B67" s="58"/>
      <c r="C67" s="9" t="n">
        <f aca="false">COUNTIF(J2:J45,0)</f>
        <v>27</v>
      </c>
      <c r="D67" s="114" t="n">
        <f aca="false">C67/(C67+C68)*100</f>
        <v>61.3636363636364</v>
      </c>
    </row>
    <row r="68" customFormat="false" ht="15.75" hidden="false" customHeight="false" outlineLevel="0" collapsed="false">
      <c r="A68" s="113" t="s">
        <v>34</v>
      </c>
      <c r="B68" s="58"/>
      <c r="C68" s="9" t="n">
        <f aca="false">COUNTIF(J2:J45,1)</f>
        <v>17</v>
      </c>
      <c r="D68" s="114" t="n">
        <f aca="false">C68/(C68+C67)*100</f>
        <v>38.6363636363636</v>
      </c>
    </row>
    <row r="69" customFormat="false" ht="15.75" hidden="false" customHeight="false" outlineLevel="0" collapsed="false">
      <c r="A69" s="118" t="s">
        <v>6</v>
      </c>
      <c r="B69" s="58"/>
      <c r="C69" s="9"/>
      <c r="D69" s="114"/>
    </row>
    <row r="70" customFormat="false" ht="15.75" hidden="false" customHeight="false" outlineLevel="0" collapsed="false">
      <c r="A70" s="113" t="s">
        <v>2125</v>
      </c>
      <c r="B70" s="58"/>
      <c r="C70" s="9" t="n">
        <f aca="false">COUNTIF(K2:K45,0)</f>
        <v>28</v>
      </c>
      <c r="D70" s="114" t="n">
        <f aca="false">C70/(C70+C71)*100</f>
        <v>63.6363636363636</v>
      </c>
    </row>
    <row r="71" customFormat="false" ht="15.75" hidden="false" customHeight="false" outlineLevel="0" collapsed="false">
      <c r="A71" s="113" t="s">
        <v>2126</v>
      </c>
      <c r="B71" s="58"/>
      <c r="C71" s="9" t="n">
        <f aca="false">COUNTIF(K2:K45,1)</f>
        <v>16</v>
      </c>
      <c r="D71" s="114" t="n">
        <f aca="false">C71/(C71+C70)*100</f>
        <v>36.3636363636364</v>
      </c>
    </row>
    <row r="72" customFormat="false" ht="15.75" hidden="false" customHeight="false" outlineLevel="0" collapsed="false">
      <c r="A72" s="111" t="s">
        <v>2127</v>
      </c>
      <c r="B72" s="58"/>
      <c r="C72" s="9"/>
      <c r="D72" s="114"/>
    </row>
    <row r="73" customFormat="false" ht="15.75" hidden="false" customHeight="false" outlineLevel="0" collapsed="false">
      <c r="A73" s="113" t="s">
        <v>2128</v>
      </c>
      <c r="B73" s="58"/>
      <c r="C73" s="9" t="n">
        <f aca="false">COUNTIF(H2:H45,1)</f>
        <v>22</v>
      </c>
      <c r="D73" s="114" t="n">
        <f aca="false">(C73/(C73+C74+C75))*100</f>
        <v>50</v>
      </c>
    </row>
    <row r="74" customFormat="false" ht="15.75" hidden="false" customHeight="false" outlineLevel="0" collapsed="false">
      <c r="A74" s="113" t="s">
        <v>2129</v>
      </c>
      <c r="B74" s="58"/>
      <c r="C74" s="9" t="n">
        <f aca="false">COUNTIF(H2:H45,0)</f>
        <v>22</v>
      </c>
      <c r="D74" s="114" t="n">
        <f aca="false">(C74/(C74+C75+C73))*100</f>
        <v>50</v>
      </c>
    </row>
    <row r="75" customFormat="false" ht="15.75" hidden="false" customHeight="false" outlineLevel="0" collapsed="false">
      <c r="A75" s="121" t="s">
        <v>2112</v>
      </c>
      <c r="B75" s="122"/>
      <c r="C75" s="123" t="n">
        <f aca="false">COUNTIF(H2:H45,2)</f>
        <v>0</v>
      </c>
      <c r="D75" s="124" t="n">
        <f aca="false">(C75/(C75+C73+C74))*100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9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0" t="s">
        <v>2130</v>
      </c>
    </row>
    <row r="2" customFormat="false" ht="12.8" hidden="false" customHeight="false" outlineLevel="0" collapsed="false">
      <c r="A2" s="10" t="s">
        <v>1308</v>
      </c>
    </row>
    <row r="3" customFormat="false" ht="12.8" hidden="false" customHeight="false" outlineLevel="0" collapsed="false">
      <c r="A3" s="10" t="s">
        <v>1311</v>
      </c>
    </row>
    <row r="4" customFormat="false" ht="12.8" hidden="false" customHeight="false" outlineLevel="0" collapsed="false">
      <c r="A4" s="10" t="s">
        <v>1313</v>
      </c>
    </row>
    <row r="5" customFormat="false" ht="12.8" hidden="true" customHeight="false" outlineLevel="0" collapsed="false">
      <c r="A5" s="10" t="s">
        <v>1313</v>
      </c>
    </row>
    <row r="6" customFormat="false" ht="12.8" hidden="true" customHeight="false" outlineLevel="0" collapsed="false">
      <c r="A6" s="10" t="s">
        <v>1313</v>
      </c>
    </row>
    <row r="7" customFormat="false" ht="12.8" hidden="true" customHeight="false" outlineLevel="0" collapsed="false">
      <c r="A7" s="10" t="s">
        <v>1313</v>
      </c>
    </row>
    <row r="8" customFormat="false" ht="12.8" hidden="false" customHeight="false" outlineLevel="0" collapsed="false">
      <c r="A8" s="10" t="s">
        <v>1320</v>
      </c>
    </row>
    <row r="9" customFormat="false" ht="12.8" hidden="true" customHeight="false" outlineLevel="0" collapsed="false">
      <c r="A9" s="10" t="s">
        <v>1320</v>
      </c>
    </row>
    <row r="10" customFormat="false" ht="12.8" hidden="true" customHeight="false" outlineLevel="0" collapsed="false">
      <c r="A10" s="10" t="s">
        <v>1320</v>
      </c>
    </row>
    <row r="11" customFormat="false" ht="12.8" hidden="false" customHeight="false" outlineLevel="0" collapsed="false">
      <c r="A11" s="10" t="s">
        <v>1324</v>
      </c>
    </row>
    <row r="12" customFormat="false" ht="12.8" hidden="true" customHeight="false" outlineLevel="0" collapsed="false">
      <c r="A12" s="10" t="s">
        <v>1324</v>
      </c>
    </row>
    <row r="13" customFormat="false" ht="12.8" hidden="true" customHeight="false" outlineLevel="0" collapsed="false">
      <c r="A13" s="10" t="s">
        <v>1324</v>
      </c>
    </row>
    <row r="14" customFormat="false" ht="12.8" hidden="false" customHeight="false" outlineLevel="0" collapsed="false">
      <c r="A14" s="10" t="s">
        <v>1328</v>
      </c>
    </row>
    <row r="15" customFormat="false" ht="12.8" hidden="true" customHeight="false" outlineLevel="0" collapsed="false">
      <c r="A15" s="10" t="s">
        <v>1328</v>
      </c>
    </row>
    <row r="16" customFormat="false" ht="12.8" hidden="true" customHeight="false" outlineLevel="0" collapsed="false">
      <c r="A16" s="10" t="s">
        <v>1328</v>
      </c>
    </row>
    <row r="17" customFormat="false" ht="12.8" hidden="true" customHeight="false" outlineLevel="0" collapsed="false">
      <c r="A17" s="10" t="s">
        <v>1328</v>
      </c>
    </row>
    <row r="18" customFormat="false" ht="12.8" hidden="true" customHeight="false" outlineLevel="0" collapsed="false">
      <c r="A18" s="10" t="s">
        <v>1328</v>
      </c>
    </row>
    <row r="19" customFormat="false" ht="12.8" hidden="true" customHeight="false" outlineLevel="0" collapsed="false">
      <c r="A19" s="10" t="s">
        <v>1328</v>
      </c>
    </row>
    <row r="20" customFormat="false" ht="12.8" hidden="true" customHeight="false" outlineLevel="0" collapsed="false">
      <c r="A20" s="10" t="s">
        <v>1328</v>
      </c>
    </row>
    <row r="21" customFormat="false" ht="12.8" hidden="false" customHeight="false" outlineLevel="0" collapsed="false">
      <c r="A21" s="10" t="s">
        <v>1336</v>
      </c>
    </row>
    <row r="22" customFormat="false" ht="12.8" hidden="true" customHeight="false" outlineLevel="0" collapsed="false">
      <c r="A22" s="10" t="s">
        <v>1336</v>
      </c>
    </row>
    <row r="23" customFormat="false" ht="12.8" hidden="true" customHeight="false" outlineLevel="0" collapsed="false">
      <c r="A23" s="10" t="s">
        <v>1336</v>
      </c>
    </row>
    <row r="24" customFormat="false" ht="12.8" hidden="false" customHeight="false" outlineLevel="0" collapsed="false">
      <c r="A24" s="10" t="s">
        <v>1340</v>
      </c>
    </row>
    <row r="25" customFormat="false" ht="12.8" hidden="true" customHeight="false" outlineLevel="0" collapsed="false">
      <c r="A25" s="10" t="s">
        <v>1340</v>
      </c>
    </row>
    <row r="26" customFormat="false" ht="12.8" hidden="true" customHeight="false" outlineLevel="0" collapsed="false">
      <c r="A26" s="10" t="s">
        <v>1340</v>
      </c>
    </row>
    <row r="27" customFormat="false" ht="12.8" hidden="true" customHeight="false" outlineLevel="0" collapsed="false">
      <c r="A27" s="10" t="s">
        <v>1340</v>
      </c>
    </row>
    <row r="28" customFormat="false" ht="12.8" hidden="false" customHeight="false" outlineLevel="0" collapsed="false">
      <c r="A28" s="10" t="s">
        <v>1345</v>
      </c>
    </row>
    <row r="29" customFormat="false" ht="12.8" hidden="true" customHeight="false" outlineLevel="0" collapsed="false">
      <c r="A29" s="10" t="s">
        <v>1345</v>
      </c>
    </row>
    <row r="30" customFormat="false" ht="12.8" hidden="true" customHeight="false" outlineLevel="0" collapsed="false">
      <c r="A30" s="10" t="s">
        <v>1345</v>
      </c>
    </row>
    <row r="31" customFormat="false" ht="12.8" hidden="true" customHeight="false" outlineLevel="0" collapsed="false">
      <c r="A31" s="10" t="s">
        <v>1345</v>
      </c>
    </row>
    <row r="32" customFormat="false" ht="12.8" hidden="false" customHeight="false" outlineLevel="0" collapsed="false">
      <c r="A32" s="10" t="s">
        <v>1350</v>
      </c>
    </row>
    <row r="33" customFormat="false" ht="12.8" hidden="true" customHeight="false" outlineLevel="0" collapsed="false">
      <c r="A33" s="10" t="s">
        <v>1350</v>
      </c>
    </row>
    <row r="34" customFormat="false" ht="12.8" hidden="false" customHeight="false" outlineLevel="0" collapsed="false">
      <c r="A34" s="10" t="s">
        <v>1353</v>
      </c>
    </row>
    <row r="35" customFormat="false" ht="12.8" hidden="true" customHeight="false" outlineLevel="0" collapsed="false">
      <c r="A35" s="10" t="s">
        <v>1353</v>
      </c>
    </row>
    <row r="36" customFormat="false" ht="12.8" hidden="true" customHeight="false" outlineLevel="0" collapsed="false">
      <c r="A36" s="10" t="s">
        <v>1353</v>
      </c>
    </row>
    <row r="37" customFormat="false" ht="12.8" hidden="true" customHeight="false" outlineLevel="0" collapsed="false">
      <c r="A37" s="10" t="s">
        <v>1353</v>
      </c>
    </row>
    <row r="38" customFormat="false" ht="12.8" hidden="false" customHeight="false" outlineLevel="0" collapsed="false">
      <c r="A38" s="10" t="s">
        <v>1358</v>
      </c>
    </row>
    <row r="39" customFormat="false" ht="12.8" hidden="true" customHeight="false" outlineLevel="0" collapsed="false">
      <c r="A39" s="10" t="s">
        <v>1358</v>
      </c>
    </row>
    <row r="40" customFormat="false" ht="12.8" hidden="true" customHeight="false" outlineLevel="0" collapsed="false">
      <c r="A40" s="10" t="s">
        <v>1358</v>
      </c>
    </row>
    <row r="41" customFormat="false" ht="12.8" hidden="true" customHeight="false" outlineLevel="0" collapsed="false">
      <c r="A41" s="10" t="s">
        <v>1358</v>
      </c>
    </row>
    <row r="42" customFormat="false" ht="12.8" hidden="true" customHeight="false" outlineLevel="0" collapsed="false">
      <c r="A42" s="10" t="s">
        <v>1358</v>
      </c>
    </row>
    <row r="43" customFormat="false" ht="12.8" hidden="true" customHeight="false" outlineLevel="0" collapsed="false">
      <c r="A43" s="10" t="s">
        <v>1358</v>
      </c>
    </row>
    <row r="44" customFormat="false" ht="12.8" hidden="true" customHeight="false" outlineLevel="0" collapsed="false">
      <c r="A44" s="10" t="s">
        <v>1358</v>
      </c>
    </row>
    <row r="45" customFormat="false" ht="12.8" hidden="true" customHeight="false" outlineLevel="0" collapsed="false">
      <c r="A45" s="10" t="s">
        <v>1358</v>
      </c>
    </row>
    <row r="46" customFormat="false" ht="12.8" hidden="true" customHeight="false" outlineLevel="0" collapsed="false">
      <c r="A46" s="10" t="s">
        <v>1358</v>
      </c>
    </row>
    <row r="47" customFormat="false" ht="12.8" hidden="false" customHeight="false" outlineLevel="0" collapsed="false">
      <c r="A47" s="10" t="s">
        <v>1368</v>
      </c>
    </row>
    <row r="48" customFormat="false" ht="12.8" hidden="false" customHeight="false" outlineLevel="0" collapsed="false">
      <c r="A48" s="10" t="s">
        <v>1370</v>
      </c>
    </row>
    <row r="49" customFormat="false" ht="12.8" hidden="true" customHeight="false" outlineLevel="0" collapsed="false">
      <c r="A49" s="10" t="s">
        <v>1370</v>
      </c>
    </row>
    <row r="50" customFormat="false" ht="12.8" hidden="true" customHeight="false" outlineLevel="0" collapsed="false">
      <c r="A50" s="10" t="s">
        <v>1370</v>
      </c>
    </row>
    <row r="51" customFormat="false" ht="12.8" hidden="true" customHeight="false" outlineLevel="0" collapsed="false">
      <c r="A51" s="10" t="s">
        <v>1370</v>
      </c>
    </row>
    <row r="52" customFormat="false" ht="12.8" hidden="false" customHeight="false" outlineLevel="0" collapsed="false">
      <c r="A52" s="10" t="s">
        <v>1375</v>
      </c>
    </row>
    <row r="53" customFormat="false" ht="12.8" hidden="true" customHeight="false" outlineLevel="0" collapsed="false">
      <c r="A53" s="10" t="s">
        <v>1375</v>
      </c>
    </row>
    <row r="54" customFormat="false" ht="12.8" hidden="true" customHeight="false" outlineLevel="0" collapsed="false">
      <c r="A54" s="10" t="s">
        <v>1375</v>
      </c>
    </row>
    <row r="55" customFormat="false" ht="12.8" hidden="true" customHeight="false" outlineLevel="0" collapsed="false">
      <c r="A55" s="10" t="s">
        <v>1375</v>
      </c>
    </row>
    <row r="56" customFormat="false" ht="12.8" hidden="true" customHeight="false" outlineLevel="0" collapsed="false">
      <c r="A56" s="10" t="s">
        <v>1375</v>
      </c>
    </row>
    <row r="57" customFormat="false" ht="12.8" hidden="true" customHeight="false" outlineLevel="0" collapsed="false">
      <c r="A57" s="10" t="s">
        <v>1375</v>
      </c>
    </row>
    <row r="58" customFormat="false" ht="12.8" hidden="true" customHeight="false" outlineLevel="0" collapsed="false">
      <c r="A58" s="10" t="s">
        <v>1375</v>
      </c>
    </row>
    <row r="59" customFormat="false" ht="12.8" hidden="true" customHeight="false" outlineLevel="0" collapsed="false">
      <c r="A59" s="10" t="s">
        <v>1375</v>
      </c>
    </row>
    <row r="60" customFormat="false" ht="12.8" hidden="false" customHeight="false" outlineLevel="0" collapsed="false">
      <c r="A60" s="10" t="s">
        <v>1384</v>
      </c>
    </row>
    <row r="61" customFormat="false" ht="12.8" hidden="true" customHeight="false" outlineLevel="0" collapsed="false">
      <c r="A61" s="10" t="s">
        <v>1384</v>
      </c>
    </row>
    <row r="62" customFormat="false" ht="12.8" hidden="false" customHeight="false" outlineLevel="0" collapsed="false">
      <c r="A62" s="10" t="s">
        <v>1387</v>
      </c>
    </row>
    <row r="63" customFormat="false" ht="12.8" hidden="true" customHeight="false" outlineLevel="0" collapsed="false">
      <c r="A63" s="10" t="s">
        <v>1387</v>
      </c>
    </row>
    <row r="64" customFormat="false" ht="12.8" hidden="false" customHeight="false" outlineLevel="0" collapsed="false">
      <c r="A64" s="10" t="s">
        <v>1390</v>
      </c>
    </row>
    <row r="65" customFormat="false" ht="12.8" hidden="false" customHeight="false" outlineLevel="0" collapsed="false">
      <c r="A65" s="10" t="s">
        <v>1392</v>
      </c>
    </row>
    <row r="66" customFormat="false" ht="12.8" hidden="true" customHeight="false" outlineLevel="0" collapsed="false">
      <c r="A66" s="10" t="s">
        <v>1392</v>
      </c>
    </row>
    <row r="67" customFormat="false" ht="12.8" hidden="false" customHeight="false" outlineLevel="0" collapsed="false">
      <c r="A67" s="10" t="s">
        <v>1395</v>
      </c>
    </row>
    <row r="68" customFormat="false" ht="12.8" hidden="true" customHeight="false" outlineLevel="0" collapsed="false">
      <c r="A68" s="10" t="s">
        <v>1395</v>
      </c>
    </row>
    <row r="69" customFormat="false" ht="12.8" hidden="true" customHeight="false" outlineLevel="0" collapsed="false">
      <c r="A69" s="10" t="s">
        <v>1395</v>
      </c>
    </row>
    <row r="70" customFormat="false" ht="12.8" hidden="true" customHeight="false" outlineLevel="0" collapsed="false">
      <c r="A70" s="10" t="s">
        <v>1395</v>
      </c>
    </row>
    <row r="71" customFormat="false" ht="12.8" hidden="false" customHeight="false" outlineLevel="0" collapsed="false">
      <c r="A71" s="10" t="s">
        <v>1400</v>
      </c>
    </row>
    <row r="72" customFormat="false" ht="12.8" hidden="false" customHeight="false" outlineLevel="0" collapsed="false">
      <c r="A72" s="10" t="s">
        <v>1402</v>
      </c>
    </row>
    <row r="73" customFormat="false" ht="12.8" hidden="true" customHeight="false" outlineLevel="0" collapsed="false">
      <c r="A73" s="10" t="s">
        <v>1402</v>
      </c>
    </row>
    <row r="74" customFormat="false" ht="12.8" hidden="false" customHeight="false" outlineLevel="0" collapsed="false">
      <c r="A74" s="10" t="s">
        <v>1405</v>
      </c>
    </row>
    <row r="75" customFormat="false" ht="12.8" hidden="false" customHeight="false" outlineLevel="0" collapsed="false">
      <c r="A75" s="10" t="s">
        <v>1407</v>
      </c>
    </row>
    <row r="76" customFormat="false" ht="12.8" hidden="false" customHeight="false" outlineLevel="0" collapsed="false">
      <c r="A76" s="10" t="s">
        <v>1409</v>
      </c>
    </row>
    <row r="77" customFormat="false" ht="12.8" hidden="false" customHeight="false" outlineLevel="0" collapsed="false">
      <c r="A77" s="10" t="s">
        <v>1411</v>
      </c>
    </row>
    <row r="78" customFormat="false" ht="12.8" hidden="true" customHeight="false" outlineLevel="0" collapsed="false">
      <c r="A78" s="10" t="s">
        <v>1411</v>
      </c>
    </row>
    <row r="79" customFormat="false" ht="12.8" hidden="false" customHeight="false" outlineLevel="0" collapsed="false">
      <c r="A79" s="10" t="s">
        <v>1414</v>
      </c>
    </row>
    <row r="80" customFormat="false" ht="12.8" hidden="true" customHeight="false" outlineLevel="0" collapsed="false">
      <c r="A80" s="10" t="s">
        <v>1414</v>
      </c>
    </row>
    <row r="81" customFormat="false" ht="12.8" hidden="false" customHeight="false" outlineLevel="0" collapsed="false">
      <c r="A81" s="10" t="s">
        <v>1417</v>
      </c>
    </row>
    <row r="82" customFormat="false" ht="12.8" hidden="true" customHeight="false" outlineLevel="0" collapsed="false">
      <c r="A82" s="10" t="s">
        <v>1417</v>
      </c>
    </row>
    <row r="83" customFormat="false" ht="12.8" hidden="true" customHeight="false" outlineLevel="0" collapsed="false">
      <c r="A83" s="10" t="s">
        <v>1417</v>
      </c>
    </row>
    <row r="84" customFormat="false" ht="12.8" hidden="true" customHeight="false" outlineLevel="0" collapsed="false">
      <c r="A84" s="10" t="s">
        <v>1417</v>
      </c>
    </row>
    <row r="85" customFormat="false" ht="12.8" hidden="true" customHeight="false" outlineLevel="0" collapsed="false">
      <c r="A85" s="10" t="s">
        <v>1417</v>
      </c>
    </row>
    <row r="86" customFormat="false" ht="12.8" hidden="true" customHeight="false" outlineLevel="0" collapsed="false">
      <c r="A86" s="10" t="s">
        <v>1417</v>
      </c>
    </row>
    <row r="87" customFormat="false" ht="12.8" hidden="true" customHeight="false" outlineLevel="0" collapsed="false">
      <c r="A87" s="10" t="s">
        <v>1417</v>
      </c>
    </row>
    <row r="88" customFormat="false" ht="12.8" hidden="false" customHeight="false" outlineLevel="0" collapsed="false">
      <c r="A88" s="10" t="s">
        <v>1425</v>
      </c>
    </row>
    <row r="89" customFormat="false" ht="12.8" hidden="false" customHeight="false" outlineLevel="0" collapsed="false">
      <c r="A89" s="10" t="s">
        <v>1427</v>
      </c>
    </row>
    <row r="90" customFormat="false" ht="12.8" hidden="true" customHeight="false" outlineLevel="0" collapsed="false">
      <c r="A90" s="10" t="s">
        <v>1427</v>
      </c>
    </row>
  </sheetData>
  <autoFilter ref="A1:A90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3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8" activeCellId="0" sqref="A18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10" t="s">
        <v>1308</v>
      </c>
    </row>
    <row r="2" customFormat="false" ht="12.8" hidden="false" customHeight="false" outlineLevel="0" collapsed="false">
      <c r="A2" s="10" t="s">
        <v>1311</v>
      </c>
    </row>
    <row r="3" customFormat="false" ht="12.8" hidden="false" customHeight="false" outlineLevel="0" collapsed="false">
      <c r="A3" s="10" t="s">
        <v>1313</v>
      </c>
    </row>
    <row r="4" customFormat="false" ht="12.8" hidden="false" customHeight="false" outlineLevel="0" collapsed="false">
      <c r="A4" s="10" t="s">
        <v>1320</v>
      </c>
    </row>
    <row r="5" customFormat="false" ht="12.8" hidden="false" customHeight="false" outlineLevel="0" collapsed="false">
      <c r="A5" s="10" t="s">
        <v>1324</v>
      </c>
    </row>
    <row r="6" customFormat="false" ht="12.8" hidden="false" customHeight="false" outlineLevel="0" collapsed="false">
      <c r="A6" s="10" t="s">
        <v>1328</v>
      </c>
    </row>
    <row r="7" customFormat="false" ht="12.8" hidden="false" customHeight="false" outlineLevel="0" collapsed="false">
      <c r="A7" s="10" t="s">
        <v>1336</v>
      </c>
    </row>
    <row r="8" customFormat="false" ht="12.8" hidden="false" customHeight="false" outlineLevel="0" collapsed="false">
      <c r="A8" s="10" t="s">
        <v>1340</v>
      </c>
    </row>
    <row r="9" customFormat="false" ht="12.8" hidden="false" customHeight="false" outlineLevel="0" collapsed="false">
      <c r="A9" s="10" t="s">
        <v>1345</v>
      </c>
    </row>
    <row r="10" customFormat="false" ht="12.8" hidden="false" customHeight="false" outlineLevel="0" collapsed="false">
      <c r="A10" s="10" t="s">
        <v>1350</v>
      </c>
    </row>
    <row r="11" customFormat="false" ht="12.8" hidden="false" customHeight="false" outlineLevel="0" collapsed="false">
      <c r="A11" s="10" t="s">
        <v>1353</v>
      </c>
    </row>
    <row r="12" customFormat="false" ht="12.8" hidden="false" customHeight="false" outlineLevel="0" collapsed="false">
      <c r="A12" s="10" t="s">
        <v>1358</v>
      </c>
    </row>
    <row r="13" customFormat="false" ht="12.8" hidden="false" customHeight="false" outlineLevel="0" collapsed="false">
      <c r="A13" s="10" t="s">
        <v>1368</v>
      </c>
    </row>
    <row r="14" customFormat="false" ht="12.8" hidden="false" customHeight="false" outlineLevel="0" collapsed="false">
      <c r="A14" s="10" t="s">
        <v>1370</v>
      </c>
    </row>
    <row r="15" customFormat="false" ht="12.8" hidden="false" customHeight="false" outlineLevel="0" collapsed="false">
      <c r="A15" s="10" t="s">
        <v>1375</v>
      </c>
    </row>
    <row r="16" customFormat="false" ht="12.8" hidden="false" customHeight="false" outlineLevel="0" collapsed="false">
      <c r="A16" s="10" t="s">
        <v>1384</v>
      </c>
    </row>
    <row r="17" customFormat="false" ht="12.8" hidden="false" customHeight="false" outlineLevel="0" collapsed="false">
      <c r="A17" s="10" t="s">
        <v>1387</v>
      </c>
    </row>
    <row r="18" customFormat="false" ht="12.8" hidden="false" customHeight="false" outlineLevel="0" collapsed="false">
      <c r="A18" s="10" t="s">
        <v>1390</v>
      </c>
    </row>
    <row r="19" customFormat="false" ht="12.8" hidden="false" customHeight="false" outlineLevel="0" collapsed="false">
      <c r="A19" s="10" t="s">
        <v>1392</v>
      </c>
    </row>
    <row r="20" customFormat="false" ht="12.8" hidden="false" customHeight="false" outlineLevel="0" collapsed="false">
      <c r="A20" s="10" t="s">
        <v>1395</v>
      </c>
    </row>
    <row r="21" customFormat="false" ht="12.8" hidden="false" customHeight="false" outlineLevel="0" collapsed="false">
      <c r="A21" s="10" t="s">
        <v>1400</v>
      </c>
    </row>
    <row r="22" customFormat="false" ht="12.8" hidden="false" customHeight="false" outlineLevel="0" collapsed="false">
      <c r="A22" s="10" t="s">
        <v>1402</v>
      </c>
    </row>
    <row r="23" customFormat="false" ht="12.8" hidden="false" customHeight="false" outlineLevel="0" collapsed="false">
      <c r="A23" s="10" t="s">
        <v>1405</v>
      </c>
    </row>
    <row r="24" customFormat="false" ht="12.8" hidden="false" customHeight="false" outlineLevel="0" collapsed="false">
      <c r="A24" s="10" t="s">
        <v>1407</v>
      </c>
    </row>
    <row r="25" customFormat="false" ht="12.8" hidden="false" customHeight="false" outlineLevel="0" collapsed="false">
      <c r="A25" s="10" t="s">
        <v>1409</v>
      </c>
    </row>
    <row r="26" customFormat="false" ht="12.8" hidden="false" customHeight="false" outlineLevel="0" collapsed="false">
      <c r="A26" s="10" t="s">
        <v>1411</v>
      </c>
    </row>
    <row r="27" customFormat="false" ht="12.8" hidden="false" customHeight="false" outlineLevel="0" collapsed="false">
      <c r="A27" s="10" t="s">
        <v>1414</v>
      </c>
    </row>
    <row r="28" customFormat="false" ht="12.8" hidden="false" customHeight="false" outlineLevel="0" collapsed="false">
      <c r="A28" s="10" t="s">
        <v>1417</v>
      </c>
    </row>
    <row r="29" customFormat="false" ht="12.8" hidden="false" customHeight="false" outlineLevel="0" collapsed="false">
      <c r="A29" s="10" t="s">
        <v>1425</v>
      </c>
    </row>
    <row r="30" customFormat="false" ht="12.8" hidden="false" customHeight="false" outlineLevel="0" collapsed="false">
      <c r="A30" s="10" t="s">
        <v>1427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7804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2018-06-21T18:07:46Z</dcterms:modified>
  <cp:revision>378</cp:revision>
  <dc:subject/>
  <dc:title/>
</cp:coreProperties>
</file>