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_rels/sheet2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8.xml.rels" ContentType="application/vnd.openxmlformats-package.relationships+xml"/>
  <Override PartName="/xl/worksheets/_rels/sheet11.xml.rels" ContentType="application/vnd.openxmlformats-package.relationships+xml"/>
  <Override PartName="/xl/worksheets/_rels/sheet19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2"/>
  </bookViews>
  <sheets>
    <sheet name="robin_data" sheetId="1" state="visible" r:id="rId2"/>
    <sheet name="patient_data_survival(Nov17)" sheetId="2" state="visible" r:id="rId3"/>
    <sheet name="master" sheetId="3" state="visible" r:id="rId4"/>
    <sheet name="yvonne_data" sheetId="4" state="visible" r:id="rId5"/>
    <sheet name="batch1_2" sheetId="5" state="visible" r:id="rId6"/>
    <sheet name="verified_3" sheetId="6" state="visible" r:id="rId7"/>
    <sheet name="batch3_4_images" sheetId="7" state="visible" r:id="rId8"/>
    <sheet name="batch5" sheetId="8" state="visible" r:id="rId9"/>
    <sheet name="batch5_new_images" sheetId="9" state="visible" r:id="rId10"/>
    <sheet name="missing_yvonne_label" sheetId="10" state="visible" r:id="rId11"/>
    <sheet name="independent_test_1" sheetId="11" state="visible" r:id="rId12"/>
    <sheet name="batch_6" sheetId="12" state="visible" r:id="rId13"/>
    <sheet name="verified_6" sheetId="13" state="visible" r:id="rId14"/>
    <sheet name="batch_8" sheetId="14" state="visible" r:id="rId15"/>
    <sheet name="unused_subjects" sheetId="15" state="visible" r:id="rId16"/>
    <sheet name="verified_7" sheetId="16" state="visible" r:id="rId17"/>
    <sheet name="chen_complete_list" sheetId="17" state="visible" r:id="rId18"/>
    <sheet name="Sinai-Slides for H&amp;E" sheetId="18" state="visible" r:id="rId19"/>
    <sheet name="Sinai-slide-labels" sheetId="19" state="visible" r:id="rId20"/>
    <sheet name="Sinai-Discovery_ER" sheetId="20" state="visible" r:id="rId21"/>
    <sheet name="Sheet21" sheetId="21" state="visible" r:id="rId22"/>
    <sheet name="Sheet22" sheetId="22" state="visible" r:id="rId23"/>
  </sheets>
  <externalReferences>
    <externalReference r:id="rId24"/>
  </externalReferences>
  <definedNames>
    <definedName function="false" hidden="true" localSheetId="11" name="_xlnm._FilterDatabase" vbProcedure="false">batch_6!$A$1:$R$203</definedName>
    <definedName function="false" hidden="true" localSheetId="13" name="_xlnm._FilterDatabase" vbProcedure="false">batch_8!$A$1:$R$112</definedName>
    <definedName function="false" hidden="true" localSheetId="4" name="_xlnm._FilterDatabase" vbProcedure="false">batch1_2!$A:$M</definedName>
    <definedName function="false" hidden="true" localSheetId="6" name="_xlnm._FilterDatabase" vbProcedure="false">batch3_4_images!$A$1:$D$70</definedName>
    <definedName function="false" hidden="true" localSheetId="7" name="_xlnm._FilterDatabase" vbProcedure="false">batch5!$A:$E</definedName>
    <definedName function="false" hidden="true" localSheetId="10" name="_xlnm._FilterDatabase" vbProcedure="false">independent_test_1!$A$1:$C$49</definedName>
    <definedName function="false" hidden="true" localSheetId="2" name="_xlnm._FilterDatabase" vbProcedure="false">master!$A:$T</definedName>
    <definedName function="false" hidden="true" localSheetId="9" name="_xlnm._FilterDatabase" vbProcedure="false">missing_yvonne_label!$A$1:$D$16</definedName>
    <definedName function="false" hidden="true" localSheetId="20" name="_xlnm._FilterDatabase" vbProcedure="false">Sheet21!$A$1:$A$90</definedName>
    <definedName function="false" hidden="true" localSheetId="18" name="_xlnm._FilterDatabase" vbProcedure="false">'Sinai-slide-labels'!$A:$F</definedName>
    <definedName function="false" hidden="true" localSheetId="17" name="_xlnm._FilterDatabase" vbProcedure="false">'Sinai-Slides for H&amp;E'!$A$1:$M$50</definedName>
    <definedName function="false" hidden="true" localSheetId="5" name="_xlnm._FilterDatabase" vbProcedure="false">verified_3!$A$1:$W$44</definedName>
    <definedName function="false" hidden="true" localSheetId="12" name="_xlnm._FilterDatabase" vbProcedure="false">verified_6!$A$1:$D$216</definedName>
    <definedName function="false" hidden="false" localSheetId="2" name="_xlnm._FilterDatabase" vbProcedure="false">master!$A:$T</definedName>
    <definedName function="false" hidden="false" localSheetId="2" name="_xlnm._FilterDatabase_0" vbProcedure="false">master!$A:$T</definedName>
    <definedName function="false" hidden="false" localSheetId="2" name="_xlnm._FilterDatabase_0_0" vbProcedure="false">master!$A$1:$T$616</definedName>
    <definedName function="false" hidden="false" localSheetId="2" name="_xlnm._FilterDatabase_0_0_0" vbProcedure="false">master!$A:$T</definedName>
    <definedName function="false" hidden="false" localSheetId="2" name="_xlnm._FilterDatabase_0_0_0_0" vbProcedure="false">master!$A$1:$T$616</definedName>
    <definedName function="false" hidden="false" localSheetId="2" name="_xlnm._FilterDatabase_0_0_0_0_0" vbProcedure="false">master!$A$1:$T$616</definedName>
    <definedName function="false" hidden="false" localSheetId="2" name="_xlnm._FilterDatabase_0_0_0_0_0_0" vbProcedure="false">master!$A$1:$R$567</definedName>
    <definedName function="false" hidden="false" localSheetId="2" name="_xlnm._FilterDatabase_0_0_0_0_0_0_0" vbProcedure="false">master!$A$1:$N$567</definedName>
    <definedName function="false" hidden="false" localSheetId="2" name="_xlnm._FilterDatabase_0_0_0_0_0_0_0_0" vbProcedure="false">master!$A:$R</definedName>
    <definedName function="false" hidden="false" localSheetId="2" name="_xlnm._FilterDatabase_0_0_0_0_0_0_0_0_0" vbProcedure="false">master!$A$1:$N$567</definedName>
    <definedName function="false" hidden="false" localSheetId="2" name="_xlnm._FilterDatabase_0_0_0_0_0_0_0_0_0_0" vbProcedure="false">master!$A:$R</definedName>
    <definedName function="false" hidden="false" localSheetId="2" name="_xlnm._FilterDatabase_0_0_0_0_0_0_0_0_0_0_0" vbProcedure="false">master!$A$1:$N$567</definedName>
    <definedName function="false" hidden="false" localSheetId="2" name="_xlnm._FilterDatabase_0_0_0_0_0_0_0_0_0_0_0_0" vbProcedure="false">master!$A:$R</definedName>
    <definedName function="false" hidden="false" localSheetId="2" name="_xlnm._FilterDatabase_0_0_0_0_0_0_0_0_0_0_0_0_0" vbProcedure="false">master!$A$1:$N$435</definedName>
    <definedName function="false" hidden="false" localSheetId="2" name="_xlnm._FilterDatabase_0_0_0_0_0_0_0_0_0_0_0_0_0_0" vbProcedure="false">master!$A$1:$N$437</definedName>
    <definedName function="false" hidden="false" localSheetId="2" name="_xlnm._FilterDatabase_0_0_0_0_0_0_0_0_0_0_0_0_0_0_0" vbProcedure="false">master!$A$1:$N$435</definedName>
    <definedName function="false" hidden="false" localSheetId="2" name="_xlnm._FilterDatabase_0_0_0_0_0_0_0_0_0_0_0_0_0_0_0_0" vbProcedure="false">master!$A$1:$N$437</definedName>
    <definedName function="false" hidden="false" localSheetId="2" name="_xlnm._FilterDatabase_0_0_0_0_0_0_0_0_0_0_0_0_0_0_0_0_0" vbProcedure="false">master!$A$1:$N$435</definedName>
    <definedName function="false" hidden="false" localSheetId="2" name="_xlnm._FilterDatabase_0_0_0_0_0_0_0_0_0_0_0_0_0_0_0_0_0_0" vbProcedure="false">master!$A$1:$N$435</definedName>
    <definedName function="false" hidden="false" localSheetId="2" name="_xlnm._FilterDatabase_0_0_0_0_0_0_0_0_0_0_0_0_0_0_0_0_0_0_0" vbProcedure="false">master!$A$1:$N$435</definedName>
    <definedName function="false" hidden="false" localSheetId="2" name="_xlnm._FilterDatabase_0_0_0_0_0_0_0_0_0_0_0_0_0_0_0_0_0_0_0_0" vbProcedure="false">master!$A$1:$N$435</definedName>
    <definedName function="false" hidden="false" localSheetId="2" name="_xlnm._FilterDatabase_0_0_0_0_0_0_0_0_0_0_0_0_0_0_0_0_0_0_0_0_0" vbProcedure="false">master!$A$1:$N$435</definedName>
    <definedName function="false" hidden="false" localSheetId="2" name="_xlnm._FilterDatabase_0_0_0_0_0_0_0_0_0_0_0_0_0_0_0_0_0_0_0_0_0_0" vbProcedure="false">master!$A$1:$N$435</definedName>
    <definedName function="false" hidden="false" localSheetId="2" name="_xlnm._FilterDatabase_0_0_0_0_0_0_0_0_0_0_0_0_0_0_0_0_0_0_0_0_0_0_0" vbProcedure="false">master!$A$1:$N$322</definedName>
    <definedName function="false" hidden="false" localSheetId="2" name="_xlnm._FilterDatabase_0_0_0_0_0_0_0_0_0_0_0_0_0_0_0_0_0_0_0_0_0_0_0_0" vbProcedure="false">master!$A$1:$N$322</definedName>
    <definedName function="false" hidden="false" localSheetId="2" name="_xlnm._FilterDatabase_0_0_0_0_0_0_0_0_0_0_0_0_0_0_0_0_0_0_0_0_0_0_0_0_0" vbProcedure="false">master!$A$1:$N$322</definedName>
    <definedName function="false" hidden="false" localSheetId="2" name="_xlnm._FilterDatabase_0_0_0_0_0_0_0_0_0_0_0_0_0_0_0_0_0_0_0_0_0_0_0_0_0_0" vbProcedure="false">master!$A$1:$N$322</definedName>
    <definedName function="false" hidden="false" localSheetId="2" name="_xlnm._FilterDatabase_0_0_0_0_0_0_0_0_0_0_0_0_0_0_0_0_0_0_0_0_0_0_0_0_0_0_0" vbProcedure="false">master!$A$1:$N$322</definedName>
    <definedName function="false" hidden="false" localSheetId="2" name="_xlnm._FilterDatabase_0_0_0_0_0_0_0_0_0_0_0_0_0_0_0_0_0_0_0_0_0_0_0_0_0_0_0_0" vbProcedure="false">master!$A$1:$N$322</definedName>
    <definedName function="false" hidden="false" localSheetId="2" name="_xlnm._FilterDatabase_0_0_0_0_0_0_0_0_0_0_0_0_0_0_0_0_0_0_0_0_0_0_0_0_0_0_0_0_0" vbProcedure="false">master!$A$1:$N$110</definedName>
    <definedName function="false" hidden="false" localSheetId="3" name="_xlnm._FilterDatabase" vbProcedure="false">yvonne_data!$A$1:$B$70</definedName>
    <definedName function="false" hidden="false" localSheetId="3" name="_xlnm._FilterDatabase_0" vbProcedure="false">yvonne_data!$A$1:$B$70</definedName>
    <definedName function="false" hidden="false" localSheetId="3" name="_xlnm._FilterDatabase_0_0" vbProcedure="false">yvonne_data!$A$1:$B$70</definedName>
    <definedName function="false" hidden="false" localSheetId="3" name="_xlnm._FilterDatabase_0_0_0" vbProcedure="false">yvonne_data!$A$1:$B$70</definedName>
    <definedName function="false" hidden="false" localSheetId="3" name="_xlnm._FilterDatabase_0_0_0_0" vbProcedure="false">yvonne_data!$A$1:$B$70</definedName>
    <definedName function="false" hidden="false" localSheetId="3" name="_xlnm._FilterDatabase_0_0_0_0_0" vbProcedure="false">yvonne_data!$A$1:$B$70</definedName>
    <definedName function="false" hidden="false" localSheetId="3" name="_xlnm._FilterDatabase_0_0_0_0_0_0" vbProcedure="false">yvonne_data!$A$1:$B$70</definedName>
    <definedName function="false" hidden="false" localSheetId="3" name="_xlnm._FilterDatabase_0_0_0_0_0_0_0" vbProcedure="false">yvonne_data!$A$1:$B$70</definedName>
    <definedName function="false" hidden="false" localSheetId="3" name="_xlnm._FilterDatabase_0_0_0_0_0_0_0_0" vbProcedure="false">yvonne_data!$A$1:$B$70</definedName>
    <definedName function="false" hidden="false" localSheetId="3" name="_xlnm._FilterDatabase_0_0_0_0_0_0_0_0_0" vbProcedure="false">yvonne_data!$A$1:$B$70</definedName>
    <definedName function="false" hidden="false" localSheetId="3" name="_xlnm._FilterDatabase_0_0_0_0_0_0_0_0_0_0" vbProcedure="false">yvonne_data!$A$1:$B$70</definedName>
    <definedName function="false" hidden="false" localSheetId="3" name="_xlnm._FilterDatabase_0_0_0_0_0_0_0_0_0_0_0" vbProcedure="false">yvonne_data!$A$1:$B$70</definedName>
    <definedName function="false" hidden="false" localSheetId="3" name="_xlnm._FilterDatabase_0_0_0_0_0_0_0_0_0_0_0_0" vbProcedure="false">yvonne_data!$A$1:$B$70</definedName>
    <definedName function="false" hidden="false" localSheetId="3" name="_xlnm._FilterDatabase_0_0_0_0_0_0_0_0_0_0_0_0_0" vbProcedure="false">yvonne_data!$A$1:$B$70</definedName>
    <definedName function="false" hidden="false" localSheetId="3" name="_xlnm._FilterDatabase_0_0_0_0_0_0_0_0_0_0_0_0_0_0" vbProcedure="false">yvonne_data!$A$1:$B$70</definedName>
    <definedName function="false" hidden="false" localSheetId="3" name="_xlnm._FilterDatabase_0_0_0_0_0_0_0_0_0_0_0_0_0_0_0" vbProcedure="false">yvonne_data!$A$1:$B$70</definedName>
    <definedName function="false" hidden="false" localSheetId="3" name="_xlnm._FilterDatabase_0_0_0_0_0_0_0_0_0_0_0_0_0_0_0_0" vbProcedure="false">yvonne_data!$A$1:$B$70</definedName>
    <definedName function="false" hidden="false" localSheetId="3" name="_xlnm._FilterDatabase_0_0_0_0_0_0_0_0_0_0_0_0_0_0_0_0_0" vbProcedure="false">yvonne_data!$A$1:$B$70</definedName>
    <definedName function="false" hidden="false" localSheetId="3" name="_xlnm._FilterDatabase_0_0_0_0_0_0_0_0_0_0_0_0_0_0_0_0_0_0" vbProcedure="false">yvonne_data!$A$1:$B$70</definedName>
    <definedName function="false" hidden="false" localSheetId="3" name="_xlnm._FilterDatabase_0_0_0_0_0_0_0_0_0_0_0_0_0_0_0_0_0_0_0" vbProcedure="false">yvonne_data!$A$1:$B$70</definedName>
    <definedName function="false" hidden="false" localSheetId="3" name="_xlnm._FilterDatabase_0_0_0_0_0_0_0_0_0_0_0_0_0_0_0_0_0_0_0_0" vbProcedure="false">yvonne_data!$A$1:$B$70</definedName>
    <definedName function="false" hidden="false" localSheetId="3" name="_xlnm._FilterDatabase_0_0_0_0_0_0_0_0_0_0_0_0_0_0_0_0_0_0_0_0_0" vbProcedure="false">yvonne_data!$A$1:$B$70</definedName>
    <definedName function="false" hidden="false" localSheetId="4" name="_xlnm._FilterDatabase" vbProcedure="false">batch1_2!$A$1:$M$106</definedName>
    <definedName function="false" hidden="false" localSheetId="4" name="_xlnm._FilterDatabase_0" vbProcedure="false">batch1_2!$A:$M</definedName>
    <definedName function="false" hidden="false" localSheetId="4" name="_xlnm._FilterDatabase_0_0" vbProcedure="false">batch1_2!$A$1:$M$106</definedName>
    <definedName function="false" hidden="false" localSheetId="4" name="_xlnm._FilterDatabase_0_0_0" vbProcedure="false">batch1_2!$A:$M</definedName>
    <definedName function="false" hidden="false" localSheetId="4" name="_xlnm._FilterDatabase_0_0_0_0" vbProcedure="false">batch1_2!$A$1:$M$106</definedName>
    <definedName function="false" hidden="false" localSheetId="4" name="_xlnm._FilterDatabase_0_0_0_0_0" vbProcedure="false">batch1_2!$A:$M</definedName>
    <definedName function="false" hidden="false" localSheetId="4" name="_xlnm._FilterDatabase_0_0_0_0_0_0" vbProcedure="false">batch1_2!$A$1:$M$106</definedName>
    <definedName function="false" hidden="false" localSheetId="4" name="_xlnm._FilterDatabase_0_0_0_0_0_0_0" vbProcedure="false">batch1_2!$A:$M</definedName>
    <definedName function="false" hidden="false" localSheetId="4" name="_xlnm._FilterDatabase_0_0_0_0_0_0_0_0" vbProcedure="false">batch1_2!$A$1:$M$106</definedName>
    <definedName function="false" hidden="false" localSheetId="4" name="_xlnm._FilterDatabase_0_0_0_0_0_0_0_0_0" vbProcedure="false">batch1_2!$A:$M</definedName>
    <definedName function="false" hidden="false" localSheetId="4" name="_xlnm._FilterDatabase_0_0_0_0_0_0_0_0_0_0" vbProcedure="false">batch1_2!$A$1:$M$106</definedName>
    <definedName function="false" hidden="false" localSheetId="4" name="_xlnm._FilterDatabase_0_0_0_0_0_0_0_0_0_0_0" vbProcedure="false">batch1_2!$A:$M</definedName>
    <definedName function="false" hidden="false" localSheetId="4" name="_xlnm._FilterDatabase_0_0_0_0_0_0_0_0_0_0_0_0" vbProcedure="false">batch1_2!$A$1:$M$106</definedName>
    <definedName function="false" hidden="false" localSheetId="4" name="_xlnm._FilterDatabase_0_0_0_0_0_0_0_0_0_0_0_0_0" vbProcedure="false">batch1_2!$A:$M</definedName>
    <definedName function="false" hidden="false" localSheetId="4" name="_xlnm._FilterDatabase_0_0_0_0_0_0_0_0_0_0_0_0_0_0" vbProcedure="false">batch1_2!$A$1:$M$106</definedName>
    <definedName function="false" hidden="false" localSheetId="4" name="_xlnm._FilterDatabase_0_0_0_0_0_0_0_0_0_0_0_0_0_0_0" vbProcedure="false">batch1_2!$A:$M</definedName>
    <definedName function="false" hidden="false" localSheetId="4" name="_xlnm._FilterDatabase_0_0_0_0_0_0_0_0_0_0_0_0_0_0_0_0" vbProcedure="false">batch1_2!$A$1:$M$106</definedName>
    <definedName function="false" hidden="false" localSheetId="4" name="_xlnm._FilterDatabase_0_0_0_0_0_0_0_0_0_0_0_0_0_0_0_0_0" vbProcedure="false">batch1_2!$A:$M</definedName>
    <definedName function="false" hidden="false" localSheetId="4" name="_xlnm._FilterDatabase_0_0_0_0_0_0_0_0_0_0_0_0_0_0_0_0_0_0" vbProcedure="false">batch1_2!$A$1:$M$106</definedName>
    <definedName function="false" hidden="false" localSheetId="4" name="_xlnm._FilterDatabase_0_0_0_0_0_0_0_0_0_0_0_0_0_0_0_0_0_0_0" vbProcedure="false">batch1_2!$A$1:$M$106</definedName>
    <definedName function="false" hidden="false" localSheetId="4" name="_xlnm._FilterDatabase_0_0_0_0_0_0_0_0_0_0_0_0_0_0_0_0_0_0_0_0" vbProcedure="false">batch1_2!$A$1:$M$106</definedName>
    <definedName function="false" hidden="false" localSheetId="4" name="_xlnm._FilterDatabase_0_0_0_0_0_0_0_0_0_0_0_0_0_0_0_0_0_0_0_0_0" vbProcedure="false">batch1_2!$A$1:$M$106</definedName>
    <definedName function="false" hidden="false" localSheetId="4" name="_xlnm._FilterDatabase_0_0_0_0_0_0_0_0_0_0_0_0_0_0_0_0_0_0_0_0_0_0" vbProcedure="false">batch1_2!$A$1:$M$106</definedName>
    <definedName function="false" hidden="false" localSheetId="4" name="_xlnm._FilterDatabase_0_0_0_0_0_0_0_0_0_0_0_0_0_0_0_0_0_0_0_0_0_0_0" vbProcedure="false">batch1_2!$A$1:$M$106</definedName>
    <definedName function="false" hidden="false" localSheetId="4" name="_xlnm._FilterDatabase_0_0_0_0_0_0_0_0_0_0_0_0_0_0_0_0_0_0_0_0_0_0_0_0" vbProcedure="false">batch1_2!$A$1:$M$106</definedName>
    <definedName function="false" hidden="false" localSheetId="4" name="_xlnm._FilterDatabase_0_0_0_0_0_0_0_0_0_0_0_0_0_0_0_0_0_0_0_0_0_0_0_0_0" vbProcedure="false">batch1_2!$A$1:$M$106</definedName>
    <definedName function="false" hidden="false" localSheetId="4" name="_xlnm._FilterDatabase_0_0_0_0_0_0_0_0_0_0_0_0_0_0_0_0_0_0_0_0_0_0_0_0_0_0" vbProcedure="false">batch1_2!$A$1:$M$106</definedName>
    <definedName function="false" hidden="false" localSheetId="4" name="_xlnm._FilterDatabase_0_0_0_0_0_0_0_0_0_0_0_0_0_0_0_0_0_0_0_0_0_0_0_0_0_0_0" vbProcedure="false">batch1_2!$A$1:$M$106</definedName>
    <definedName function="false" hidden="false" localSheetId="4" name="_xlnm._FilterDatabase_0_0_0_0_0_0_0_0_0_0_0_0_0_0_0_0_0_0_0_0_0_0_0_0_0_0_0_0" vbProcedure="false">batch1_2!$A$1:$M$106</definedName>
    <definedName function="false" hidden="false" localSheetId="4" name="_xlnm._FilterDatabase_0_0_0_0_0_0_0_0_0_0_0_0_0_0_0_0_0_0_0_0_0_0_0_0_0_0_0_0_0" vbProcedure="false">batch1_2!$A$1:$M$106</definedName>
    <definedName function="false" hidden="false" localSheetId="4" name="_xlnm._FilterDatabase_0_0_0_0_0_0_0_0_0_0_0_0_0_0_0_0_0_0_0_0_0_0_0_0_0_0_0_0_0_0" vbProcedure="false">batch1_2!$A$1:$M$106</definedName>
    <definedName function="false" hidden="false" localSheetId="4" name="_xlnm._FilterDatabase_0_0_0_0_0_0_0_0_0_0_0_0_0_0_0_0_0_0_0_0_0_0_0_0_0_0_0_0_0_0_0" vbProcedure="false">batch1_2!$A$1:$M$106</definedName>
    <definedName function="false" hidden="false" localSheetId="5" name="_xlnm._FilterDatabase" vbProcedure="false">verified_3!$A:$W</definedName>
    <definedName function="false" hidden="false" localSheetId="5" name="_xlnm._FilterDatabase_0" vbProcedure="false">verified_3!$A$1:$W$44</definedName>
    <definedName function="false" hidden="false" localSheetId="5" name="_xlnm._FilterDatabase_0_0" vbProcedure="false">verified_3!$A:$W</definedName>
    <definedName function="false" hidden="false" localSheetId="5" name="_xlnm._FilterDatabase_0_0_0" vbProcedure="false">verified_3!$A$1:$W$44</definedName>
    <definedName function="false" hidden="false" localSheetId="5" name="_xlnm._FilterDatabase_0_0_0_0" vbProcedure="false">verified_3!$A:$W</definedName>
    <definedName function="false" hidden="false" localSheetId="5" name="_xlnm._FilterDatabase_0_0_0_0_0" vbProcedure="false">verified_3!$A$1:$W$44</definedName>
    <definedName function="false" hidden="false" localSheetId="5" name="_xlnm._FilterDatabase_0_0_0_0_0_0" vbProcedure="false">verified_3!$A:$W</definedName>
    <definedName function="false" hidden="false" localSheetId="5" name="_xlnm._FilterDatabase_0_0_0_0_0_0_0" vbProcedure="false">verified_3!$A$1:$W$44</definedName>
    <definedName function="false" hidden="false" localSheetId="5" name="_xlnm._FilterDatabase_0_0_0_0_0_0_0_0" vbProcedure="false">verified_3!$A:$W</definedName>
    <definedName function="false" hidden="false" localSheetId="5" name="_xlnm._FilterDatabase_0_0_0_0_0_0_0_0_0" vbProcedure="false">verified_3!$A$1:$W$44</definedName>
    <definedName function="false" hidden="false" localSheetId="5" name="_xlnm._FilterDatabase_0_0_0_0_0_0_0_0_0_0" vbProcedure="false">verified_3!$A:$W</definedName>
    <definedName function="false" hidden="false" localSheetId="5" name="_xlnm._FilterDatabase_0_0_0_0_0_0_0_0_0_0_0" vbProcedure="false">verified_3!$A$1:$W$44</definedName>
    <definedName function="false" hidden="false" localSheetId="5" name="_xlnm._FilterDatabase_0_0_0_0_0_0_0_0_0_0_0_0" vbProcedure="false">verified_3!$A:$W</definedName>
    <definedName function="false" hidden="false" localSheetId="5" name="_xlnm._FilterDatabase_0_0_0_0_0_0_0_0_0_0_0_0_0" vbProcedure="false">verified_3!$A$1:$W$44</definedName>
    <definedName function="false" hidden="false" localSheetId="5" name="_xlnm._FilterDatabase_0_0_0_0_0_0_0_0_0_0_0_0_0_0" vbProcedure="false">verified_3!$A:$W</definedName>
    <definedName function="false" hidden="false" localSheetId="5" name="_xlnm._FilterDatabase_0_0_0_0_0_0_0_0_0_0_0_0_0_0_0" vbProcedure="false">verified_3!$A$1:$W$44</definedName>
    <definedName function="false" hidden="false" localSheetId="5" name="_xlnm._FilterDatabase_0_0_0_0_0_0_0_0_0_0_0_0_0_0_0_0" vbProcedure="false">verified_3!$A:$W</definedName>
    <definedName function="false" hidden="false" localSheetId="5" name="_xlnm._FilterDatabase_0_0_0_0_0_0_0_0_0_0_0_0_0_0_0_0_0" vbProcedure="false">verified_3!$A$1:$W$44</definedName>
    <definedName function="false" hidden="false" localSheetId="5" name="_xlnm._FilterDatabase_0_0_0_0_0_0_0_0_0_0_0_0_0_0_0_0_0_0" vbProcedure="false">verified_3!$A:$W</definedName>
    <definedName function="false" hidden="false" localSheetId="5" name="_xlnm._FilterDatabase_0_0_0_0_0_0_0_0_0_0_0_0_0_0_0_0_0_0_0" vbProcedure="false">verified_3!$A$1:$W$44</definedName>
    <definedName function="false" hidden="false" localSheetId="5" name="_xlnm._FilterDatabase_0_0_0_0_0_0_0_0_0_0_0_0_0_0_0_0_0_0_0_0" vbProcedure="false">verified_3!$A:$W</definedName>
    <definedName function="false" hidden="false" localSheetId="5" name="_xlnm._FilterDatabase_0_0_0_0_0_0_0_0_0_0_0_0_0_0_0_0_0_0_0_0_0" vbProcedure="false">verified_3!$A$1:$W$44</definedName>
    <definedName function="false" hidden="false" localSheetId="5" name="_xlnm._FilterDatabase_0_0_0_0_0_0_0_0_0_0_0_0_0_0_0_0_0_0_0_0_0_0" vbProcedure="false">verified_3!$A:$W</definedName>
    <definedName function="false" hidden="false" localSheetId="5" name="_xlnm._FilterDatabase_0_0_0_0_0_0_0_0_0_0_0_0_0_0_0_0_0_0_0_0_0_0_0" vbProcedure="false">verified_3!$A$1:$W$44</definedName>
    <definedName function="false" hidden="false" localSheetId="5" name="_xlnm._FilterDatabase_0_0_0_0_0_0_0_0_0_0_0_0_0_0_0_0_0_0_0_0_0_0_0_0" vbProcedure="false">verified_3!$A:$W</definedName>
    <definedName function="false" hidden="false" localSheetId="5" name="_xlnm._FilterDatabase_0_0_0_0_0_0_0_0_0_0_0_0_0_0_0_0_0_0_0_0_0_0_0_0_0" vbProcedure="false">verified_3!$A$1:$W$44</definedName>
    <definedName function="false" hidden="false" localSheetId="5" name="_xlnm._FilterDatabase_0_0_0_0_0_0_0_0_0_0_0_0_0_0_0_0_0_0_0_0_0_0_0_0_0_0" vbProcedure="false">verified_3!$A$1:$W$44</definedName>
    <definedName function="false" hidden="false" localSheetId="5" name="_xlnm._FilterDatabase_0_0_0_0_0_0_0_0_0_0_0_0_0_0_0_0_0_0_0_0_0_0_0_0_0_0_0" vbProcedure="false">verified_3!$A$1:$W$44</definedName>
    <definedName function="false" hidden="false" localSheetId="5" name="_xlnm._FilterDatabase_0_0_0_0_0_0_0_0_0_0_0_0_0_0_0_0_0_0_0_0_0_0_0_0_0_0_0_0" vbProcedure="false">verified_3!$A$1:$W$44</definedName>
    <definedName function="false" hidden="false" localSheetId="5" name="_xlnm._FilterDatabase_0_0_0_0_0_0_0_0_0_0_0_0_0_0_0_0_0_0_0_0_0_0_0_0_0_0_0_0_0" vbProcedure="false">verified_3!$A$1:$W$44</definedName>
    <definedName function="false" hidden="false" localSheetId="5" name="_xlnm._FilterDatabase_0_0_0_0_0_0_0_0_0_0_0_0_0_0_0_0_0_0_0_0_0_0_0_0_0_0_0_0_0_0" vbProcedure="false">verified_3!$A$1:$W$44</definedName>
    <definedName function="false" hidden="false" localSheetId="6" name="_xlnm._FilterDatabase" vbProcedure="false">batch3_4_images!$A$1:$E$70</definedName>
    <definedName function="false" hidden="false" localSheetId="6" name="_xlnm._FilterDatabase_0" vbProcedure="false">batch3_4_images!$A$1:$D$70</definedName>
    <definedName function="false" hidden="false" localSheetId="6" name="_xlnm._FilterDatabase_0_0" vbProcedure="false">batch3_4_images!$A$1:$E$70</definedName>
    <definedName function="false" hidden="false" localSheetId="6" name="_xlnm._FilterDatabase_0_0_0" vbProcedure="false">batch3_4_images!$A$1:$D$70</definedName>
    <definedName function="false" hidden="false" localSheetId="6" name="_xlnm._FilterDatabase_0_0_0_0" vbProcedure="false">batch3_4_images!$A$1:$E$70</definedName>
    <definedName function="false" hidden="false" localSheetId="6" name="_xlnm._FilterDatabase_0_0_0_0_0" vbProcedure="false">batch3_4_images!$A$1:$D$70</definedName>
    <definedName function="false" hidden="false" localSheetId="6" name="_xlnm._FilterDatabase_0_0_0_0_0_0" vbProcedure="false">batch3_4_images!$A$1:$E$70</definedName>
    <definedName function="false" hidden="false" localSheetId="6" name="_xlnm._FilterDatabase_0_0_0_0_0_0_0" vbProcedure="false">batch3_4_images!$A$1:$D$70</definedName>
    <definedName function="false" hidden="false" localSheetId="6" name="_xlnm._FilterDatabase_0_0_0_0_0_0_0_0" vbProcedure="false">batch3_4_images!$A$1:$E$70</definedName>
    <definedName function="false" hidden="false" localSheetId="6" name="_xlnm._FilterDatabase_0_0_0_0_0_0_0_0_0" vbProcedure="false">batch3_4_images!$A$1:$D$70</definedName>
    <definedName function="false" hidden="false" localSheetId="6" name="_xlnm._FilterDatabase_0_0_0_0_0_0_0_0_0_0" vbProcedure="false">batch3_4_images!$A$1:$E$70</definedName>
    <definedName function="false" hidden="false" localSheetId="6" name="_xlnm._FilterDatabase_0_0_0_0_0_0_0_0_0_0_0" vbProcedure="false">batch3_4_images!$A$1:$D$70</definedName>
    <definedName function="false" hidden="false" localSheetId="6" name="_xlnm._FilterDatabase_0_0_0_0_0_0_0_0_0_0_0_0" vbProcedure="false">batch3_4_images!$A$1:$E$70</definedName>
    <definedName function="false" hidden="false" localSheetId="6" name="_xlnm._FilterDatabase_0_0_0_0_0_0_0_0_0_0_0_0_0" vbProcedure="false">batch3_4_images!$A$1:$D$70</definedName>
    <definedName function="false" hidden="false" localSheetId="6" name="_xlnm._FilterDatabase_0_0_0_0_0_0_0_0_0_0_0_0_0_0" vbProcedure="false">batch3_4_images!$A$1:$E$70</definedName>
    <definedName function="false" hidden="false" localSheetId="6" name="_xlnm._FilterDatabase_0_0_0_0_0_0_0_0_0_0_0_0_0_0_0" vbProcedure="false">batch3_4_images!$A$1:$D$70</definedName>
    <definedName function="false" hidden="false" localSheetId="6" name="_xlnm._FilterDatabase_0_0_0_0_0_0_0_0_0_0_0_0_0_0_0_0" vbProcedure="false">batch3_4_images!$A$1:$E$70</definedName>
    <definedName function="false" hidden="false" localSheetId="6" name="_xlnm._FilterDatabase_0_0_0_0_0_0_0_0_0_0_0_0_0_0_0_0_0" vbProcedure="false">batch3_4_images!$A$1:$D$70</definedName>
    <definedName function="false" hidden="false" localSheetId="6" name="_xlnm._FilterDatabase_0_0_0_0_0_0_0_0_0_0_0_0_0_0_0_0_0_0" vbProcedure="false">batch3_4_images!$A$1:$E$70</definedName>
    <definedName function="false" hidden="false" localSheetId="6" name="_xlnm._FilterDatabase_0_0_0_0_0_0_0_0_0_0_0_0_0_0_0_0_0_0_0" vbProcedure="false">batch3_4_images!$A$1:$D$70</definedName>
    <definedName function="false" hidden="false" localSheetId="6" name="_xlnm._FilterDatabase_0_0_0_0_0_0_0_0_0_0_0_0_0_0_0_0_0_0_0_0" vbProcedure="false">batch3_4_images!$A$1:$E$70</definedName>
    <definedName function="false" hidden="false" localSheetId="6" name="_xlnm._FilterDatabase_0_0_0_0_0_0_0_0_0_0_0_0_0_0_0_0_0_0_0_0_0" vbProcedure="false">batch3_4_images!$A$1:$D$70</definedName>
    <definedName function="false" hidden="false" localSheetId="6" name="_xlnm._FilterDatabase_0_0_0_0_0_0_0_0_0_0_0_0_0_0_0_0_0_0_0_0_0_0" vbProcedure="false">batch3_4_images!$A$1:$E$70</definedName>
    <definedName function="false" hidden="false" localSheetId="6" name="_xlnm._FilterDatabase_0_0_0_0_0_0_0_0_0_0_0_0_0_0_0_0_0_0_0_0_0_0_0" vbProcedure="false">batch3_4_images!$A$1:$D$70</definedName>
    <definedName function="false" hidden="false" localSheetId="6" name="_xlnm._FilterDatabase_0_0_0_0_0_0_0_0_0_0_0_0_0_0_0_0_0_0_0_0_0_0_0_0" vbProcedure="false">batch3_4_images!$A$1:$E$70</definedName>
    <definedName function="false" hidden="false" localSheetId="6" name="_xlnm._FilterDatabase_0_0_0_0_0_0_0_0_0_0_0_0_0_0_0_0_0_0_0_0_0_0_0_0_0" vbProcedure="false">batch3_4_images!$A$1:$D$70</definedName>
    <definedName function="false" hidden="false" localSheetId="7" name="_xlnm._FilterDatabase" vbProcedure="false">batch5!$A$1:$E$157</definedName>
    <definedName function="false" hidden="false" localSheetId="7" name="_xlnm._FilterDatabase_0" vbProcedure="false">batch5!$A:$E</definedName>
    <definedName function="false" hidden="false" localSheetId="7" name="_xlnm._FilterDatabase_0_0" vbProcedure="false">batch5!$A$1:$E$157</definedName>
    <definedName function="false" hidden="false" localSheetId="7" name="_xlnm._FilterDatabase_0_0_0" vbProcedure="false">batch5!$A:$E</definedName>
    <definedName function="false" hidden="false" localSheetId="7" name="_xlnm._FilterDatabase_0_0_0_0" vbProcedure="false">batch5!$A$1:$E$157</definedName>
    <definedName function="false" hidden="false" localSheetId="7" name="_xlnm._FilterDatabase_0_0_0_0_0" vbProcedure="false">batch5!$A:$E</definedName>
    <definedName function="false" hidden="false" localSheetId="7" name="_xlnm._FilterDatabase_0_0_0_0_0_0" vbProcedure="false">batch5!$A$1:$E$157</definedName>
    <definedName function="false" hidden="false" localSheetId="7" name="_xlnm._FilterDatabase_0_0_0_0_0_0_0" vbProcedure="false">batch5!$A:$E</definedName>
    <definedName function="false" hidden="false" localSheetId="7" name="_xlnm._FilterDatabase_0_0_0_0_0_0_0_0" vbProcedure="false">batch5!$A$1:$E$157</definedName>
    <definedName function="false" hidden="false" localSheetId="7" name="_xlnm._FilterDatabase_0_0_0_0_0_0_0_0_0" vbProcedure="false">batch5!$A:$E</definedName>
    <definedName function="false" hidden="false" localSheetId="7" name="_xlnm._FilterDatabase_0_0_0_0_0_0_0_0_0_0" vbProcedure="false">batch5!$A$1:$E$157</definedName>
    <definedName function="false" hidden="false" localSheetId="7" name="_xlnm._FilterDatabase_0_0_0_0_0_0_0_0_0_0_0" vbProcedure="false">batch5!$A:$E</definedName>
    <definedName function="false" hidden="false" localSheetId="7" name="_xlnm._FilterDatabase_0_0_0_0_0_0_0_0_0_0_0_0" vbProcedure="false">batch5!$A$1:$E$157</definedName>
    <definedName function="false" hidden="false" localSheetId="7" name="_xlnm._FilterDatabase_0_0_0_0_0_0_0_0_0_0_0_0_0" vbProcedure="false">batch5!$A:$E</definedName>
    <definedName function="false" hidden="false" localSheetId="7" name="_xlnm._FilterDatabase_0_0_0_0_0_0_0_0_0_0_0_0_0_0" vbProcedure="false">batch5!$A$1:$E$157</definedName>
    <definedName function="false" hidden="false" localSheetId="7" name="_xlnm._FilterDatabase_0_0_0_0_0_0_0_0_0_0_0_0_0_0_0" vbProcedure="false">batch5!$A:$E</definedName>
    <definedName function="false" hidden="false" localSheetId="7" name="_xlnm._FilterDatabase_0_0_0_0_0_0_0_0_0_0_0_0_0_0_0_0" vbProcedure="false">batch5!$A$1:$E$157</definedName>
    <definedName function="false" hidden="false" localSheetId="7" name="_xlnm._FilterDatabase_0_0_0_0_0_0_0_0_0_0_0_0_0_0_0_0_0" vbProcedure="false">batch5!$A:$E</definedName>
    <definedName function="false" hidden="false" localSheetId="7" name="_xlnm._FilterDatabase_0_0_0_0_0_0_0_0_0_0_0_0_0_0_0_0_0_0" vbProcedure="false">batch5!$A$1:$E$157</definedName>
    <definedName function="false" hidden="false" localSheetId="7" name="_xlnm._FilterDatabase_0_0_0_0_0_0_0_0_0_0_0_0_0_0_0_0_0_0_0" vbProcedure="false">batch5!$A$1:$E$157</definedName>
    <definedName function="false" hidden="false" localSheetId="7" name="_xlnm._FilterDatabase_0_0_0_0_0_0_0_0_0_0_0_0_0_0_0_0_0_0_0_0" vbProcedure="false">batch5!$A$1:$E$157</definedName>
    <definedName function="false" hidden="false" localSheetId="9" name="_xlnm._FilterDatabase" vbProcedure="false">missing_yvonne_label!$A$1:$D$16</definedName>
    <definedName function="false" hidden="false" localSheetId="9" name="_xlnm._FilterDatabase_0" vbProcedure="false">missing_yvonne_label!$A$1:$D$16</definedName>
    <definedName function="false" hidden="false" localSheetId="9" name="_xlnm._FilterDatabase_0_0" vbProcedure="false">missing_yvonne_label!$A$1:$D$16</definedName>
    <definedName function="false" hidden="false" localSheetId="9" name="_xlnm._FilterDatabase_0_0_0" vbProcedure="false">missing_yvonne_label!$A$1:$D$16</definedName>
    <definedName function="false" hidden="false" localSheetId="9" name="_xlnm._FilterDatabase_0_0_0_0" vbProcedure="false">missing_yvonne_label!$A$1:$D$16</definedName>
    <definedName function="false" hidden="false" localSheetId="9" name="_xlnm._FilterDatabase_0_0_0_0_0" vbProcedure="false">missing_yvonne_label!$A$1:$D$16</definedName>
    <definedName function="false" hidden="false" localSheetId="9" name="_xlnm._FilterDatabase_0_0_0_0_0_0" vbProcedure="false">missing_yvonne_label!$A$1:$D$16</definedName>
    <definedName function="false" hidden="false" localSheetId="9" name="_xlnm._FilterDatabase_0_0_0_0_0_0_0" vbProcedure="false">missing_yvonne_label!$A$1:$D$16</definedName>
    <definedName function="false" hidden="false" localSheetId="9" name="_xlnm._FilterDatabase_0_0_0_0_0_0_0_0" vbProcedure="false">missing_yvonne_label!$A$1:$D$16</definedName>
    <definedName function="false" hidden="false" localSheetId="9" name="_xlnm._FilterDatabase_0_0_0_0_0_0_0_0_0" vbProcedure="false">missing_yvonne_label!$A$1:$D$16</definedName>
    <definedName function="false" hidden="false" localSheetId="9" name="_xlnm._FilterDatabase_0_0_0_0_0_0_0_0_0_0" vbProcedure="false">missing_yvonne_label!$A$1:$D$16</definedName>
    <definedName function="false" hidden="false" localSheetId="9" name="_xlnm._FilterDatabase_0_0_0_0_0_0_0_0_0_0_0" vbProcedure="false">missing_yvonne_label!$A$1:$D$16</definedName>
    <definedName function="false" hidden="false" localSheetId="9" name="_xlnm._FilterDatabase_0_0_0_0_0_0_0_0_0_0_0_0" vbProcedure="false">missing_yvonne_label!$A$1:$D$16</definedName>
    <definedName function="false" hidden="false" localSheetId="9" name="_xlnm._FilterDatabase_0_0_0_0_0_0_0_0_0_0_0_0_0" vbProcedure="false">missing_yvonne_label!$A$1:$D$16</definedName>
    <definedName function="false" hidden="false" localSheetId="9" name="_xlnm._FilterDatabase_0_0_0_0_0_0_0_0_0_0_0_0_0_0" vbProcedure="false">missing_yvonne_label!$A$1:$D$16</definedName>
    <definedName function="false" hidden="false" localSheetId="9" name="_xlnm._FilterDatabase_0_0_0_0_0_0_0_0_0_0_0_0_0_0_0" vbProcedure="false">missing_yvonne_label!$A$1:$D$16</definedName>
    <definedName function="false" hidden="false" localSheetId="9" name="_xlnm._FilterDatabase_0_0_0_0_0_0_0_0_0_0_0_0_0_0_0_0" vbProcedure="false">missing_yvonne_label!$A$1:$D$16</definedName>
    <definedName function="false" hidden="false" localSheetId="9" name="_xlnm._FilterDatabase_0_0_0_0_0_0_0_0_0_0_0_0_0_0_0_0_0" vbProcedure="false">missing_yvonne_label!$A$1:$D$16</definedName>
    <definedName function="false" hidden="false" localSheetId="10" name="_xlnm._FilterDatabase" vbProcedure="false">independent_test_1!$A$1:$C$49</definedName>
    <definedName function="false" hidden="false" localSheetId="10" name="_xlnm._FilterDatabase_0" vbProcedure="false">independent_test_1!$A$1:$C$49</definedName>
    <definedName function="false" hidden="false" localSheetId="10" name="_xlnm._FilterDatabase_0_0" vbProcedure="false">independent_test_1!$A$1:$C$49</definedName>
    <definedName function="false" hidden="false" localSheetId="10" name="_xlnm._FilterDatabase_0_0_0" vbProcedure="false">independent_test_1!$A$1:$C$49</definedName>
    <definedName function="false" hidden="false" localSheetId="10" name="_xlnm._FilterDatabase_0_0_0_0" vbProcedure="false">independent_test_1!$A$1:$C$49</definedName>
    <definedName function="false" hidden="false" localSheetId="10" name="_xlnm._FilterDatabase_0_0_0_0_0" vbProcedure="false">independent_test_1!$A$1:$C$49</definedName>
    <definedName function="false" hidden="false" localSheetId="10" name="_xlnm._FilterDatabase_0_0_0_0_0_0" vbProcedure="false">independent_test_1!$A$1:$C$49</definedName>
    <definedName function="false" hidden="false" localSheetId="10" name="_xlnm._FilterDatabase_0_0_0_0_0_0_0" vbProcedure="false">independent_test_1!$A$1:$C$49</definedName>
    <definedName function="false" hidden="false" localSheetId="10" name="_xlnm._FilterDatabase_0_0_0_0_0_0_0_0" vbProcedure="false">independent_test_1!$A$1:$C$49</definedName>
    <definedName function="false" hidden="false" localSheetId="10" name="_xlnm._FilterDatabase_0_0_0_0_0_0_0_0_0" vbProcedure="false">independent_test_1!$A$1:$C$49</definedName>
    <definedName function="false" hidden="false" localSheetId="10" name="_xlnm._FilterDatabase_0_0_0_0_0_0_0_0_0_0" vbProcedure="false">independent_test_1!$A$1:$C$49</definedName>
    <definedName function="false" hidden="false" localSheetId="10" name="_xlnm._FilterDatabase_0_0_0_0_0_0_0_0_0_0_0" vbProcedure="false">independent_test_1!$A$1:$C$49</definedName>
    <definedName function="false" hidden="false" localSheetId="10" name="_xlnm._FilterDatabase_0_0_0_0_0_0_0_0_0_0_0_0" vbProcedure="false">independent_test_1!$A$1:$C$49</definedName>
    <definedName function="false" hidden="false" localSheetId="10" name="_xlnm._FilterDatabase_0_0_0_0_0_0_0_0_0_0_0_0_0" vbProcedure="false">independent_test_1!$A$1:$C$49</definedName>
    <definedName function="false" hidden="false" localSheetId="10" name="_xlnm._FilterDatabase_0_0_0_0_0_0_0_0_0_0_0_0_0_0" vbProcedure="false">independent_test_1!$A$1:$C$49</definedName>
    <definedName function="false" hidden="false" localSheetId="10" name="_xlnm._FilterDatabase_0_0_0_0_0_0_0_0_0_0_0_0_0_0_0" vbProcedure="false">independent_test_1!$A$1:$C$49</definedName>
    <definedName function="false" hidden="false" localSheetId="10" name="_xlnm._FilterDatabase_0_0_0_0_0_0_0_0_0_0_0_0_0_0_0_0" vbProcedure="false">independent_test_1!$A$1:$C$49</definedName>
    <definedName function="false" hidden="false" localSheetId="10" name="_xlnm._FilterDatabase_0_0_0_0_0_0_0_0_0_0_0_0_0_0_0_0_0" vbProcedure="false">independent_test_1!$A$1:$C$49</definedName>
    <definedName function="false" hidden="false" localSheetId="11" name="_xlnm._FilterDatabase" vbProcedure="false">batch_6!$A$1:$R$203</definedName>
    <definedName function="false" hidden="false" localSheetId="11" name="_xlnm._FilterDatabase_0" vbProcedure="false">batch_6!$A$1:$R$203</definedName>
    <definedName function="false" hidden="false" localSheetId="11" name="_xlnm._FilterDatabase_0_0" vbProcedure="false">batch_6!$A$1:$R$203</definedName>
    <definedName function="false" hidden="false" localSheetId="11" name="_xlnm._FilterDatabase_0_0_0" vbProcedure="false">batch_6!$A$1:$R$203</definedName>
    <definedName function="false" hidden="false" localSheetId="11" name="_xlnm._FilterDatabase_0_0_0_0" vbProcedure="false">batch_6!$A$1:$R$203</definedName>
    <definedName function="false" hidden="false" localSheetId="11" name="_xlnm._FilterDatabase_0_0_0_0_0" vbProcedure="false">batch_6!$A$1:$R$203</definedName>
    <definedName function="false" hidden="false" localSheetId="11" name="_xlnm._FilterDatabase_0_0_0_0_0_0" vbProcedure="false">batch_6!$A$1:$R$203</definedName>
    <definedName function="false" hidden="false" localSheetId="11" name="_xlnm._FilterDatabase_0_0_0_0_0_0_0" vbProcedure="false">batch_6!$A$1:$R$203</definedName>
    <definedName function="false" hidden="false" localSheetId="11" name="_xlnm._FilterDatabase_0_0_0_0_0_0_0_0" vbProcedure="false">batch_6!$A$1:$R$203</definedName>
    <definedName function="false" hidden="false" localSheetId="11" name="_xlnm._FilterDatabase_0_0_0_0_0_0_0_0_0" vbProcedure="false">batch_6!$A$1:$R$203</definedName>
    <definedName function="false" hidden="false" localSheetId="11" name="_xlnm._FilterDatabase_0_0_0_0_0_0_0_0_0_0" vbProcedure="false">batch_6!$A$1:$R$203</definedName>
    <definedName function="false" hidden="false" localSheetId="11" name="_xlnm._FilterDatabase_0_0_0_0_0_0_0_0_0_0_0" vbProcedure="false">batch_6!$A$1:$R$203</definedName>
    <definedName function="false" hidden="false" localSheetId="11" name="_xlnm._FilterDatabase_0_0_0_0_0_0_0_0_0_0_0_0" vbProcedure="false">batch_6!$A$1:$R$203</definedName>
    <definedName function="false" hidden="false" localSheetId="12" name="_xlnm._FilterDatabase" vbProcedure="false">verified_6!$A:$D</definedName>
    <definedName function="false" hidden="false" localSheetId="12" name="_xlnm._FilterDatabase_0" vbProcedure="false">verified_6!$A$1:$D$216</definedName>
    <definedName function="false" hidden="false" localSheetId="12" name="_xlnm._FilterDatabase_0_0" vbProcedure="false">verified_6!$A:$D</definedName>
    <definedName function="false" hidden="false" localSheetId="12" name="_xlnm._FilterDatabase_0_0_0" vbProcedure="false">verified_6!$A$1:$D$216</definedName>
    <definedName function="false" hidden="false" localSheetId="12" name="_xlnm._FilterDatabase_0_0_0_0" vbProcedure="false">verified_6!$A:$D</definedName>
    <definedName function="false" hidden="false" localSheetId="12" name="_xlnm._FilterDatabase_0_0_0_0_0" vbProcedure="false">verified_6!$A$1:$D$216</definedName>
    <definedName function="false" hidden="false" localSheetId="12" name="_xlnm._FilterDatabase_0_0_0_0_0_0" vbProcedure="false">verified_6!$A:$D</definedName>
    <definedName function="false" hidden="false" localSheetId="12" name="_xlnm._FilterDatabase_0_0_0_0_0_0_0" vbProcedure="false">verified_6!$A$1:$D$216</definedName>
    <definedName function="false" hidden="false" localSheetId="12" name="_xlnm._FilterDatabase_0_0_0_0_0_0_0_0" vbProcedure="false">verified_6!$A:$D</definedName>
    <definedName function="false" hidden="false" localSheetId="12" name="_xlnm._FilterDatabase_0_0_0_0_0_0_0_0_0" vbProcedure="false">verified_6!$A$1:$D$216</definedName>
    <definedName function="false" hidden="false" localSheetId="12" name="_xlnm._FilterDatabase_0_0_0_0_0_0_0_0_0_0" vbProcedure="false">verified_6!$A:$D</definedName>
    <definedName function="false" hidden="false" localSheetId="12" name="_xlnm._FilterDatabase_0_0_0_0_0_0_0_0_0_0_0" vbProcedure="false">verified_6!$A$1:$D$216</definedName>
    <definedName function="false" hidden="false" localSheetId="12" name="_xlnm._FilterDatabase_0_0_0_0_0_0_0_0_0_0_0_0" vbProcedure="false">verified_6!$A:$D</definedName>
    <definedName function="false" hidden="false" localSheetId="13" name="_xlnm._FilterDatabase" vbProcedure="false">batch_8!$A$1:$R$112</definedName>
    <definedName function="false" hidden="false" localSheetId="13" name="_xlnm._FilterDatabase_0" vbProcedure="false">batch_8!$A$1:$R$112</definedName>
    <definedName function="false" hidden="false" localSheetId="13" name="_xlnm._FilterDatabase_0_0" vbProcedure="false">batch_8!$A$1:$R$112</definedName>
    <definedName function="false" hidden="false" localSheetId="13" name="_xlnm._FilterDatabase_0_0_0" vbProcedure="false">batch_8!$A$1:$R$112</definedName>
    <definedName function="false" hidden="false" localSheetId="13" name="_xlnm._FilterDatabase_0_0_0_0" vbProcedure="false">batch_8!$A$1:$R$112</definedName>
    <definedName function="false" hidden="false" localSheetId="13" name="_xlnm._FilterDatabase_0_0_0_0_0" vbProcedure="false">batch_8!$A$1:$R$112</definedName>
    <definedName function="false" hidden="false" localSheetId="13" name="_xlnm._FilterDatabase_0_0_0_0_0_0" vbProcedure="false">batch_8!$A$1:$R$112</definedName>
    <definedName function="false" hidden="false" localSheetId="16" name="_xlnm._FilterDatabase" vbProcedure="false">chen_complete_list!$A$1:$K$705</definedName>
    <definedName function="false" hidden="false" localSheetId="16" name="_xlnm._FilterDatabase_0" vbProcedure="false">chen_complete_list!$A$1:$K$705</definedName>
    <definedName function="false" hidden="false" localSheetId="17" name="_xlnm._FilterDatabase" vbProcedure="false">'Sinai-Slides for H&amp;E'!$A$1:$M$50</definedName>
    <definedName function="false" hidden="false" localSheetId="17" name="_xlnm._FilterDatabase_0" vbProcedure="false">'Sinai-Slides for H&amp;E'!$A$1:$M$50</definedName>
    <definedName function="false" hidden="false" localSheetId="18" name="_xlnm._FilterDatabase" vbProcedure="false">'Sinai-slide-labels'!$A:$F</definedName>
    <definedName function="false" hidden="false" localSheetId="18" name="_xlnm._FilterDatabase_0" vbProcedure="false">'Sinai-slide-labels'!$A:$F</definedName>
    <definedName function="false" hidden="false" localSheetId="20" name="_xlnm._FilterDatabase" vbProcedure="false">Sheet21!$A$1:$A$90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<sst xmlns="http://schemas.openxmlformats.org/spreadsheetml/2006/main" count="7574" uniqueCount="2131">
  <si>
    <t xml:space="preserve">Decode number</t>
  </si>
  <si>
    <t xml:space="preserve">Male/Female (1=M, 2=F)</t>
  </si>
  <si>
    <t xml:space="preserve">Age at diagnosis</t>
  </si>
  <si>
    <t xml:space="preserve">Stage II = 0, III= 1</t>
  </si>
  <si>
    <t xml:space="preserve">Visceral Recurrence</t>
  </si>
  <si>
    <t xml:space="preserve">OS</t>
  </si>
  <si>
    <t xml:space="preserve">DSS</t>
  </si>
  <si>
    <t xml:space="preserve">5y Survival</t>
  </si>
  <si>
    <t xml:space="preserve">3y Survival</t>
  </si>
  <si>
    <t xml:space="preserve">2y Survival</t>
  </si>
  <si>
    <t xml:space="preserve">Follow up (months) AKA survival</t>
  </si>
  <si>
    <t xml:space="preserve">Location (Trunk=0, Extremity=1)</t>
  </si>
  <si>
    <t xml:space="preserve">Depth</t>
  </si>
  <si>
    <t xml:space="preserve">Ulceration (no=0, yes=1, unknown=2)</t>
  </si>
  <si>
    <t xml:space="preserve">TILs (0 = Absent, 1= Nonbrisk, 2 = Brisk, 3 = unknown)</t>
  </si>
  <si>
    <t xml:space="preserve">cu-00-05</t>
  </si>
  <si>
    <t xml:space="preserve">00-05</t>
  </si>
  <si>
    <t xml:space="preserve">Y</t>
  </si>
  <si>
    <t xml:space="preserve">VR</t>
  </si>
  <si>
    <t xml:space="preserve">cu-02-02</t>
  </si>
  <si>
    <t xml:space="preserve">02-02</t>
  </si>
  <si>
    <t xml:space="preserve">recurrence</t>
  </si>
  <si>
    <t xml:space="preserve">cu-02-03</t>
  </si>
  <si>
    <t xml:space="preserve">02-03</t>
  </si>
  <si>
    <t xml:space="preserve">nonrecurrence</t>
  </si>
  <si>
    <t xml:space="preserve">cu-02-04</t>
  </si>
  <si>
    <t xml:space="preserve">02-04</t>
  </si>
  <si>
    <t xml:space="preserve">unknown</t>
  </si>
  <si>
    <t xml:space="preserve">cu-03-02</t>
  </si>
  <si>
    <t xml:space="preserve">03-02</t>
  </si>
  <si>
    <t xml:space="preserve">cu-03-07</t>
  </si>
  <si>
    <t xml:space="preserve">03-07</t>
  </si>
  <si>
    <t xml:space="preserve">cu-04-09</t>
  </si>
  <si>
    <t xml:space="preserve">04-09</t>
  </si>
  <si>
    <t xml:space="preserve">Dead</t>
  </si>
  <si>
    <t xml:space="preserve">cu-04-12</t>
  </si>
  <si>
    <t xml:space="preserve">04-12</t>
  </si>
  <si>
    <t xml:space="preserve">alive</t>
  </si>
  <si>
    <t xml:space="preserve">cu-05-05</t>
  </si>
  <si>
    <t xml:space="preserve">05-05</t>
  </si>
  <si>
    <t xml:space="preserve">cu-05-08</t>
  </si>
  <si>
    <t xml:space="preserve">05-08</t>
  </si>
  <si>
    <t xml:space="preserve">cu-05-11 A</t>
  </si>
  <si>
    <t xml:space="preserve">05-11</t>
  </si>
  <si>
    <t xml:space="preserve">Dead of melanoma</t>
  </si>
  <si>
    <t xml:space="preserve">cu-05-11 B</t>
  </si>
  <si>
    <t xml:space="preserve">Alive, or death not due to melanoma</t>
  </si>
  <si>
    <t xml:space="preserve">cu-05-13</t>
  </si>
  <si>
    <t xml:space="preserve">05-13</t>
  </si>
  <si>
    <t xml:space="preserve">cu-05-14</t>
  </si>
  <si>
    <t xml:space="preserve">05-14</t>
  </si>
  <si>
    <t xml:space="preserve">F/U months</t>
  </si>
  <si>
    <t xml:space="preserve">cu-05-16</t>
  </si>
  <si>
    <t xml:space="preserve">05-16</t>
  </si>
  <si>
    <t xml:space="preserve">Months after diagnosis of last follow up or death</t>
  </si>
  <si>
    <t xml:space="preserve">cu-05-20</t>
  </si>
  <si>
    <t xml:space="preserve">05-20</t>
  </si>
  <si>
    <t xml:space="preserve">cu-06-17</t>
  </si>
  <si>
    <t xml:space="preserve">06-17</t>
  </si>
  <si>
    <t xml:space="preserve">cu-07-06</t>
  </si>
  <si>
    <t xml:space="preserve">07-06</t>
  </si>
  <si>
    <t xml:space="preserve">cu-07-08</t>
  </si>
  <si>
    <t xml:space="preserve">07-08</t>
  </si>
  <si>
    <t xml:space="preserve">cu-07-11</t>
  </si>
  <si>
    <t xml:space="preserve">07-11</t>
  </si>
  <si>
    <t xml:space="preserve">cu-08-01</t>
  </si>
  <si>
    <t xml:space="preserve">08-01</t>
  </si>
  <si>
    <t xml:space="preserve">cu-08-03</t>
  </si>
  <si>
    <t xml:space="preserve">08-03</t>
  </si>
  <si>
    <t xml:space="preserve">cu-08-04</t>
  </si>
  <si>
    <t xml:space="preserve">08-04</t>
  </si>
  <si>
    <t xml:space="preserve">cu-08-11</t>
  </si>
  <si>
    <t xml:space="preserve">08-11</t>
  </si>
  <si>
    <t xml:space="preserve">#N/A</t>
  </si>
  <si>
    <t xml:space="preserve">cu-08-14</t>
  </si>
  <si>
    <t xml:space="preserve">08-14</t>
  </si>
  <si>
    <t xml:space="preserve">cu-08-19</t>
  </si>
  <si>
    <t xml:space="preserve">08-19</t>
  </si>
  <si>
    <t xml:space="preserve">cu-09-01</t>
  </si>
  <si>
    <t xml:space="preserve">09-01</t>
  </si>
  <si>
    <t xml:space="preserve">cu-09-03</t>
  </si>
  <si>
    <t xml:space="preserve">09-03</t>
  </si>
  <si>
    <t xml:space="preserve">cu-09-19</t>
  </si>
  <si>
    <t xml:space="preserve">09-19</t>
  </si>
  <si>
    <t xml:space="preserve">cu-09-24</t>
  </si>
  <si>
    <t xml:space="preserve">09-24</t>
  </si>
  <si>
    <t xml:space="preserve">cu-09-27</t>
  </si>
  <si>
    <t xml:space="preserve">09-27</t>
  </si>
  <si>
    <t xml:space="preserve">cu-09-28</t>
  </si>
  <si>
    <t xml:space="preserve">09-28</t>
  </si>
  <si>
    <t xml:space="preserve">cu-10-03</t>
  </si>
  <si>
    <t xml:space="preserve">10-03</t>
  </si>
  <si>
    <t xml:space="preserve">cu-10-04</t>
  </si>
  <si>
    <t xml:space="preserve">10-04</t>
  </si>
  <si>
    <t xml:space="preserve">cu-10-11</t>
  </si>
  <si>
    <t xml:space="preserve">10-11</t>
  </si>
  <si>
    <t xml:space="preserve">cu-10-13</t>
  </si>
  <si>
    <t xml:space="preserve">10-13</t>
  </si>
  <si>
    <t xml:space="preserve">cu-10-16</t>
  </si>
  <si>
    <t xml:space="preserve">10-16</t>
  </si>
  <si>
    <t xml:space="preserve">cu-10-19</t>
  </si>
  <si>
    <t xml:space="preserve">10-19</t>
  </si>
  <si>
    <t xml:space="preserve">cu-10-26</t>
  </si>
  <si>
    <t xml:space="preserve">10-26</t>
  </si>
  <si>
    <t xml:space="preserve">cu-11-05</t>
  </si>
  <si>
    <t xml:space="preserve">11-05</t>
  </si>
  <si>
    <t xml:space="preserve">cu-11-08</t>
  </si>
  <si>
    <t xml:space="preserve">11-08</t>
  </si>
  <si>
    <t xml:space="preserve">cu-11-09</t>
  </si>
  <si>
    <t xml:space="preserve">11-09</t>
  </si>
  <si>
    <t xml:space="preserve">cu-11-15</t>
  </si>
  <si>
    <t xml:space="preserve">11-15</t>
  </si>
  <si>
    <t xml:space="preserve">cu-11-16</t>
  </si>
  <si>
    <t xml:space="preserve">11-16</t>
  </si>
  <si>
    <t xml:space="preserve">cu-11-18</t>
  </si>
  <si>
    <t xml:space="preserve">11-18</t>
  </si>
  <si>
    <t xml:space="preserve">cu-11-19</t>
  </si>
  <si>
    <t xml:space="preserve">11-19</t>
  </si>
  <si>
    <t xml:space="preserve">cu-11-27</t>
  </si>
  <si>
    <t xml:space="preserve">11-27</t>
  </si>
  <si>
    <t xml:space="preserve">cu-12-01</t>
  </si>
  <si>
    <t xml:space="preserve">12-01</t>
  </si>
  <si>
    <t xml:space="preserve">cu-12-02</t>
  </si>
  <si>
    <t xml:space="preserve">12-02</t>
  </si>
  <si>
    <t xml:space="preserve">cu-12-04</t>
  </si>
  <si>
    <t xml:space="preserve">12-04</t>
  </si>
  <si>
    <t xml:space="preserve">cu-12-05</t>
  </si>
  <si>
    <t xml:space="preserve">12-05</t>
  </si>
  <si>
    <t xml:space="preserve">cu-12-06</t>
  </si>
  <si>
    <t xml:space="preserve">12-06</t>
  </si>
  <si>
    <t xml:space="preserve">cu-12-07</t>
  </si>
  <si>
    <t xml:space="preserve">12-07</t>
  </si>
  <si>
    <t xml:space="preserve">cu-12-16</t>
  </si>
  <si>
    <t xml:space="preserve">12-16</t>
  </si>
  <si>
    <t xml:space="preserve">cu-12-17 A</t>
  </si>
  <si>
    <t xml:space="preserve">12-17</t>
  </si>
  <si>
    <t xml:space="preserve">cu-12-17 B</t>
  </si>
  <si>
    <t xml:space="preserve">cu-13-02</t>
  </si>
  <si>
    <t xml:space="preserve">13-02</t>
  </si>
  <si>
    <t xml:space="preserve">cu-13-06</t>
  </si>
  <si>
    <t xml:space="preserve">13-06</t>
  </si>
  <si>
    <t xml:space="preserve">cu-13-07</t>
  </si>
  <si>
    <t xml:space="preserve">13-07</t>
  </si>
  <si>
    <t xml:space="preserve">cu-13-08</t>
  </si>
  <si>
    <t xml:space="preserve">13-08</t>
  </si>
  <si>
    <t xml:space="preserve">cu-13-11</t>
  </si>
  <si>
    <t xml:space="preserve">13-11</t>
  </si>
  <si>
    <t xml:space="preserve">cu-13-12</t>
  </si>
  <si>
    <t xml:space="preserve">13-12</t>
  </si>
  <si>
    <t xml:space="preserve">cu-13-13</t>
  </si>
  <si>
    <t xml:space="preserve">13-13</t>
  </si>
  <si>
    <t xml:space="preserve">cu-14-06</t>
  </si>
  <si>
    <t xml:space="preserve">14-06</t>
  </si>
  <si>
    <t xml:space="preserve">cu-14-08</t>
  </si>
  <si>
    <t xml:space="preserve">14-08</t>
  </si>
  <si>
    <t xml:space="preserve">cu-14-09</t>
  </si>
  <si>
    <t xml:space="preserve">14-09</t>
  </si>
  <si>
    <t xml:space="preserve">cu-14-10</t>
  </si>
  <si>
    <t xml:space="preserve">14-10</t>
  </si>
  <si>
    <t xml:space="preserve">cu-00-02</t>
  </si>
  <si>
    <t xml:space="preserve">00-02</t>
  </si>
  <si>
    <t xml:space="preserve">cu-03-03</t>
  </si>
  <si>
    <t xml:space="preserve">03-03</t>
  </si>
  <si>
    <t xml:space="preserve">cu-03-04</t>
  </si>
  <si>
    <t xml:space="preserve">03-04</t>
  </si>
  <si>
    <t xml:space="preserve">cu-04-03</t>
  </si>
  <si>
    <t xml:space="preserve">04-03</t>
  </si>
  <si>
    <t xml:space="preserve">cu-04-06</t>
  </si>
  <si>
    <t xml:space="preserve">04-06</t>
  </si>
  <si>
    <t xml:space="preserve">cu-04-10</t>
  </si>
  <si>
    <t xml:space="preserve">04-10</t>
  </si>
  <si>
    <t xml:space="preserve">cu-05-01</t>
  </si>
  <si>
    <t xml:space="preserve">05-01</t>
  </si>
  <si>
    <t xml:space="preserve">cu-05-02</t>
  </si>
  <si>
    <t xml:space="preserve">05-02</t>
  </si>
  <si>
    <t xml:space="preserve">cu-05-03 D</t>
  </si>
  <si>
    <t xml:space="preserve">05-03</t>
  </si>
  <si>
    <t xml:space="preserve">cu-05-04</t>
  </si>
  <si>
    <t xml:space="preserve">05-04</t>
  </si>
  <si>
    <t xml:space="preserve">cu-07-05</t>
  </si>
  <si>
    <t xml:space="preserve">07-05</t>
  </si>
  <si>
    <t xml:space="preserve">cu-07-07</t>
  </si>
  <si>
    <t xml:space="preserve">07-07</t>
  </si>
  <si>
    <t xml:space="preserve">cu-08-05</t>
  </si>
  <si>
    <t xml:space="preserve">08-05</t>
  </si>
  <si>
    <t xml:space="preserve">Combined pt with DSS +Rec data</t>
  </si>
  <si>
    <t xml:space="preserve">cu-09-04</t>
  </si>
  <si>
    <t xml:space="preserve">09-04</t>
  </si>
  <si>
    <t xml:space="preserve">cu-09-15</t>
  </si>
  <si>
    <t xml:space="preserve">09-15</t>
  </si>
  <si>
    <t xml:space="preserve">cu-09-20</t>
  </si>
  <si>
    <t xml:space="preserve">09-20</t>
  </si>
  <si>
    <t xml:space="preserve">cu-09-25</t>
  </si>
  <si>
    <t xml:space="preserve">09-25</t>
  </si>
  <si>
    <t xml:space="preserve">cu-10-15</t>
  </si>
  <si>
    <t xml:space="preserve">10-15</t>
  </si>
  <si>
    <t xml:space="preserve">cu-10-18</t>
  </si>
  <si>
    <t xml:space="preserve">10-18</t>
  </si>
  <si>
    <t xml:space="preserve">cu-11-11</t>
  </si>
  <si>
    <t xml:space="preserve">11-11</t>
  </si>
  <si>
    <t xml:space="preserve">cu-11-25</t>
  </si>
  <si>
    <t xml:space="preserve">11-25</t>
  </si>
  <si>
    <t xml:space="preserve">cu-12-09</t>
  </si>
  <si>
    <t xml:space="preserve">12-09</t>
  </si>
  <si>
    <t xml:space="preserve">cu-12-12</t>
  </si>
  <si>
    <t xml:space="preserve">12-12</t>
  </si>
  <si>
    <t xml:space="preserve">cu-13-05</t>
  </si>
  <si>
    <t xml:space="preserve">13-05</t>
  </si>
  <si>
    <t xml:space="preserve">cu-13-09</t>
  </si>
  <si>
    <t xml:space="preserve">13-09</t>
  </si>
  <si>
    <t xml:space="preserve">subject ID</t>
  </si>
  <si>
    <t xml:space="preserve">Male/Female</t>
  </si>
  <si>
    <t xml:space="preserve">Stage at diagnosis</t>
  </si>
  <si>
    <t xml:space="preserve">Dead = 1, Alive = 0</t>
  </si>
  <si>
    <t xml:space="preserve">Dead with Melanoma (Unknown = 2, Yes = 1, No Alive at 2 years = 0)</t>
  </si>
  <si>
    <t xml:space="preserve">Follow up (months)</t>
  </si>
  <si>
    <t xml:space="preserve">Recurrence</t>
  </si>
  <si>
    <t xml:space="preserve">Location of Tumor</t>
  </si>
  <si>
    <t xml:space="preserve">DOB</t>
  </si>
  <si>
    <t xml:space="preserve">Date of diagnosis</t>
  </si>
  <si>
    <t xml:space="preserve">Date of Death or last Follow up </t>
  </si>
  <si>
    <t xml:space="preserve">IIA</t>
  </si>
  <si>
    <t xml:space="preserve">neck</t>
  </si>
  <si>
    <t xml:space="preserve">F</t>
  </si>
  <si>
    <t xml:space="preserve">M</t>
  </si>
  <si>
    <t xml:space="preserve">IIB</t>
  </si>
  <si>
    <t xml:space="preserve">Upper Temple</t>
  </si>
  <si>
    <t xml:space="preserve">leg</t>
  </si>
  <si>
    <t xml:space="preserve">scalp</t>
  </si>
  <si>
    <t xml:space="preserve">IIIA</t>
  </si>
  <si>
    <t xml:space="preserve">head</t>
  </si>
  <si>
    <t xml:space="preserve">IIC</t>
  </si>
  <si>
    <t xml:space="preserve">R. Lower Back</t>
  </si>
  <si>
    <t xml:space="preserve">IIIB</t>
  </si>
  <si>
    <t xml:space="preserve">L. Face</t>
  </si>
  <si>
    <t xml:space="preserve"> left back</t>
  </si>
  <si>
    <t xml:space="preserve">R. 4th Finger</t>
  </si>
  <si>
    <t xml:space="preserve">right elbow</t>
  </si>
  <si>
    <t xml:space="preserve">L. Lower Back</t>
  </si>
  <si>
    <t xml:space="preserve">L. Arm</t>
  </si>
  <si>
    <t xml:space="preserve">R. shoulder</t>
  </si>
  <si>
    <t xml:space="preserve">IIIC</t>
  </si>
  <si>
    <t xml:space="preserve">Left Shoulder</t>
  </si>
  <si>
    <t xml:space="preserve">back</t>
  </si>
  <si>
    <t xml:space="preserve">R. Knee Medial</t>
  </si>
  <si>
    <t xml:space="preserve">R. Back</t>
  </si>
  <si>
    <t xml:space="preserve">face</t>
  </si>
  <si>
    <t xml:space="preserve">left lat cheek </t>
  </si>
  <si>
    <t xml:space="preserve">L. Leg</t>
  </si>
  <si>
    <t xml:space="preserve">L. Lat. Torso</t>
  </si>
  <si>
    <t xml:space="preserve">Chest</t>
  </si>
  <si>
    <t xml:space="preserve">L. Back</t>
  </si>
  <si>
    <t xml:space="preserve">L. Paraspinal</t>
  </si>
  <si>
    <t xml:space="preserve">L. Mid Back</t>
  </si>
  <si>
    <t xml:space="preserve">BACK</t>
  </si>
  <si>
    <t xml:space="preserve">L. Upper Abdomen</t>
  </si>
  <si>
    <t xml:space="preserve">mid upper back</t>
  </si>
  <si>
    <t xml:space="preserve">rt post arm</t>
  </si>
  <si>
    <t xml:space="preserve">CHEST</t>
  </si>
  <si>
    <t xml:space="preserve">ARM</t>
  </si>
  <si>
    <t xml:space="preserve">NECK</t>
  </si>
  <si>
    <t xml:space="preserve">SCALP</t>
  </si>
  <si>
    <t xml:space="preserve">L. LAT SCAPULA</t>
  </si>
  <si>
    <t xml:space="preserve">Mid Upper Back</t>
  </si>
  <si>
    <t xml:space="preserve">L. lower leg</t>
  </si>
  <si>
    <t xml:space="preserve">R. Upper Arm</t>
  </si>
  <si>
    <t xml:space="preserve">HEAD</t>
  </si>
  <si>
    <t xml:space="preserve">R. Forearm</t>
  </si>
  <si>
    <t xml:space="preserve">R. Ant. Thigh</t>
  </si>
  <si>
    <t xml:space="preserve">L. FOREARMS</t>
  </si>
  <si>
    <t xml:space="preserve">L. Upper Arm</t>
  </si>
  <si>
    <t xml:space="preserve">L. Flank</t>
  </si>
  <si>
    <t xml:space="preserve">lft back</t>
  </si>
  <si>
    <t xml:space="preserve">L. Post Upper Arm</t>
  </si>
  <si>
    <t xml:space="preserve">arm</t>
  </si>
  <si>
    <t xml:space="preserve">L. Malar</t>
  </si>
  <si>
    <t xml:space="preserve">FACE</t>
  </si>
  <si>
    <t xml:space="preserve">L. forearm</t>
  </si>
  <si>
    <t xml:space="preserve">Vertex Scalp</t>
  </si>
  <si>
    <t xml:space="preserve">Left Lat Upper Arm</t>
  </si>
  <si>
    <t xml:space="preserve">Left Medial Upper Arm</t>
  </si>
  <si>
    <t xml:space="preserve">Lt forearm</t>
  </si>
  <si>
    <t xml:space="preserve">Rt post lat ankle</t>
  </si>
  <si>
    <t xml:space="preserve">Lt ear</t>
  </si>
  <si>
    <t xml:space="preserve">Lt post arm</t>
  </si>
  <si>
    <t xml:space="preserve">left upper calf</t>
  </si>
  <si>
    <t xml:space="preserve">nose</t>
  </si>
  <si>
    <t xml:space="preserve">Mid back</t>
  </si>
  <si>
    <t xml:space="preserve">subject_id</t>
  </si>
  <si>
    <t xml:space="preserve">patch_name</t>
  </si>
  <si>
    <t xml:space="preserve">survival_data_initial_label</t>
  </si>
  <si>
    <t xml:space="preserve">yvonne_label</t>
  </si>
  <si>
    <t xml:space="preserve">param_eric_verified</t>
  </si>
  <si>
    <t xml:space="preserve">Independent test 1</t>
  </si>
  <si>
    <t xml:space="preserve">in_verified_5</t>
  </si>
  <si>
    <t xml:space="preserve">torn</t>
  </si>
  <si>
    <t xml:space="preserve">fat</t>
  </si>
  <si>
    <t xml:space="preserve">melanin</t>
  </si>
  <si>
    <t xml:space="preserve">folded</t>
  </si>
  <si>
    <t xml:space="preserve">absent_tumor</t>
  </si>
  <si>
    <t xml:space="preserve">Comments</t>
  </si>
  <si>
    <t xml:space="preserve">chen_comments</t>
  </si>
  <si>
    <t xml:space="preserve">percent_tumor</t>
  </si>
  <si>
    <t xml:space="preserve">box</t>
  </si>
  <si>
    <t xml:space="preserve">pass</t>
  </si>
  <si>
    <t xml:space="preserve">dot_image</t>
  </si>
  <si>
    <t xml:space="preserve">in_use</t>
  </si>
  <si>
    <t xml:space="preserve">reprocess</t>
  </si>
  <si>
    <t xml:space="preserve">00_05_2_2_patches</t>
  </si>
  <si>
    <t xml:space="preserve">Many torn tissue pieces</t>
  </si>
  <si>
    <t xml:space="preserve">00_05_2_3_patches</t>
  </si>
  <si>
    <t xml:space="preserve">00_05_5_1_patches</t>
  </si>
  <si>
    <t xml:space="preserve">00_05_6_1_patches</t>
  </si>
  <si>
    <t xml:space="preserve">00_05_6_3_patches</t>
  </si>
  <si>
    <t xml:space="preserve">00_05_D_1_3_patches</t>
  </si>
  <si>
    <t xml:space="preserve">00_05_D_2_1_patches</t>
  </si>
  <si>
    <t xml:space="preserve">00_05_D_3_1_patches</t>
  </si>
  <si>
    <t xml:space="preserve">00_05_D_4_1_patches</t>
  </si>
  <si>
    <t xml:space="preserve">00_05_D_5_1_patches</t>
  </si>
  <si>
    <t xml:space="preserve">00_05_D_6_1_patches</t>
  </si>
  <si>
    <t xml:space="preserve">25576_2017-10-12--22_21_20_left_patches</t>
  </si>
  <si>
    <t xml:space="preserve">25576_2017-10-12--22_21_20_right_patches</t>
  </si>
  <si>
    <t xml:space="preserve">03_02_D_1_1_2_patches</t>
  </si>
  <si>
    <t xml:space="preserve">03_02_D_1_1_patches</t>
  </si>
  <si>
    <t xml:space="preserve">03_02_D_1_2_patches</t>
  </si>
  <si>
    <t xml:space="preserve">03_02_D_1_3_patches</t>
  </si>
  <si>
    <t xml:space="preserve">03_02_D_5_3_patches</t>
  </si>
  <si>
    <t xml:space="preserve">03_02_D_6_1_patches</t>
  </si>
  <si>
    <t xml:space="preserve">03_02_D_6_2_patches</t>
  </si>
  <si>
    <t xml:space="preserve">03_02_D_6_3_patches</t>
  </si>
  <si>
    <t xml:space="preserve">25508_2017-10-12--17_42_33_bottom_patches</t>
  </si>
  <si>
    <t xml:space="preserve">25508_2017-10-12--17_42_33_middle_patches</t>
  </si>
  <si>
    <t xml:space="preserve">25508_2017-10-12--17_42_33_top_patches</t>
  </si>
  <si>
    <t xml:space="preserve">04_09_1_D_1_1_patches</t>
  </si>
  <si>
    <t xml:space="preserve">Large section of non-tumor area</t>
  </si>
  <si>
    <t xml:space="preserve">04_09_1_D_3_1_patches</t>
  </si>
  <si>
    <t xml:space="preserve">04_09_1_D_3_2_patches</t>
  </si>
  <si>
    <t xml:space="preserve">04_09_1_D_4_1_patches</t>
  </si>
  <si>
    <t xml:space="preserve">04_09_1_D_4_2_patches</t>
  </si>
  <si>
    <t xml:space="preserve">25573_2017-10-12--22_29_37_middle_patches</t>
  </si>
  <si>
    <t xml:space="preserve">04_12A_D_3_1_patches</t>
  </si>
  <si>
    <t xml:space="preserve">04_12A_D_5_1_patches</t>
  </si>
  <si>
    <t xml:space="preserve">04_12A_D_6_1_patches</t>
  </si>
  <si>
    <t xml:space="preserve">25572_2017-10-12--22_30_55_top_patches</t>
  </si>
  <si>
    <t xml:space="preserve">05_05_B_1_D_1_2_patches</t>
  </si>
  <si>
    <t xml:space="preserve">05_05_B_1_D_5_2_patches</t>
  </si>
  <si>
    <t xml:space="preserve">05_05_B_1_D_5_3_patches</t>
  </si>
  <si>
    <t xml:space="preserve">05_05_B_1_D_6_2_patches</t>
  </si>
  <si>
    <t xml:space="preserve">05_05_C3_S_2_1_patches</t>
  </si>
  <si>
    <t xml:space="preserve">05_05_C3_S_6_1_patches</t>
  </si>
  <si>
    <t xml:space="preserve">05_08_2_D_5_2_patches</t>
  </si>
  <si>
    <t xml:space="preserve">05_08_2_D_6_2_patches</t>
  </si>
  <si>
    <t xml:space="preserve">25568_2017-10-12--22_45_46_patches</t>
  </si>
  <si>
    <t xml:space="preserve">05_11_A_D_2_1_patches</t>
  </si>
  <si>
    <t xml:space="preserve">05_11_A_D_5_1_patches</t>
  </si>
  <si>
    <t xml:space="preserve">05_11_A_D_6_1_patches</t>
  </si>
  <si>
    <t xml:space="preserve">05_11_B_D_2_1_patches</t>
  </si>
  <si>
    <t xml:space="preserve">05_11_B_D_5_1_patches</t>
  </si>
  <si>
    <t xml:space="preserve">05_11_B_D_6_1_patches</t>
  </si>
  <si>
    <t xml:space="preserve">25562_2017-10-12--23_09_05_patches</t>
  </si>
  <si>
    <t xml:space="preserve">05_16_1_D_2_2_patches</t>
  </si>
  <si>
    <t xml:space="preserve">05_16_1_D_3_1_patches</t>
  </si>
  <si>
    <t xml:space="preserve">Mostly non-tumor</t>
  </si>
  <si>
    <t xml:space="preserve">05_16_1_D_3_2_patches</t>
  </si>
  <si>
    <t xml:space="preserve">05_16_1_D_4_1_patches</t>
  </si>
  <si>
    <t xml:space="preserve">05_16_1_D_4_2_patches</t>
  </si>
  <si>
    <t xml:space="preserve">05_16_1_D_4_3_patches</t>
  </si>
  <si>
    <t xml:space="preserve">05_16_1_D_5_1_patches</t>
  </si>
  <si>
    <t xml:space="preserve">05_16_1_D_5_2_patches</t>
  </si>
  <si>
    <t xml:space="preserve">05_16_1_D_5_3_patches</t>
  </si>
  <si>
    <t xml:space="preserve">25570_2017-10-12--22_39_48_middle_patches</t>
  </si>
  <si>
    <t xml:space="preserve">05_20_D_2_3_patches</t>
  </si>
  <si>
    <t xml:space="preserve">Very small tumor</t>
  </si>
  <si>
    <t xml:space="preserve">05_20_D_2_3_recrop_patches</t>
  </si>
  <si>
    <t xml:space="preserve">05_20_D_3_2_patches</t>
  </si>
  <si>
    <t xml:space="preserve">05_20_D_3_2_recrop_patches</t>
  </si>
  <si>
    <t xml:space="preserve">05_20_D_4_3_patches</t>
  </si>
  <si>
    <t xml:space="preserve">05_20_D_4_3_recrop_patches</t>
  </si>
  <si>
    <t xml:space="preserve">05_20_D_5_2_patches</t>
  </si>
  <si>
    <t xml:space="preserve">05_20_D_5_2_recrop_patches</t>
  </si>
  <si>
    <t xml:space="preserve">05_20_D_5_3_patches</t>
  </si>
  <si>
    <t xml:space="preserve">05_20_D_5_3_recrop_patches</t>
  </si>
  <si>
    <t xml:space="preserve">05_20_D_6_2_patches</t>
  </si>
  <si>
    <t xml:space="preserve">05_20_D_6_2_recrop_patches</t>
  </si>
  <si>
    <t xml:space="preserve">05_20_D_6_3_recrop_patches</t>
  </si>
  <si>
    <t xml:space="preserve">05_20_D_6_3_patches</t>
  </si>
  <si>
    <t xml:space="preserve">06_17_2_D_2_2_patches</t>
  </si>
  <si>
    <t xml:space="preserve">06_17_2_D_3_2_patches</t>
  </si>
  <si>
    <t xml:space="preserve">06_17_2_D_4_2_patches</t>
  </si>
  <si>
    <t xml:space="preserve">06_17_2_D_5_2_patches</t>
  </si>
  <si>
    <t xml:space="preserve">06_17_2_D_6_2_patches</t>
  </si>
  <si>
    <t xml:space="preserve">07_08_D_1_3_patches</t>
  </si>
  <si>
    <t xml:space="preserve">Distributed tumor</t>
  </si>
  <si>
    <t xml:space="preserve">07_08_D_2_2_patches</t>
  </si>
  <si>
    <t xml:space="preserve">07_08_D_2_3_patches</t>
  </si>
  <si>
    <t xml:space="preserve">07_08_D_3_2_patches</t>
  </si>
  <si>
    <t xml:space="preserve">07_08_D_3_3_patches</t>
  </si>
  <si>
    <t xml:space="preserve">07_08_D_4_1_patches</t>
  </si>
  <si>
    <t xml:space="preserve">07_08_D_4_2_patches</t>
  </si>
  <si>
    <t xml:space="preserve">07_08_D_4_3_patches</t>
  </si>
  <si>
    <t xml:space="preserve">07_08_D_5_1_patches</t>
  </si>
  <si>
    <t xml:space="preserve">07_08_D_5_2_patches</t>
  </si>
  <si>
    <t xml:space="preserve">07_08_D_5_3_patches</t>
  </si>
  <si>
    <t xml:space="preserve">07_08_D_6_1_patches</t>
  </si>
  <si>
    <t xml:space="preserve">07_08_D_6_2_patches</t>
  </si>
  <si>
    <t xml:space="preserve">25540_2017-10-12--15_22_27_left_patches</t>
  </si>
  <si>
    <t xml:space="preserve">Large cartilage area</t>
  </si>
  <si>
    <t xml:space="preserve">25540_2017-10-12--15_22_27_middle_patches</t>
  </si>
  <si>
    <t xml:space="preserve">07_11_B_D_2_1_patches</t>
  </si>
  <si>
    <t xml:space="preserve">07_11_B_D_3_1_patches</t>
  </si>
  <si>
    <t xml:space="preserve">07_11_B_D_5_1_patches</t>
  </si>
  <si>
    <t xml:space="preserve">07_11_B_D_6_1_patches</t>
  </si>
  <si>
    <t xml:space="preserve">08_01_D_1_1_patches</t>
  </si>
  <si>
    <t xml:space="preserve">Image with dots</t>
  </si>
  <si>
    <t xml:space="preserve">08_01_D_5_2_patches</t>
  </si>
  <si>
    <t xml:space="preserve">25566_2017-10-12--22_52_18_bottom_patches</t>
  </si>
  <si>
    <t xml:space="preserve">25566_2017-10-12--22_52_18_bottom_recrop_patches</t>
  </si>
  <si>
    <t xml:space="preserve">25566_2017-10-12--22_52_18_middle_patches</t>
  </si>
  <si>
    <t xml:space="preserve">25566_2017-10-12--22_52_18_top_patches</t>
  </si>
  <si>
    <t xml:space="preserve">08_03_D_2_2_patches</t>
  </si>
  <si>
    <t xml:space="preserve">08_03_D_3_2_patches</t>
  </si>
  <si>
    <t xml:space="preserve">08_03_D_4_2_patches</t>
  </si>
  <si>
    <t xml:space="preserve">08_03_D_5_2_1_patches</t>
  </si>
  <si>
    <t xml:space="preserve">08_03_D_5_2_patches</t>
  </si>
  <si>
    <t xml:space="preserve">08_03_D_6_2_patches</t>
  </si>
  <si>
    <t xml:space="preserve">25539_2017-10-12--15_24_02_left_patches</t>
  </si>
  <si>
    <t xml:space="preserve">Tear through center, mostly non-tumor</t>
  </si>
  <si>
    <t xml:space="preserve">25539_2017-10-12--15_24_02_right_patches</t>
  </si>
  <si>
    <t xml:space="preserve">08_04_D_1_1_1_patches</t>
  </si>
  <si>
    <t xml:space="preserve">08_04_D_1_1_2_patches</t>
  </si>
  <si>
    <t xml:space="preserve">08_04_D_1_1_3_patches</t>
  </si>
  <si>
    <t xml:space="preserve">08_04_D_1_2_1_patches</t>
  </si>
  <si>
    <t xml:space="preserve">08_04_D_1_2_patches</t>
  </si>
  <si>
    <t xml:space="preserve">08_04_D_2_1_1_patches</t>
  </si>
  <si>
    <t xml:space="preserve">08_04_D_2_1_patches</t>
  </si>
  <si>
    <t xml:space="preserve">08_04_D_2_2_1_patches</t>
  </si>
  <si>
    <t xml:space="preserve">08_04_D_2_2_patches</t>
  </si>
  <si>
    <t xml:space="preserve">08_04_D_2_patches</t>
  </si>
  <si>
    <t xml:space="preserve">08_04_D_3_1_patches</t>
  </si>
  <si>
    <t xml:space="preserve">08_04_D_3_patches</t>
  </si>
  <si>
    <t xml:space="preserve">08_04_D_5_1_patches</t>
  </si>
  <si>
    <t xml:space="preserve">08_04_D_5_2_patches</t>
  </si>
  <si>
    <t xml:space="preserve">08_04_D_5_patches</t>
  </si>
  <si>
    <t xml:space="preserve">08_04_D_6_1_patches</t>
  </si>
  <si>
    <t xml:space="preserve">08_04_D_6_2_patches</t>
  </si>
  <si>
    <t xml:space="preserve">08_04_D_3_2_patches</t>
  </si>
  <si>
    <t xml:space="preserve">08_05_2_D_2_1_patches</t>
  </si>
  <si>
    <t xml:space="preserve">No tumor</t>
  </si>
  <si>
    <t xml:space="preserve">08_05_2_D_5_1_patches</t>
  </si>
  <si>
    <t xml:space="preserve">08_05_2_D_5_2_patches</t>
  </si>
  <si>
    <t xml:space="preserve">08_05_2_D_6_2_patches</t>
  </si>
  <si>
    <t xml:space="preserve">08_05_3_D_1_1_patches</t>
  </si>
  <si>
    <t xml:space="preserve">08_05_3_D_2_1_patches</t>
  </si>
  <si>
    <t xml:space="preserve">08_05_3_D_2_2_patches</t>
  </si>
  <si>
    <t xml:space="preserve">08_05_3_D_3_1_patches</t>
  </si>
  <si>
    <t xml:space="preserve">08_05_3_D_4_1_patches</t>
  </si>
  <si>
    <t xml:space="preserve">08_05_3_D_4_2_patches</t>
  </si>
  <si>
    <t xml:space="preserve">08_05_3_D_5_1_patches</t>
  </si>
  <si>
    <t xml:space="preserve">08_05_3_D_6_1_patches</t>
  </si>
  <si>
    <t xml:space="preserve">08_05_3_D_6_2_patches</t>
  </si>
  <si>
    <t xml:space="preserve">08_05_3_D_7_1_patches</t>
  </si>
  <si>
    <t xml:space="preserve">08_05_3_D_8_1_patches</t>
  </si>
  <si>
    <t xml:space="preserve">08_05_3_D_9_1_patches</t>
  </si>
  <si>
    <t xml:space="preserve">08_14_2_D_2_1_patches</t>
  </si>
  <si>
    <t xml:space="preserve">08_14_2_D_2_2_patches</t>
  </si>
  <si>
    <t xml:space="preserve">08_14_2_D_3_1_patches</t>
  </si>
  <si>
    <t xml:space="preserve">08_14_2_D_3_2_patches</t>
  </si>
  <si>
    <t xml:space="preserve">08_14_2_D_4_1_patches</t>
  </si>
  <si>
    <t xml:space="preserve">08_14_2_D_4_2_patches</t>
  </si>
  <si>
    <t xml:space="preserve">08_14_2_D_5_1_patches</t>
  </si>
  <si>
    <t xml:space="preserve">08_14_2_D_5_2_patches</t>
  </si>
  <si>
    <t xml:space="preserve">08_14_2_D_6_1_patches</t>
  </si>
  <si>
    <t xml:space="preserve">08_14_2_D_6_2_patches</t>
  </si>
  <si>
    <t xml:space="preserve">25535_2017-10-12--15_39_58_left_patches</t>
  </si>
  <si>
    <t xml:space="preserve">Large cartilage area, tumor portion is torn</t>
  </si>
  <si>
    <t xml:space="preserve">25535_2017-10-12--15_39_58_right_patches</t>
  </si>
  <si>
    <t xml:space="preserve">09_03_D_1_1_patches</t>
  </si>
  <si>
    <t xml:space="preserve">09_03_D_1_2_patches</t>
  </si>
  <si>
    <t xml:space="preserve">09_03_D_2_1_patches</t>
  </si>
  <si>
    <t xml:space="preserve">09_03_D_2_2_patches</t>
  </si>
  <si>
    <t xml:space="preserve">09_03_D_2_3_patches</t>
  </si>
  <si>
    <t xml:space="preserve">09_03_D_6_1_patches</t>
  </si>
  <si>
    <t xml:space="preserve">09_03_D_6_3_patches</t>
  </si>
  <si>
    <t xml:space="preserve">09_19_1_1_1_patches</t>
  </si>
  <si>
    <t xml:space="preserve">09_19_1_1_patches</t>
  </si>
  <si>
    <t xml:space="preserve">09_19_2_1_patches</t>
  </si>
  <si>
    <t xml:space="preserve">09_19_D_2_1_patches</t>
  </si>
  <si>
    <t xml:space="preserve">09_19_D_5_1_patches</t>
  </si>
  <si>
    <t xml:space="preserve">09_19_D_6_1_patches</t>
  </si>
  <si>
    <t xml:space="preserve">Sparse sections on L and R, but overall cohesive</t>
  </si>
  <si>
    <t xml:space="preserve">09_19_D_2_2_patches</t>
  </si>
  <si>
    <t xml:space="preserve">09_19_D_3_1_patches</t>
  </si>
  <si>
    <t xml:space="preserve">Sparse sections on L and R</t>
  </si>
  <si>
    <t xml:space="preserve">09_19_D_3_patches</t>
  </si>
  <si>
    <t xml:space="preserve">09_19_D_5_2_patches</t>
  </si>
  <si>
    <t xml:space="preserve">09_19_D_5_patches</t>
  </si>
  <si>
    <t xml:space="preserve">09_19_D_6_2_patches</t>
  </si>
  <si>
    <t xml:space="preserve">09_19_D_6_patches</t>
  </si>
  <si>
    <t xml:space="preserve">25541_2017-10-12--15_18_54_patches</t>
  </si>
  <si>
    <t xml:space="preserve">09_19_D_3_2_patches</t>
  </si>
  <si>
    <t xml:space="preserve">09_24_BD_2_3_patches</t>
  </si>
  <si>
    <t xml:space="preserve">Image does not exist in drive</t>
  </si>
  <si>
    <t xml:space="preserve">09_24_BD_3_1_patches</t>
  </si>
  <si>
    <t xml:space="preserve">09_24_BD_3_2_patches</t>
  </si>
  <si>
    <t xml:space="preserve">09_24_BD_4_1_patches</t>
  </si>
  <si>
    <t xml:space="preserve">09_24_BD_4_3_patches</t>
  </si>
  <si>
    <t xml:space="preserve">09_24_BD_5_1_patches</t>
  </si>
  <si>
    <t xml:space="preserve">09_24_BD_5_2_patches</t>
  </si>
  <si>
    <t xml:space="preserve">09_24_BD_5_3_patches</t>
  </si>
  <si>
    <t xml:space="preserve">09_24_BD_6_1_patches</t>
  </si>
  <si>
    <t xml:space="preserve">09_24_BD_6_2_patches</t>
  </si>
  <si>
    <t xml:space="preserve">09_24_BD_6_3_patches</t>
  </si>
  <si>
    <t xml:space="preserve">25555_2017-10-12--22_19_16_bottom_patches</t>
  </si>
  <si>
    <t xml:space="preserve">25555_2017-10-12--22_19_16_middle_patches</t>
  </si>
  <si>
    <t xml:space="preserve">25555_2017-10-12--22_19_16_top_patches</t>
  </si>
  <si>
    <t xml:space="preserve">09_27_A3_D_1_1_patches</t>
  </si>
  <si>
    <t xml:space="preserve">09_27_A3_D_2_1_patches</t>
  </si>
  <si>
    <t xml:space="preserve">09_27_A3_D_3_1_patches</t>
  </si>
  <si>
    <t xml:space="preserve">09_27_A3_D_4_1_patches</t>
  </si>
  <si>
    <t xml:space="preserve">09_27_A3_D_5_1_patches</t>
  </si>
  <si>
    <t xml:space="preserve">09_27_A3_D_6_1_patches</t>
  </si>
  <si>
    <t xml:space="preserve">09_27A3_D_1_2_patches</t>
  </si>
  <si>
    <t xml:space="preserve">09_27A3_D_3_2_patches</t>
  </si>
  <si>
    <t xml:space="preserve">09_27A3_D_4_2_patches</t>
  </si>
  <si>
    <t xml:space="preserve">09_27A3_D_5_2_patches</t>
  </si>
  <si>
    <t xml:space="preserve">09_27A3_D_6_2_patches</t>
  </si>
  <si>
    <t xml:space="preserve">25554_2017-10-12–14_49_44_bottom_patches</t>
  </si>
  <si>
    <t xml:space="preserve">10_13_4_D_1_2_patches</t>
  </si>
  <si>
    <t xml:space="preserve">10_13_4_D_2_1_patches</t>
  </si>
  <si>
    <t xml:space="preserve">10_13_4_D_1_1</t>
  </si>
  <si>
    <t xml:space="preserve">10_13_4_D_2_2_patches</t>
  </si>
  <si>
    <t xml:space="preserve">10_13_4_D_5_1_patches</t>
  </si>
  <si>
    <t xml:space="preserve">10_13_4_D_5_2_patches</t>
  </si>
  <si>
    <t xml:space="preserve">10_13_4_D_6_2_patches</t>
  </si>
  <si>
    <t xml:space="preserve">10_16A_D_1_2</t>
  </si>
  <si>
    <t xml:space="preserve">25530_2017-10-12--16_03_42_left_patches</t>
  </si>
  <si>
    <t xml:space="preserve">25530_2017-10-12--16_03_42_right_patches</t>
  </si>
  <si>
    <t xml:space="preserve">10_16_2_D_2_2_patches</t>
  </si>
  <si>
    <t xml:space="preserve">10_16_2_D_5_2_patches</t>
  </si>
  <si>
    <t xml:space="preserve">10_16_2_D_6_2_patches</t>
  </si>
  <si>
    <t xml:space="preserve">10_16_AD_1_1_1_patches</t>
  </si>
  <si>
    <t xml:space="preserve">10_16A_D_1_1</t>
  </si>
  <si>
    <t xml:space="preserve">10_16_AD_1_1_patches</t>
  </si>
  <si>
    <t xml:space="preserve">10_16_AD_1_2_1_patches</t>
  </si>
  <si>
    <t xml:space="preserve">10_16_AD_1_2_patches</t>
  </si>
  <si>
    <t xml:space="preserve">10_16_AD_2_1_patches</t>
  </si>
  <si>
    <t xml:space="preserve">10_16_AD_2_2_patches</t>
  </si>
  <si>
    <t xml:space="preserve">10_16_D_5_1_patches</t>
  </si>
  <si>
    <t xml:space="preserve">10_16_D_5_2_patches</t>
  </si>
  <si>
    <t xml:space="preserve">10_16_D_6_1_patches</t>
  </si>
  <si>
    <t xml:space="preserve">10_16_D_6_2_patches</t>
  </si>
  <si>
    <t xml:space="preserve">10_16A_D_2_1_patches</t>
  </si>
  <si>
    <t xml:space="preserve">10_16A_D_2_patches</t>
  </si>
  <si>
    <t xml:space="preserve">10_16A_D_3_1_patches</t>
  </si>
  <si>
    <t xml:space="preserve">Small fold down center of </t>
  </si>
  <si>
    <t xml:space="preserve">10_16A_D_3_patches</t>
  </si>
  <si>
    <t xml:space="preserve">10_16A_D_5_1_patches</t>
  </si>
  <si>
    <t xml:space="preserve">10_16A_D_5_patches</t>
  </si>
  <si>
    <t xml:space="preserve">10_16A_D_6_1_patches</t>
  </si>
  <si>
    <t xml:space="preserve">10_16A_D_6_patches</t>
  </si>
  <si>
    <t xml:space="preserve">25550_2017-10-12--14_56_52_left_patches</t>
  </si>
  <si>
    <t xml:space="preserve">25550_2017-10-12--14_56_52_right_patches</t>
  </si>
  <si>
    <t xml:space="preserve">10_16A_D_2_2_patches</t>
  </si>
  <si>
    <t xml:space="preserve">10_16A_D_3_2_patches</t>
  </si>
  <si>
    <t xml:space="preserve">10_16A_D_5_2_patches</t>
  </si>
  <si>
    <t xml:space="preserve">10_16A_D_6_2_patches</t>
  </si>
  <si>
    <t xml:space="preserve">25552_2017-10-12--14_52_02_left_patches</t>
  </si>
  <si>
    <t xml:space="preserve">25552_2017-10-12--14_52_02_right_patches</t>
  </si>
  <si>
    <t xml:space="preserve">10_26_D_1_1_patches</t>
  </si>
  <si>
    <t xml:space="preserve">10_26_D_1_1_recrop_patches</t>
  </si>
  <si>
    <t xml:space="preserve">10_26_D_2_1_patches</t>
  </si>
  <si>
    <t xml:space="preserve">10_26_D_2_1_recrop_patches</t>
  </si>
  <si>
    <t xml:space="preserve">10_26_D_2_2_patches</t>
  </si>
  <si>
    <t xml:space="preserve">10_26_D_2_2_recrop_patches</t>
  </si>
  <si>
    <t xml:space="preserve">10_26_D_3_2_patches</t>
  </si>
  <si>
    <t xml:space="preserve">10_26_D_5_1_recrop_patches</t>
  </si>
  <si>
    <t xml:space="preserve">10_26_D_5_1_patches</t>
  </si>
  <si>
    <t xml:space="preserve">10_26_D_5_2_recrop_patches</t>
  </si>
  <si>
    <t xml:space="preserve">10_26_D_5_2_patches</t>
  </si>
  <si>
    <t xml:space="preserve">11_08_D_1_1_1_patches</t>
  </si>
  <si>
    <t xml:space="preserve">11_08_D_1_1</t>
  </si>
  <si>
    <t xml:space="preserve">11_08_D_5_2_1_patches</t>
  </si>
  <si>
    <t xml:space="preserve">Not found on drive</t>
  </si>
  <si>
    <t xml:space="preserve">11_08_D_5_3_1_patches</t>
  </si>
  <si>
    <t xml:space="preserve">10_08_D_1_3</t>
  </si>
  <si>
    <t xml:space="preserve">11_08_D_5_3_patches</t>
  </si>
  <si>
    <t xml:space="preserve">11_08_D_6_2_1_patches</t>
  </si>
  <si>
    <t xml:space="preserve">11_08_D_6_3_1_patches</t>
  </si>
  <si>
    <t xml:space="preserve">11_08_D_6_3_patches</t>
  </si>
  <si>
    <t xml:space="preserve">25556_2017-10-13--10_00_40_bottom_patches</t>
  </si>
  <si>
    <t xml:space="preserve">25556_2017-10-13--10_00_40_middle_patches</t>
  </si>
  <si>
    <t xml:space="preserve">25556_2017-10-13--10_00_40_top_patches</t>
  </si>
  <si>
    <t xml:space="preserve">11_09_D_2_3_patches</t>
  </si>
  <si>
    <t xml:space="preserve">11_09_D_2_3_recrop_patches</t>
  </si>
  <si>
    <t xml:space="preserve">11_09_D_3_3_patches</t>
  </si>
  <si>
    <t xml:space="preserve">11_09_D_1_3</t>
  </si>
  <si>
    <t xml:space="preserve">11_09_D_4_2_patches</t>
  </si>
  <si>
    <t xml:space="preserve">11_09_D_4_2_recrop_patches</t>
  </si>
  <si>
    <t xml:space="preserve">11_09_D_4_3_patches</t>
  </si>
  <si>
    <t xml:space="preserve">11_09_D_4_3_recrop_patches</t>
  </si>
  <si>
    <t xml:space="preserve">11_09_D_5_2_patches</t>
  </si>
  <si>
    <t xml:space="preserve">11_09_D_5_3_1_patches</t>
  </si>
  <si>
    <t xml:space="preserve">11_09_D_5_3_patches</t>
  </si>
  <si>
    <t xml:space="preserve">11_09_D_6_2_1_patches</t>
  </si>
  <si>
    <t xml:space="preserve">11_09_D_6_3_1_patches</t>
  </si>
  <si>
    <t xml:space="preserve">11_16_C_3_S_1_3</t>
  </si>
  <si>
    <t xml:space="preserve">11_09_D_6_3_patches</t>
  </si>
  <si>
    <t xml:space="preserve">11_09_D_A1_S_2_1_patches</t>
  </si>
  <si>
    <t xml:space="preserve">25551_2017-10-12--14_54_42_bottom_patches</t>
  </si>
  <si>
    <t xml:space="preserve">25551_2017-10-12--14_54_42_middle_patches</t>
  </si>
  <si>
    <t xml:space="preserve">25551_2017-10-12--14_54_42_top_patches</t>
  </si>
  <si>
    <t xml:space="preserve">25549_2017-10-13--10_13_09_patches</t>
  </si>
  <si>
    <t xml:space="preserve">11_16_C_3_S_6_2_patches</t>
  </si>
  <si>
    <t xml:space="preserve">11_16_C3_S_6_1_patches</t>
  </si>
  <si>
    <t xml:space="preserve">11_18_D_3_2_patches</t>
  </si>
  <si>
    <t xml:space="preserve">11_18_D_1_2</t>
  </si>
  <si>
    <t xml:space="preserve">11_18_D_5_2_patches</t>
  </si>
  <si>
    <t xml:space="preserve">11_18_D_6_2_patches</t>
  </si>
  <si>
    <t xml:space="preserve">25522_2017-10-12--16_43_37_bottom_patches</t>
  </si>
  <si>
    <t xml:space="preserve">25522_2017-10-12--16_43_37_top_patches</t>
  </si>
  <si>
    <t xml:space="preserve">Stretches across sample</t>
  </si>
  <si>
    <t xml:space="preserve">11_27_2_D_1_2_patches</t>
  </si>
  <si>
    <t xml:space="preserve">11_27_2_D_2_1_patches</t>
  </si>
  <si>
    <t xml:space="preserve">11_27_2_D_3_1_patches</t>
  </si>
  <si>
    <t xml:space="preserve">11_27_2_D_4_1_patches</t>
  </si>
  <si>
    <t xml:space="preserve">11_27_2_D_5_1_patches</t>
  </si>
  <si>
    <t xml:space="preserve">12_01_A3_D_1_1</t>
  </si>
  <si>
    <t xml:space="preserve">11_27_2_D_5_2_patches</t>
  </si>
  <si>
    <t xml:space="preserve">25519_2017-10-12--16_56_57_bottom_patches</t>
  </si>
  <si>
    <t xml:space="preserve">25519_2017-10-12--16_56_57_top_patches</t>
  </si>
  <si>
    <t xml:space="preserve">12_01_A3_D_2_1</t>
  </si>
  <si>
    <t xml:space="preserve">12_01_A3_D_5_1_patches</t>
  </si>
  <si>
    <t xml:space="preserve">12_01_A3_D_6_1_patches</t>
  </si>
  <si>
    <t xml:space="preserve">12_02_A2_D_1_1_patches</t>
  </si>
  <si>
    <t xml:space="preserve">Corrupt file</t>
  </si>
  <si>
    <t xml:space="preserve">12_16_2D_3_1_patches</t>
  </si>
  <si>
    <t xml:space="preserve">12_16_2D_4_1_patches</t>
  </si>
  <si>
    <t xml:space="preserve">12_16_2D_5_1_patches</t>
  </si>
  <si>
    <t xml:space="preserve">12_16_2D_6_1_patches</t>
  </si>
  <si>
    <t xml:space="preserve">12_16_2D_3_2_patches</t>
  </si>
  <si>
    <t xml:space="preserve">12_16_2D_4_2_patches</t>
  </si>
  <si>
    <t xml:space="preserve">12_16_2D_5_2_patches</t>
  </si>
  <si>
    <t xml:space="preserve">12_16_2D_6_2_patches</t>
  </si>
  <si>
    <t xml:space="preserve">12_17_B_5_1_patches</t>
  </si>
  <si>
    <t xml:space="preserve">25515_2017-10-12--17_11_38_bottom_patches</t>
  </si>
  <si>
    <t xml:space="preserve">Diffuse stretches and large area of melanin</t>
  </si>
  <si>
    <t xml:space="preserve">25515_2017-10-12--17_11_38_top_patches</t>
  </si>
  <si>
    <t xml:space="preserve">25527_2017-10-12--16_17_33_patches</t>
  </si>
  <si>
    <t xml:space="preserve">12_17_B_3_2_patches</t>
  </si>
  <si>
    <t xml:space="preserve">12_17_B_4_2_patches</t>
  </si>
  <si>
    <t xml:space="preserve">12_17_B_5_2_patches</t>
  </si>
  <si>
    <t xml:space="preserve">12_17_B_6_2_patches</t>
  </si>
  <si>
    <t xml:space="preserve">03_02_D_1_1_C1_patches</t>
  </si>
  <si>
    <t xml:space="preserve">Juan recrop</t>
  </si>
  <si>
    <t xml:space="preserve">03_02_D_1_2_C1_patches</t>
  </si>
  <si>
    <t xml:space="preserve">03_02_D_1_2_C2_patches</t>
  </si>
  <si>
    <t xml:space="preserve">03_02_D_5_3_C1_patches</t>
  </si>
  <si>
    <t xml:space="preserve">03_02_D_5_3_C2_patches</t>
  </si>
  <si>
    <t xml:space="preserve">03_02_D_6_1_C1_patches</t>
  </si>
  <si>
    <t xml:space="preserve">03_02_D_6_2_C1_patches</t>
  </si>
  <si>
    <t xml:space="preserve">03_02_D_6_2_C2_patches</t>
  </si>
  <si>
    <t xml:space="preserve">03_02_D_6_3_C1_patches</t>
  </si>
  <si>
    <t xml:space="preserve">03_02_D_6_3_C2_patches</t>
  </si>
  <si>
    <t xml:space="preserve">03_02_D_6_3_C3_patches</t>
  </si>
  <si>
    <t xml:space="preserve">03_02_D_6_3_C4_patches</t>
  </si>
  <si>
    <t xml:space="preserve">03_02_D_6_3_C5_patches</t>
  </si>
  <si>
    <t xml:space="preserve">05_20_D_1_1_C1_patches</t>
  </si>
  <si>
    <t xml:space="preserve">05_20_D_1_1_C2_patches</t>
  </si>
  <si>
    <t xml:space="preserve">05_20_D_1_1_C3_patches</t>
  </si>
  <si>
    <t xml:space="preserve">05_20_D_2_1_C1_patches</t>
  </si>
  <si>
    <t xml:space="preserve">05_20_D_2_1_C2_patches</t>
  </si>
  <si>
    <t xml:space="preserve">05_20_D_2_3_C1_patches</t>
  </si>
  <si>
    <t xml:space="preserve">05_20_D_2_3_C2_patches</t>
  </si>
  <si>
    <t xml:space="preserve">05_20_D_3_1_C1_patches</t>
  </si>
  <si>
    <t xml:space="preserve">05_20_D_3_3_C1_patches</t>
  </si>
  <si>
    <t xml:space="preserve">05_20_D_3_3_C2_patches</t>
  </si>
  <si>
    <t xml:space="preserve">05_20_D_4_1_C1_patches</t>
  </si>
  <si>
    <t xml:space="preserve">05_20_D_4_3_C1_patches</t>
  </si>
  <si>
    <t xml:space="preserve">05_20_D_4_3_C2_patches</t>
  </si>
  <si>
    <t xml:space="preserve">05_20_D_5_1_C1_patches</t>
  </si>
  <si>
    <t xml:space="preserve">05_20_D_5_2_C1_patches</t>
  </si>
  <si>
    <t xml:space="preserve">05_20_D_5_2_C2_patches</t>
  </si>
  <si>
    <t xml:space="preserve">05_20_D_5_2_C3_patches</t>
  </si>
  <si>
    <t xml:space="preserve">05_20_D_5_2_C4_patches</t>
  </si>
  <si>
    <t xml:space="preserve">05_20_D_5_2_C5_patches</t>
  </si>
  <si>
    <t xml:space="preserve">05_20_D_5_3_C1_patches</t>
  </si>
  <si>
    <t xml:space="preserve">05_20_D_5_3_C2_patches</t>
  </si>
  <si>
    <t xml:space="preserve">05_20_D_5_3_C3_patches</t>
  </si>
  <si>
    <t xml:space="preserve">05_20_D_6_2_C1_patches</t>
  </si>
  <si>
    <t xml:space="preserve">05_20_D_6_2_C2_patches</t>
  </si>
  <si>
    <t xml:space="preserve">05_20_D_6_2_C3_patches</t>
  </si>
  <si>
    <t xml:space="preserve">05_20_D_6_2_C4_patches</t>
  </si>
  <si>
    <t xml:space="preserve">05_20_D_6_3_C1_patches</t>
  </si>
  <si>
    <t xml:space="preserve">05_20_D_6_3_C2_patches</t>
  </si>
  <si>
    <t xml:space="preserve">05_20_D_6_3_C3_patches</t>
  </si>
  <si>
    <t xml:space="preserve">08_01_D_5_3_C1_patches</t>
  </si>
  <si>
    <t xml:space="preserve">08_01_D_5_3_C2_patches</t>
  </si>
  <si>
    <t xml:space="preserve">08_01_D_5_3_C3_patches</t>
  </si>
  <si>
    <t xml:space="preserve">08_01_D_5_3_C4_patches</t>
  </si>
  <si>
    <t xml:space="preserve">08_04_D_1_1_C1_patches</t>
  </si>
  <si>
    <t xml:space="preserve">08_04_D_2_1_C1_patches</t>
  </si>
  <si>
    <t xml:space="preserve">10_26_D_1_2_C1_patches</t>
  </si>
  <si>
    <t xml:space="preserve">10_26_D_1_2_C2_patches</t>
  </si>
  <si>
    <t xml:space="preserve">10_26_D_1_2_C3_patches</t>
  </si>
  <si>
    <t xml:space="preserve">10_26_D_2_2_C1_patches</t>
  </si>
  <si>
    <t xml:space="preserve">10_26_D_2_2_C2_patches</t>
  </si>
  <si>
    <t xml:space="preserve">10_26_D_2_2_C3_patches</t>
  </si>
  <si>
    <t xml:space="preserve">10_26_D_3_2_C1_patches</t>
  </si>
  <si>
    <t xml:space="preserve">10_26_D_5_2_C1_patches</t>
  </si>
  <si>
    <t xml:space="preserve">10_26_D_5_2_C2_patches</t>
  </si>
  <si>
    <t xml:space="preserve">10_26_D_5_2_C3_patches</t>
  </si>
  <si>
    <t xml:space="preserve">12_16_2D_10_3_C1_patches</t>
  </si>
  <si>
    <t xml:space="preserve">12_16_2D_5_2_C1_patches</t>
  </si>
  <si>
    <t xml:space="preserve">02_04_D_1_1_C1_patches</t>
  </si>
  <si>
    <t xml:space="preserve">02_04_D_1_1_C2_patches</t>
  </si>
  <si>
    <t xml:space="preserve">02_04_D_1_1_C3_patches</t>
  </si>
  <si>
    <t xml:space="preserve">02_04_D_1_1_C4_patches</t>
  </si>
  <si>
    <t xml:space="preserve">02_04_D_1_1_C5_patches</t>
  </si>
  <si>
    <t xml:space="preserve">02_04_D_5_1_C1_patches</t>
  </si>
  <si>
    <t xml:space="preserve">02_04_D_6_1_C1_patches</t>
  </si>
  <si>
    <t xml:space="preserve">02_04_D_6_1_C2_patches</t>
  </si>
  <si>
    <t xml:space="preserve">02_04_D_6_1_C3_patches</t>
  </si>
  <si>
    <t xml:space="preserve">02_04_D_6_1_C4_patches</t>
  </si>
  <si>
    <t xml:space="preserve">02_04_D_6_1_C5_patches</t>
  </si>
  <si>
    <t xml:space="preserve">02_04_D_6_1_C6_patches</t>
  </si>
  <si>
    <t xml:space="preserve">02_04_D_6_1_C7_patches</t>
  </si>
  <si>
    <t xml:space="preserve">02_04_D_6_1_C8_patches</t>
  </si>
  <si>
    <t xml:space="preserve">02_02_1_1_1_bleached.tif</t>
  </si>
  <si>
    <t xml:space="preserve">02_02_1_1_2_bleached.tif</t>
  </si>
  <si>
    <t xml:space="preserve">02_02_1_2_2_bleached.tif</t>
  </si>
  <si>
    <t xml:space="preserve">02_02_1_3_1_bleached.tif</t>
  </si>
  <si>
    <t xml:space="preserve">02_02_1_3_2_bleached.tif</t>
  </si>
  <si>
    <t xml:space="preserve">02_02_1_4_1_bleached.tif</t>
  </si>
  <si>
    <t xml:space="preserve">02_02_1_4_2_bleached.tif</t>
  </si>
  <si>
    <t xml:space="preserve">02_02_1_5_1_bleached.tif</t>
  </si>
  <si>
    <t xml:space="preserve">02_02_1_5_2_bleached.tif</t>
  </si>
  <si>
    <t xml:space="preserve">02_02_2_1_1_bleached.tif</t>
  </si>
  <si>
    <t xml:space="preserve">02_02_2_1_2_1_bleached.tif</t>
  </si>
  <si>
    <t xml:space="preserve">02_02_2_1_2_2_bleached.tif</t>
  </si>
  <si>
    <t xml:space="preserve">02_02_2_2_2_1_bleached.tif</t>
  </si>
  <si>
    <t xml:space="preserve">02_02_2_2_2_2_bleached.tif</t>
  </si>
  <si>
    <t xml:space="preserve">02_02_2_3_2_1_bleached.tif</t>
  </si>
  <si>
    <t xml:space="preserve">02_02_2_3_2_2_bleached.tif</t>
  </si>
  <si>
    <t xml:space="preserve">02_02_2_4_2_1_bleached.tif</t>
  </si>
  <si>
    <t xml:space="preserve">02_02_2_5_2_1_bleached.tif</t>
  </si>
  <si>
    <t xml:space="preserve">02_02_2_5_2_2_bleached.tif</t>
  </si>
  <si>
    <t xml:space="preserve">05_20_1_1.tif</t>
  </si>
  <si>
    <t xml:space="preserve">diagnostic slide</t>
  </si>
  <si>
    <t xml:space="preserve">08_01_1_1.tif</t>
  </si>
  <si>
    <t xml:space="preserve">08_01_1_2.tif</t>
  </si>
  <si>
    <t xml:space="preserve">08_04_1_1.tif</t>
  </si>
  <si>
    <t xml:space="preserve">08_04_1_2.tif</t>
  </si>
  <si>
    <t xml:space="preserve">08_04_vii_1_1.tif</t>
  </si>
  <si>
    <t xml:space="preserve">08_04_vii_1_2.tif</t>
  </si>
  <si>
    <t xml:space="preserve">08_05_3_1_1_bleached.tif</t>
  </si>
  <si>
    <t xml:space="preserve">08_05_3_1_2_bleached.tif</t>
  </si>
  <si>
    <t xml:space="preserve">08_05_3_2_1_bleached.tif</t>
  </si>
  <si>
    <t xml:space="preserve">08_05_3_2_2_bleached.tif</t>
  </si>
  <si>
    <t xml:space="preserve">08_05_3_3_1_bleached.tif</t>
  </si>
  <si>
    <t xml:space="preserve">08_05_3_3_2_bleached.tif</t>
  </si>
  <si>
    <t xml:space="preserve">08_05_3_4_1_bleached.tif</t>
  </si>
  <si>
    <t xml:space="preserve">08_05_3_4_2_bleached.tif</t>
  </si>
  <si>
    <t xml:space="preserve">08_05_3_5_1_bleached.tif</t>
  </si>
  <si>
    <t xml:space="preserve">08_05_3_5_2_bleached.tif</t>
  </si>
  <si>
    <t xml:space="preserve">08_05_4_2_2_bleached.tif</t>
  </si>
  <si>
    <t xml:space="preserve">large hole in center</t>
  </si>
  <si>
    <t xml:space="preserve">08_05_4_3_2_bleached.tif</t>
  </si>
  <si>
    <t xml:space="preserve">08_05_4_4_2_bleached.tif</t>
  </si>
  <si>
    <t xml:space="preserve">08_05_4_5_2_bleached.tif</t>
  </si>
  <si>
    <t xml:space="preserve">09_27_1_1_3_bleached.tif</t>
  </si>
  <si>
    <t xml:space="preserve">09_27_1_2_1_bleached.tif</t>
  </si>
  <si>
    <t xml:space="preserve">09_27_1_2_3_bleached.tif</t>
  </si>
  <si>
    <t xml:space="preserve">09_27_1_3_1_bleached.tif</t>
  </si>
  <si>
    <t xml:space="preserve">09_27_1_3_2_bleached.tif</t>
  </si>
  <si>
    <t xml:space="preserve">09_27_1_4_1_bleached.tif</t>
  </si>
  <si>
    <t xml:space="preserve">09_27_1_4_2_bleached.tif</t>
  </si>
  <si>
    <t xml:space="preserve">09_27_1_4_3_bleached.tif</t>
  </si>
  <si>
    <t xml:space="preserve">09_27_1_5_2_bleached.tif</t>
  </si>
  <si>
    <t xml:space="preserve">09_27_1_5_3_bleached.tif</t>
  </si>
  <si>
    <t xml:space="preserve">09_27_2_1_2_bleached.tif</t>
  </si>
  <si>
    <t xml:space="preserve">09_27_2_2_2_bleached.tif</t>
  </si>
  <si>
    <t xml:space="preserve">09_27_2_3_2_bleached.tif</t>
  </si>
  <si>
    <t xml:space="preserve">09_27_2_4_2_bleached.tif</t>
  </si>
  <si>
    <t xml:space="preserve">09_27_2_5_2_bleached.tif</t>
  </si>
  <si>
    <t xml:space="preserve">09_27_3_1_2_bleached.tif</t>
  </si>
  <si>
    <t xml:space="preserve">09_27_3_2_2_bleached.tif</t>
  </si>
  <si>
    <t xml:space="preserve">09_27_3_3_2_bleached.tif</t>
  </si>
  <si>
    <t xml:space="preserve">09_27_3_4_2_bleached.tif</t>
  </si>
  <si>
    <t xml:space="preserve">09_27_3_5_2_bleached.tif</t>
  </si>
  <si>
    <t xml:space="preserve">09_27_A1_1_1.tif</t>
  </si>
  <si>
    <t xml:space="preserve">09_27_A1_1_2.tif</t>
  </si>
  <si>
    <t xml:space="preserve">10_18_1_2_bleached.tif</t>
  </si>
  <si>
    <t xml:space="preserve">10_18_1_3_bleached.tif</t>
  </si>
  <si>
    <t xml:space="preserve">10_18_2_2_bleached.tif</t>
  </si>
  <si>
    <t xml:space="preserve">10_18_2_3_bleached.tif</t>
  </si>
  <si>
    <t xml:space="preserve">10_18_3_2_bleached.tif</t>
  </si>
  <si>
    <t xml:space="preserve">10_18_3_3_bleached.tif</t>
  </si>
  <si>
    <t xml:space="preserve">10_18_4_2_bleached.tif</t>
  </si>
  <si>
    <t xml:space="preserve">10_18_4_3_bleached.tif</t>
  </si>
  <si>
    <t xml:space="preserve">10_18_5_2_bleached.tif</t>
  </si>
  <si>
    <t xml:space="preserve">10_18_5_3_bleached.tif</t>
  </si>
  <si>
    <t xml:space="preserve">10_19_2_2_1_bleached.tif</t>
  </si>
  <si>
    <t xml:space="preserve">10_19_2_3_1_bleached.tif</t>
  </si>
  <si>
    <t xml:space="preserve">10_19_2_4_1_bleached.tif</t>
  </si>
  <si>
    <t xml:space="preserve">11_15_B_1_1.tif</t>
  </si>
  <si>
    <t xml:space="preserve">11_15_B_1_2.tif</t>
  </si>
  <si>
    <t xml:space="preserve">12_02_A1_1_1.tif</t>
  </si>
  <si>
    <t xml:space="preserve">12_05_A_1.tif</t>
  </si>
  <si>
    <t xml:space="preserve">12_16_2_1_1.tif</t>
  </si>
  <si>
    <t xml:space="preserve">12_16_2_1_3.tif</t>
  </si>
  <si>
    <t xml:space="preserve">12_16_2_1_4.tif</t>
  </si>
  <si>
    <t xml:space="preserve">12_16_2_1_5.tif</t>
  </si>
  <si>
    <t xml:space="preserve">11_09_1_1.tif</t>
  </si>
  <si>
    <t xml:space="preserve">02_04_A7_1_N5.tif</t>
  </si>
  <si>
    <t xml:space="preserve">02_04_A7_1_N9.tif</t>
  </si>
  <si>
    <t xml:space="preserve">02_04_A8_1_N2.tif</t>
  </si>
  <si>
    <t xml:space="preserve">02_04_A8_1_N4.tif</t>
  </si>
  <si>
    <t xml:space="preserve">02_04_A8_1_N5.tif</t>
  </si>
  <si>
    <t xml:space="preserve">02_04_A8_1_N6.tif</t>
  </si>
  <si>
    <t xml:space="preserve">M19</t>
  </si>
  <si>
    <t xml:space="preserve">M19_1_1.tif</t>
  </si>
  <si>
    <t xml:space="preserve">Sinai slide</t>
  </si>
  <si>
    <t xml:space="preserve">M25</t>
  </si>
  <si>
    <t xml:space="preserve">M25_1_1.tif</t>
  </si>
  <si>
    <t xml:space="preserve">M25_2_1.tif</t>
  </si>
  <si>
    <t xml:space="preserve">M25_2_2.tif</t>
  </si>
  <si>
    <t xml:space="preserve">--</t>
  </si>
  <si>
    <t xml:space="preserve">duplicate</t>
  </si>
  <si>
    <t xml:space="preserve">M25_3_1.tif</t>
  </si>
  <si>
    <t xml:space="preserve">M43</t>
  </si>
  <si>
    <t xml:space="preserve">M43_1_1.tif</t>
  </si>
  <si>
    <t xml:space="preserve">M43_2_1.tif</t>
  </si>
  <si>
    <t xml:space="preserve">M43_3_1.tif</t>
  </si>
  <si>
    <t xml:space="preserve">M44</t>
  </si>
  <si>
    <t xml:space="preserve">M44_1_1.tif</t>
  </si>
  <si>
    <t xml:space="preserve">M44_1_2.tif</t>
  </si>
  <si>
    <t xml:space="preserve">M44_1_3.tif</t>
  </si>
  <si>
    <t xml:space="preserve">M51</t>
  </si>
  <si>
    <t xml:space="preserve">M51_1_1.tif</t>
  </si>
  <si>
    <t xml:space="preserve">M51_2_1.tif</t>
  </si>
  <si>
    <t xml:space="preserve">M51_3_1.tif</t>
  </si>
  <si>
    <t xml:space="preserve">M51_4_1.tif</t>
  </si>
  <si>
    <t xml:space="preserve">G5</t>
  </si>
  <si>
    <t xml:space="preserve">MS_05_02_4_1_1.tif</t>
  </si>
  <si>
    <t xml:space="preserve">M75</t>
  </si>
  <si>
    <t xml:space="preserve">nyu_03_01_2_1.tif</t>
  </si>
  <si>
    <t xml:space="preserve">M97</t>
  </si>
  <si>
    <t xml:space="preserve">nyu_07_03_1_1.tif</t>
  </si>
  <si>
    <t xml:space="preserve">M96</t>
  </si>
  <si>
    <t xml:space="preserve">nyu_07_05_1_1.tif</t>
  </si>
  <si>
    <t xml:space="preserve">nyu_07_05_2_1.tif</t>
  </si>
  <si>
    <t xml:space="preserve">M93</t>
  </si>
  <si>
    <t xml:space="preserve">nyu_07_06_1_1.tif</t>
  </si>
  <si>
    <t xml:space="preserve">M112</t>
  </si>
  <si>
    <t xml:space="preserve">nyu_08_02_1_1.tif</t>
  </si>
  <si>
    <t xml:space="preserve">M109</t>
  </si>
  <si>
    <t xml:space="preserve">nyu_08_04_1_1_B1.tif</t>
  </si>
  <si>
    <t xml:space="preserve">nyu_08_04_1_1_B2.tif</t>
  </si>
  <si>
    <t xml:space="preserve">M103</t>
  </si>
  <si>
    <t xml:space="preserve">nyu_08_08_1_1.tif</t>
  </si>
  <si>
    <t xml:space="preserve">nyu_08_08_1_3.tif</t>
  </si>
  <si>
    <t xml:space="preserve">nyu_08_08_1_4.tif</t>
  </si>
  <si>
    <t xml:space="preserve">nyu_08_08_1_5_B1.tif</t>
  </si>
  <si>
    <t xml:space="preserve">nyu_08_08_1_5_B2.tif</t>
  </si>
  <si>
    <t xml:space="preserve">nyu_08_08_1_6.tif</t>
  </si>
  <si>
    <t xml:space="preserve">nyu_08_08_1_2.tif</t>
  </si>
  <si>
    <t xml:space="preserve">00_02_1_1_patches</t>
  </si>
  <si>
    <t xml:space="preserve">00_02_6_1_patches</t>
  </si>
  <si>
    <t xml:space="preserve">00_02_D_1_1_1_patches</t>
  </si>
  <si>
    <t xml:space="preserve">00_02_D_1_1_patches</t>
  </si>
  <si>
    <t xml:space="preserve">00_02_D_2_2_patches</t>
  </si>
  <si>
    <t xml:space="preserve">25510_2017-10-12--17_31_43_left_patches</t>
  </si>
  <si>
    <t xml:space="preserve">Small tumor area with moderate melanin</t>
  </si>
  <si>
    <t xml:space="preserve">25510_2017-10-12--17_31_43_right_patches</t>
  </si>
  <si>
    <t xml:space="preserve">Small tumor area</t>
  </si>
  <si>
    <t xml:space="preserve">02_03_D_5_1_patches</t>
  </si>
  <si>
    <t xml:space="preserve">02_03_D_5_2_patches</t>
  </si>
  <si>
    <t xml:space="preserve">02_03_D_6_1_patches</t>
  </si>
  <si>
    <t xml:space="preserve">02_03_D_6_2_patches</t>
  </si>
  <si>
    <t xml:space="preserve">Image not found</t>
  </si>
  <si>
    <t xml:space="preserve">25512_2017-10-12--17_23_28_patches</t>
  </si>
  <si>
    <t xml:space="preserve">03_03_D_5_1_patches</t>
  </si>
  <si>
    <t xml:space="preserve">Too big image</t>
  </si>
  <si>
    <t xml:space="preserve">03_03_D_6_1_patches</t>
  </si>
  <si>
    <t xml:space="preserve">25513_2017-10-12–17_21_29_patches</t>
  </si>
  <si>
    <t xml:space="preserve">25513_2017-10-12--17_21_29_N1_patches</t>
  </si>
  <si>
    <t xml:space="preserve">25513_2017-10-12--17_21_29_N2_patches</t>
  </si>
  <si>
    <t xml:space="preserve">25513_2017-10-12–17_21_29_N3_patches</t>
  </si>
  <si>
    <t xml:space="preserve">25513_2017-10-12–17_21_29_N4_patches</t>
  </si>
  <si>
    <t xml:space="preserve">25513_2017-10-12–17_21_29_N5_patches</t>
  </si>
  <si>
    <t xml:space="preserve">25513_2017-10-12–17_21_29_N6_patches</t>
  </si>
  <si>
    <t xml:space="preserve">25513_2017-10-12–17_21_29_N7_patches</t>
  </si>
  <si>
    <t xml:space="preserve">25513_2017-10-12–17_21_29_N8_patches</t>
  </si>
  <si>
    <t xml:space="preserve">25513_2017-10-12–17_21_29_N9_patches</t>
  </si>
  <si>
    <t xml:space="preserve">03_04_A_D_2_1_patches</t>
  </si>
  <si>
    <t xml:space="preserve">03_04_A_D_2_2_patches</t>
  </si>
  <si>
    <t xml:space="preserve">03_04_A_D_3_1_patches</t>
  </si>
  <si>
    <t xml:space="preserve">03_04_A_D_3_2_patches</t>
  </si>
  <si>
    <t xml:space="preserve">03_04_A_D_4_1_patches</t>
  </si>
  <si>
    <t xml:space="preserve">03_04_A_D_4_2_patches</t>
  </si>
  <si>
    <t xml:space="preserve">03_04_A_D_5_1_patches</t>
  </si>
  <si>
    <t xml:space="preserve">03_04_A_D_5_2_patches</t>
  </si>
  <si>
    <t xml:space="preserve">25575_2017-10-12--22_22_29_left_patches</t>
  </si>
  <si>
    <t xml:space="preserve">25575_2017-10-12--22_22_29_right_patches</t>
  </si>
  <si>
    <t xml:space="preserve">04_03_A4_S_2_1_patches</t>
  </si>
  <si>
    <t xml:space="preserve">04_03_A4_S_2_2_patches</t>
  </si>
  <si>
    <t xml:space="preserve">04_03_A4_S_5_1_patches</t>
  </si>
  <si>
    <t xml:space="preserve">04_03_A4_S_5_2_patches</t>
  </si>
  <si>
    <t xml:space="preserve">04_03_A4_S_6_1_patches</t>
  </si>
  <si>
    <t xml:space="preserve">04_03_A4_S_6_2_patches</t>
  </si>
  <si>
    <t xml:space="preserve">04_03_A4_S_1_4_Q2_patches</t>
  </si>
  <si>
    <t xml:space="preserve">04_03_A4_S_5_4_Q4_patches</t>
  </si>
  <si>
    <t xml:space="preserve">04_03_A4_S_6_4_Q1_patches</t>
  </si>
  <si>
    <t xml:space="preserve">04_03_A4_S_6_4_Q4_patches</t>
  </si>
  <si>
    <t xml:space="preserve">04_03_D_5_1_patches</t>
  </si>
  <si>
    <t xml:space="preserve">04_03_D_5_3_patches</t>
  </si>
  <si>
    <t xml:space="preserve">04_03_D_6_1_patches</t>
  </si>
  <si>
    <t xml:space="preserve">04_03_D_6_2_patches</t>
  </si>
  <si>
    <t xml:space="preserve">04_03_D_6_3_patches</t>
  </si>
  <si>
    <t xml:space="preserve">25507_2017-10-12--17_46_18_middle_patches</t>
  </si>
  <si>
    <t xml:space="preserve">Large areas of unclear tissue</t>
  </si>
  <si>
    <t xml:space="preserve">25507_2017-10-12--17_46_18_right_patches</t>
  </si>
  <si>
    <t xml:space="preserve">04_10_D_4_2_patches</t>
  </si>
  <si>
    <t xml:space="preserve">04_10_D_5_1_patches</t>
  </si>
  <si>
    <t xml:space="preserve">04_10_D_5_2_patches</t>
  </si>
  <si>
    <t xml:space="preserve">04_10_D_6_2_patches</t>
  </si>
  <si>
    <t xml:space="preserve">25557_2017-10-12--23_32_32_left_patches</t>
  </si>
  <si>
    <t xml:space="preserve">25557_2017-10-12--23_32_32_right_patches</t>
  </si>
  <si>
    <t xml:space="preserve">05_01_1_D_1_2_patches</t>
  </si>
  <si>
    <t xml:space="preserve">05_01_1_D_2_1_patches</t>
  </si>
  <si>
    <t xml:space="preserve">05_01_1_D_5_2_patches</t>
  </si>
  <si>
    <t xml:space="preserve">05_01_1D_1_1_patches</t>
  </si>
  <si>
    <t xml:space="preserve">05_01_1D_1_2_2_patches</t>
  </si>
  <si>
    <t xml:space="preserve">05_01_1D_1_2_patches</t>
  </si>
  <si>
    <t xml:space="preserve">05_01_1D_2_1_2_patches</t>
  </si>
  <si>
    <t xml:space="preserve">05_01_1D_2_1_patches</t>
  </si>
  <si>
    <t xml:space="preserve">05_01_1D_2_2_patches</t>
  </si>
  <si>
    <t xml:space="preserve">05_01_1D_3_1_patches</t>
  </si>
  <si>
    <t xml:space="preserve">05_01_1D_3_2_patches</t>
  </si>
  <si>
    <t xml:space="preserve">05_01_1D_4_1_patches</t>
  </si>
  <si>
    <t xml:space="preserve">05_01_1D_5_1_patches</t>
  </si>
  <si>
    <t xml:space="preserve">05_01_1D_5_2_patches</t>
  </si>
  <si>
    <t xml:space="preserve">05_02_A8_S_5_1_patches</t>
  </si>
  <si>
    <t xml:space="preserve">05_02_A8_S_6_1_patches</t>
  </si>
  <si>
    <t xml:space="preserve">05_02_D_6_1_patches</t>
  </si>
  <si>
    <t xml:space="preserve">25565_2017-10-12--22_54_50_bottom_patches</t>
  </si>
  <si>
    <t xml:space="preserve">25565_2017-10-12--22_54_50_bottom_recrop_1_patches</t>
  </si>
  <si>
    <t xml:space="preserve">25565_2017-10-12--22_54_50_bottom_recrop_2_patches</t>
  </si>
  <si>
    <t xml:space="preserve">25565_2017-10-12--22_54_50_top_patches</t>
  </si>
  <si>
    <t xml:space="preserve">05_03_2_D_1_1_2_patches</t>
  </si>
  <si>
    <t xml:space="preserve">05_03_2D_1_2_patches</t>
  </si>
  <si>
    <t xml:space="preserve">05_03_2D_1_patches</t>
  </si>
  <si>
    <t xml:space="preserve">Unacceptable levels of melanin</t>
  </si>
  <si>
    <t xml:space="preserve">05_03_2D_2_1_patches</t>
  </si>
  <si>
    <t xml:space="preserve">Stretched and melanin</t>
  </si>
  <si>
    <t xml:space="preserve">05_03_2D_2_2_patches</t>
  </si>
  <si>
    <t xml:space="preserve">05_03_2D_2_patches</t>
  </si>
  <si>
    <t xml:space="preserve">05_03_2D_3_1_patches</t>
  </si>
  <si>
    <t xml:space="preserve">Tumor area with diffuse melanin and stretching</t>
  </si>
  <si>
    <t xml:space="preserve">05_03_2D_3_2_patches</t>
  </si>
  <si>
    <t xml:space="preserve">05_03_2D_3_patches</t>
  </si>
  <si>
    <t xml:space="preserve">05_03_2D_4_1_patches</t>
  </si>
  <si>
    <t xml:space="preserve">05_03_2D_4_2_patches</t>
  </si>
  <si>
    <t xml:space="preserve">05_03_2D_4_patches</t>
  </si>
  <si>
    <t xml:space="preserve">05_03_2D_5_1_1_patches</t>
  </si>
  <si>
    <t xml:space="preserve">05_03_2D_5_1_2_patches</t>
  </si>
  <si>
    <t xml:space="preserve">05_03_2D_5_1_patches</t>
  </si>
  <si>
    <t xml:space="preserve">05_03_2D_5_2_patches</t>
  </si>
  <si>
    <t xml:space="preserve">05_03_2D_5_patches</t>
  </si>
  <si>
    <t xml:space="preserve">05_03_2D_6_1_1_patches</t>
  </si>
  <si>
    <t xml:space="preserve">05_03_2D_6_1_patches</t>
  </si>
  <si>
    <t xml:space="preserve">05_03_2D_6_2_patches</t>
  </si>
  <si>
    <t xml:space="preserve">05_03_2D_6_patches</t>
  </si>
  <si>
    <t xml:space="preserve">05_03_A5_S_1_1_patches</t>
  </si>
  <si>
    <t xml:space="preserve">05_03_A5S_2_1_patches</t>
  </si>
  <si>
    <t xml:space="preserve">05_04_D_1_1_patches</t>
  </si>
  <si>
    <t xml:space="preserve">05_04_D_1_2_1_patches</t>
  </si>
  <si>
    <t xml:space="preserve">05_04_D_2_1_2_patches</t>
  </si>
  <si>
    <t xml:space="preserve">05_04_D_2_2_1_patches</t>
  </si>
  <si>
    <t xml:space="preserve">05_04_D_2_2_patches</t>
  </si>
  <si>
    <t xml:space="preserve">05_04_D_2_3_patches</t>
  </si>
  <si>
    <t xml:space="preserve">05_04_D_3_1_patches</t>
  </si>
  <si>
    <t xml:space="preserve">05_04_D_3_2_patches</t>
  </si>
  <si>
    <t xml:space="preserve">05_04_D_3_3_patches</t>
  </si>
  <si>
    <t xml:space="preserve">05_04_D_4_1_patches</t>
  </si>
  <si>
    <t xml:space="preserve">05_04_D_4_2_patches</t>
  </si>
  <si>
    <t xml:space="preserve">05_04_D_4_3_patches</t>
  </si>
  <si>
    <t xml:space="preserve">05_04_D_5_1_2_patches</t>
  </si>
  <si>
    <t xml:space="preserve">05_04_D_5_1_patches</t>
  </si>
  <si>
    <t xml:space="preserve">05_04_D_5_2_1_patches</t>
  </si>
  <si>
    <t xml:space="preserve">05_04_D_5_2_patches</t>
  </si>
  <si>
    <t xml:space="preserve">05_04_D_5_3_1_patches</t>
  </si>
  <si>
    <t xml:space="preserve">05_04_D_5_3_patches</t>
  </si>
  <si>
    <t xml:space="preserve">05_04_D_6_2_patches</t>
  </si>
  <si>
    <t xml:space="preserve">25567_2017-10-12--22_49_03_left_patches</t>
  </si>
  <si>
    <t xml:space="preserve">25567_2017-10-12--22_49_03_middle_patches</t>
  </si>
  <si>
    <t xml:space="preserve">25567_2017-10-12--22_49_03_right_patches</t>
  </si>
  <si>
    <t xml:space="preserve">25565_2017-10-12--22_54_50_top_recrop_patches</t>
  </si>
  <si>
    <t xml:space="preserve">07_07_D_2_1_patches</t>
  </si>
  <si>
    <t xml:space="preserve">07_07_D_2_3_patches</t>
  </si>
  <si>
    <t xml:space="preserve">07_07_D_3_1_patches</t>
  </si>
  <si>
    <t xml:space="preserve">07_07_D_3_2_patches</t>
  </si>
  <si>
    <t xml:space="preserve">07_07_D_3_3_patches</t>
  </si>
  <si>
    <t xml:space="preserve">07_07_D_4_1_patches</t>
  </si>
  <si>
    <t xml:space="preserve">07_07_D_4_2_patches</t>
  </si>
  <si>
    <t xml:space="preserve">07_07_D_4_3_patches</t>
  </si>
  <si>
    <t xml:space="preserve">07_07_D_5_1_patches</t>
  </si>
  <si>
    <t xml:space="preserve">07_07_D_5_2_patches</t>
  </si>
  <si>
    <t xml:space="preserve">09_04 _4_D 2_1_patches</t>
  </si>
  <si>
    <t xml:space="preserve">09_04 _4_D 3_1_patches</t>
  </si>
  <si>
    <t xml:space="preserve">09_04 _4_D 4_1_patches</t>
  </si>
  <si>
    <t xml:space="preserve">09_04 _4_D 5_1_patches</t>
  </si>
  <si>
    <t xml:space="preserve">09_04 _D_1_1_patches</t>
  </si>
  <si>
    <t xml:space="preserve">09_04 _D_2_1_patches</t>
  </si>
  <si>
    <t xml:space="preserve">09_04 _D_5_1_patches</t>
  </si>
  <si>
    <t xml:space="preserve">09_04 _D_6_1_patches</t>
  </si>
  <si>
    <t xml:space="preserve">09_04_3D_3_1_patches</t>
  </si>
  <si>
    <t xml:space="preserve">Some diffuse spacing within cell, may be slightly torn</t>
  </si>
  <si>
    <t xml:space="preserve">09_04_3D_3_patches</t>
  </si>
  <si>
    <t xml:space="preserve">09_04_3D_4_patches</t>
  </si>
  <si>
    <t xml:space="preserve">09_04_3D_5_1_patches</t>
  </si>
  <si>
    <t xml:space="preserve">09_04_3D_5_patches</t>
  </si>
  <si>
    <t xml:space="preserve">09_04_D_1_2_patches</t>
  </si>
  <si>
    <t xml:space="preserve">09_04_D_2_2_patches</t>
  </si>
  <si>
    <t xml:space="preserve">09_04_D_5_2_patches</t>
  </si>
  <si>
    <t xml:space="preserve">09_04_D_6_2_patches</t>
  </si>
  <si>
    <t xml:space="preserve">25544_2017-10-12--15_13_44_bottom_patches</t>
  </si>
  <si>
    <t xml:space="preserve">25544_2017-10-12--15_13_44_top_patches</t>
  </si>
  <si>
    <t xml:space="preserve">09_04_3D_4_1_patches</t>
  </si>
  <si>
    <t xml:space="preserve">09_04_3D_3_2_patches</t>
  </si>
  <si>
    <t xml:space="preserve">09_04_3D_4_2_patches</t>
  </si>
  <si>
    <t xml:space="preserve">09_04_3D_5_2_patches</t>
  </si>
  <si>
    <t xml:space="preserve">09_15_5_1_patches</t>
  </si>
  <si>
    <t xml:space="preserve">09_15_5_3_patches</t>
  </si>
  <si>
    <t xml:space="preserve">09_15_D_2_1_patches</t>
  </si>
  <si>
    <t xml:space="preserve">09_15_D_2_2_patches</t>
  </si>
  <si>
    <t xml:space="preserve">09_15_D_2_3_patches</t>
  </si>
  <si>
    <t xml:space="preserve">09_15_D_5_2_patches</t>
  </si>
  <si>
    <t xml:space="preserve">09_15_D_6_2_patches</t>
  </si>
  <si>
    <t xml:space="preserve">09_15_D_6_3_patches</t>
  </si>
  <si>
    <t xml:space="preserve">25533_2017-10-12--15_54_53_bottom_patches</t>
  </si>
  <si>
    <t xml:space="preserve">25533_2017-10-12--15_54_53_middle_patches</t>
  </si>
  <si>
    <t xml:space="preserve">09_20_A_D_4_2_patches</t>
  </si>
  <si>
    <t xml:space="preserve">09_20_A_D_5_2_patches</t>
  </si>
  <si>
    <t xml:space="preserve">09_20_A_D_6_2_patches</t>
  </si>
  <si>
    <t xml:space="preserve">09_20_A_D_2_2_patches</t>
  </si>
  <si>
    <t xml:space="preserve">09_20_A_D_3_2_patches</t>
  </si>
  <si>
    <t xml:space="preserve">09_20_D_1_1_patches</t>
  </si>
  <si>
    <t xml:space="preserve">25542_2017-10-12--15_17_47_left_patches</t>
  </si>
  <si>
    <t xml:space="preserve">Yellow colored area</t>
  </si>
  <si>
    <t xml:space="preserve">25542_2017-10-12--15_17_47_right_patches</t>
  </si>
  <si>
    <t xml:space="preserve">25532_2017-10-12--15_57_09_bottom_patches</t>
  </si>
  <si>
    <t xml:space="preserve">Large cartilage area with tears and discoloration</t>
  </si>
  <si>
    <t xml:space="preserve">25532_2017-10-12--15_57_09_bottom_recrop_patches</t>
  </si>
  <si>
    <t xml:space="preserve">25532_2017-10-12--15_57_09_top_patches</t>
  </si>
  <si>
    <t xml:space="preserve">Mostly cartilage</t>
  </si>
  <si>
    <t xml:space="preserve">25548_2017-10-12--14_59_06_bottom_patches</t>
  </si>
  <si>
    <t xml:space="preserve">25548_2017-10-12--14_59_06_top_patches</t>
  </si>
  <si>
    <t xml:space="preserve">25577_2017-10-12--22_14_42_patches</t>
  </si>
  <si>
    <t xml:space="preserve">25514_2017-10-12--17_15_07_bottom_patches</t>
  </si>
  <si>
    <t xml:space="preserve">Diffuse stretching, fat, and cartilage</t>
  </si>
  <si>
    <t xml:space="preserve">25514_2017-10-12--17_15_07_top_patches</t>
  </si>
  <si>
    <t xml:space="preserve">03_03_D_1_1_C1_patches</t>
  </si>
  <si>
    <t xml:space="preserve">03_03_D_1_1_C2_patches</t>
  </si>
  <si>
    <t xml:space="preserve">03_03_D_1_1_C3_patches</t>
  </si>
  <si>
    <t xml:space="preserve">03_03_D_1_1_C4_patches</t>
  </si>
  <si>
    <t xml:space="preserve">03_03_D_5_1_C1_patches</t>
  </si>
  <si>
    <t xml:space="preserve">03_03_D_5_1_C2_patches</t>
  </si>
  <si>
    <t xml:space="preserve">03_03_D_5_1_C3_patches</t>
  </si>
  <si>
    <t xml:space="preserve">03_03_D_5_1_C4_patches</t>
  </si>
  <si>
    <t xml:space="preserve">03_03_D_5_1_C5_patches</t>
  </si>
  <si>
    <t xml:space="preserve">03_03_D_5_1_C6_patches</t>
  </si>
  <si>
    <t xml:space="preserve">03_03_D_6_1_C1_patches</t>
  </si>
  <si>
    <t xml:space="preserve">03_03_D_6_1_C2_patches</t>
  </si>
  <si>
    <t xml:space="preserve">04_03_A4_S_1_4_C1_patches</t>
  </si>
  <si>
    <t xml:space="preserve">04_03_A4_S_1_4_C2_patches</t>
  </si>
  <si>
    <t xml:space="preserve">04_03_A4_S_1_4_C3_patches</t>
  </si>
  <si>
    <t xml:space="preserve">04_03_A4_S_1_4_C4_patches</t>
  </si>
  <si>
    <t xml:space="preserve">04_03_A4_S_1_4_C5_patches</t>
  </si>
  <si>
    <t xml:space="preserve">04_03_A4_S_1_4_C6_patches</t>
  </si>
  <si>
    <t xml:space="preserve">04_03_A4_S_1_4_C7_patches</t>
  </si>
  <si>
    <t xml:space="preserve">04_03_A4_S_1_4_C8_patches</t>
  </si>
  <si>
    <t xml:space="preserve">04_03_A4_S_2_1_C1_patches</t>
  </si>
  <si>
    <t xml:space="preserve">04_03_A4_S_2_2_C1_patches</t>
  </si>
  <si>
    <t xml:space="preserve">04_03_A4_S_2_2_C2_patches</t>
  </si>
  <si>
    <t xml:space="preserve">04_03_A4_S_5_1_C1_patches</t>
  </si>
  <si>
    <t xml:space="preserve">04_03_A4_S_5_1_C2_patches</t>
  </si>
  <si>
    <t xml:space="preserve">04_03_A4_S_5_2_C1_patches</t>
  </si>
  <si>
    <t xml:space="preserve">04_03_A4_S_5_2_C2_patches</t>
  </si>
  <si>
    <t xml:space="preserve">04_03_A4_S_5_2_C3_patches</t>
  </si>
  <si>
    <t xml:space="preserve">04_03_D_5_1_C1_patches</t>
  </si>
  <si>
    <t xml:space="preserve">04_03_D_5_1_C2_patches</t>
  </si>
  <si>
    <t xml:space="preserve">04_03_D_5_1_C3_patches</t>
  </si>
  <si>
    <t xml:space="preserve">04_03_D_5_1_C4_patches</t>
  </si>
  <si>
    <t xml:space="preserve">04_03_D_5_3_C1_patches</t>
  </si>
  <si>
    <t xml:space="preserve">04_03_D_5_3_C2_patches</t>
  </si>
  <si>
    <t xml:space="preserve">04_03_D_6_1_C1_patches</t>
  </si>
  <si>
    <t xml:space="preserve">04_03_D_6_1_C2_patches</t>
  </si>
  <si>
    <t xml:space="preserve">04_03_D_6_1_C3_patches</t>
  </si>
  <si>
    <t xml:space="preserve">04_03_D_6_2_C1_patches</t>
  </si>
  <si>
    <t xml:space="preserve">04_03_D_6_2_C2_patches</t>
  </si>
  <si>
    <t xml:space="preserve">04_03_D_6_2_C3_patches</t>
  </si>
  <si>
    <t xml:space="preserve">04_03_D_6_2_C4_patches</t>
  </si>
  <si>
    <t xml:space="preserve">04_03_D_6_2_C5_patches</t>
  </si>
  <si>
    <t xml:space="preserve">04_03_D_6_2_C6_patches</t>
  </si>
  <si>
    <t xml:space="preserve">04_03_D_6_2_C7_patches</t>
  </si>
  <si>
    <t xml:space="preserve">04_03_D_6_2_C8_patches</t>
  </si>
  <si>
    <t xml:space="preserve">04_03_D_6_3_C1_patches</t>
  </si>
  <si>
    <t xml:space="preserve">04_03_D_6_3_C2_patches</t>
  </si>
  <si>
    <t xml:space="preserve">04_03_D_6_3_C3_patches</t>
  </si>
  <si>
    <t xml:space="preserve">05_02_A8_S_5_1_C1_patches</t>
  </si>
  <si>
    <t xml:space="preserve">05_02_A8_S_5_1_C2_patches</t>
  </si>
  <si>
    <t xml:space="preserve">05_02_A8_S_5_1_C3_patches</t>
  </si>
  <si>
    <t xml:space="preserve">05_02_A8_S_5_1_C4_patches</t>
  </si>
  <si>
    <t xml:space="preserve">05_02_A8_S_5_1_C5_patches</t>
  </si>
  <si>
    <t xml:space="preserve">05_02_A8_S_5_1_C6_patches</t>
  </si>
  <si>
    <t xml:space="preserve">05_02_A8_S_6_1_C1_patches</t>
  </si>
  <si>
    <t xml:space="preserve">05_02_A8_S_6_1_C2_patches</t>
  </si>
  <si>
    <t xml:space="preserve">05_02_A8_S_6_1_C3_patches</t>
  </si>
  <si>
    <t xml:space="preserve">05_02_A8_S_6_1_C4_patches</t>
  </si>
  <si>
    <t xml:space="preserve">05_02_A8_S_6_1_C5_patches</t>
  </si>
  <si>
    <t xml:space="preserve">05_02_D_5_1_C1_patches</t>
  </si>
  <si>
    <t xml:space="preserve">05_02_D_5_1_C2_patches</t>
  </si>
  <si>
    <t xml:space="preserve">05_02_D_5_1_C3_patches</t>
  </si>
  <si>
    <t xml:space="preserve">05_02_D_5_1_C4_patches</t>
  </si>
  <si>
    <t xml:space="preserve">05_02_D_5_1_C5_patches</t>
  </si>
  <si>
    <t xml:space="preserve">12_09_A_10_1_1_1_C1_patches</t>
  </si>
  <si>
    <t xml:space="preserve">12_09_A_10_1_1_C1_patches</t>
  </si>
  <si>
    <t xml:space="preserve">12_09_A_10_1_2_C1_patches</t>
  </si>
  <si>
    <t xml:space="preserve">00_02_1_1_bleached.tif</t>
  </si>
  <si>
    <t xml:space="preserve">00_02_2_1_bleached.tif</t>
  </si>
  <si>
    <t xml:space="preserve">00_02_3_1_bleached.tif</t>
  </si>
  <si>
    <t xml:space="preserve">00_02_4_1_bleached.tif</t>
  </si>
  <si>
    <t xml:space="preserve">00_02_5_1_bleached.tif</t>
  </si>
  <si>
    <t xml:space="preserve">09_04_3_1_1_bleached.tif</t>
  </si>
  <si>
    <t xml:space="preserve">09_04_3_1_2_bleached.tif</t>
  </si>
  <si>
    <t xml:space="preserve">09_04_3_2_1_bleached.tif</t>
  </si>
  <si>
    <t xml:space="preserve">09_04_3_2_2_bleached.tif</t>
  </si>
  <si>
    <t xml:space="preserve">09_04_3_3_1_bleached.tif</t>
  </si>
  <si>
    <t xml:space="preserve">09_04_3_3_2_bleached.tif</t>
  </si>
  <si>
    <t xml:space="preserve">09_04_3_4_1_bleached.tif</t>
  </si>
  <si>
    <t xml:space="preserve">09_04_3_4_2_bleached.tif</t>
  </si>
  <si>
    <t xml:space="preserve">09_04_3_5_1_bleached.tif</t>
  </si>
  <si>
    <t xml:space="preserve">09_04_3_5_2_bleached.tif</t>
  </si>
  <si>
    <t xml:space="preserve">09_04_4_3_1_bleached.tif</t>
  </si>
  <si>
    <t xml:space="preserve">09_04_4_5_1_bleached.tif</t>
  </si>
  <si>
    <t xml:space="preserve">12_09_2_2_2_bleached.tif</t>
  </si>
  <si>
    <t xml:space="preserve">12_09_2_4_2_bleached.tif</t>
  </si>
  <si>
    <t xml:space="preserve">03_03_1_N1.tif</t>
  </si>
  <si>
    <t xml:space="preserve">03_03_1_N3.tif</t>
  </si>
  <si>
    <t xml:space="preserve">03_03_1_N4.tif</t>
  </si>
  <si>
    <t xml:space="preserve">03_03_1_N5.tif</t>
  </si>
  <si>
    <t xml:space="preserve">03_03_1_N6.tif</t>
  </si>
  <si>
    <t xml:space="preserve">03_03_1_N8.tif</t>
  </si>
  <si>
    <t xml:space="preserve">04_03_2R_1.tif</t>
  </si>
  <si>
    <t xml:space="preserve">04_03_2_1.tif</t>
  </si>
  <si>
    <t xml:space="preserve">12_04_L6_1.tif</t>
  </si>
  <si>
    <t xml:space="preserve">10_04_A_1.tif</t>
  </si>
  <si>
    <t xml:space="preserve">M17</t>
  </si>
  <si>
    <t xml:space="preserve">M17_1_1.tif</t>
  </si>
  <si>
    <t xml:space="preserve">M45</t>
  </si>
  <si>
    <t xml:space="preserve">M45_1_1.tif</t>
  </si>
  <si>
    <t xml:space="preserve">M45_1_2.tif</t>
  </si>
  <si>
    <t xml:space="preserve">M45_2_1_B1.tif</t>
  </si>
  <si>
    <t xml:space="preserve">M45_2_1_B2.tif</t>
  </si>
  <si>
    <t xml:space="preserve">M45_3_1_B1.tif</t>
  </si>
  <si>
    <t xml:space="preserve">M45_3_1_B2.tif</t>
  </si>
  <si>
    <t xml:space="preserve">M45_4_1.tif</t>
  </si>
  <si>
    <t xml:space="preserve">M46</t>
  </si>
  <si>
    <t xml:space="preserve">M46_1_1.tif</t>
  </si>
  <si>
    <t xml:space="preserve">M46_2_1.tif</t>
  </si>
  <si>
    <t xml:space="preserve">M46_3_1.tif</t>
  </si>
  <si>
    <t xml:space="preserve">M61</t>
  </si>
  <si>
    <t xml:space="preserve">M61_1_1.tif</t>
  </si>
  <si>
    <t xml:space="preserve">M61_2_1.tif</t>
  </si>
  <si>
    <t xml:space="preserve">M61_3_1.tif</t>
  </si>
  <si>
    <t xml:space="preserve">M61_4_1.tif</t>
  </si>
  <si>
    <t xml:space="preserve">M64</t>
  </si>
  <si>
    <t xml:space="preserve">M64_1_1_B1.tif</t>
  </si>
  <si>
    <t xml:space="preserve">M64_1_1_B2.tif</t>
  </si>
  <si>
    <t xml:space="preserve">M71</t>
  </si>
  <si>
    <t xml:space="preserve">M71_1_1.tif</t>
  </si>
  <si>
    <t xml:space="preserve">M71_2_1.tif</t>
  </si>
  <si>
    <t xml:space="preserve">M71_2_2.tif</t>
  </si>
  <si>
    <t xml:space="preserve">M71_3_1.tif</t>
  </si>
  <si>
    <t xml:space="preserve">G3</t>
  </si>
  <si>
    <t xml:space="preserve">MS_04_04_1_1.tif</t>
  </si>
  <si>
    <t xml:space="preserve">MS_04_04_1_2_1.tif</t>
  </si>
  <si>
    <t xml:space="preserve">MS_04_04_1_3_1.tif</t>
  </si>
  <si>
    <t xml:space="preserve">MS_04_04_1_4_1.tif</t>
  </si>
  <si>
    <t xml:space="preserve">MS_04_04_2_1.tif</t>
  </si>
  <si>
    <t xml:space="preserve">MS_04_04_2_2_1.tif</t>
  </si>
  <si>
    <t xml:space="preserve">MS_04_04_2_3_1.tif</t>
  </si>
  <si>
    <t xml:space="preserve">MS_04_04_2_4_1.tif</t>
  </si>
  <si>
    <t xml:space="preserve">MS_04_04_3_2_1.tif</t>
  </si>
  <si>
    <t xml:space="preserve">G4</t>
  </si>
  <si>
    <t xml:space="preserve">MS_05_04_1_1.tif</t>
  </si>
  <si>
    <t xml:space="preserve">MS_05_04_1_2.tif</t>
  </si>
  <si>
    <t xml:space="preserve">MS_05_04_2_1.tif</t>
  </si>
  <si>
    <t xml:space="preserve">MS_05_04_4_1.tif</t>
  </si>
  <si>
    <t xml:space="preserve">G7</t>
  </si>
  <si>
    <t xml:space="preserve">MS_07_04_1_1.tif</t>
  </si>
  <si>
    <t xml:space="preserve">MS_07_04_1_2_1.tif</t>
  </si>
  <si>
    <t xml:space="preserve">MS_07_04_1_3_1.tif</t>
  </si>
  <si>
    <t xml:space="preserve">MS_07_04_2_1_1.tif</t>
  </si>
  <si>
    <t xml:space="preserve">MS_07_04_2_2_1.tif</t>
  </si>
  <si>
    <t xml:space="preserve">MS_07_04_2_3_1.tif</t>
  </si>
  <si>
    <t xml:space="preserve">MS_07_04_2_4_1.tif</t>
  </si>
  <si>
    <t xml:space="preserve">MS_07_04_4_1.tif</t>
  </si>
  <si>
    <t xml:space="preserve">M8</t>
  </si>
  <si>
    <t xml:space="preserve">MS_08_01_1_2_1.tif</t>
  </si>
  <si>
    <t xml:space="preserve">MS_08_01_2_2_1.tif</t>
  </si>
  <si>
    <t xml:space="preserve">G8</t>
  </si>
  <si>
    <t xml:space="preserve">MS_08_09_1_1.tif</t>
  </si>
  <si>
    <t xml:space="preserve">MS_08_09_2_1.tif</t>
  </si>
  <si>
    <t xml:space="preserve">M82</t>
  </si>
  <si>
    <t xml:space="preserve">nyu_04_01_1.tif</t>
  </si>
  <si>
    <t xml:space="preserve">nyu_04_01_2_1.tif</t>
  </si>
  <si>
    <t xml:space="preserve">M87</t>
  </si>
  <si>
    <t xml:space="preserve">nyu_06_01_1.tif</t>
  </si>
  <si>
    <t xml:space="preserve">nyu_06_01_2_1.tif</t>
  </si>
  <si>
    <t xml:space="preserve">nyu_06_01_3_1.tif</t>
  </si>
  <si>
    <t xml:space="preserve">nyu_06_01_4_1.tif</t>
  </si>
  <si>
    <t xml:space="preserve">M102</t>
  </si>
  <si>
    <t xml:space="preserve">nyu_07_07_1_1.tif</t>
  </si>
  <si>
    <t xml:space="preserve">M111</t>
  </si>
  <si>
    <t xml:space="preserve">nyu_08_03_2_1_B1.tif</t>
  </si>
  <si>
    <t xml:space="preserve">nyu_08_03_2_1_B2.tif</t>
  </si>
  <si>
    <t xml:space="preserve">M80</t>
  </si>
  <si>
    <t xml:space="preserve">nyu_94_01_1_1.tif</t>
  </si>
  <si>
    <t xml:space="preserve">M121</t>
  </si>
  <si>
    <t xml:space="preserve">nyu_98_01_1_1.tif</t>
  </si>
  <si>
    <t xml:space="preserve">nyu_98_01_2_1.tif</t>
  </si>
  <si>
    <t xml:space="preserve">02_02_5_1_patches</t>
  </si>
  <si>
    <t xml:space="preserve">Not Yvonne verified</t>
  </si>
  <si>
    <t xml:space="preserve">with fat</t>
  </si>
  <si>
    <t xml:space="preserve">02_02_5_2_patches</t>
  </si>
  <si>
    <t xml:space="preserve">02_02_5_3_patches</t>
  </si>
  <si>
    <t xml:space="preserve">02_02_6_1_patches</t>
  </si>
  <si>
    <t xml:space="preserve">02_02_6_2_patches</t>
  </si>
  <si>
    <t xml:space="preserve">02_02_6_3_patches</t>
  </si>
  <si>
    <t xml:space="preserve">02_02_D_1_1_patches</t>
  </si>
  <si>
    <t xml:space="preserve">03_07_D_2_2_2_patches</t>
  </si>
  <si>
    <t xml:space="preserve">03_07_D_4_2_patches</t>
  </si>
  <si>
    <t xml:space="preserve">03_07_D_5_2_patches</t>
  </si>
  <si>
    <t xml:space="preserve">25574_2017-10-12--22_25_27_left_patches</t>
  </si>
  <si>
    <t xml:space="preserve">25574_2017-10-12--22_25_27_right_patches</t>
  </si>
  <si>
    <t xml:space="preserve">07_05_B_11_S_2_1_patches</t>
  </si>
  <si>
    <t xml:space="preserve">07_05_B_11_S_5_1_patches</t>
  </si>
  <si>
    <t xml:space="preserve">07_05_B_D_2_1_patches</t>
  </si>
  <si>
    <t xml:space="preserve">07_05_B_D_3_1_patches</t>
  </si>
  <si>
    <t xml:space="preserve">07_05_B_D_4_1_patches</t>
  </si>
  <si>
    <t xml:space="preserve">08-06</t>
  </si>
  <si>
    <t xml:space="preserve">25536_2017-10-12--15_37_26_bottom_patches</t>
  </si>
  <si>
    <t xml:space="preserve">25536_2017-10-12--15_37_26_middle_patches</t>
  </si>
  <si>
    <t xml:space="preserve">25536_2017-10-12--15_37_26_top_patches</t>
  </si>
  <si>
    <t xml:space="preserve">08_11_ A_D_1_1_1_patches</t>
  </si>
  <si>
    <t xml:space="preserve">08_11_A_D_ 5_1_patches</t>
  </si>
  <si>
    <t xml:space="preserve">08_11_A_D_ 6_1_1_patches</t>
  </si>
  <si>
    <t xml:space="preserve">08_11_A_D_ 6_1_patches</t>
  </si>
  <si>
    <t xml:space="preserve">08_11_A_D_1_1_patches</t>
  </si>
  <si>
    <t xml:space="preserve">08_11_A_D_1_2_1_patches</t>
  </si>
  <si>
    <t xml:space="preserve">08_11_A_D_1_2_patches</t>
  </si>
  <si>
    <t xml:space="preserve">08_11_A_D_2_1_1_patches</t>
  </si>
  <si>
    <t xml:space="preserve">08_11_A_D_2_1_patches</t>
  </si>
  <si>
    <t xml:space="preserve">08_11_A_D_2_2_2_patches</t>
  </si>
  <si>
    <t xml:space="preserve">08_11_A_D_2_2_patches</t>
  </si>
  <si>
    <t xml:space="preserve">08_11_A_D_3_1_patches</t>
  </si>
  <si>
    <t xml:space="preserve">08_11_A_D_3_2_patches</t>
  </si>
  <si>
    <t xml:space="preserve">08_11_A_D_4_1_patches</t>
  </si>
  <si>
    <t xml:space="preserve">08_11_A_D_4_2_patches</t>
  </si>
  <si>
    <t xml:space="preserve">08_11_A_D_5_1_1_patches</t>
  </si>
  <si>
    <t xml:space="preserve">08_11_A_D_5_2_patches</t>
  </si>
  <si>
    <t xml:space="preserve">08_11_A_D_6_2_1_patches</t>
  </si>
  <si>
    <t xml:space="preserve">08_11_A_D_6_2_patches</t>
  </si>
  <si>
    <t xml:space="preserve">25545_2017-10-12--15_11_31_left_patches</t>
  </si>
  <si>
    <t xml:space="preserve">25545_2017-10-12--15_11_31_middle_patches</t>
  </si>
  <si>
    <t xml:space="preserve">25545_2017-10-12--15_11_31_right_patches</t>
  </si>
  <si>
    <t xml:space="preserve">09-02</t>
  </si>
  <si>
    <t xml:space="preserve">25526_2017-10-12--16_22_20_left_patches</t>
  </si>
  <si>
    <t xml:space="preserve">25526_2017-10-12--16_22_20_right_patches</t>
  </si>
  <si>
    <t xml:space="preserve">09_25_D_2_2_patches</t>
  </si>
  <si>
    <t xml:space="preserve">09_25_D_3_1_patches</t>
  </si>
  <si>
    <t xml:space="preserve">09_25_D_3_2_patches</t>
  </si>
  <si>
    <t xml:space="preserve">09_25_D_4_2_patches</t>
  </si>
  <si>
    <t xml:space="preserve">09_25_D_5_1_patches</t>
  </si>
  <si>
    <t xml:space="preserve">09_25_D_5_2_patches</t>
  </si>
  <si>
    <t xml:space="preserve">09_25_D_6_2_patches</t>
  </si>
  <si>
    <t xml:space="preserve">25553_2017-10-12--14_46_12_left_patches</t>
  </si>
  <si>
    <t xml:space="preserve">25553_2017-10-12--14_46_12_middle_patches</t>
  </si>
  <si>
    <t xml:space="preserve">25553_2017-10-12--14_46_12_right_patches</t>
  </si>
  <si>
    <t xml:space="preserve">10_03_2D_5_2_patches</t>
  </si>
  <si>
    <t xml:space="preserve">10_03_2D_6_2_patches</t>
  </si>
  <si>
    <t xml:space="preserve">10_18_D_1_4_patches</t>
  </si>
  <si>
    <t xml:space="preserve">10_18_D_3_1_patches</t>
  </si>
  <si>
    <t xml:space="preserve">10_18_D_1_1</t>
  </si>
  <si>
    <t xml:space="preserve">10_18_D_3_2_patches</t>
  </si>
  <si>
    <t xml:space="preserve">10_18_D_1_2</t>
  </si>
  <si>
    <t xml:space="preserve">10_18_D_3_3_patches</t>
  </si>
  <si>
    <t xml:space="preserve">10_18_D_3_4_patches</t>
  </si>
  <si>
    <t xml:space="preserve">10_18_D_4_1_patches</t>
  </si>
  <si>
    <t xml:space="preserve">10_18_D_4_2_patches</t>
  </si>
  <si>
    <t xml:space="preserve">10_18_D_4_3_patches</t>
  </si>
  <si>
    <t xml:space="preserve">10_18_D_4_4_patches</t>
  </si>
  <si>
    <t xml:space="preserve">10_18_D_5_1_patches</t>
  </si>
  <si>
    <t xml:space="preserve">10_18_D_5_2_patches</t>
  </si>
  <si>
    <t xml:space="preserve">10_18_D_5_3_patches</t>
  </si>
  <si>
    <t xml:space="preserve">10_18_D_5_4_patches</t>
  </si>
  <si>
    <t xml:space="preserve">25547_2017-10-12--15_02_20_left_patches</t>
  </si>
  <si>
    <t xml:space="preserve">25547_2017-10-12--15_02_20_right_patches</t>
  </si>
  <si>
    <t xml:space="preserve">11_25_A_D_3_1_patches</t>
  </si>
  <si>
    <t xml:space="preserve">11_25_A_D_4_1_patches</t>
  </si>
  <si>
    <t xml:space="preserve">11_25_A_D_5_1_patches</t>
  </si>
  <si>
    <t xml:space="preserve">11-31</t>
  </si>
  <si>
    <t xml:space="preserve">25520_2017-10-12--16_54_47_bottom_patches</t>
  </si>
  <si>
    <t xml:space="preserve">25520_2017-10-12--16_54_47_middle_patches</t>
  </si>
  <si>
    <t xml:space="preserve">25520_2017-10-12--16_54_47_top_patches</t>
  </si>
  <si>
    <t xml:space="preserve">25516_2017-10-12--17_10_22_patches</t>
  </si>
  <si>
    <t xml:space="preserve">25516_2017-10-12--17_10_22_recrop_patches</t>
  </si>
  <si>
    <t xml:space="preserve">12_06_2D_3_1_patches</t>
  </si>
  <si>
    <t xml:space="preserve">Diffuse stretching</t>
  </si>
  <si>
    <t xml:space="preserve">12_06_2D_3_patches</t>
  </si>
  <si>
    <t xml:space="preserve">12_06_2D_4_patches</t>
  </si>
  <si>
    <t xml:space="preserve">12_06_2D_5_patches</t>
  </si>
  <si>
    <t xml:space="preserve">12_06_2D_6_patches</t>
  </si>
  <si>
    <t xml:space="preserve">12_06_D_3_1_patches</t>
  </si>
  <si>
    <t xml:space="preserve">12_06_D_3_patches</t>
  </si>
  <si>
    <t xml:space="preserve">Cartliage and large yellow area</t>
  </si>
  <si>
    <t xml:space="preserve">12_06_D_3_recrop_patches</t>
  </si>
  <si>
    <t xml:space="preserve">12_06_D_4_1_patches</t>
  </si>
  <si>
    <t xml:space="preserve">12_06_D_4_patches</t>
  </si>
  <si>
    <t xml:space="preserve">Cartilage, yellow area, and melanin</t>
  </si>
  <si>
    <t xml:space="preserve">12_06_D_4_recrop_patches</t>
  </si>
  <si>
    <t xml:space="preserve">12_06_D_5_1_patches</t>
  </si>
  <si>
    <t xml:space="preserve">12_06_D_5_patches</t>
  </si>
  <si>
    <t xml:space="preserve">12_06_D_5_recrop_patches</t>
  </si>
  <si>
    <t xml:space="preserve">12_06_D_6_1_patches</t>
  </si>
  <si>
    <t xml:space="preserve">12_06_D_6_patches</t>
  </si>
  <si>
    <t xml:space="preserve">12_06_D_6_recrop_1_patches</t>
  </si>
  <si>
    <t xml:space="preserve">12_06_D_6_recrop_2_patches</t>
  </si>
  <si>
    <t xml:space="preserve">03_07_D_1_1_C1_patches</t>
  </si>
  <si>
    <t xml:space="preserve">03_07_D_1_1_C2_patches</t>
  </si>
  <si>
    <t xml:space="preserve">03_07_D_1_1_C3_patches</t>
  </si>
  <si>
    <t xml:space="preserve">03_07_D_1_1_C4_patches</t>
  </si>
  <si>
    <t xml:space="preserve">03_07_D_2_1_2_C1_patches</t>
  </si>
  <si>
    <t xml:space="preserve">03_07_D_2_1_2_C2_patches</t>
  </si>
  <si>
    <t xml:space="preserve">03_07_D_2_1_2_C3_patches</t>
  </si>
  <si>
    <t xml:space="preserve">03_07_D_2_1_2_C4_patches</t>
  </si>
  <si>
    <t xml:space="preserve">03_07_D_2_1_2_C5_patches</t>
  </si>
  <si>
    <t xml:space="preserve">03_07_D_2_1_2_C6_patches</t>
  </si>
  <si>
    <t xml:space="preserve">03_07_D_2_1_2_C7_patches</t>
  </si>
  <si>
    <t xml:space="preserve">03_07_D_2_1_2_C8_patches</t>
  </si>
  <si>
    <t xml:space="preserve">03_07_D_2_1_C1_patches</t>
  </si>
  <si>
    <t xml:space="preserve">03_07_D_2_1_C2_patches</t>
  </si>
  <si>
    <t xml:space="preserve">03_07_D_2_1_C3_patches</t>
  </si>
  <si>
    <t xml:space="preserve">03_07_D_2_2_2_C1_patches</t>
  </si>
  <si>
    <t xml:space="preserve">03_07_D_2_2_2_C2_patches</t>
  </si>
  <si>
    <t xml:space="preserve">03_07_D_2_2_2_C3_patches</t>
  </si>
  <si>
    <t xml:space="preserve">03_07_D_2_2_2_C4_patches</t>
  </si>
  <si>
    <t xml:space="preserve">03_07_D_4_1_C1_patches</t>
  </si>
  <si>
    <t xml:space="preserve">03_07_D_4_1_C2_patches</t>
  </si>
  <si>
    <t xml:space="preserve">03_07_D_4_1_C3_patches</t>
  </si>
  <si>
    <t xml:space="preserve">03_07_D_4_1_C4_patches</t>
  </si>
  <si>
    <t xml:space="preserve">03_07_D_4_2_C1_patches</t>
  </si>
  <si>
    <t xml:space="preserve">03_07_D_4_2_C2_patches</t>
  </si>
  <si>
    <t xml:space="preserve">03_07_D_4_2_C3_patches</t>
  </si>
  <si>
    <t xml:space="preserve">03_07_D_5_1_C1_patches</t>
  </si>
  <si>
    <t xml:space="preserve">03_07_D_5_1_C2_patches</t>
  </si>
  <si>
    <t xml:space="preserve">03_07_D_5_1_C3_patches</t>
  </si>
  <si>
    <t xml:space="preserve">03_07_D_5_1_C4_patches</t>
  </si>
  <si>
    <t xml:space="preserve">03_07_D_5_2_C1_patches</t>
  </si>
  <si>
    <t xml:space="preserve">03_07_D_5_2_C2_patches</t>
  </si>
  <si>
    <t xml:space="preserve">03_07_D_5_2_C3_patches</t>
  </si>
  <si>
    <t xml:space="preserve">03_07_D_5_2_C4_patches</t>
  </si>
  <si>
    <t xml:space="preserve">12_06_D_3_1_C1_patches</t>
  </si>
  <si>
    <t xml:space="preserve">12_06_D_3_1_C2_patches</t>
  </si>
  <si>
    <t xml:space="preserve">12_06_D_3_2_C1_patches</t>
  </si>
  <si>
    <t xml:space="preserve">12_06_D_3_2_C2_patches</t>
  </si>
  <si>
    <t xml:space="preserve">12_06_D_3_2_C3_patches</t>
  </si>
  <si>
    <t xml:space="preserve">12_06_D_4_1_C1_patches</t>
  </si>
  <si>
    <t xml:space="preserve">12_06_D_4_1_C2_patches</t>
  </si>
  <si>
    <t xml:space="preserve">12_06_D_4_1_C3_patches</t>
  </si>
  <si>
    <t xml:space="preserve">12_06_D_4_2_C1_patches</t>
  </si>
  <si>
    <t xml:space="preserve">12_06_D_4_2_C2_patches</t>
  </si>
  <si>
    <t xml:space="preserve">12_06_D_5_1_C1_patches</t>
  </si>
  <si>
    <t xml:space="preserve">12_06_D_5_1_C2_patches</t>
  </si>
  <si>
    <t xml:space="preserve">12_06_D_5_2_C1_patches</t>
  </si>
  <si>
    <t xml:space="preserve">12_06_D_5_2_C2_patches</t>
  </si>
  <si>
    <t xml:space="preserve">12_06_D_5_2_C3_patches</t>
  </si>
  <si>
    <t xml:space="preserve">12_06_D_5_2_C4_patches</t>
  </si>
  <si>
    <t xml:space="preserve">12_06_D_6_1_C1_patches</t>
  </si>
  <si>
    <t xml:space="preserve">12_06_D_6_1_C2_patches</t>
  </si>
  <si>
    <t xml:space="preserve">12_06_D_6_1_C3_patches</t>
  </si>
  <si>
    <t xml:space="preserve">12_06_D_6_1_C4_patches</t>
  </si>
  <si>
    <t xml:space="preserve">12_06_D_6_2_C1_patches</t>
  </si>
  <si>
    <t xml:space="preserve">12_06_D_6_2_C2_patches</t>
  </si>
  <si>
    <t xml:space="preserve">12_06_D_6_2_C3_patches</t>
  </si>
  <si>
    <t xml:space="preserve">12_06_D_6_2_C4_patches</t>
  </si>
  <si>
    <t xml:space="preserve">12_06_D_8_2_C1_patches</t>
  </si>
  <si>
    <t xml:space="preserve">12_06_D_8_2_C2_patches</t>
  </si>
  <si>
    <t xml:space="preserve">12_06_D_8_2_C3_patches</t>
  </si>
  <si>
    <t xml:space="preserve">12_06_D_8_2_C4_patches</t>
  </si>
  <si>
    <t xml:space="preserve">02_02_5_1_C1_patches</t>
  </si>
  <si>
    <t xml:space="preserve">02_02_5_1_C2_patches</t>
  </si>
  <si>
    <t xml:space="preserve">02_02_5_1_C3_patches</t>
  </si>
  <si>
    <t xml:space="preserve">02_02_5_1_C4_patches</t>
  </si>
  <si>
    <t xml:space="preserve">02_02_5_1_C5_patches</t>
  </si>
  <si>
    <t xml:space="preserve">02_02_5_1_C6_patches</t>
  </si>
  <si>
    <t xml:space="preserve">02_02_5_1_C7_patches</t>
  </si>
  <si>
    <t xml:space="preserve">02_02_5_3_C1_patches</t>
  </si>
  <si>
    <t xml:space="preserve">02_02_5_3_C2_patches</t>
  </si>
  <si>
    <t xml:space="preserve">02_02_5_3_C3_patches</t>
  </si>
  <si>
    <t xml:space="preserve">02_02_5_3_C4_patches</t>
  </si>
  <si>
    <t xml:space="preserve">02_02_5_3_C5_patches</t>
  </si>
  <si>
    <t xml:space="preserve">02_02_6_1_C1_patches</t>
  </si>
  <si>
    <t xml:space="preserve">02_02_6_2_C1_patches</t>
  </si>
  <si>
    <t xml:space="preserve">02_02_6_2_C2_patches</t>
  </si>
  <si>
    <t xml:space="preserve">02_02_6_2_C3_patches</t>
  </si>
  <si>
    <t xml:space="preserve">02_02_6_2_C4_patches</t>
  </si>
  <si>
    <t xml:space="preserve">02_02_6_2_C5_patches</t>
  </si>
  <si>
    <t xml:space="preserve">02_02_6_3_C1_patches</t>
  </si>
  <si>
    <t xml:space="preserve">02_02_6_3_C2_patches</t>
  </si>
  <si>
    <t xml:space="preserve">02_02_6_3_C3_patches</t>
  </si>
  <si>
    <t xml:space="preserve">02_02_6_3_C4_patches</t>
  </si>
  <si>
    <t xml:space="preserve">02_02_6_3_C5_patches</t>
  </si>
  <si>
    <t xml:space="preserve">02_02_D_1_C1_patches</t>
  </si>
  <si>
    <t xml:space="preserve">02_02_D_1_C2_patches</t>
  </si>
  <si>
    <t xml:space="preserve">02_02_D_1_C3_patches</t>
  </si>
  <si>
    <t xml:space="preserve">02_02_D_1_C4_patches</t>
  </si>
  <si>
    <t xml:space="preserve">02_02_D_1_C5_patches</t>
  </si>
  <si>
    <t xml:space="preserve">ID</t>
  </si>
  <si>
    <t xml:space="preserve">image_name</t>
  </si>
  <si>
    <t xml:space="preserve">label</t>
  </si>
  <si>
    <t xml:space="preserve">robyn_verified</t>
  </si>
  <si>
    <t xml:space="preserve">eric_verified_3</t>
  </si>
  <si>
    <t xml:space="preserve">label_confirmed</t>
  </si>
  <si>
    <t xml:space="preserve">CORRECT</t>
  </si>
  <si>
    <t xml:space="preserve">UNKNOWN</t>
  </si>
  <si>
    <t xml:space="preserve">Cond_001</t>
  </si>
  <si>
    <t xml:space="preserve">Cond_002</t>
  </si>
  <si>
    <t xml:space="preserve">Cond_003</t>
  </si>
  <si>
    <t xml:space="preserve">Cond_004</t>
  </si>
  <si>
    <t xml:space="preserve">Cond_005</t>
  </si>
  <si>
    <t xml:space="preserve">Cond_006</t>
  </si>
  <si>
    <t xml:space="preserve">Cond_007</t>
  </si>
  <si>
    <t xml:space="preserve">Cond_008</t>
  </si>
  <si>
    <t xml:space="preserve">Cond_009</t>
  </si>
  <si>
    <t xml:space="preserve">Cond_010</t>
  </si>
  <si>
    <t xml:space="preserve">Cond_011</t>
  </si>
  <si>
    <t xml:space="preserve">Cond_012</t>
  </si>
  <si>
    <t xml:space="preserve">Cond_013</t>
  </si>
  <si>
    <t xml:space="preserve">Cond_014</t>
  </si>
  <si>
    <t xml:space="preserve">Cond_015</t>
  </si>
  <si>
    <t xml:space="preserve">Cond_016</t>
  </si>
  <si>
    <t xml:space="preserve">Cond_017</t>
  </si>
  <si>
    <t xml:space="preserve">Cond_018</t>
  </si>
  <si>
    <t xml:space="preserve">Cond_019</t>
  </si>
  <si>
    <t xml:space="preserve">Cond_020</t>
  </si>
  <si>
    <t xml:space="preserve">test</t>
  </si>
  <si>
    <t xml:space="preserve">patch_folder_name</t>
  </si>
  <si>
    <t xml:space="preserve">new_subject</t>
  </si>
  <si>
    <t xml:space="preserve">00_05_D_1_3.tif</t>
  </si>
  <si>
    <t xml:space="preserve">00_05_D_2_1.tif</t>
  </si>
  <si>
    <t xml:space="preserve">00_05_D_3_1.tif</t>
  </si>
  <si>
    <t xml:space="preserve">00_05_D_4_1.tif</t>
  </si>
  <si>
    <t xml:space="preserve">00_05_D_6_1.tif</t>
  </si>
  <si>
    <t xml:space="preserve">04_09_1_D_3_2.tif</t>
  </si>
  <si>
    <t xml:space="preserve">04_09_1_D_4_2.tif</t>
  </si>
  <si>
    <t xml:space="preserve">04_12A_D_3_1.tif</t>
  </si>
  <si>
    <t xml:space="preserve">04_12A_D_5_1.tif</t>
  </si>
  <si>
    <t xml:space="preserve">04_12A_D_6_1.tif</t>
  </si>
  <si>
    <t xml:space="preserve">05_05_B_1_D_5_3.tif</t>
  </si>
  <si>
    <t xml:space="preserve">05_08_2_D_5_2.tif</t>
  </si>
  <si>
    <t xml:space="preserve">05_11_A_D_2_1.tif</t>
  </si>
  <si>
    <t xml:space="preserve">05_11_A_D_6_1.tif</t>
  </si>
  <si>
    <t xml:space="preserve">05_11_B_D_5_1.tif</t>
  </si>
  <si>
    <t xml:space="preserve">05_16_1_D_2_2.tif</t>
  </si>
  <si>
    <t xml:space="preserve">05_16_1_D_3_2.tif</t>
  </si>
  <si>
    <t xml:space="preserve">05_16_1_D_4_2.tif</t>
  </si>
  <si>
    <t xml:space="preserve">05_16_1_D_5_2.tif</t>
  </si>
  <si>
    <t xml:space="preserve">06_17_2_D_2_2.tif</t>
  </si>
  <si>
    <t xml:space="preserve">06_17_2_D_3_2.tif</t>
  </si>
  <si>
    <t xml:space="preserve">06_17_2_D_4_2.tif</t>
  </si>
  <si>
    <t xml:space="preserve">06_17_2_D_5_2.tif</t>
  </si>
  <si>
    <t xml:space="preserve">06_17_2_D_6_2.tif</t>
  </si>
  <si>
    <t xml:space="preserve">07_08_D_2_2.tif</t>
  </si>
  <si>
    <t xml:space="preserve">07_08_D_3_2.tif</t>
  </si>
  <si>
    <t xml:space="preserve">07_11_B_D_6_1.tif</t>
  </si>
  <si>
    <t xml:space="preserve">08_03_D_2_2.tif</t>
  </si>
  <si>
    <t xml:space="preserve">08_03_D_3_2.tif</t>
  </si>
  <si>
    <t xml:space="preserve">08_03_D_4_2.tif</t>
  </si>
  <si>
    <t xml:space="preserve">08_03_D_5_2_1.tif</t>
  </si>
  <si>
    <t xml:space="preserve">08_03_D_5_2.tif</t>
  </si>
  <si>
    <t xml:space="preserve">08_03_D_6_2.tif</t>
  </si>
  <si>
    <t xml:space="preserve">00_02_1_1.tif</t>
  </si>
  <si>
    <t xml:space="preserve">00_02_D_1_1.tif</t>
  </si>
  <si>
    <t xml:space="preserve">02_03_D_5_1.tif</t>
  </si>
  <si>
    <t xml:space="preserve">02_03_D_5_2.tif</t>
  </si>
  <si>
    <t xml:space="preserve">02_03_D_6_1.tif</t>
  </si>
  <si>
    <t xml:space="preserve">03_04_A_D_2_1.tif</t>
  </si>
  <si>
    <t xml:space="preserve">03_04_A_D_2_2.tif</t>
  </si>
  <si>
    <t xml:space="preserve">03_04_A_D_3_1.tif</t>
  </si>
  <si>
    <t xml:space="preserve">03_04_A_D_3_2.tif</t>
  </si>
  <si>
    <t xml:space="preserve">03_04_A_D_4_1.tif</t>
  </si>
  <si>
    <t xml:space="preserve">03_04_A_D_4_2.tif</t>
  </si>
  <si>
    <t xml:space="preserve">03_04_A_D_5_2.tif</t>
  </si>
  <si>
    <t xml:space="preserve">04_10_D_4_2.tif</t>
  </si>
  <si>
    <t xml:space="preserve">04_10_D_5_1.tif</t>
  </si>
  <si>
    <t xml:space="preserve">04_10_D_5_2.tif</t>
  </si>
  <si>
    <t xml:space="preserve">04_10_D_6_2.tif</t>
  </si>
  <si>
    <t xml:space="preserve">05_01_1D_1_1.tif</t>
  </si>
  <si>
    <t xml:space="preserve">05_01_1D_1_2_2.tif</t>
  </si>
  <si>
    <t xml:space="preserve">05_01_1_D_1_2.tif</t>
  </si>
  <si>
    <t xml:space="preserve">05_01_1D_2_1_2.tif</t>
  </si>
  <si>
    <t xml:space="preserve">05_01_1_D_2_1.tif</t>
  </si>
  <si>
    <t xml:space="preserve">05_01_1D_2_1.tif</t>
  </si>
  <si>
    <t xml:space="preserve">05_01_1D_2_2.tif</t>
  </si>
  <si>
    <t xml:space="preserve">05_01_1D_3_1.tif</t>
  </si>
  <si>
    <t xml:space="preserve">05_01_1D_3_2.tif</t>
  </si>
  <si>
    <t xml:space="preserve">05_01_1D_4_1.tif</t>
  </si>
  <si>
    <t xml:space="preserve">05_01_1D_5_1.tif</t>
  </si>
  <si>
    <t xml:space="preserve">05_01_1_D_5_2.tif</t>
  </si>
  <si>
    <t xml:space="preserve">05_01_1D_5_2.tif</t>
  </si>
  <si>
    <t xml:space="preserve">05_04_D_5_3_1.tif</t>
  </si>
  <si>
    <t xml:space="preserve">05_04_D_5_3.tif</t>
  </si>
  <si>
    <t xml:space="preserve">07_07_D_2_1.tif</t>
  </si>
  <si>
    <t xml:space="preserve">07_07_D_3_1.tif</t>
  </si>
  <si>
    <t xml:space="preserve">07_07_D_4_1.tif</t>
  </si>
  <si>
    <t xml:space="preserve">07_07_D_5_1.tif</t>
  </si>
  <si>
    <t xml:space="preserve">07_07_D_5_2.tif</t>
  </si>
  <si>
    <t xml:space="preserve">new_image</t>
  </si>
  <si>
    <t xml:space="preserve">25576_2017-10-12--22_21_20_left.tif</t>
  </si>
  <si>
    <t xml:space="preserve">25576_2017-10-12--22_21_20_right.tif</t>
  </si>
  <si>
    <t xml:space="preserve">25512_2017-10-12--17_23_28.tif</t>
  </si>
  <si>
    <t xml:space="preserve">25575_2017-10-12--22_22_29_left.tif</t>
  </si>
  <si>
    <t xml:space="preserve">25575_2017-10-12--22_22_29_right.tif</t>
  </si>
  <si>
    <t xml:space="preserve">25572_2017-10-12--22_30_55_top.tif</t>
  </si>
  <si>
    <t xml:space="preserve">05_03_2D_2.tif</t>
  </si>
  <si>
    <t xml:space="preserve">05_03_2D_4_2.tif</t>
  </si>
  <si>
    <t xml:space="preserve">05_03_2D_5_2.tif</t>
  </si>
  <si>
    <t xml:space="preserve">05_03_2D_5.tif</t>
  </si>
  <si>
    <t xml:space="preserve">05_03_2D_6_2.tif</t>
  </si>
  <si>
    <t xml:space="preserve">25539_2017-10-12--15_24_02_right.tif</t>
  </si>
  <si>
    <t xml:space="preserve">08_05_3_D_1_1.tif</t>
  </si>
  <si>
    <t xml:space="preserve">08_05_3_D_2_2.tif</t>
  </si>
  <si>
    <t xml:space="preserve">08_05_3_D_4_2.tif</t>
  </si>
  <si>
    <t xml:space="preserve">08_05_3_D_6_2.tif</t>
  </si>
  <si>
    <t xml:space="preserve">08_14_2_D_2_1.tif</t>
  </si>
  <si>
    <t xml:space="preserve">08_14_2_D_4_1.tif</t>
  </si>
  <si>
    <t xml:space="preserve">08_14_2_D_5_1.tif</t>
  </si>
  <si>
    <t xml:space="preserve">08_14_2_D_6_1.tif</t>
  </si>
  <si>
    <t xml:space="preserve">08_14_2_D_2_2.tif</t>
  </si>
  <si>
    <t xml:space="preserve">08_14_2_D_3_2.tif</t>
  </si>
  <si>
    <t xml:space="preserve">08_14_2_D_4_2.tif</t>
  </si>
  <si>
    <t xml:space="preserve">08_14_2_D_5_2.tif</t>
  </si>
  <si>
    <t xml:space="preserve">08_14_2_D_6_2.tif</t>
  </si>
  <si>
    <t xml:space="preserve">09_03_D_2_2.tif</t>
  </si>
  <si>
    <t xml:space="preserve">09_03_D_1_2.tif</t>
  </si>
  <si>
    <t xml:space="preserve">09_03_D_2_3.tif</t>
  </si>
  <si>
    <t xml:space="preserve">09_03_D_6_3.tif</t>
  </si>
  <si>
    <t xml:space="preserve">09_04_D_2_2.tif</t>
  </si>
  <si>
    <t xml:space="preserve">09_04_D_5_2.tif</t>
  </si>
  <si>
    <t xml:space="preserve">09_04_D_6_2.tif</t>
  </si>
  <si>
    <t xml:space="preserve">25533_2017-10-12--15_54_53_bottom.tif</t>
  </si>
  <si>
    <t xml:space="preserve">25533_2017-10-12--15_54_53_middle.tif</t>
  </si>
  <si>
    <t xml:space="preserve">09_15_5_1.tif</t>
  </si>
  <si>
    <t xml:space="preserve">09_15_D_2_1.tif</t>
  </si>
  <si>
    <t xml:space="preserve">09_15_D_5_2.tif</t>
  </si>
  <si>
    <t xml:space="preserve">09_15_D_2_2.tif</t>
  </si>
  <si>
    <t xml:space="preserve">09_15_D_6_2.tif</t>
  </si>
  <si>
    <t xml:space="preserve">09_15_5_3.tif</t>
  </si>
  <si>
    <t xml:space="preserve">09_15_D_6_3.tif</t>
  </si>
  <si>
    <t xml:space="preserve">09_15_D_2_3.tif</t>
  </si>
  <si>
    <t xml:space="preserve">09_19_D_2_2.tif</t>
  </si>
  <si>
    <t xml:space="preserve">09_19_D_3.tif</t>
  </si>
  <si>
    <t xml:space="preserve">09_19_D_5_1.tif</t>
  </si>
  <si>
    <t xml:space="preserve">09_19_D_5.tif</t>
  </si>
  <si>
    <t xml:space="preserve">09_19_D_6_1.tif</t>
  </si>
  <si>
    <t xml:space="preserve">09_19_D_6.tif</t>
  </si>
  <si>
    <t xml:space="preserve">09_19 _1_1.tif</t>
  </si>
  <si>
    <t xml:space="preserve">09_19 _1_1_patches</t>
  </si>
  <si>
    <t xml:space="preserve">09_19 _D_2_1.tif</t>
  </si>
  <si>
    <t xml:space="preserve">09_19 _D_2_1_patches</t>
  </si>
  <si>
    <t xml:space="preserve">09_19 _D_5_1.tif</t>
  </si>
  <si>
    <t xml:space="preserve">09_19 _D_5_1_patches</t>
  </si>
  <si>
    <t xml:space="preserve">09_19 _D_6_1.tif</t>
  </si>
  <si>
    <t xml:space="preserve">09_19 _D_6_1_patches</t>
  </si>
  <si>
    <t xml:space="preserve">09_19_D_5_2.tif</t>
  </si>
  <si>
    <t xml:space="preserve">09_19_D_6_2.tif</t>
  </si>
  <si>
    <t xml:space="preserve">25542_2017-10-12--15_17_47_right.tif</t>
  </si>
  <si>
    <t xml:space="preserve">09_20_A_D_2_2.tif</t>
  </si>
  <si>
    <t xml:space="preserve">09_20_A_D_3_2.tif</t>
  </si>
  <si>
    <t xml:space="preserve">09_20_ A_D_4_2.tif</t>
  </si>
  <si>
    <t xml:space="preserve">09_20_ A_D_4_2_patches</t>
  </si>
  <si>
    <t xml:space="preserve">09_20_ A_D_5_2.tif</t>
  </si>
  <si>
    <t xml:space="preserve">09_20_ A_D_5_2_patches</t>
  </si>
  <si>
    <t xml:space="preserve">09_20_ A_D_6_2.tif</t>
  </si>
  <si>
    <t xml:space="preserve">09_20_ A_D_6_2_patches</t>
  </si>
  <si>
    <t xml:space="preserve">25555_2017-10-12--22_19_16_bottom.tif</t>
  </si>
  <si>
    <t xml:space="preserve">25555_2017-10-12--22_19_16_middle.tif</t>
  </si>
  <si>
    <t xml:space="preserve">25555_2017-10-12--22_19_16_top.tif</t>
  </si>
  <si>
    <t xml:space="preserve">09_24_BD_3_1.tif</t>
  </si>
  <si>
    <t xml:space="preserve">09_24_BD_4_1.tif</t>
  </si>
  <si>
    <t xml:space="preserve">09_24_BD_5_1.tif</t>
  </si>
  <si>
    <t xml:space="preserve">09_24_BD_6_1.tif</t>
  </si>
  <si>
    <t xml:space="preserve">09_24_BD_3_2.tif</t>
  </si>
  <si>
    <t xml:space="preserve">09_24_BD_5_2.tif</t>
  </si>
  <si>
    <t xml:space="preserve">09_24_BD_6_2.tif</t>
  </si>
  <si>
    <t xml:space="preserve">09_24_BD_4_3.tif</t>
  </si>
  <si>
    <t xml:space="preserve">09_24_BD_5_3.tif</t>
  </si>
  <si>
    <t xml:space="preserve">09_24_BD_6_3.tif</t>
  </si>
  <si>
    <t xml:space="preserve">25530_2017-10-12--16_03_42_left.tif</t>
  </si>
  <si>
    <t xml:space="preserve">25530_2017-10-12--16_03_42_right.tif</t>
  </si>
  <si>
    <t xml:space="preserve">10_16A_D_2_1.tif</t>
  </si>
  <si>
    <t xml:space="preserve">10_16A_D_2.tif</t>
  </si>
  <si>
    <t xml:space="preserve">10_16A_D_3.tif</t>
  </si>
  <si>
    <t xml:space="preserve">10_16A_D_5_1.tif</t>
  </si>
  <si>
    <t xml:space="preserve">10_16A_D_5.tif</t>
  </si>
  <si>
    <t xml:space="preserve">10_16A_D_6_1.tif</t>
  </si>
  <si>
    <t xml:space="preserve">10_16A_D_6.tif</t>
  </si>
  <si>
    <t xml:space="preserve">25550_2017-10-12--14_56_52_left.tif</t>
  </si>
  <si>
    <t xml:space="preserve">25550_2017-10-12--14_56_52_right.tif</t>
  </si>
  <si>
    <t xml:space="preserve">25522_2017-10-12--16_43_37_bottom.tif</t>
  </si>
  <si>
    <t xml:space="preserve">12_17_B_5_1.tif</t>
  </si>
  <si>
    <t xml:space="preserve">survival_data_label</t>
  </si>
  <si>
    <t xml:space="preserve">robin_label</t>
  </si>
  <si>
    <t xml:space="preserve">subject</t>
  </si>
  <si>
    <t xml:space="preserve">image</t>
  </si>
  <si>
    <t xml:space="preserve">02_02_5_3.tif</t>
  </si>
  <si>
    <t xml:space="preserve">02_02_6_2.tif</t>
  </si>
  <si>
    <t xml:space="preserve">02_02_6_3.tif</t>
  </si>
  <si>
    <t xml:space="preserve">03_02_D_1_2.tif</t>
  </si>
  <si>
    <t xml:space="preserve">03_02_D_1_3.tif</t>
  </si>
  <si>
    <t xml:space="preserve">03_02_D_5_3.tif</t>
  </si>
  <si>
    <t xml:space="preserve">03_02_D_6_2.tif</t>
  </si>
  <si>
    <t xml:space="preserve">03_02_D_6_3.tif</t>
  </si>
  <si>
    <t xml:space="preserve">05_20_D_2_3.tif</t>
  </si>
  <si>
    <t xml:space="preserve">05_20_D_3_2.tif</t>
  </si>
  <si>
    <t xml:space="preserve">05_20_D_4_3.tif</t>
  </si>
  <si>
    <t xml:space="preserve">05_20_D_5_2.tif</t>
  </si>
  <si>
    <t xml:space="preserve">05_20_D_5_3.tif</t>
  </si>
  <si>
    <t xml:space="preserve">05_20_D_6_2.tif</t>
  </si>
  <si>
    <t xml:space="preserve">05_20_D_6_3.tif</t>
  </si>
  <si>
    <t xml:space="preserve">08_04_D_1_1_1.tif</t>
  </si>
  <si>
    <t xml:space="preserve">08_04_D_2_2_1.tif</t>
  </si>
  <si>
    <t xml:space="preserve">08_04_D_2_2.tif</t>
  </si>
  <si>
    <t xml:space="preserve">08_04_D_5_2.tif</t>
  </si>
  <si>
    <t xml:space="preserve">08_04_D_6_1.tif</t>
  </si>
  <si>
    <t xml:space="preserve">08_04_D_6_2.tif</t>
  </si>
  <si>
    <t xml:space="preserve">12_06_2D_3_1.tif</t>
  </si>
  <si>
    <t xml:space="preserve">12_06_2D_3.tif</t>
  </si>
  <si>
    <t xml:space="preserve">12_06_2D_4.tif</t>
  </si>
  <si>
    <t xml:space="preserve">12_06_2D_5.tif</t>
  </si>
  <si>
    <t xml:space="preserve">12_06_2D_6.tif</t>
  </si>
  <si>
    <t xml:space="preserve">12_06_D_3_1.tif</t>
  </si>
  <si>
    <t xml:space="preserve">12_06_D_3.tif</t>
  </si>
  <si>
    <t xml:space="preserve">12_06_D_4_1.tif</t>
  </si>
  <si>
    <t xml:space="preserve">12_06_D_4.tif</t>
  </si>
  <si>
    <t xml:space="preserve">12_06_D_5_1.tif</t>
  </si>
  <si>
    <t xml:space="preserve">12_06_D_5.tif</t>
  </si>
  <si>
    <t xml:space="preserve">12_06_D_6_1.tif</t>
  </si>
  <si>
    <t xml:space="preserve">12_06_D_6.tif</t>
  </si>
  <si>
    <t xml:space="preserve">12_16_2D_5_1.tif</t>
  </si>
  <si>
    <t xml:space="preserve">12_16_2D_6_1.tif</t>
  </si>
  <si>
    <t xml:space="preserve">25516_2017-10-12--17_10_22.tif</t>
  </si>
  <si>
    <t xml:space="preserve">25519_2017-10-12--16_56_57_bottom.tif</t>
  </si>
  <si>
    <t xml:space="preserve">25519_2017-10-12--16_56_57_top.tif</t>
  </si>
  <si>
    <t xml:space="preserve">03_07_D_2_2_2.tif</t>
  </si>
  <si>
    <t xml:space="preserve">03_07_D_4_2.tif</t>
  </si>
  <si>
    <t xml:space="preserve">03_07_D_5_2.tif</t>
  </si>
  <si>
    <t xml:space="preserve">04_03_D_6_2.tif</t>
  </si>
  <si>
    <t xml:space="preserve">25507_2017-10-12--17_46_18_middle.tif</t>
  </si>
  <si>
    <t xml:space="preserve">25514_2017-10-12--17_15_07_bottom.tif</t>
  </si>
  <si>
    <t xml:space="preserve">25532_2017-10-12--15_57_09_bottom.tif</t>
  </si>
  <si>
    <t xml:space="preserve">25574_2017-10-12--22_25_27_left.tif</t>
  </si>
  <si>
    <t xml:space="preserve">25574_2017-10-12--22_25_27_right.tif</t>
  </si>
  <si>
    <t xml:space="preserve">10-08</t>
  </si>
  <si>
    <t xml:space="preserve">10_08_D_2_3</t>
  </si>
  <si>
    <t xml:space="preserve">junk</t>
  </si>
  <si>
    <t xml:space="preserve">10_08_D_3_3</t>
  </si>
  <si>
    <t xml:space="preserve">dot</t>
  </si>
  <si>
    <t xml:space="preserve">10_13_4_D_2_1</t>
  </si>
  <si>
    <t xml:space="preserve">10_13_4_D_5_1</t>
  </si>
  <si>
    <t xml:space="preserve">10_13_4_D_6_1</t>
  </si>
  <si>
    <t xml:space="preserve">10_13_4_D_1_2</t>
  </si>
  <si>
    <t xml:space="preserve">10_13_4_D_2_2</t>
  </si>
  <si>
    <t xml:space="preserve">10_13_4_D_5_2</t>
  </si>
  <si>
    <t xml:space="preserve">10_13_4_D_6_2</t>
  </si>
  <si>
    <t xml:space="preserve">10_16_AD_1_1</t>
  </si>
  <si>
    <t xml:space="preserve">10_16_AD_1_1_1</t>
  </si>
  <si>
    <t xml:space="preserve">10_16_AD_2_1</t>
  </si>
  <si>
    <t xml:space="preserve">10_16_D_1_1</t>
  </si>
  <si>
    <t xml:space="preserve">dot torn</t>
  </si>
  <si>
    <t xml:space="preserve">10_16_D_5_1</t>
  </si>
  <si>
    <t xml:space="preserve">10_16_D_6_1</t>
  </si>
  <si>
    <t xml:space="preserve">10_16_AD_1_2</t>
  </si>
  <si>
    <t xml:space="preserve">10_16_AD_1_2_1</t>
  </si>
  <si>
    <t xml:space="preserve">10_16_AD_2_2</t>
  </si>
  <si>
    <t xml:space="preserve">10_16_D_1_2</t>
  </si>
  <si>
    <t xml:space="preserve">10_16_D_5_2</t>
  </si>
  <si>
    <t xml:space="preserve">10_16_D_6_2</t>
  </si>
  <si>
    <t xml:space="preserve">10_16_2_D_1_2</t>
  </si>
  <si>
    <t xml:space="preserve">10_16_2_D_2_2</t>
  </si>
  <si>
    <t xml:space="preserve">10_16_2_D_5_2</t>
  </si>
  <si>
    <t xml:space="preserve">10_16_2_D_6_2</t>
  </si>
  <si>
    <t xml:space="preserve">10_18_D_3_1</t>
  </si>
  <si>
    <t xml:space="preserve">10_18_D_4_1</t>
  </si>
  <si>
    <t xml:space="preserve">10_18_D_5_1</t>
  </si>
  <si>
    <t xml:space="preserve">10_18_D_3_2</t>
  </si>
  <si>
    <t xml:space="preserve">10_18_D_4_2</t>
  </si>
  <si>
    <t xml:space="preserve">10_18_D_5_2</t>
  </si>
  <si>
    <t xml:space="preserve">10_18_D_1_4</t>
  </si>
  <si>
    <t xml:space="preserve">10_18_D_3_4</t>
  </si>
  <si>
    <t xml:space="preserve">10_18_D_4_4</t>
  </si>
  <si>
    <t xml:space="preserve">10_18_D_5_4</t>
  </si>
  <si>
    <t xml:space="preserve">10_18_D_1_3</t>
  </si>
  <si>
    <t xml:space="preserve">10_18_D_3_3</t>
  </si>
  <si>
    <t xml:space="preserve">10_18_D_4_3</t>
  </si>
  <si>
    <t xml:space="preserve">10_18_D_5_3</t>
  </si>
  <si>
    <t xml:space="preserve">10_19_2D_1_1</t>
  </si>
  <si>
    <t xml:space="preserve">dot melanin</t>
  </si>
  <si>
    <t xml:space="preserve">10_19_2D_2_1</t>
  </si>
  <si>
    <t xml:space="preserve">10_19_2D_3_1</t>
  </si>
  <si>
    <t xml:space="preserve">10_19_2D_4_1</t>
  </si>
  <si>
    <t xml:space="preserve">10_19_2D_5_1</t>
  </si>
  <si>
    <t xml:space="preserve">10_19_2_D_1_2</t>
  </si>
  <si>
    <t xml:space="preserve">melanine</t>
  </si>
  <si>
    <t xml:space="preserve">10_19_2_D_2_2</t>
  </si>
  <si>
    <t xml:space="preserve">10_19_2_D_3_2</t>
  </si>
  <si>
    <t xml:space="preserve">10_19_2_D_4_2</t>
  </si>
  <si>
    <t xml:space="preserve">10_19_2_D_5_2</t>
  </si>
  <si>
    <t xml:space="preserve">10_26_D_1_1</t>
  </si>
  <si>
    <t xml:space="preserve">10_26_D_2_1</t>
  </si>
  <si>
    <t xml:space="preserve">10_26_D_3_1</t>
  </si>
  <si>
    <t xml:space="preserve">10_26_D_4_1</t>
  </si>
  <si>
    <t xml:space="preserve">heavily torn with fold</t>
  </si>
  <si>
    <t xml:space="preserve">10_26_D_5_1</t>
  </si>
  <si>
    <t xml:space="preserve">10_26_D_6_1</t>
  </si>
  <si>
    <t xml:space="preserve">10_26_D_1_2</t>
  </si>
  <si>
    <t xml:space="preserve">10_26_D_2_2</t>
  </si>
  <si>
    <t xml:space="preserve">10_26_D_3_2</t>
  </si>
  <si>
    <t xml:space="preserve">10_26_D_4_2</t>
  </si>
  <si>
    <t xml:space="preserve">10_26_D_5_2</t>
  </si>
  <si>
    <t xml:space="preserve">10_26_D_6_2</t>
  </si>
  <si>
    <t xml:space="preserve">11_05a_D_1_1</t>
  </si>
  <si>
    <t xml:space="preserve">11_05a_D_2_1</t>
  </si>
  <si>
    <t xml:space="preserve">11_05a_D_5_1</t>
  </si>
  <si>
    <t xml:space="preserve">11_05a_D_6_1</t>
  </si>
  <si>
    <t xml:space="preserve">11_08_D_2_1</t>
  </si>
  <si>
    <t xml:space="preserve">11_08_D_3_1</t>
  </si>
  <si>
    <t xml:space="preserve">heavily torn</t>
  </si>
  <si>
    <t xml:space="preserve">11_08_D_4_1</t>
  </si>
  <si>
    <t xml:space="preserve">11_08_D_5_1</t>
  </si>
  <si>
    <t xml:space="preserve">11_08_D_6_1</t>
  </si>
  <si>
    <t xml:space="preserve">11_08_D_1_1_1</t>
  </si>
  <si>
    <t xml:space="preserve">11_08_D_6_1_1</t>
  </si>
  <si>
    <t xml:space="preserve">11_09_A1_S_1_1</t>
  </si>
  <si>
    <t xml:space="preserve">11_08_D_1_2</t>
  </si>
  <si>
    <t xml:space="preserve">11_08_D_2_2</t>
  </si>
  <si>
    <t xml:space="preserve">11_08_D_3_2</t>
  </si>
  <si>
    <t xml:space="preserve">11_08_D_4_2</t>
  </si>
  <si>
    <t xml:space="preserve">11_08_D_5_2</t>
  </si>
  <si>
    <t xml:space="preserve">11_08_D_6_2</t>
  </si>
  <si>
    <t xml:space="preserve">11_08_D_1_2_1</t>
  </si>
  <si>
    <t xml:space="preserve">11_08_D_5_2_1</t>
  </si>
  <si>
    <t xml:space="preserve">11_08_D_6_2_1</t>
  </si>
  <si>
    <t xml:space="preserve">11_08_D_4_3</t>
  </si>
  <si>
    <t xml:space="preserve">11_08_D_5_3</t>
  </si>
  <si>
    <t xml:space="preserve">11_08_D_6_3</t>
  </si>
  <si>
    <t xml:space="preserve">11_08_D_5_3_1</t>
  </si>
  <si>
    <t xml:space="preserve">11_08_D_6_3_1</t>
  </si>
  <si>
    <t xml:space="preserve">dot   fat   melanin</t>
  </si>
  <si>
    <t xml:space="preserve">11_09_A1_S_3_1</t>
  </si>
  <si>
    <t xml:space="preserve">fat   melanin</t>
  </si>
  <si>
    <t xml:space="preserve">11_09_A1_S_4_1</t>
  </si>
  <si>
    <t xml:space="preserve">11_09_A1_S_5_1</t>
  </si>
  <si>
    <t xml:space="preserve">11_09_A1_S_6_1</t>
  </si>
  <si>
    <t xml:space="preserve">11_09_D_1_1</t>
  </si>
  <si>
    <t xml:space="preserve">11_09_D_1_1_1</t>
  </si>
  <si>
    <t xml:space="preserve">11_09_D_2_1</t>
  </si>
  <si>
    <t xml:space="preserve">11_09_D_3_1</t>
  </si>
  <si>
    <t xml:space="preserve">11_09_D_4_1</t>
  </si>
  <si>
    <t xml:space="preserve">11_09_D_5_1</t>
  </si>
  <si>
    <t xml:space="preserve">11_09_D_5_1_1</t>
  </si>
  <si>
    <t xml:space="preserve">11_09_D_6_1</t>
  </si>
  <si>
    <t xml:space="preserve">11_09_D_6_1_1</t>
  </si>
  <si>
    <t xml:space="preserve">11_09_D_A1_S_2_1</t>
  </si>
  <si>
    <t xml:space="preserve">11_09_D_1_2</t>
  </si>
  <si>
    <t xml:space="preserve">11_09_D_1_2_1</t>
  </si>
  <si>
    <t xml:space="preserve">11_09_D_2_2</t>
  </si>
  <si>
    <t xml:space="preserve">11_09_D_3_2</t>
  </si>
  <si>
    <t xml:space="preserve">11_09_D_4_2</t>
  </si>
  <si>
    <t xml:space="preserve">11_09_D_5_2</t>
  </si>
  <si>
    <t xml:space="preserve">11_09_D_5_2_1</t>
  </si>
  <si>
    <t xml:space="preserve">11_09_D_6_2</t>
  </si>
  <si>
    <t xml:space="preserve">11_09_D_6_2_1</t>
  </si>
  <si>
    <t xml:space="preserve">11_09_D_1_3_1</t>
  </si>
  <si>
    <t xml:space="preserve">11_09_D_2_3</t>
  </si>
  <si>
    <t xml:space="preserve">11_09_D_3_3</t>
  </si>
  <si>
    <t xml:space="preserve">11_09_D_4_3</t>
  </si>
  <si>
    <t xml:space="preserve">11_09_D_5_3</t>
  </si>
  <si>
    <t xml:space="preserve">11_09_D_5_3_1</t>
  </si>
  <si>
    <t xml:space="preserve">11_09_D_6_3</t>
  </si>
  <si>
    <t xml:space="preserve">11_09_D_6_3_1</t>
  </si>
  <si>
    <t xml:space="preserve">11_11_2D_1_1</t>
  </si>
  <si>
    <t xml:space="preserve">11_11_2D_1_1_1</t>
  </si>
  <si>
    <t xml:space="preserve">11_11_2D_1_1_2</t>
  </si>
  <si>
    <t xml:space="preserve">11_11_2D_2_1</t>
  </si>
  <si>
    <t xml:space="preserve">11_11_2D_2_1_1</t>
  </si>
  <si>
    <t xml:space="preserve">11_11_2D_5_1</t>
  </si>
  <si>
    <t xml:space="preserve">11_11_2D_6_1</t>
  </si>
  <si>
    <t xml:space="preserve">11_11_2D_1_2</t>
  </si>
  <si>
    <t xml:space="preserve">melanine and dots</t>
  </si>
  <si>
    <t xml:space="preserve">11_11_2D_1_2_1</t>
  </si>
  <si>
    <t xml:space="preserve">11_11_2D_1_2_2</t>
  </si>
  <si>
    <t xml:space="preserve">11_11_2D_2_2</t>
  </si>
  <si>
    <t xml:space="preserve">11_11_2D_2_2_1</t>
  </si>
  <si>
    <t xml:space="preserve">11_11_2D_5_2</t>
  </si>
  <si>
    <t xml:space="preserve">11_11_2D_6_2</t>
  </si>
  <si>
    <t xml:space="preserve">11_15_BD_1_1</t>
  </si>
  <si>
    <t xml:space="preserve">11_15_BD_3_1</t>
  </si>
  <si>
    <t xml:space="preserve">fold torn melanin</t>
  </si>
  <si>
    <t xml:space="preserve">11_15_BD_4_1</t>
  </si>
  <si>
    <t xml:space="preserve">11_15_BD_5_1</t>
  </si>
  <si>
    <t xml:space="preserve">11_15_BD_6_1</t>
  </si>
  <si>
    <t xml:space="preserve">torn melanin</t>
  </si>
  <si>
    <t xml:space="preserve">11_15_B_D_1_1</t>
  </si>
  <si>
    <t xml:space="preserve">11_15_B_D_2_1</t>
  </si>
  <si>
    <t xml:space="preserve">11_15_B_D_6_1</t>
  </si>
  <si>
    <t xml:space="preserve">11_16_2_D_1_1</t>
  </si>
  <si>
    <t xml:space="preserve">11_16_2_D_2_1</t>
  </si>
  <si>
    <t xml:space="preserve">11_16_2_D_5_1</t>
  </si>
  <si>
    <t xml:space="preserve">tumor invading fat</t>
  </si>
  <si>
    <t xml:space="preserve">11_16_2_D_6_1</t>
  </si>
  <si>
    <t xml:space="preserve">11_16_C3_S_1_1</t>
  </si>
  <si>
    <t xml:space="preserve">11_16_C3_S_6_1</t>
  </si>
  <si>
    <t xml:space="preserve">11_16_C_3_S_1_2</t>
  </si>
  <si>
    <t xml:space="preserve">11_16_C_3_S_6_2</t>
  </si>
  <si>
    <t xml:space="preserve">11_16_C_3_S_1_4</t>
  </si>
  <si>
    <t xml:space="preserve">11_16_C_3_S_6_3</t>
  </si>
  <si>
    <t xml:space="preserve">11_18_D_1_1</t>
  </si>
  <si>
    <t xml:space="preserve">11_18_D_2_1</t>
  </si>
  <si>
    <t xml:space="preserve">11_18_D_5_1</t>
  </si>
  <si>
    <t xml:space="preserve">11_18_D_6_1</t>
  </si>
  <si>
    <t xml:space="preserve">11_18_D_3_2</t>
  </si>
  <si>
    <t xml:space="preserve">11_18_D_5_2</t>
  </si>
  <si>
    <t xml:space="preserve">11_18_D_6_2</t>
  </si>
  <si>
    <t xml:space="preserve">11_19_2_D_1_1</t>
  </si>
  <si>
    <t xml:space="preserve">11_19_2_D_2_1</t>
  </si>
  <si>
    <t xml:space="preserve">11_19_2_D_5_1</t>
  </si>
  <si>
    <t xml:space="preserve">11_19_2_D_6_1</t>
  </si>
  <si>
    <t xml:space="preserve">11_19_2_D_1_2</t>
  </si>
  <si>
    <t xml:space="preserve">no tumor?</t>
  </si>
  <si>
    <t xml:space="preserve">11_19_2_D_2_2</t>
  </si>
  <si>
    <t xml:space="preserve">11_19_2_D_3_2</t>
  </si>
  <si>
    <t xml:space="preserve">11_19_2_D_5_2</t>
  </si>
  <si>
    <t xml:space="preserve">11_19_2_D_6_2</t>
  </si>
  <si>
    <t xml:space="preserve">11_25_A_D_1_1</t>
  </si>
  <si>
    <t xml:space="preserve">dot broken tissue</t>
  </si>
  <si>
    <t xml:space="preserve">11_25_A_D_3_1</t>
  </si>
  <si>
    <t xml:space="preserve">11_25_A_D_4_1</t>
  </si>
  <si>
    <t xml:space="preserve">11_25_A_D_5_1</t>
  </si>
  <si>
    <t xml:space="preserve">11_27_2_D_1_1</t>
  </si>
  <si>
    <t xml:space="preserve">11_27_2_D_2_1</t>
  </si>
  <si>
    <t xml:space="preserve">11_27_2_D_3_1</t>
  </si>
  <si>
    <t xml:space="preserve">11_27_2_D_4_1</t>
  </si>
  <si>
    <t xml:space="preserve">11_27_2_D_5_1</t>
  </si>
  <si>
    <t xml:space="preserve">11_27_2_D_1_2</t>
  </si>
  <si>
    <t xml:space="preserve">11_27_2_D_2_2</t>
  </si>
  <si>
    <t xml:space="preserve">11_27_2_D_3_2</t>
  </si>
  <si>
    <t xml:space="preserve">11_27_2_D_4_2</t>
  </si>
  <si>
    <t xml:space="preserve">11_27_2_D_5_2</t>
  </si>
  <si>
    <t xml:space="preserve">12_01_A3_D_5_1</t>
  </si>
  <si>
    <t xml:space="preserve">12_01_A3_D_6_1</t>
  </si>
  <si>
    <t xml:space="preserve">12_01_A3_D_1_2</t>
  </si>
  <si>
    <t xml:space="preserve">12_01_A3_D_2_2</t>
  </si>
  <si>
    <t xml:space="preserve">12_01_A3_D_5_2</t>
  </si>
  <si>
    <t xml:space="preserve">12_01_A3_D_6_2</t>
  </si>
  <si>
    <t xml:space="preserve">12_02_A2_D_1_1</t>
  </si>
  <si>
    <t xml:space="preserve">12_02_A2_D_1_2</t>
  </si>
  <si>
    <t xml:space="preserve">Err:520</t>
  </si>
  <si>
    <t xml:space="preserve">12_17_B_3_1_patches</t>
  </si>
  <si>
    <t xml:space="preserve">dark</t>
  </si>
  <si>
    <t xml:space="preserve">12_17_B_4_1_patches</t>
  </si>
  <si>
    <t xml:space="preserve">12_17_B_6_1_patches</t>
  </si>
  <si>
    <t xml:space="preserve">fold</t>
  </si>
  <si>
    <t xml:space="preserve">11_11_2D_3_1_patches</t>
  </si>
  <si>
    <t xml:space="preserve">11_11_2D_4_1_patches</t>
  </si>
  <si>
    <t xml:space="preserve">11_11_2D_6_1_patches</t>
  </si>
  <si>
    <t xml:space="preserve">11_11_2D_3_2_patches</t>
  </si>
  <si>
    <t xml:space="preserve">11_11_2D_4_2_patches</t>
  </si>
  <si>
    <t xml:space="preserve">11_11_2D_5_2_patches</t>
  </si>
  <si>
    <t xml:space="preserve">11_11_2D_6_2_patches</t>
  </si>
  <si>
    <t xml:space="preserve">11_11_2D_5_1_patches</t>
  </si>
  <si>
    <t xml:space="preserve">melanin torn</t>
  </si>
  <si>
    <t xml:space="preserve">05_03_2_D_5_3_patches</t>
  </si>
  <si>
    <t xml:space="preserve">no tumor</t>
  </si>
  <si>
    <t xml:space="preserve">05_03_2_D_6_3_patches</t>
  </si>
  <si>
    <t xml:space="preserve">05_03_2D_1_3_patches</t>
  </si>
  <si>
    <t xml:space="preserve">05_03_2D_2_3_patches</t>
  </si>
  <si>
    <t xml:space="preserve">05_03_2D_3_3_patches</t>
  </si>
  <si>
    <t xml:space="preserve">05_03_2D_3_3_1_patches</t>
  </si>
  <si>
    <t xml:space="preserve">05_03_2D_4_3_patches</t>
  </si>
  <si>
    <t xml:space="preserve">05_03_2D_4_3_1_patches</t>
  </si>
  <si>
    <t xml:space="preserve">05_03_2D_5_3_patches</t>
  </si>
  <si>
    <t xml:space="preserve">05_03_2D_5_3_1_patches</t>
  </si>
  <si>
    <t xml:space="preserve">05_03_2D_6_3_patches</t>
  </si>
  <si>
    <t xml:space="preserve">12_06_D_3_3_patches</t>
  </si>
  <si>
    <t xml:space="preserve">12_06_D_4_3_patches</t>
  </si>
  <si>
    <t xml:space="preserve">12_06_D_5_3_patches</t>
  </si>
  <si>
    <t xml:space="preserve">12_06_D_6_3_patches</t>
  </si>
  <si>
    <t xml:space="preserve">05_03_A5S_5_1_patches</t>
  </si>
  <si>
    <t xml:space="preserve">05_03_2D_1_1_patches</t>
  </si>
  <si>
    <t xml:space="preserve">05_03_2D_3_1_1_patches</t>
  </si>
  <si>
    <t xml:space="preserve">10_03_2D_5_1_patches</t>
  </si>
  <si>
    <t xml:space="preserve">10_03_2D_6_1_patches</t>
  </si>
  <si>
    <t xml:space="preserve">05_03_2_D_5_2_patches</t>
  </si>
  <si>
    <t xml:space="preserve">05_03_2_D_6_2_patches</t>
  </si>
  <si>
    <t xml:space="preserve">05_03_2_D_1_2_patches</t>
  </si>
  <si>
    <t xml:space="preserve">05_03_2_D_2_2_patches</t>
  </si>
  <si>
    <t xml:space="preserve">05_03_2_D_3_2_patches</t>
  </si>
  <si>
    <t xml:space="preserve">05_03_2_D_3_2_1_patches</t>
  </si>
  <si>
    <t xml:space="preserve">05_03_2_D_4_2_patches</t>
  </si>
  <si>
    <t xml:space="preserve">05_03_2_D_4_2_1_patches</t>
  </si>
  <si>
    <t xml:space="preserve">05_03_2_D_6_2_1_patches</t>
  </si>
  <si>
    <t xml:space="preserve">05_03_2_D_5_2_1_patches</t>
  </si>
  <si>
    <t xml:space="preserve">05_03_2_D_5_2_2_patches</t>
  </si>
  <si>
    <t xml:space="preserve">12_16_2D_3_3_patches</t>
  </si>
  <si>
    <t xml:space="preserve">12_16_2D_4_3_patches</t>
  </si>
  <si>
    <t xml:space="preserve">12_16_2D_5_3_patches</t>
  </si>
  <si>
    <t xml:space="preserve">12_16_2D_6_3_patches</t>
  </si>
  <si>
    <t xml:space="preserve">12_06_D_3_2_patches</t>
  </si>
  <si>
    <t xml:space="preserve">12_06_D_4_2_patches</t>
  </si>
  <si>
    <t xml:space="preserve">12_06_D_5_2_patches</t>
  </si>
  <si>
    <t xml:space="preserve">12_06_D_6_2_patches</t>
  </si>
  <si>
    <t xml:space="preserve">image_count</t>
  </si>
  <si>
    <t xml:space="preserve">Decode</t>
  </si>
  <si>
    <t xml:space="preserve">Slide #</t>
  </si>
  <si>
    <t xml:space="preserve">Date biopsy</t>
  </si>
  <si>
    <t xml:space="preserve">DOD (if applicable)</t>
  </si>
  <si>
    <t xml:space="preserve">Months follow-up</t>
  </si>
  <si>
    <t xml:space="preserve">0/1</t>
  </si>
  <si>
    <t xml:space="preserve">Dead from mel?</t>
  </si>
  <si>
    <t xml:space="preserve"># of slides</t>
  </si>
  <si>
    <t xml:space="preserve">Slide location</t>
  </si>
  <si>
    <t xml:space="preserve">M104</t>
  </si>
  <si>
    <t xml:space="preserve">02/1/2007</t>
  </si>
  <si>
    <t xml:space="preserve">Unknown</t>
  </si>
  <si>
    <t xml:space="preserve">Sinai 8</t>
  </si>
  <si>
    <t xml:space="preserve">M116</t>
  </si>
  <si>
    <t xml:space="preserve">N/A</t>
  </si>
  <si>
    <t xml:space="preserve">M15</t>
  </si>
  <si>
    <t xml:space="preserve">Sinai 7</t>
  </si>
  <si>
    <t xml:space="preserve">No date available </t>
  </si>
  <si>
    <t xml:space="preserve">Sinai 4</t>
  </si>
  <si>
    <t xml:space="preserve">Sinai 3</t>
  </si>
  <si>
    <t xml:space="preserve">Slides doesn't look great</t>
  </si>
  <si>
    <t xml:space="preserve">Slides don't look good</t>
  </si>
  <si>
    <t xml:space="preserve">No date available</t>
  </si>
  <si>
    <t xml:space="preserve">No date available (months)</t>
  </si>
  <si>
    <t xml:space="preserve">Slide doesn't look great</t>
  </si>
  <si>
    <t xml:space="preserve">ms_03_01</t>
  </si>
  <si>
    <t xml:space="preserve">G1</t>
  </si>
  <si>
    <t xml:space="preserve">0 (check)</t>
  </si>
  <si>
    <t xml:space="preserve">Sinai 6</t>
  </si>
  <si>
    <t xml:space="preserve">ms_04_04</t>
  </si>
  <si>
    <t xml:space="preserve">Sinai 4 and 6</t>
  </si>
  <si>
    <t xml:space="preserve">ms_04_05</t>
  </si>
  <si>
    <t xml:space="preserve">G99</t>
  </si>
  <si>
    <t xml:space="preserve">Sinai 5</t>
  </si>
  <si>
    <t xml:space="preserve">ms_05_02</t>
  </si>
  <si>
    <t xml:space="preserve">N (CV Disease)</t>
  </si>
  <si>
    <t xml:space="preserve">Sinai 6 and 7</t>
  </si>
  <si>
    <t xml:space="preserve">ms_05_04</t>
  </si>
  <si>
    <t xml:space="preserve">ms_06_01</t>
  </si>
  <si>
    <t xml:space="preserve">LN24</t>
  </si>
  <si>
    <t xml:space="preserve">ms_07_04</t>
  </si>
  <si>
    <t xml:space="preserve">ms_08_01</t>
  </si>
  <si>
    <t xml:space="preserve">?</t>
  </si>
  <si>
    <t xml:space="preserve">Sinai 4 and 7</t>
  </si>
  <si>
    <t xml:space="preserve">ms_08_04</t>
  </si>
  <si>
    <t xml:space="preserve">M22</t>
  </si>
  <si>
    <t xml:space="preserve">ms_08_09</t>
  </si>
  <si>
    <t xml:space="preserve">nyu_02_01</t>
  </si>
  <si>
    <t xml:space="preserve">M74</t>
  </si>
  <si>
    <t xml:space="preserve">nyu_03_01</t>
  </si>
  <si>
    <t xml:space="preserve">nyu_04_01</t>
  </si>
  <si>
    <t xml:space="preserve">nyu_05_01</t>
  </si>
  <si>
    <t xml:space="preserve">M95</t>
  </si>
  <si>
    <t xml:space="preserve">nyu_06_01</t>
  </si>
  <si>
    <t xml:space="preserve">nyu_06_02</t>
  </si>
  <si>
    <t xml:space="preserve">M85</t>
  </si>
  <si>
    <t xml:space="preserve">nyu_07_01</t>
  </si>
  <si>
    <t xml:space="preserve">M101</t>
  </si>
  <si>
    <t xml:space="preserve">nyu_07_02</t>
  </si>
  <si>
    <t xml:space="preserve">M100</t>
  </si>
  <si>
    <t xml:space="preserve">nyu_07_03</t>
  </si>
  <si>
    <t xml:space="preserve">nyu_07_04</t>
  </si>
  <si>
    <t xml:space="preserve">M98</t>
  </si>
  <si>
    <t xml:space="preserve">nyu_07_05</t>
  </si>
  <si>
    <t xml:space="preserve">nyu_07_06</t>
  </si>
  <si>
    <t xml:space="preserve">nyu_07_07</t>
  </si>
  <si>
    <t xml:space="preserve">nyu_08_01</t>
  </si>
  <si>
    <t xml:space="preserve">M18</t>
  </si>
  <si>
    <t xml:space="preserve">only 1 of 3 slides</t>
  </si>
  <si>
    <t xml:space="preserve">nyu_08_02</t>
  </si>
  <si>
    <t xml:space="preserve">nyu_08_03</t>
  </si>
  <si>
    <t xml:space="preserve">nyu_08_04</t>
  </si>
  <si>
    <t xml:space="preserve">nyu_08_05</t>
  </si>
  <si>
    <t xml:space="preserve">M108</t>
  </si>
  <si>
    <t xml:space="preserve">nyu_08_06</t>
  </si>
  <si>
    <t xml:space="preserve">M107</t>
  </si>
  <si>
    <t xml:space="preserve">nyu_08_07</t>
  </si>
  <si>
    <t xml:space="preserve">M105</t>
  </si>
  <si>
    <t xml:space="preserve">nyu_08_08</t>
  </si>
  <si>
    <t xml:space="preserve">nyu_93_01</t>
  </si>
  <si>
    <t xml:space="preserve">M79</t>
  </si>
  <si>
    <t xml:space="preserve">nyu_94_01</t>
  </si>
  <si>
    <r>
      <rPr>
        <sz val="11"/>
        <color rgb="FF000000"/>
        <rFont val="Calibri Light"/>
        <family val="2"/>
        <charset val="1"/>
      </rPr>
      <t xml:space="preserve">Note written on slide: </t>
    </r>
    <r>
      <rPr>
        <i val="true"/>
        <sz val="11"/>
        <color rgb="FF000000"/>
        <rFont val="Calibri Light"/>
        <family val="2"/>
        <charset val="1"/>
      </rPr>
      <t xml:space="preserve">exclude - thin</t>
    </r>
  </si>
  <si>
    <t xml:space="preserve">not found</t>
  </si>
  <si>
    <t xml:space="preserve">nyu_98_01</t>
  </si>
  <si>
    <t xml:space="preserve">Number of slides in box</t>
  </si>
  <si>
    <t xml:space="preserve">decode_id</t>
  </si>
  <si>
    <t xml:space="preserve">slide#</t>
  </si>
  <si>
    <t xml:space="preserve">Discovery_ER</t>
  </si>
  <si>
    <t xml:space="preserve">Validation_ER</t>
  </si>
  <si>
    <t xml:space="preserve">Emanuelle_label</t>
  </si>
  <si>
    <t xml:space="preserve">overall_label</t>
  </si>
  <si>
    <t xml:space="preserve">MS_08_04</t>
  </si>
  <si>
    <t xml:space="preserve">MS_08_01</t>
  </si>
  <si>
    <t xml:space="preserve">Yes Recurrence (after 114 months)</t>
  </si>
  <si>
    <t xml:space="preserve">Yes Recurrence (after 130 months)</t>
  </si>
  <si>
    <t xml:space="preserve">Yes recurrence</t>
  </si>
  <si>
    <t xml:space="preserve">No recurrence (44 months follow-up)</t>
  </si>
  <si>
    <t xml:space="preserve">No recurrence</t>
  </si>
  <si>
    <t xml:space="preserve">No recurrence (45 months follow-up) </t>
  </si>
  <si>
    <t xml:space="preserve">Yes recurrence (after 11 months)</t>
  </si>
  <si>
    <t xml:space="preserve">No recurrence (57 months follow-up)</t>
  </si>
  <si>
    <t xml:space="preserve">MS_03_01</t>
  </si>
  <si>
    <t xml:space="preserve">No recurrence (as of 5/4/2009)</t>
  </si>
  <si>
    <t xml:space="preserve">MS_04_04</t>
  </si>
  <si>
    <t xml:space="preserve">MS_05_02</t>
  </si>
  <si>
    <t xml:space="preserve">No recurrence  </t>
  </si>
  <si>
    <t xml:space="preserve">MS_05_04</t>
  </si>
  <si>
    <t xml:space="preserve">Yes Recurrence</t>
  </si>
  <si>
    <t xml:space="preserve">MS_07_04</t>
  </si>
  <si>
    <t xml:space="preserve">MS_08_09</t>
  </si>
  <si>
    <t xml:space="preserve">MS_00_01</t>
  </si>
  <si>
    <t xml:space="preserve">M#</t>
  </si>
  <si>
    <t xml:space="preserve">Male/Female (0=M, 1=F)</t>
  </si>
  <si>
    <t xml:space="preserve">Age at first biopsy (Years)</t>
  </si>
  <si>
    <t xml:space="preserve">&gt;/=55 = 1, &lt;55 = 0</t>
  </si>
  <si>
    <t xml:space="preserve">Stage II = 0, III = 1</t>
  </si>
  <si>
    <t xml:space="preserve">Time to recurrence or last follow-up</t>
  </si>
  <si>
    <t xml:space="preserve">Recurrence (0=no, 1=yes, 2=unk)</t>
  </si>
  <si>
    <t xml:space="preserve">DRFS</t>
  </si>
  <si>
    <t xml:space="preserve">Axial/Extremity</t>
  </si>
  <si>
    <t xml:space="preserve">Location (trunk=0, extremity=1)</t>
  </si>
  <si>
    <t xml:space="preserve">Depth (mm)</t>
  </si>
  <si>
    <t xml:space="preserve">&gt;/= 2 = 1, &lt;2 = 0</t>
  </si>
  <si>
    <t xml:space="preserve">Ulceration</t>
  </si>
  <si>
    <t xml:space="preserve">Time to death or last follow-up</t>
  </si>
  <si>
    <t xml:space="preserve">M49</t>
  </si>
  <si>
    <t xml:space="preserve">III</t>
  </si>
  <si>
    <t xml:space="preserve">Extremity</t>
  </si>
  <si>
    <t xml:space="preserve">II</t>
  </si>
  <si>
    <t xml:space="preserve">Axial</t>
  </si>
  <si>
    <t xml:space="preserve">M21</t>
  </si>
  <si>
    <t xml:space="preserve">M27</t>
  </si>
  <si>
    <t xml:space="preserve">M32</t>
  </si>
  <si>
    <t xml:space="preserve">M33</t>
  </si>
  <si>
    <t xml:space="preserve">M34</t>
  </si>
  <si>
    <t xml:space="preserve">M36</t>
  </si>
  <si>
    <t xml:space="preserve">M41</t>
  </si>
  <si>
    <t xml:space="preserve">M47</t>
  </si>
  <si>
    <t xml:space="preserve">M55</t>
  </si>
  <si>
    <t xml:space="preserve">M56</t>
  </si>
  <si>
    <t xml:space="preserve">M58</t>
  </si>
  <si>
    <t xml:space="preserve">M63</t>
  </si>
  <si>
    <t xml:space="preserve">M67</t>
  </si>
  <si>
    <t xml:space="preserve">M68</t>
  </si>
  <si>
    <t xml:space="preserve">M6s</t>
  </si>
  <si>
    <t xml:space="preserve">M16</t>
  </si>
  <si>
    <t xml:space="preserve">M23</t>
  </si>
  <si>
    <t xml:space="preserve">M24</t>
  </si>
  <si>
    <t xml:space="preserve">M26</t>
  </si>
  <si>
    <t xml:space="preserve">M28</t>
  </si>
  <si>
    <t xml:space="preserve">M29</t>
  </si>
  <si>
    <t xml:space="preserve">M30</t>
  </si>
  <si>
    <t xml:space="preserve">M5</t>
  </si>
  <si>
    <t xml:space="preserve">M50</t>
  </si>
  <si>
    <t xml:space="preserve">M54</t>
  </si>
  <si>
    <t xml:space="preserve">M69</t>
  </si>
  <si>
    <t xml:space="preserve">M7</t>
  </si>
  <si>
    <t xml:space="preserve">M70</t>
  </si>
  <si>
    <t xml:space="preserve">M72</t>
  </si>
  <si>
    <t xml:space="preserve">Min age</t>
  </si>
  <si>
    <t xml:space="preserve">Min depth</t>
  </si>
  <si>
    <t xml:space="preserve">Min follow-up</t>
  </si>
  <si>
    <t xml:space="preserve">Max age</t>
  </si>
  <si>
    <t xml:space="preserve">Max depth</t>
  </si>
  <si>
    <t xml:space="preserve">Max follow-up</t>
  </si>
  <si>
    <t xml:space="preserve">Demographics</t>
  </si>
  <si>
    <t xml:space="preserve">N=44</t>
  </si>
  <si>
    <t xml:space="preserve">no.</t>
  </si>
  <si>
    <t xml:space="preserve">%</t>
  </si>
  <si>
    <t xml:space="preserve">Male, no. (%)</t>
  </si>
  <si>
    <t xml:space="preserve">Female, no. (%)</t>
  </si>
  <si>
    <t xml:space="preserve">Age median (range), no. </t>
  </si>
  <si>
    <t xml:space="preserve">(29-87)</t>
  </si>
  <si>
    <t xml:space="preserve">Trunk, no (%)</t>
  </si>
  <si>
    <t xml:space="preserve">Extremity, no (%)</t>
  </si>
  <si>
    <t xml:space="preserve">Unknown, no (%)</t>
  </si>
  <si>
    <t xml:space="preserve">Stage</t>
  </si>
  <si>
    <t xml:space="preserve">II, no (%)</t>
  </si>
  <si>
    <t xml:space="preserve">III, no (%)</t>
  </si>
  <si>
    <t xml:space="preserve">Depth (mm), median (range)</t>
  </si>
  <si>
    <t xml:space="preserve">(1.2-13)</t>
  </si>
  <si>
    <t xml:space="preserve">Ulceration (N = 44)</t>
  </si>
  <si>
    <t xml:space="preserve">absent, no (%)</t>
  </si>
  <si>
    <t xml:space="preserve">present, no (%)</t>
  </si>
  <si>
    <t xml:space="preserve">unknown, no (%)</t>
  </si>
  <si>
    <t xml:space="preserve">Patient follow-up, median (range), months</t>
  </si>
  <si>
    <t xml:space="preserve">(6-130)</t>
  </si>
  <si>
    <t xml:space="preserve">Patient Status</t>
  </si>
  <si>
    <t xml:space="preserve">Alive (at least 2 years)</t>
  </si>
  <si>
    <t xml:space="preserve">Dead from Melanoma </t>
  </si>
  <si>
    <t xml:space="preserve">Systemic Recurrence</t>
  </si>
  <si>
    <t xml:space="preserve">Known Recurrence, no (%)</t>
  </si>
  <si>
    <t xml:space="preserve">No Recurrence, no (%)</t>
  </si>
  <si>
    <t xml:space="preserve">name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</si>
</sst>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D\-MMM\-YYYY;@"/>
    <numFmt numFmtId="167" formatCode="M/D/YYYY;@"/>
    <numFmt numFmtId="168" formatCode="M/D/YYYY"/>
    <numFmt numFmtId="169" formatCode="0.0"/>
    <numFmt numFmtId="170" formatCode="0.000"/>
  </numFmts>
  <fonts count="2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2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name val="Arial"/>
      <family val="2"/>
      <charset val="1"/>
    </font>
    <font>
      <b val="true"/>
      <sz val="13"/>
      <color rgb="FF000000"/>
      <name val="Calibri Light"/>
      <family val="2"/>
      <charset val="1"/>
    </font>
    <font>
      <i val="true"/>
      <sz val="11"/>
      <color rgb="FF000000"/>
      <name val="Calibri Light"/>
      <family val="2"/>
      <charset val="1"/>
    </font>
    <font>
      <sz val="11"/>
      <name val="Calibri Light"/>
      <family val="2"/>
      <charset val="1"/>
    </font>
    <font>
      <sz val="11"/>
      <color rgb="FF000000"/>
      <name val="Calibri Light"/>
      <family val="2"/>
      <charset val="1"/>
    </font>
    <font>
      <sz val="11"/>
      <color rgb="FFFFFFFF"/>
      <name val="Calibri"/>
      <family val="2"/>
      <charset val="1"/>
    </font>
    <font>
      <sz val="11"/>
      <color rgb="FFFF0000"/>
      <name val="Calibri Light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i val="true"/>
      <sz val="12"/>
      <color rgb="FF000000"/>
      <name val="Calibri"/>
      <family val="2"/>
      <charset val="1"/>
    </font>
    <font>
      <strike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FF2CC"/>
        <bgColor rgb="FFFBE5D6"/>
      </patternFill>
    </fill>
    <fill>
      <patternFill patternType="solid">
        <fgColor rgb="FFFFFF00"/>
        <bgColor rgb="FFFFFF00"/>
      </patternFill>
    </fill>
    <fill>
      <patternFill patternType="solid">
        <fgColor rgb="FF33FF99"/>
        <bgColor rgb="FF00FFFF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DEDED"/>
      </patternFill>
    </fill>
    <fill>
      <patternFill patternType="solid">
        <fgColor rgb="FFFF0000"/>
        <bgColor rgb="FF993300"/>
      </patternFill>
    </fill>
    <fill>
      <patternFill patternType="solid">
        <fgColor rgb="FF9DC3E6"/>
        <bgColor rgb="FF9999FF"/>
      </patternFill>
    </fill>
    <fill>
      <patternFill patternType="solid">
        <fgColor rgb="FFD9D9D9"/>
        <bgColor rgb="FFD6DCE5"/>
      </patternFill>
    </fill>
    <fill>
      <patternFill patternType="solid">
        <fgColor rgb="FFE2F0D9"/>
        <bgColor rgb="FFEDEDED"/>
      </patternFill>
    </fill>
    <fill>
      <patternFill patternType="solid">
        <fgColor rgb="FFDAE3F3"/>
        <bgColor rgb="FFDEEBF7"/>
      </patternFill>
    </fill>
    <fill>
      <patternFill patternType="solid">
        <fgColor rgb="FFEDEDED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D6DCE5"/>
        <bgColor rgb="FFD9D9D9"/>
      </patternFill>
    </fill>
    <fill>
      <patternFill patternType="solid">
        <fgColor rgb="FF92D050"/>
        <bgColor rgb="FF969696"/>
      </patternFill>
    </fill>
  </fills>
  <borders count="2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4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8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5" fillId="0" borderId="1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4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4" fillId="0" borderId="1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6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1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3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E2F0D9"/>
      <rgbColor rgb="FFEDEDED"/>
      <rgbColor rgb="FF9DC3E6"/>
      <rgbColor rgb="FFFF99CC"/>
      <rgbColor rgb="FFCC99FF"/>
      <rgbColor rgb="FFFBE5D6"/>
      <rgbColor rgb="FF3366FF"/>
      <rgbColor rgb="FF33FF99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externalLink" Target="externalLinks/externalLink1.xml"/><Relationship Id="rId2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master_list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obin_data"/>
      <sheetName val="patient_data_survival(Nov17)"/>
      <sheetName val="master"/>
      <sheetName val="yvonne_data"/>
      <sheetName val="batch1_2"/>
      <sheetName val="verified_3"/>
      <sheetName val="batch3_4_images"/>
      <sheetName val="batch5"/>
      <sheetName val="batch5_new_images"/>
      <sheetName val="missing_yvonne_label"/>
      <sheetName val="independent_test_1"/>
      <sheetName val="batch_6"/>
      <sheetName val="verified_6"/>
      <sheetName val="batch_8"/>
      <sheetName val="unused_subjects"/>
      <sheetName val="verified_7"/>
      <sheetName val="chen_complete_list"/>
      <sheetName val="Sinai-Slides for H&amp;E"/>
      <sheetName val="Sinai-slide-labels"/>
      <sheetName val="Sinai-Discovery_ER"/>
      <sheetName val="Sheet21"/>
      <sheetName val="Sheet22"/>
    </sheetNames>
    <sheetDataSet>
      <sheetData sheetId="0"/>
      <sheetData sheetId="1">
        <row r="2">
          <cell r="B2" t="str">
            <v>00-02</v>
          </cell>
        </row>
        <row r="2">
          <cell r="D2">
            <v>55</v>
          </cell>
          <cell r="E2" t="str">
            <v>IIA</v>
          </cell>
          <cell r="F2">
            <v>0</v>
          </cell>
          <cell r="G2">
            <v>1</v>
          </cell>
          <cell r="H2">
            <v>1</v>
          </cell>
          <cell r="I2">
            <v>45</v>
          </cell>
          <cell r="J2">
            <v>1</v>
          </cell>
        </row>
        <row r="3">
          <cell r="B3" t="str">
            <v>00-05</v>
          </cell>
          <cell r="C3" t="str">
            <v>F</v>
          </cell>
          <cell r="D3">
            <v>53</v>
          </cell>
          <cell r="E3" t="str">
            <v>IIA</v>
          </cell>
          <cell r="F3">
            <v>0</v>
          </cell>
          <cell r="G3">
            <v>0</v>
          </cell>
          <cell r="H3">
            <v>0</v>
          </cell>
          <cell r="I3">
            <v>153</v>
          </cell>
          <cell r="J3">
            <v>0</v>
          </cell>
        </row>
        <row r="4">
          <cell r="B4" t="str">
            <v>02-02</v>
          </cell>
          <cell r="C4" t="str">
            <v>M</v>
          </cell>
          <cell r="D4">
            <v>38</v>
          </cell>
          <cell r="E4" t="str">
            <v>IIB</v>
          </cell>
          <cell r="F4">
            <v>0</v>
          </cell>
          <cell r="G4">
            <v>0</v>
          </cell>
          <cell r="H4">
            <v>0</v>
          </cell>
          <cell r="I4">
            <v>171</v>
          </cell>
          <cell r="J4">
            <v>0</v>
          </cell>
        </row>
        <row r="5">
          <cell r="B5" t="str">
            <v>02-03</v>
          </cell>
          <cell r="C5" t="str">
            <v>M</v>
          </cell>
          <cell r="D5">
            <v>65</v>
          </cell>
          <cell r="E5" t="str">
            <v>IIB</v>
          </cell>
          <cell r="F5">
            <v>0</v>
          </cell>
          <cell r="G5">
            <v>1</v>
          </cell>
          <cell r="H5">
            <v>0</v>
          </cell>
          <cell r="I5">
            <v>173</v>
          </cell>
          <cell r="J5">
            <v>1</v>
          </cell>
        </row>
        <row r="6">
          <cell r="B6" t="str">
            <v>02-04</v>
          </cell>
          <cell r="C6" t="str">
            <v>M</v>
          </cell>
          <cell r="D6">
            <v>89</v>
          </cell>
          <cell r="E6" t="str">
            <v>IIB</v>
          </cell>
          <cell r="F6">
            <v>0</v>
          </cell>
          <cell r="G6">
            <v>0</v>
          </cell>
          <cell r="H6">
            <v>0</v>
          </cell>
          <cell r="I6">
            <v>68</v>
          </cell>
          <cell r="J6">
            <v>0</v>
          </cell>
        </row>
        <row r="7">
          <cell r="B7" t="str">
            <v>03-02</v>
          </cell>
          <cell r="C7" t="str">
            <v>F</v>
          </cell>
          <cell r="D7">
            <v>50</v>
          </cell>
          <cell r="E7" t="str">
            <v>IIIA</v>
          </cell>
          <cell r="F7">
            <v>1</v>
          </cell>
          <cell r="G7">
            <v>0</v>
          </cell>
          <cell r="H7">
            <v>0</v>
          </cell>
          <cell r="I7">
            <v>157</v>
          </cell>
          <cell r="J7">
            <v>0</v>
          </cell>
        </row>
        <row r="8">
          <cell r="B8" t="str">
            <v>03-03</v>
          </cell>
          <cell r="C8" t="str">
            <v>M</v>
          </cell>
          <cell r="D8">
            <v>60</v>
          </cell>
          <cell r="E8" t="str">
            <v>IIC</v>
          </cell>
          <cell r="F8">
            <v>0</v>
          </cell>
          <cell r="G8">
            <v>1</v>
          </cell>
          <cell r="H8">
            <v>1</v>
          </cell>
          <cell r="I8">
            <v>13</v>
          </cell>
          <cell r="J8">
            <v>1</v>
          </cell>
        </row>
        <row r="9">
          <cell r="B9" t="str">
            <v>03-04</v>
          </cell>
          <cell r="C9" t="str">
            <v>M</v>
          </cell>
          <cell r="D9">
            <v>74</v>
          </cell>
          <cell r="E9" t="str">
            <v>IIIB</v>
          </cell>
          <cell r="F9">
            <v>1</v>
          </cell>
          <cell r="G9">
            <v>1</v>
          </cell>
          <cell r="H9">
            <v>1</v>
          </cell>
          <cell r="I9">
            <v>34</v>
          </cell>
          <cell r="J9">
            <v>1</v>
          </cell>
        </row>
        <row r="10">
          <cell r="B10" t="str">
            <v>03-07</v>
          </cell>
          <cell r="C10" t="str">
            <v>M</v>
          </cell>
          <cell r="D10">
            <v>79</v>
          </cell>
          <cell r="E10" t="str">
            <v>IIA</v>
          </cell>
          <cell r="F10">
            <v>0</v>
          </cell>
          <cell r="G10">
            <v>1</v>
          </cell>
          <cell r="H10">
            <v>1</v>
          </cell>
          <cell r="I10">
            <v>111</v>
          </cell>
          <cell r="J10">
            <v>1</v>
          </cell>
        </row>
        <row r="11">
          <cell r="B11" t="str">
            <v>04-03</v>
          </cell>
          <cell r="C11" t="str">
            <v>M</v>
          </cell>
          <cell r="D11">
            <v>78</v>
          </cell>
          <cell r="E11" t="str">
            <v>IIIA</v>
          </cell>
          <cell r="F11">
            <v>1</v>
          </cell>
          <cell r="G11">
            <v>2</v>
          </cell>
          <cell r="H11">
            <v>1</v>
          </cell>
          <cell r="I11">
            <v>116</v>
          </cell>
          <cell r="J11">
            <v>1</v>
          </cell>
        </row>
        <row r="12">
          <cell r="B12" t="str">
            <v>04-09</v>
          </cell>
          <cell r="C12" t="str">
            <v>M</v>
          </cell>
          <cell r="D12">
            <v>92</v>
          </cell>
          <cell r="E12" t="str">
            <v>IIA</v>
          </cell>
          <cell r="F12">
            <v>0</v>
          </cell>
          <cell r="G12">
            <v>1</v>
          </cell>
          <cell r="H12">
            <v>0</v>
          </cell>
          <cell r="I12">
            <v>52</v>
          </cell>
          <cell r="J12">
            <v>0</v>
          </cell>
        </row>
        <row r="13">
          <cell r="B13" t="str">
            <v>04-10</v>
          </cell>
          <cell r="C13" t="str">
            <v>F</v>
          </cell>
          <cell r="D13">
            <v>50</v>
          </cell>
          <cell r="E13" t="str">
            <v>IIA</v>
          </cell>
          <cell r="F13">
            <v>0</v>
          </cell>
          <cell r="G13">
            <v>1</v>
          </cell>
          <cell r="H13">
            <v>1</v>
          </cell>
          <cell r="I13">
            <v>18</v>
          </cell>
          <cell r="J13">
            <v>1</v>
          </cell>
        </row>
        <row r="14">
          <cell r="B14" t="str">
            <v>04-12</v>
          </cell>
          <cell r="C14" t="str">
            <v>M</v>
          </cell>
          <cell r="D14">
            <v>79</v>
          </cell>
          <cell r="E14" t="str">
            <v>IIA</v>
          </cell>
          <cell r="F14">
            <v>0</v>
          </cell>
          <cell r="G14">
            <v>0</v>
          </cell>
          <cell r="H14">
            <v>0</v>
          </cell>
          <cell r="I14">
            <v>88</v>
          </cell>
          <cell r="J14">
            <v>0</v>
          </cell>
        </row>
        <row r="15">
          <cell r="B15" t="str">
            <v>05-01</v>
          </cell>
          <cell r="C15" t="str">
            <v>M</v>
          </cell>
          <cell r="D15">
            <v>84</v>
          </cell>
          <cell r="E15" t="str">
            <v>IIB</v>
          </cell>
          <cell r="F15">
            <v>0</v>
          </cell>
          <cell r="G15">
            <v>1</v>
          </cell>
          <cell r="H15">
            <v>1</v>
          </cell>
          <cell r="I15">
            <v>12</v>
          </cell>
          <cell r="J15">
            <v>1</v>
          </cell>
        </row>
        <row r="16">
          <cell r="B16" t="str">
            <v>05-02</v>
          </cell>
          <cell r="C16" t="str">
            <v>M</v>
          </cell>
          <cell r="D16">
            <v>74</v>
          </cell>
          <cell r="E16" t="str">
            <v>IIA</v>
          </cell>
          <cell r="F16">
            <v>0</v>
          </cell>
          <cell r="G16">
            <v>1</v>
          </cell>
          <cell r="H16">
            <v>1</v>
          </cell>
          <cell r="I16">
            <v>7</v>
          </cell>
          <cell r="J16">
            <v>1</v>
          </cell>
        </row>
        <row r="17">
          <cell r="B17" t="str">
            <v>05-03</v>
          </cell>
          <cell r="C17" t="str">
            <v>M</v>
          </cell>
          <cell r="D17">
            <v>81</v>
          </cell>
          <cell r="E17" t="str">
            <v>IIIC</v>
          </cell>
          <cell r="F17">
            <v>1</v>
          </cell>
          <cell r="G17">
            <v>1</v>
          </cell>
          <cell r="H17">
            <v>1</v>
          </cell>
          <cell r="I17">
            <v>72</v>
          </cell>
          <cell r="J17">
            <v>1</v>
          </cell>
        </row>
        <row r="18">
          <cell r="B18" t="str">
            <v>05-04</v>
          </cell>
          <cell r="C18" t="str">
            <v>M</v>
          </cell>
          <cell r="D18">
            <v>26</v>
          </cell>
          <cell r="E18" t="str">
            <v>IIIB</v>
          </cell>
          <cell r="F18">
            <v>1</v>
          </cell>
          <cell r="G18">
            <v>1</v>
          </cell>
          <cell r="H18">
            <v>1</v>
          </cell>
          <cell r="I18">
            <v>102</v>
          </cell>
          <cell r="J18">
            <v>1</v>
          </cell>
        </row>
        <row r="19">
          <cell r="B19" t="str">
            <v>05-05</v>
          </cell>
          <cell r="C19" t="str">
            <v>M</v>
          </cell>
          <cell r="D19">
            <v>52</v>
          </cell>
          <cell r="E19" t="str">
            <v>IIB</v>
          </cell>
          <cell r="F19">
            <v>0</v>
          </cell>
          <cell r="G19">
            <v>0</v>
          </cell>
          <cell r="H19">
            <v>0</v>
          </cell>
          <cell r="I19">
            <v>133</v>
          </cell>
          <cell r="J19">
            <v>0</v>
          </cell>
        </row>
        <row r="20">
          <cell r="B20" t="str">
            <v>05-08</v>
          </cell>
          <cell r="C20" t="str">
            <v>M</v>
          </cell>
          <cell r="D20">
            <v>53</v>
          </cell>
          <cell r="E20" t="str">
            <v>IIA</v>
          </cell>
          <cell r="F20">
            <v>0</v>
          </cell>
          <cell r="G20">
            <v>0</v>
          </cell>
          <cell r="H20">
            <v>0</v>
          </cell>
          <cell r="I20">
            <v>133</v>
          </cell>
          <cell r="J20">
            <v>0</v>
          </cell>
        </row>
        <row r="21">
          <cell r="B21" t="str">
            <v>05-11</v>
          </cell>
          <cell r="C21" t="str">
            <v>M</v>
          </cell>
          <cell r="D21">
            <v>75</v>
          </cell>
          <cell r="E21" t="str">
            <v>IIB</v>
          </cell>
          <cell r="F21">
            <v>0</v>
          </cell>
          <cell r="G21">
            <v>0</v>
          </cell>
          <cell r="H21">
            <v>0</v>
          </cell>
          <cell r="I21">
            <v>137</v>
          </cell>
          <cell r="J21">
            <v>0</v>
          </cell>
        </row>
        <row r="22">
          <cell r="B22" t="str">
            <v>05-11</v>
          </cell>
          <cell r="C22" t="str">
            <v>M</v>
          </cell>
          <cell r="D22">
            <v>75</v>
          </cell>
          <cell r="E22" t="str">
            <v>IIB</v>
          </cell>
          <cell r="F22">
            <v>0</v>
          </cell>
          <cell r="G22">
            <v>0</v>
          </cell>
          <cell r="H22">
            <v>0</v>
          </cell>
          <cell r="I22">
            <v>137</v>
          </cell>
          <cell r="J22">
            <v>0</v>
          </cell>
        </row>
        <row r="23">
          <cell r="B23" t="str">
            <v>05-16</v>
          </cell>
          <cell r="C23" t="str">
            <v>M</v>
          </cell>
          <cell r="D23">
            <v>81</v>
          </cell>
          <cell r="E23" t="str">
            <v>IIA</v>
          </cell>
          <cell r="F23">
            <v>0</v>
          </cell>
          <cell r="G23">
            <v>0</v>
          </cell>
          <cell r="H23">
            <v>0</v>
          </cell>
          <cell r="I23">
            <v>104</v>
          </cell>
          <cell r="J23">
            <v>0</v>
          </cell>
        </row>
        <row r="24">
          <cell r="B24" t="str">
            <v>05-20</v>
          </cell>
          <cell r="C24" t="str">
            <v>M</v>
          </cell>
          <cell r="D24">
            <v>67</v>
          </cell>
          <cell r="E24" t="str">
            <v>IIB</v>
          </cell>
          <cell r="F24">
            <v>0</v>
          </cell>
          <cell r="G24">
            <v>1</v>
          </cell>
          <cell r="H24">
            <v>0</v>
          </cell>
          <cell r="I24">
            <v>91</v>
          </cell>
          <cell r="J24">
            <v>0</v>
          </cell>
        </row>
        <row r="25">
          <cell r="B25" t="str">
            <v>06-17</v>
          </cell>
          <cell r="C25" t="str">
            <v>M</v>
          </cell>
          <cell r="D25">
            <v>72</v>
          </cell>
          <cell r="E25" t="str">
            <v>IIA</v>
          </cell>
          <cell r="F25">
            <v>0</v>
          </cell>
          <cell r="G25">
            <v>1</v>
          </cell>
          <cell r="H25">
            <v>0</v>
          </cell>
          <cell r="I25">
            <v>53</v>
          </cell>
          <cell r="J25">
            <v>0</v>
          </cell>
        </row>
        <row r="26">
          <cell r="B26" t="str">
            <v>07-07</v>
          </cell>
          <cell r="C26" t="str">
            <v>M</v>
          </cell>
          <cell r="D26">
            <v>49</v>
          </cell>
          <cell r="E26" t="str">
            <v>IIA</v>
          </cell>
          <cell r="F26">
            <v>0</v>
          </cell>
          <cell r="G26">
            <v>1</v>
          </cell>
          <cell r="H26">
            <v>1</v>
          </cell>
          <cell r="I26">
            <v>40</v>
          </cell>
          <cell r="J26">
            <v>1</v>
          </cell>
        </row>
        <row r="27">
          <cell r="B27" t="str">
            <v>07-08</v>
          </cell>
          <cell r="C27" t="str">
            <v>M</v>
          </cell>
          <cell r="D27">
            <v>59</v>
          </cell>
          <cell r="E27" t="str">
            <v>IIA</v>
          </cell>
          <cell r="F27">
            <v>0</v>
          </cell>
          <cell r="G27">
            <v>0</v>
          </cell>
          <cell r="H27">
            <v>0</v>
          </cell>
          <cell r="I27">
            <v>117</v>
          </cell>
          <cell r="J27">
            <v>0</v>
          </cell>
        </row>
        <row r="28">
          <cell r="B28" t="str">
            <v>07-11</v>
          </cell>
          <cell r="C28" t="str">
            <v>M</v>
          </cell>
          <cell r="D28">
            <v>67</v>
          </cell>
          <cell r="E28" t="str">
            <v>IIA</v>
          </cell>
          <cell r="F28">
            <v>0</v>
          </cell>
          <cell r="G28">
            <v>0</v>
          </cell>
          <cell r="H28">
            <v>0</v>
          </cell>
          <cell r="I28">
            <v>61</v>
          </cell>
          <cell r="J28">
            <v>0</v>
          </cell>
        </row>
        <row r="29">
          <cell r="B29" t="str">
            <v>08-01</v>
          </cell>
          <cell r="C29" t="str">
            <v>F</v>
          </cell>
          <cell r="D29">
            <v>52</v>
          </cell>
          <cell r="E29" t="str">
            <v>IIA</v>
          </cell>
          <cell r="F29">
            <v>0</v>
          </cell>
          <cell r="G29">
            <v>0</v>
          </cell>
          <cell r="H29">
            <v>0</v>
          </cell>
          <cell r="I29">
            <v>106</v>
          </cell>
          <cell r="J29">
            <v>0</v>
          </cell>
        </row>
        <row r="30">
          <cell r="B30" t="str">
            <v>08-03</v>
          </cell>
          <cell r="C30" t="str">
            <v>M</v>
          </cell>
          <cell r="D30">
            <v>72</v>
          </cell>
          <cell r="E30" t="str">
            <v>IIA</v>
          </cell>
          <cell r="F30">
            <v>0</v>
          </cell>
          <cell r="G30">
            <v>0</v>
          </cell>
          <cell r="H30">
            <v>0</v>
          </cell>
          <cell r="I30">
            <v>104</v>
          </cell>
          <cell r="J30">
            <v>0</v>
          </cell>
        </row>
        <row r="31">
          <cell r="B31" t="str">
            <v>08-04</v>
          </cell>
          <cell r="C31" t="str">
            <v>F</v>
          </cell>
          <cell r="D31">
            <v>22</v>
          </cell>
          <cell r="E31" t="str">
            <v>IIA</v>
          </cell>
          <cell r="F31">
            <v>0</v>
          </cell>
          <cell r="G31">
            <v>0</v>
          </cell>
          <cell r="H31">
            <v>0</v>
          </cell>
          <cell r="I31">
            <v>102</v>
          </cell>
          <cell r="J31">
            <v>0</v>
          </cell>
        </row>
        <row r="32">
          <cell r="B32" t="str">
            <v>08-05</v>
          </cell>
          <cell r="C32" t="str">
            <v>F</v>
          </cell>
          <cell r="D32">
            <v>61</v>
          </cell>
          <cell r="E32" t="str">
            <v>IIIB</v>
          </cell>
          <cell r="F32">
            <v>1</v>
          </cell>
          <cell r="G32">
            <v>1</v>
          </cell>
          <cell r="H32">
            <v>1</v>
          </cell>
          <cell r="I32">
            <v>43</v>
          </cell>
          <cell r="J32">
            <v>1</v>
          </cell>
        </row>
        <row r="33">
          <cell r="B33" t="str">
            <v>08-14</v>
          </cell>
          <cell r="C33" t="str">
            <v>M</v>
          </cell>
          <cell r="D33">
            <v>64</v>
          </cell>
          <cell r="E33" t="str">
            <v>IIIA</v>
          </cell>
          <cell r="F33">
            <v>1</v>
          </cell>
          <cell r="G33">
            <v>0</v>
          </cell>
          <cell r="H33">
            <v>0</v>
          </cell>
          <cell r="I33">
            <v>64</v>
          </cell>
          <cell r="J33">
            <v>0</v>
          </cell>
        </row>
        <row r="34">
          <cell r="B34" t="str">
            <v>09-01</v>
          </cell>
          <cell r="C34" t="str">
            <v>F</v>
          </cell>
          <cell r="D34">
            <v>39</v>
          </cell>
          <cell r="E34" t="str">
            <v>IIIB</v>
          </cell>
          <cell r="F34">
            <v>1</v>
          </cell>
          <cell r="G34">
            <v>0</v>
          </cell>
          <cell r="H34">
            <v>0</v>
          </cell>
          <cell r="I34">
            <v>78</v>
          </cell>
          <cell r="J34">
            <v>0</v>
          </cell>
        </row>
        <row r="35">
          <cell r="B35" t="str">
            <v>09-03</v>
          </cell>
          <cell r="C35" t="str">
            <v>M</v>
          </cell>
          <cell r="D35">
            <v>61</v>
          </cell>
          <cell r="E35" t="str">
            <v>IIA</v>
          </cell>
          <cell r="F35">
            <v>0</v>
          </cell>
          <cell r="G35">
            <v>0</v>
          </cell>
          <cell r="H35">
            <v>0</v>
          </cell>
          <cell r="I35">
            <v>95</v>
          </cell>
          <cell r="J35">
            <v>0</v>
          </cell>
        </row>
        <row r="36">
          <cell r="B36" t="str">
            <v>09-04</v>
          </cell>
          <cell r="C36" t="str">
            <v>M</v>
          </cell>
          <cell r="D36">
            <v>81</v>
          </cell>
          <cell r="E36" t="str">
            <v>IIB</v>
          </cell>
          <cell r="F36">
            <v>0</v>
          </cell>
          <cell r="G36">
            <v>1</v>
          </cell>
          <cell r="H36">
            <v>1</v>
          </cell>
          <cell r="I36">
            <v>12</v>
          </cell>
          <cell r="J36">
            <v>1</v>
          </cell>
        </row>
        <row r="37">
          <cell r="B37" t="str">
            <v>09-15</v>
          </cell>
          <cell r="C37" t="str">
            <v>M</v>
          </cell>
          <cell r="D37">
            <v>62</v>
          </cell>
          <cell r="E37" t="str">
            <v>IIIA</v>
          </cell>
          <cell r="F37">
            <v>1</v>
          </cell>
          <cell r="G37">
            <v>1</v>
          </cell>
          <cell r="H37">
            <v>1</v>
          </cell>
          <cell r="I37">
            <v>29</v>
          </cell>
          <cell r="J37">
            <v>1</v>
          </cell>
        </row>
        <row r="38">
          <cell r="B38" t="str">
            <v>09-19</v>
          </cell>
          <cell r="C38" t="str">
            <v>F</v>
          </cell>
          <cell r="D38">
            <v>84</v>
          </cell>
          <cell r="E38" t="str">
            <v>IIA</v>
          </cell>
          <cell r="F38">
            <v>0</v>
          </cell>
          <cell r="G38">
            <v>0</v>
          </cell>
          <cell r="H38">
            <v>0</v>
          </cell>
          <cell r="I38">
            <v>70</v>
          </cell>
          <cell r="J38">
            <v>1</v>
          </cell>
        </row>
        <row r="39">
          <cell r="B39" t="str">
            <v>09-20</v>
          </cell>
          <cell r="C39" t="str">
            <v>M</v>
          </cell>
          <cell r="D39">
            <v>66</v>
          </cell>
          <cell r="E39" t="str">
            <v>IIIC</v>
          </cell>
          <cell r="F39">
            <v>1</v>
          </cell>
          <cell r="G39">
            <v>1</v>
          </cell>
          <cell r="H39">
            <v>1</v>
          </cell>
          <cell r="I39">
            <v>15</v>
          </cell>
          <cell r="J39">
            <v>1</v>
          </cell>
        </row>
        <row r="40">
          <cell r="B40" t="str">
            <v>09-24</v>
          </cell>
          <cell r="C40" t="str">
            <v>M</v>
          </cell>
          <cell r="D40">
            <v>67</v>
          </cell>
          <cell r="E40" t="str">
            <v>IIB</v>
          </cell>
          <cell r="F40">
            <v>0</v>
          </cell>
          <cell r="G40">
            <v>0</v>
          </cell>
          <cell r="H40">
            <v>0</v>
          </cell>
          <cell r="I40">
            <v>97</v>
          </cell>
          <cell r="J40">
            <v>0</v>
          </cell>
        </row>
        <row r="41">
          <cell r="B41" t="str">
            <v>09-27</v>
          </cell>
          <cell r="C41" t="str">
            <v>M</v>
          </cell>
          <cell r="D41">
            <v>82</v>
          </cell>
          <cell r="E41" t="str">
            <v>IIC</v>
          </cell>
          <cell r="F41">
            <v>0</v>
          </cell>
          <cell r="G41">
            <v>1</v>
          </cell>
          <cell r="H41">
            <v>0</v>
          </cell>
          <cell r="I41">
            <v>68</v>
          </cell>
          <cell r="J41">
            <v>0</v>
          </cell>
        </row>
        <row r="42">
          <cell r="B42" t="str">
            <v>10-04</v>
          </cell>
          <cell r="C42" t="str">
            <v>F</v>
          </cell>
          <cell r="D42">
            <v>62</v>
          </cell>
          <cell r="E42" t="str">
            <v>IIA</v>
          </cell>
          <cell r="F42">
            <v>0</v>
          </cell>
          <cell r="G42">
            <v>1</v>
          </cell>
          <cell r="H42">
            <v>1</v>
          </cell>
          <cell r="I42">
            <v>35</v>
          </cell>
          <cell r="J42">
            <v>1</v>
          </cell>
        </row>
        <row r="43">
          <cell r="B43" t="str">
            <v>10-13</v>
          </cell>
          <cell r="C43" t="str">
            <v>M</v>
          </cell>
          <cell r="D43">
            <v>74</v>
          </cell>
          <cell r="E43" t="str">
            <v>IIC</v>
          </cell>
          <cell r="F43">
            <v>0</v>
          </cell>
          <cell r="G43">
            <v>0</v>
          </cell>
          <cell r="H43">
            <v>0</v>
          </cell>
          <cell r="I43">
            <v>76</v>
          </cell>
          <cell r="J43">
            <v>0</v>
          </cell>
        </row>
        <row r="44">
          <cell r="B44" t="str">
            <v>10-16</v>
          </cell>
          <cell r="C44" t="str">
            <v>M</v>
          </cell>
          <cell r="D44">
            <v>81</v>
          </cell>
          <cell r="E44" t="str">
            <v>IIA</v>
          </cell>
          <cell r="F44">
            <v>0</v>
          </cell>
          <cell r="G44">
            <v>1</v>
          </cell>
          <cell r="H44">
            <v>0</v>
          </cell>
          <cell r="I44">
            <v>63</v>
          </cell>
          <cell r="J44">
            <v>0</v>
          </cell>
        </row>
        <row r="45">
          <cell r="B45" t="str">
            <v>10-18</v>
          </cell>
          <cell r="C45" t="str">
            <v>M</v>
          </cell>
          <cell r="D45">
            <v>81</v>
          </cell>
          <cell r="E45" t="str">
            <v>IIB</v>
          </cell>
          <cell r="F45">
            <v>0</v>
          </cell>
          <cell r="G45">
            <v>1</v>
          </cell>
          <cell r="H45">
            <v>1</v>
          </cell>
          <cell r="I45">
            <v>25</v>
          </cell>
          <cell r="J45">
            <v>1</v>
          </cell>
        </row>
        <row r="46">
          <cell r="B46" t="str">
            <v>10-19</v>
          </cell>
          <cell r="C46" t="str">
            <v>M</v>
          </cell>
          <cell r="D46">
            <v>60</v>
          </cell>
          <cell r="E46" t="str">
            <v>IIB</v>
          </cell>
          <cell r="F46">
            <v>0</v>
          </cell>
          <cell r="G46">
            <v>0</v>
          </cell>
          <cell r="H46">
            <v>0</v>
          </cell>
          <cell r="I46">
            <v>81</v>
          </cell>
          <cell r="J46">
            <v>0</v>
          </cell>
        </row>
        <row r="47">
          <cell r="B47" t="str">
            <v>10-26</v>
          </cell>
          <cell r="C47" t="str">
            <v>F</v>
          </cell>
          <cell r="D47">
            <v>81</v>
          </cell>
          <cell r="E47" t="str">
            <v>IIA</v>
          </cell>
          <cell r="F47">
            <v>0</v>
          </cell>
          <cell r="G47">
            <v>0</v>
          </cell>
          <cell r="H47">
            <v>0</v>
          </cell>
          <cell r="I47">
            <v>74</v>
          </cell>
          <cell r="J47">
            <v>0</v>
          </cell>
        </row>
        <row r="48">
          <cell r="B48" t="str">
            <v>11-08</v>
          </cell>
          <cell r="C48" t="str">
            <v>F</v>
          </cell>
          <cell r="D48">
            <v>69</v>
          </cell>
          <cell r="E48" t="str">
            <v>IIB</v>
          </cell>
          <cell r="F48">
            <v>0</v>
          </cell>
          <cell r="G48">
            <v>0</v>
          </cell>
          <cell r="H48">
            <v>0</v>
          </cell>
          <cell r="I48">
            <v>52</v>
          </cell>
          <cell r="J48">
            <v>0</v>
          </cell>
        </row>
        <row r="49">
          <cell r="B49" t="str">
            <v>11-09</v>
          </cell>
          <cell r="C49" t="str">
            <v>M</v>
          </cell>
          <cell r="D49">
            <v>87</v>
          </cell>
          <cell r="E49" t="str">
            <v>IIC</v>
          </cell>
          <cell r="F49">
            <v>0</v>
          </cell>
          <cell r="G49">
            <v>0</v>
          </cell>
          <cell r="H49">
            <v>0</v>
          </cell>
          <cell r="I49">
            <v>29</v>
          </cell>
          <cell r="J49">
            <v>0</v>
          </cell>
        </row>
        <row r="50">
          <cell r="B50" t="str">
            <v>11-11</v>
          </cell>
          <cell r="C50" t="str">
            <v>F</v>
          </cell>
          <cell r="D50">
            <v>67</v>
          </cell>
          <cell r="E50" t="str">
            <v>IIA</v>
          </cell>
          <cell r="F50">
            <v>0</v>
          </cell>
          <cell r="G50">
            <v>1</v>
          </cell>
          <cell r="H50">
            <v>1</v>
          </cell>
          <cell r="I50">
            <v>11</v>
          </cell>
          <cell r="J50">
            <v>1</v>
          </cell>
        </row>
        <row r="51">
          <cell r="B51" t="str">
            <v>11-15</v>
          </cell>
          <cell r="C51" t="str">
            <v>M</v>
          </cell>
          <cell r="D51">
            <v>84</v>
          </cell>
          <cell r="E51" t="str">
            <v>IIA</v>
          </cell>
          <cell r="F51">
            <v>0</v>
          </cell>
          <cell r="G51">
            <v>0</v>
          </cell>
          <cell r="H51">
            <v>0</v>
          </cell>
          <cell r="I51">
            <v>60</v>
          </cell>
          <cell r="J51">
            <v>0</v>
          </cell>
        </row>
        <row r="52">
          <cell r="B52" t="str">
            <v>11-16</v>
          </cell>
          <cell r="C52" t="str">
            <v>M</v>
          </cell>
          <cell r="D52">
            <v>86</v>
          </cell>
          <cell r="E52" t="str">
            <v>IIA</v>
          </cell>
          <cell r="F52">
            <v>0</v>
          </cell>
          <cell r="G52">
            <v>0</v>
          </cell>
          <cell r="H52">
            <v>0</v>
          </cell>
          <cell r="I52">
            <v>66</v>
          </cell>
          <cell r="J52">
            <v>0</v>
          </cell>
        </row>
        <row r="53">
          <cell r="B53" t="str">
            <v>11-18</v>
          </cell>
          <cell r="C53" t="str">
            <v>M</v>
          </cell>
          <cell r="D53">
            <v>67</v>
          </cell>
          <cell r="E53" t="str">
            <v>IIA</v>
          </cell>
          <cell r="F53">
            <v>0</v>
          </cell>
          <cell r="G53">
            <v>0</v>
          </cell>
          <cell r="H53">
            <v>0</v>
          </cell>
          <cell r="I53">
            <v>31</v>
          </cell>
          <cell r="J53">
            <v>0</v>
          </cell>
        </row>
        <row r="54">
          <cell r="B54" t="str">
            <v>11-27</v>
          </cell>
          <cell r="C54" t="str">
            <v>F</v>
          </cell>
          <cell r="D54">
            <v>71</v>
          </cell>
          <cell r="E54" t="str">
            <v>IIC</v>
          </cell>
          <cell r="F54">
            <v>0</v>
          </cell>
          <cell r="G54">
            <v>1</v>
          </cell>
          <cell r="H54">
            <v>0</v>
          </cell>
          <cell r="I54">
            <v>37</v>
          </cell>
          <cell r="J54">
            <v>0</v>
          </cell>
        </row>
        <row r="55">
          <cell r="B55" t="str">
            <v>12-01</v>
          </cell>
          <cell r="C55" t="str">
            <v>M</v>
          </cell>
          <cell r="D55">
            <v>62</v>
          </cell>
          <cell r="E55" t="str">
            <v>IIA</v>
          </cell>
          <cell r="F55">
            <v>0</v>
          </cell>
          <cell r="G55">
            <v>0</v>
          </cell>
          <cell r="H55">
            <v>0</v>
          </cell>
          <cell r="I55">
            <v>54</v>
          </cell>
          <cell r="J55">
            <v>0</v>
          </cell>
        </row>
        <row r="56">
          <cell r="B56" t="str">
            <v>12-02</v>
          </cell>
          <cell r="C56" t="str">
            <v>M</v>
          </cell>
          <cell r="D56">
            <v>84</v>
          </cell>
          <cell r="E56" t="str">
            <v>IIC</v>
          </cell>
          <cell r="F56">
            <v>0</v>
          </cell>
          <cell r="G56">
            <v>0</v>
          </cell>
          <cell r="H56">
            <v>0</v>
          </cell>
          <cell r="I56">
            <v>49</v>
          </cell>
          <cell r="J56">
            <v>0</v>
          </cell>
        </row>
        <row r="57">
          <cell r="B57" t="str">
            <v>12-04</v>
          </cell>
          <cell r="C57" t="str">
            <v>F</v>
          </cell>
          <cell r="D57">
            <v>34</v>
          </cell>
          <cell r="E57" t="str">
            <v>IIA</v>
          </cell>
          <cell r="F57">
            <v>0</v>
          </cell>
          <cell r="G57">
            <v>0</v>
          </cell>
          <cell r="H57">
            <v>0</v>
          </cell>
          <cell r="I57">
            <v>52</v>
          </cell>
          <cell r="J57">
            <v>0</v>
          </cell>
        </row>
        <row r="58">
          <cell r="B58" t="str">
            <v>12-05</v>
          </cell>
          <cell r="C58" t="str">
            <v>M</v>
          </cell>
          <cell r="D58">
            <v>84</v>
          </cell>
          <cell r="E58" t="str">
            <v>IIA</v>
          </cell>
          <cell r="F58">
            <v>0</v>
          </cell>
          <cell r="G58">
            <v>1</v>
          </cell>
          <cell r="H58">
            <v>0</v>
          </cell>
          <cell r="I58">
            <v>5</v>
          </cell>
          <cell r="J58">
            <v>0</v>
          </cell>
        </row>
        <row r="59">
          <cell r="B59" t="str">
            <v>12-06</v>
          </cell>
          <cell r="C59" t="str">
            <v>F</v>
          </cell>
          <cell r="D59">
            <v>67</v>
          </cell>
          <cell r="E59" t="str">
            <v>IIIA</v>
          </cell>
          <cell r="F59">
            <v>1</v>
          </cell>
          <cell r="G59">
            <v>0</v>
          </cell>
          <cell r="H59">
            <v>0</v>
          </cell>
          <cell r="I59">
            <v>53</v>
          </cell>
          <cell r="J59">
            <v>0</v>
          </cell>
        </row>
        <row r="60">
          <cell r="B60" t="str">
            <v>12-09</v>
          </cell>
          <cell r="C60" t="str">
            <v>M</v>
          </cell>
          <cell r="D60">
            <v>53</v>
          </cell>
          <cell r="E60" t="str">
            <v>IIIB</v>
          </cell>
          <cell r="F60">
            <v>1</v>
          </cell>
          <cell r="G60">
            <v>1</v>
          </cell>
          <cell r="H60">
            <v>1</v>
          </cell>
          <cell r="I60">
            <v>21</v>
          </cell>
          <cell r="J60">
            <v>1</v>
          </cell>
        </row>
        <row r="61">
          <cell r="B61" t="str">
            <v>12-12</v>
          </cell>
          <cell r="C61" t="str">
            <v>M</v>
          </cell>
          <cell r="D61">
            <v>68</v>
          </cell>
          <cell r="E61" t="str">
            <v>IIA</v>
          </cell>
          <cell r="F61">
            <v>0</v>
          </cell>
          <cell r="G61">
            <v>1</v>
          </cell>
          <cell r="H61">
            <v>1</v>
          </cell>
          <cell r="I61">
            <v>42</v>
          </cell>
          <cell r="J61">
            <v>1</v>
          </cell>
        </row>
        <row r="62">
          <cell r="B62" t="str">
            <v>12-16</v>
          </cell>
          <cell r="C62" t="str">
            <v>F</v>
          </cell>
          <cell r="D62">
            <v>96</v>
          </cell>
          <cell r="E62" t="str">
            <v>IIA</v>
          </cell>
          <cell r="F62">
            <v>0</v>
          </cell>
          <cell r="G62">
            <v>1</v>
          </cell>
          <cell r="H62">
            <v>0</v>
          </cell>
          <cell r="I62">
            <v>38</v>
          </cell>
          <cell r="J62">
            <v>0</v>
          </cell>
        </row>
        <row r="63">
          <cell r="B63" t="str">
            <v>12-17</v>
          </cell>
          <cell r="C63" t="str">
            <v>M</v>
          </cell>
          <cell r="D63">
            <v>68</v>
          </cell>
          <cell r="E63" t="str">
            <v>IIA</v>
          </cell>
          <cell r="F63">
            <v>0</v>
          </cell>
          <cell r="G63">
            <v>0</v>
          </cell>
          <cell r="H63">
            <v>0</v>
          </cell>
          <cell r="I63">
            <v>55</v>
          </cell>
          <cell r="J63">
            <v>0</v>
          </cell>
        </row>
        <row r="64">
          <cell r="B64" t="str">
            <v>12-17</v>
          </cell>
          <cell r="C64" t="str">
            <v>M</v>
          </cell>
          <cell r="D64">
            <v>68</v>
          </cell>
          <cell r="E64" t="str">
            <v>IIA</v>
          </cell>
          <cell r="F64">
            <v>0</v>
          </cell>
          <cell r="G64">
            <v>0</v>
          </cell>
          <cell r="H64">
            <v>0</v>
          </cell>
          <cell r="I64">
            <v>55</v>
          </cell>
          <cell r="J64">
            <v>0</v>
          </cell>
        </row>
        <row r="65">
          <cell r="B65" t="str">
            <v>13-02</v>
          </cell>
          <cell r="C65" t="str">
            <v>M</v>
          </cell>
          <cell r="D65">
            <v>78</v>
          </cell>
          <cell r="E65" t="str">
            <v>IIB</v>
          </cell>
          <cell r="F65">
            <v>0</v>
          </cell>
          <cell r="G65">
            <v>0</v>
          </cell>
          <cell r="H65">
            <v>0</v>
          </cell>
          <cell r="I65">
            <v>41</v>
          </cell>
          <cell r="J65">
            <v>0</v>
          </cell>
        </row>
        <row r="66">
          <cell r="B66" t="str">
            <v>13-05</v>
          </cell>
          <cell r="C66" t="str">
            <v>M</v>
          </cell>
          <cell r="D66">
            <v>48</v>
          </cell>
          <cell r="E66" t="str">
            <v>IIB</v>
          </cell>
          <cell r="F66">
            <v>0</v>
          </cell>
          <cell r="G66">
            <v>0</v>
          </cell>
          <cell r="H66">
            <v>0</v>
          </cell>
          <cell r="I66">
            <v>51</v>
          </cell>
          <cell r="J66">
            <v>1</v>
          </cell>
        </row>
        <row r="67">
          <cell r="B67" t="str">
            <v>13-06</v>
          </cell>
          <cell r="C67" t="str">
            <v>M</v>
          </cell>
          <cell r="D67">
            <v>74</v>
          </cell>
          <cell r="E67" t="str">
            <v>IIA</v>
          </cell>
          <cell r="F67">
            <v>0</v>
          </cell>
          <cell r="G67">
            <v>0</v>
          </cell>
          <cell r="H67">
            <v>0</v>
          </cell>
          <cell r="I67">
            <v>48</v>
          </cell>
          <cell r="J67">
            <v>0</v>
          </cell>
        </row>
        <row r="68">
          <cell r="B68" t="str">
            <v>13-07</v>
          </cell>
          <cell r="C68" t="str">
            <v>M</v>
          </cell>
          <cell r="D68">
            <v>62</v>
          </cell>
          <cell r="E68" t="str">
            <v>IIIB</v>
          </cell>
          <cell r="F68">
            <v>1</v>
          </cell>
          <cell r="G68">
            <v>0</v>
          </cell>
          <cell r="H68">
            <v>0</v>
          </cell>
          <cell r="I68">
            <v>44</v>
          </cell>
          <cell r="J68">
            <v>0</v>
          </cell>
        </row>
        <row r="69">
          <cell r="B69" t="str">
            <v>13-12</v>
          </cell>
          <cell r="C69" t="str">
            <v>F</v>
          </cell>
          <cell r="D69">
            <v>52</v>
          </cell>
          <cell r="E69" t="str">
            <v>IIA</v>
          </cell>
          <cell r="F69">
            <v>0</v>
          </cell>
          <cell r="G69">
            <v>0</v>
          </cell>
          <cell r="H69">
            <v>0</v>
          </cell>
          <cell r="I69">
            <v>43</v>
          </cell>
          <cell r="J69">
            <v>0</v>
          </cell>
        </row>
        <row r="70">
          <cell r="B70" t="str">
            <v>13-13</v>
          </cell>
          <cell r="C70" t="str">
            <v>M</v>
          </cell>
          <cell r="D70">
            <v>55</v>
          </cell>
          <cell r="E70" t="str">
            <v>IIA</v>
          </cell>
          <cell r="F70">
            <v>0</v>
          </cell>
          <cell r="G70">
            <v>0</v>
          </cell>
          <cell r="H70">
            <v>0</v>
          </cell>
          <cell r="I70">
            <v>43</v>
          </cell>
          <cell r="J70">
            <v>0</v>
          </cell>
        </row>
        <row r="71">
          <cell r="B71" t="str">
            <v>14-08</v>
          </cell>
          <cell r="C71" t="str">
            <v>M</v>
          </cell>
          <cell r="D71">
            <v>65</v>
          </cell>
          <cell r="E71" t="str">
            <v>IIB</v>
          </cell>
          <cell r="F71">
            <v>0</v>
          </cell>
          <cell r="G71">
            <v>0</v>
          </cell>
          <cell r="H71">
            <v>0</v>
          </cell>
          <cell r="I71">
            <v>30</v>
          </cell>
          <cell r="J71">
            <v>0</v>
          </cell>
        </row>
      </sheetData>
      <sheetData sheetId="2"/>
      <sheetData sheetId="3">
        <row r="2">
          <cell r="A2" t="str">
            <v>00-02</v>
          </cell>
          <cell r="B2">
            <v>1</v>
          </cell>
        </row>
        <row r="3">
          <cell r="A3" t="str">
            <v>00-05</v>
          </cell>
          <cell r="B3">
            <v>0</v>
          </cell>
        </row>
        <row r="4">
          <cell r="A4" t="str">
            <v>02-03</v>
          </cell>
          <cell r="B4">
            <v>1</v>
          </cell>
        </row>
        <row r="5">
          <cell r="A5" t="str">
            <v>02-04</v>
          </cell>
          <cell r="B5">
            <v>0</v>
          </cell>
        </row>
        <row r="6">
          <cell r="A6" t="str">
            <v>03-02</v>
          </cell>
          <cell r="B6">
            <v>0</v>
          </cell>
        </row>
        <row r="7">
          <cell r="A7" t="str">
            <v>03-03</v>
          </cell>
          <cell r="B7">
            <v>1</v>
          </cell>
        </row>
        <row r="8">
          <cell r="A8" t="str">
            <v>03-04</v>
          </cell>
          <cell r="B8">
            <v>1</v>
          </cell>
        </row>
        <row r="9">
          <cell r="A9" t="str">
            <v>04-03</v>
          </cell>
          <cell r="B9">
            <v>1</v>
          </cell>
        </row>
        <row r="10">
          <cell r="A10" t="str">
            <v>04-09</v>
          </cell>
          <cell r="B10">
            <v>0</v>
          </cell>
        </row>
        <row r="11">
          <cell r="A11" t="str">
            <v>04-10</v>
          </cell>
          <cell r="B11">
            <v>1</v>
          </cell>
        </row>
        <row r="12">
          <cell r="A12" t="str">
            <v>04-12</v>
          </cell>
          <cell r="B12">
            <v>0</v>
          </cell>
        </row>
        <row r="13">
          <cell r="A13" t="str">
            <v>05-01</v>
          </cell>
          <cell r="B13">
            <v>1</v>
          </cell>
        </row>
        <row r="14">
          <cell r="A14" t="str">
            <v>05-02</v>
          </cell>
          <cell r="B14">
            <v>1</v>
          </cell>
        </row>
        <row r="15">
          <cell r="A15" t="str">
            <v>05-03</v>
          </cell>
          <cell r="B15">
            <v>1</v>
          </cell>
        </row>
        <row r="16">
          <cell r="A16" t="str">
            <v>05-04</v>
          </cell>
          <cell r="B16">
            <v>1</v>
          </cell>
        </row>
        <row r="17">
          <cell r="A17" t="str">
            <v>05-05</v>
          </cell>
          <cell r="B17">
            <v>0</v>
          </cell>
        </row>
        <row r="18">
          <cell r="A18" t="str">
            <v>05-08</v>
          </cell>
          <cell r="B18">
            <v>0</v>
          </cell>
        </row>
        <row r="19">
          <cell r="A19" t="str">
            <v>05-11</v>
          </cell>
          <cell r="B19">
            <v>0</v>
          </cell>
        </row>
        <row r="20">
          <cell r="A20" t="str">
            <v>05-16</v>
          </cell>
          <cell r="B20">
            <v>0</v>
          </cell>
        </row>
        <row r="21">
          <cell r="A21" t="str">
            <v>05-20</v>
          </cell>
          <cell r="B21">
            <v>0</v>
          </cell>
        </row>
        <row r="22">
          <cell r="A22" t="str">
            <v>06-17</v>
          </cell>
          <cell r="B22">
            <v>0</v>
          </cell>
        </row>
        <row r="23">
          <cell r="A23" t="str">
            <v>07-07</v>
          </cell>
          <cell r="B23">
            <v>1</v>
          </cell>
        </row>
        <row r="24">
          <cell r="A24" t="str">
            <v>07-08</v>
          </cell>
          <cell r="B24">
            <v>0</v>
          </cell>
        </row>
        <row r="25">
          <cell r="A25" t="str">
            <v>07-11</v>
          </cell>
          <cell r="B25">
            <v>0</v>
          </cell>
        </row>
        <row r="26">
          <cell r="A26" t="str">
            <v>08-01</v>
          </cell>
          <cell r="B26">
            <v>0</v>
          </cell>
        </row>
        <row r="27">
          <cell r="A27" t="str">
            <v>08-03</v>
          </cell>
          <cell r="B27">
            <v>0</v>
          </cell>
        </row>
        <row r="28">
          <cell r="A28" t="str">
            <v>08-04</v>
          </cell>
          <cell r="B28">
            <v>0</v>
          </cell>
        </row>
        <row r="29">
          <cell r="A29" t="str">
            <v>08-05</v>
          </cell>
          <cell r="B29">
            <v>0</v>
          </cell>
        </row>
        <row r="30">
          <cell r="A30" t="str">
            <v>08-14</v>
          </cell>
          <cell r="B30">
            <v>0</v>
          </cell>
        </row>
        <row r="31">
          <cell r="A31" t="str">
            <v>09-01</v>
          </cell>
          <cell r="B31">
            <v>0</v>
          </cell>
        </row>
        <row r="32">
          <cell r="A32" t="str">
            <v>09-03</v>
          </cell>
          <cell r="B32">
            <v>0</v>
          </cell>
        </row>
        <row r="33">
          <cell r="A33" t="str">
            <v>09-04</v>
          </cell>
          <cell r="B33">
            <v>1</v>
          </cell>
        </row>
        <row r="34">
          <cell r="A34" t="str">
            <v>09-15</v>
          </cell>
          <cell r="B34">
            <v>1</v>
          </cell>
        </row>
        <row r="35">
          <cell r="A35" t="str">
            <v>09-19</v>
          </cell>
          <cell r="B35">
            <v>0</v>
          </cell>
        </row>
        <row r="36">
          <cell r="A36" t="str">
            <v>09-20</v>
          </cell>
          <cell r="B36">
            <v>1</v>
          </cell>
        </row>
        <row r="37">
          <cell r="A37" t="str">
            <v>09-24</v>
          </cell>
          <cell r="B37">
            <v>0</v>
          </cell>
        </row>
        <row r="38">
          <cell r="A38" t="str">
            <v>09-27</v>
          </cell>
          <cell r="B38">
            <v>0</v>
          </cell>
        </row>
        <row r="39">
          <cell r="A39" t="str">
            <v>10-04</v>
          </cell>
          <cell r="B39">
            <v>1</v>
          </cell>
        </row>
        <row r="40">
          <cell r="A40" t="str">
            <v>10-13</v>
          </cell>
          <cell r="B40">
            <v>0</v>
          </cell>
        </row>
        <row r="41">
          <cell r="A41" t="str">
            <v>10-15</v>
          </cell>
          <cell r="B41">
            <v>1</v>
          </cell>
        </row>
        <row r="42">
          <cell r="A42" t="str">
            <v>10-16</v>
          </cell>
          <cell r="B42">
            <v>0</v>
          </cell>
        </row>
        <row r="43">
          <cell r="A43" t="str">
            <v>10-19</v>
          </cell>
          <cell r="B43">
            <v>0</v>
          </cell>
        </row>
        <row r="44">
          <cell r="A44" t="str">
            <v>10-26</v>
          </cell>
          <cell r="B44">
            <v>0</v>
          </cell>
        </row>
        <row r="45">
          <cell r="A45" t="str">
            <v>11-08</v>
          </cell>
          <cell r="B45">
            <v>0</v>
          </cell>
        </row>
        <row r="46">
          <cell r="A46" t="str">
            <v>11-09</v>
          </cell>
          <cell r="B46">
            <v>0</v>
          </cell>
        </row>
        <row r="47">
          <cell r="A47" t="str">
            <v>11-11</v>
          </cell>
          <cell r="B47">
            <v>1</v>
          </cell>
        </row>
        <row r="48">
          <cell r="A48" t="str">
            <v>11-15</v>
          </cell>
          <cell r="B48">
            <v>0</v>
          </cell>
        </row>
        <row r="49">
          <cell r="A49" t="str">
            <v>11-16</v>
          </cell>
          <cell r="B49">
            <v>0</v>
          </cell>
        </row>
        <row r="50">
          <cell r="A50" t="str">
            <v>11-18</v>
          </cell>
          <cell r="B50">
            <v>0</v>
          </cell>
        </row>
        <row r="51">
          <cell r="A51" t="str">
            <v>11-27</v>
          </cell>
          <cell r="B51">
            <v>0</v>
          </cell>
        </row>
        <row r="52">
          <cell r="A52" t="str">
            <v>12-01</v>
          </cell>
          <cell r="B52">
            <v>0</v>
          </cell>
        </row>
        <row r="53">
          <cell r="A53" t="str">
            <v>12-02</v>
          </cell>
          <cell r="B53">
            <v>0</v>
          </cell>
        </row>
        <row r="54">
          <cell r="A54" t="str">
            <v>12-04</v>
          </cell>
          <cell r="B54">
            <v>1</v>
          </cell>
        </row>
        <row r="55">
          <cell r="A55" t="str">
            <v>12-09</v>
          </cell>
          <cell r="B55">
            <v>1</v>
          </cell>
        </row>
        <row r="56">
          <cell r="A56" t="str">
            <v>12-12</v>
          </cell>
          <cell r="B56">
            <v>1</v>
          </cell>
        </row>
        <row r="57">
          <cell r="A57" t="str">
            <v>12-16</v>
          </cell>
          <cell r="B57">
            <v>0</v>
          </cell>
        </row>
        <row r="58">
          <cell r="A58" t="str">
            <v>12-17</v>
          </cell>
          <cell r="B58">
            <v>0</v>
          </cell>
        </row>
        <row r="59">
          <cell r="A59" t="str">
            <v>12-17</v>
          </cell>
          <cell r="B59">
            <v>0</v>
          </cell>
        </row>
        <row r="60">
          <cell r="A60" t="str">
            <v>13-02</v>
          </cell>
          <cell r="B60">
            <v>0</v>
          </cell>
        </row>
        <row r="61">
          <cell r="A61" t="str">
            <v>13-05</v>
          </cell>
          <cell r="B61">
            <v>1</v>
          </cell>
        </row>
        <row r="62">
          <cell r="A62" t="str">
            <v>13-06</v>
          </cell>
          <cell r="B62">
            <v>0</v>
          </cell>
        </row>
        <row r="63">
          <cell r="A63" t="str">
            <v>13-07</v>
          </cell>
          <cell r="B63">
            <v>0</v>
          </cell>
        </row>
        <row r="64">
          <cell r="A64" t="str">
            <v>13-09</v>
          </cell>
          <cell r="B64">
            <v>1</v>
          </cell>
        </row>
        <row r="65">
          <cell r="A65" t="str">
            <v>13-11</v>
          </cell>
          <cell r="B65">
            <v>0</v>
          </cell>
        </row>
        <row r="66">
          <cell r="A66" t="str">
            <v>13-12</v>
          </cell>
          <cell r="B66">
            <v>0</v>
          </cell>
        </row>
        <row r="67">
          <cell r="A67" t="str">
            <v>13-13</v>
          </cell>
          <cell r="B67">
            <v>0</v>
          </cell>
        </row>
        <row r="68">
          <cell r="A68" t="str">
            <v>14-08</v>
          </cell>
          <cell r="B68">
            <v>0</v>
          </cell>
        </row>
        <row r="69">
          <cell r="A69" t="str">
            <v>14-09</v>
          </cell>
          <cell r="B69">
            <v>0</v>
          </cell>
        </row>
        <row r="70">
          <cell r="A70" t="str">
            <v>14-10</v>
          </cell>
          <cell r="B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12.5561224489796"/>
    <col collapsed="false" hidden="false" max="3" min="2" style="1" width="8.50510204081633"/>
    <col collapsed="false" hidden="false" max="4" min="4" style="1" width="15.6581632653061"/>
    <col collapsed="false" hidden="false" max="5" min="5" style="1" width="10.8010204081633"/>
    <col collapsed="false" hidden="false" max="6" min="6" style="1" width="18.0867346938776"/>
    <col collapsed="false" hidden="false" max="8" min="7" style="1" width="8.50510204081633"/>
    <col collapsed="false" hidden="false" max="9" min="9" style="1" width="16.469387755102"/>
    <col collapsed="false" hidden="false" max="12" min="10" style="1" width="12.4183673469388"/>
    <col collapsed="false" hidden="false" max="16" min="13" style="1" width="8.50510204081633"/>
    <col collapsed="false" hidden="false" max="17" min="17" style="1" width="14.5816326530612"/>
    <col collapsed="false" hidden="false" max="1025" min="18" style="1" width="8.50510204081633"/>
  </cols>
  <sheetData>
    <row r="1" s="8" customFormat="true" ht="72.35" hidden="false" customHeight="false" outlineLevel="0" collapsed="false">
      <c r="A1" s="2" t="s">
        <v>0</v>
      </c>
      <c r="B1" s="2"/>
      <c r="C1" s="2" t="s">
        <v>1</v>
      </c>
      <c r="D1" s="2" t="s">
        <v>2</v>
      </c>
      <c r="E1" s="3" t="s">
        <v>3</v>
      </c>
      <c r="F1" s="4" t="s">
        <v>4</v>
      </c>
      <c r="G1" s="4"/>
      <c r="H1" s="5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7" t="s">
        <v>14</v>
      </c>
    </row>
    <row r="2" s="10" customFormat="true" ht="15" hidden="false" customHeight="false" outlineLevel="0" collapsed="false">
      <c r="A2" s="9" t="s">
        <v>15</v>
      </c>
      <c r="B2" s="9" t="s">
        <v>16</v>
      </c>
      <c r="C2" s="1" t="n">
        <v>2</v>
      </c>
      <c r="D2" s="9" t="n">
        <v>53</v>
      </c>
      <c r="E2" s="1" t="n">
        <v>0</v>
      </c>
      <c r="F2" s="1" t="n">
        <v>2</v>
      </c>
      <c r="G2" s="1" t="s">
        <v>17</v>
      </c>
      <c r="H2" s="1" t="n">
        <v>0</v>
      </c>
      <c r="I2" s="1" t="n">
        <v>0</v>
      </c>
      <c r="J2" s="1"/>
      <c r="K2" s="1" t="n">
        <f aca="false">IF(robin_data!M2&gt;=36,0,1)</f>
        <v>0</v>
      </c>
      <c r="L2" s="1" t="n">
        <f aca="false">IF(robin_data!M2&gt;=24,0,1)</f>
        <v>0</v>
      </c>
      <c r="M2" s="9" t="n">
        <v>153</v>
      </c>
      <c r="N2" s="1" t="n">
        <v>2</v>
      </c>
      <c r="O2" s="1" t="n">
        <v>4</v>
      </c>
      <c r="P2" s="1" t="n">
        <v>0</v>
      </c>
      <c r="Q2" s="1" t="n">
        <v>2</v>
      </c>
      <c r="R2" s="10" t="s">
        <v>18</v>
      </c>
    </row>
    <row r="3" customFormat="false" ht="15" hidden="false" customHeight="false" outlineLevel="0" collapsed="false">
      <c r="A3" s="1" t="s">
        <v>19</v>
      </c>
      <c r="B3" s="9" t="s">
        <v>20</v>
      </c>
      <c r="C3" s="1" t="n">
        <v>1</v>
      </c>
      <c r="D3" s="9" t="n">
        <v>38</v>
      </c>
      <c r="E3" s="1" t="n">
        <v>0</v>
      </c>
      <c r="F3" s="1" t="n">
        <v>3</v>
      </c>
      <c r="G3" s="0"/>
      <c r="H3" s="1" t="n">
        <v>0</v>
      </c>
      <c r="I3" s="1" t="n">
        <v>0</v>
      </c>
      <c r="J3" s="0"/>
      <c r="K3" s="1" t="n">
        <f aca="false">IF(robin_data!M3&gt;=36,0,1)</f>
        <v>0</v>
      </c>
      <c r="L3" s="1" t="n">
        <f aca="false">IF(robin_data!M3&gt;=24,0,1)</f>
        <v>0</v>
      </c>
      <c r="M3" s="9" t="n">
        <v>187</v>
      </c>
      <c r="N3" s="1" t="n">
        <v>0</v>
      </c>
      <c r="O3" s="1" t="n">
        <v>5</v>
      </c>
      <c r="P3" s="1" t="n">
        <v>0</v>
      </c>
      <c r="Q3" s="1" t="n">
        <v>3</v>
      </c>
      <c r="R3" s="10" t="n">
        <v>1</v>
      </c>
      <c r="S3" s="10" t="s">
        <v>21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9" t="s">
        <v>22</v>
      </c>
      <c r="B4" s="9" t="s">
        <v>23</v>
      </c>
      <c r="C4" s="9" t="n">
        <v>1</v>
      </c>
      <c r="D4" s="9" t="n">
        <v>65</v>
      </c>
      <c r="E4" s="9" t="n">
        <v>0</v>
      </c>
      <c r="F4" s="1" t="n">
        <v>1</v>
      </c>
      <c r="G4" s="1" t="s">
        <v>17</v>
      </c>
      <c r="H4" s="1" t="n">
        <v>0</v>
      </c>
      <c r="I4" s="1" t="n">
        <v>0</v>
      </c>
      <c r="J4" s="0"/>
      <c r="K4" s="1" t="n">
        <f aca="false">IF(robin_data!M4&gt;=36,0,1)</f>
        <v>0</v>
      </c>
      <c r="L4" s="1" t="n">
        <f aca="false">IF(robin_data!M4&gt;=24,0,1)</f>
        <v>0</v>
      </c>
      <c r="M4" s="9" t="n">
        <v>173</v>
      </c>
      <c r="N4" s="1" t="n">
        <v>1</v>
      </c>
      <c r="O4" s="9" t="n">
        <v>2.8</v>
      </c>
      <c r="P4" s="9" t="n">
        <v>1</v>
      </c>
      <c r="Q4" s="9" t="n">
        <v>1</v>
      </c>
      <c r="R4" s="10" t="n">
        <v>2</v>
      </c>
      <c r="S4" s="10" t="s">
        <v>24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9" t="s">
        <v>25</v>
      </c>
      <c r="B5" s="9" t="s">
        <v>26</v>
      </c>
      <c r="C5" s="9" t="n">
        <v>1</v>
      </c>
      <c r="D5" s="9" t="n">
        <v>89</v>
      </c>
      <c r="E5" s="9" t="n">
        <v>0</v>
      </c>
      <c r="F5" s="1" t="n">
        <v>2</v>
      </c>
      <c r="G5" s="0"/>
      <c r="H5" s="1" t="n">
        <v>0</v>
      </c>
      <c r="I5" s="1" t="n">
        <v>0</v>
      </c>
      <c r="J5" s="0"/>
      <c r="K5" s="1" t="n">
        <f aca="false">IF(robin_data!M5&gt;=36,0,1)</f>
        <v>0</v>
      </c>
      <c r="L5" s="1" t="n">
        <f aca="false">IF(robin_data!M5&gt;=24,0,1)</f>
        <v>0</v>
      </c>
      <c r="M5" s="9" t="n">
        <v>68</v>
      </c>
      <c r="N5" s="1" t="n">
        <v>0</v>
      </c>
      <c r="O5" s="9" t="n">
        <v>10</v>
      </c>
      <c r="P5" s="9" t="n">
        <v>0</v>
      </c>
      <c r="Q5" s="9" t="n">
        <v>1</v>
      </c>
      <c r="R5" s="10" t="n">
        <v>3</v>
      </c>
      <c r="S5" s="10" t="s">
        <v>27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9" t="s">
        <v>28</v>
      </c>
      <c r="B6" s="9" t="s">
        <v>29</v>
      </c>
      <c r="C6" s="9" t="n">
        <v>2</v>
      </c>
      <c r="D6" s="9" t="n">
        <v>50</v>
      </c>
      <c r="E6" s="9" t="n">
        <v>1</v>
      </c>
      <c r="F6" s="1" t="n">
        <v>2</v>
      </c>
      <c r="G6" s="0"/>
      <c r="H6" s="1" t="n">
        <v>0</v>
      </c>
      <c r="I6" s="1" t="n">
        <v>0</v>
      </c>
      <c r="J6" s="0"/>
      <c r="K6" s="1" t="n">
        <f aca="false">IF(robin_data!M6&gt;=36,0,1)</f>
        <v>0</v>
      </c>
      <c r="L6" s="1" t="n">
        <f aca="false">IF(robin_data!M6&gt;=24,0,1)</f>
        <v>0</v>
      </c>
      <c r="M6" s="9" t="n">
        <v>168</v>
      </c>
      <c r="N6" s="1" t="n">
        <v>0</v>
      </c>
      <c r="O6" s="9" t="n">
        <v>0.7</v>
      </c>
      <c r="P6" s="9" t="n">
        <v>0</v>
      </c>
      <c r="Q6" s="9" t="n">
        <v>1</v>
      </c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" t="s">
        <v>30</v>
      </c>
      <c r="B7" s="9" t="s">
        <v>31</v>
      </c>
      <c r="C7" s="1" t="n">
        <v>1</v>
      </c>
      <c r="D7" s="9" t="n">
        <v>79</v>
      </c>
      <c r="E7" s="1" t="n">
        <v>0</v>
      </c>
      <c r="F7" s="11" t="n">
        <v>3</v>
      </c>
      <c r="G7" s="11" t="s">
        <v>17</v>
      </c>
      <c r="H7" s="11" t="n">
        <v>1</v>
      </c>
      <c r="I7" s="1" t="n">
        <v>0</v>
      </c>
      <c r="J7" s="0"/>
      <c r="K7" s="1" t="n">
        <f aca="false">IF(robin_data!M7&gt;=36,0,1)</f>
        <v>0</v>
      </c>
      <c r="L7" s="1" t="n">
        <f aca="false">IF(robin_data!M7&gt;=24,0,1)</f>
        <v>0</v>
      </c>
      <c r="M7" s="9" t="n">
        <v>111</v>
      </c>
      <c r="N7" s="11" t="n">
        <v>0</v>
      </c>
      <c r="O7" s="1" t="n">
        <v>1.7</v>
      </c>
      <c r="P7" s="1" t="n">
        <v>1</v>
      </c>
      <c r="Q7" s="1" t="n">
        <v>1</v>
      </c>
      <c r="R7" s="10" t="s">
        <v>5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s">
        <v>32</v>
      </c>
      <c r="B8" s="9" t="s">
        <v>33</v>
      </c>
      <c r="C8" s="1" t="n">
        <v>1</v>
      </c>
      <c r="D8" s="9" t="n">
        <v>92</v>
      </c>
      <c r="E8" s="1" t="n">
        <v>0</v>
      </c>
      <c r="F8" s="1" t="n">
        <v>2</v>
      </c>
      <c r="G8" s="0"/>
      <c r="H8" s="1" t="n">
        <v>1</v>
      </c>
      <c r="I8" s="1" t="n">
        <v>0</v>
      </c>
      <c r="J8" s="0"/>
      <c r="K8" s="1" t="n">
        <f aca="false">IF(robin_data!M8&gt;=36,0,1)</f>
        <v>0</v>
      </c>
      <c r="L8" s="1" t="n">
        <f aca="false">IF(robin_data!M8&gt;=24,0,1)</f>
        <v>0</v>
      </c>
      <c r="M8" s="9" t="n">
        <v>52</v>
      </c>
      <c r="N8" s="1" t="n">
        <v>1</v>
      </c>
      <c r="O8" s="1" t="n">
        <v>1.3</v>
      </c>
      <c r="P8" s="1" t="n">
        <v>1</v>
      </c>
      <c r="Q8" s="1" t="n">
        <v>1</v>
      </c>
      <c r="R8" s="10" t="n">
        <v>1</v>
      </c>
      <c r="S8" s="10" t="s">
        <v>34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" t="s">
        <v>35</v>
      </c>
      <c r="B9" s="9" t="s">
        <v>36</v>
      </c>
      <c r="C9" s="9" t="n">
        <v>1</v>
      </c>
      <c r="D9" s="9" t="n">
        <v>79</v>
      </c>
      <c r="E9" s="9" t="n">
        <v>0</v>
      </c>
      <c r="F9" s="1" t="n">
        <v>2</v>
      </c>
      <c r="G9" s="0"/>
      <c r="H9" s="1" t="n">
        <v>0</v>
      </c>
      <c r="I9" s="1" t="n">
        <v>0</v>
      </c>
      <c r="J9" s="0"/>
      <c r="K9" s="1" t="n">
        <f aca="false">IF(robin_data!M9&gt;=36,0,1)</f>
        <v>0</v>
      </c>
      <c r="L9" s="1" t="n">
        <f aca="false">IF(robin_data!M9&gt;=24,0,1)</f>
        <v>0</v>
      </c>
      <c r="M9" s="9" t="n">
        <v>88</v>
      </c>
      <c r="N9" s="1" t="n">
        <v>1</v>
      </c>
      <c r="O9" s="12" t="n">
        <v>2.1</v>
      </c>
      <c r="P9" s="12" t="n">
        <v>1</v>
      </c>
      <c r="Q9" s="12" t="n">
        <v>3</v>
      </c>
      <c r="R9" s="10" t="n">
        <v>0</v>
      </c>
      <c r="S9" s="10" t="s">
        <v>37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" t="s">
        <v>38</v>
      </c>
      <c r="B10" s="9" t="s">
        <v>39</v>
      </c>
      <c r="C10" s="1" t="n">
        <v>1</v>
      </c>
      <c r="D10" s="9" t="n">
        <v>52</v>
      </c>
      <c r="E10" s="9" t="n">
        <v>0</v>
      </c>
      <c r="F10" s="1" t="n">
        <v>2</v>
      </c>
      <c r="G10" s="0"/>
      <c r="H10" s="1" t="n">
        <v>0</v>
      </c>
      <c r="I10" s="1" t="n">
        <v>0</v>
      </c>
      <c r="J10" s="0"/>
      <c r="K10" s="1" t="n">
        <f aca="false">IF(robin_data!M10&gt;=36,0,1)</f>
        <v>0</v>
      </c>
      <c r="L10" s="1" t="n">
        <f aca="false">IF(robin_data!M10&gt;=24,0,1)</f>
        <v>0</v>
      </c>
      <c r="M10" s="9" t="n">
        <v>133</v>
      </c>
      <c r="N10" s="1" t="n">
        <v>1</v>
      </c>
      <c r="O10" s="13" t="n">
        <v>4</v>
      </c>
      <c r="P10" s="13" t="n">
        <v>1</v>
      </c>
      <c r="Q10" s="13" t="n">
        <v>3</v>
      </c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s">
        <v>40</v>
      </c>
      <c r="B11" s="9" t="s">
        <v>41</v>
      </c>
      <c r="C11" s="1" t="n">
        <v>1</v>
      </c>
      <c r="D11" s="9" t="n">
        <v>53</v>
      </c>
      <c r="E11" s="9" t="n">
        <v>0</v>
      </c>
      <c r="F11" s="1" t="n">
        <v>2</v>
      </c>
      <c r="G11" s="0"/>
      <c r="H11" s="1" t="n">
        <v>0</v>
      </c>
      <c r="I11" s="1" t="n">
        <v>0</v>
      </c>
      <c r="J11" s="0"/>
      <c r="K11" s="1" t="n">
        <f aca="false">IF(robin_data!M11&gt;=36,0,1)</f>
        <v>0</v>
      </c>
      <c r="L11" s="1" t="n">
        <f aca="false">IF(robin_data!M11&gt;=24,0,1)</f>
        <v>0</v>
      </c>
      <c r="M11" s="9" t="n">
        <v>146</v>
      </c>
      <c r="N11" s="1" t="n">
        <v>0</v>
      </c>
      <c r="O11" s="13" t="n">
        <v>1.3</v>
      </c>
      <c r="P11" s="13" t="n">
        <v>1</v>
      </c>
      <c r="Q11" s="13" t="n">
        <v>3</v>
      </c>
      <c r="R11" s="10" t="s">
        <v>6</v>
      </c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" t="s">
        <v>42</v>
      </c>
      <c r="B12" s="9" t="s">
        <v>43</v>
      </c>
      <c r="C12" s="9" t="n">
        <v>1</v>
      </c>
      <c r="D12" s="9" t="n">
        <v>75</v>
      </c>
      <c r="E12" s="9" t="n">
        <v>0</v>
      </c>
      <c r="F12" s="1" t="n">
        <v>3</v>
      </c>
      <c r="G12" s="0"/>
      <c r="H12" s="1" t="n">
        <v>0</v>
      </c>
      <c r="I12" s="1" t="n">
        <v>0</v>
      </c>
      <c r="J12" s="0"/>
      <c r="K12" s="1" t="n">
        <f aca="false">IF(robin_data!M12&gt;=36,0,1)</f>
        <v>0</v>
      </c>
      <c r="L12" s="1" t="n">
        <f aca="false">IF(robin_data!M12&gt;=24,0,1)</f>
        <v>0</v>
      </c>
      <c r="M12" s="9" t="n">
        <v>149</v>
      </c>
      <c r="N12" s="1" t="n">
        <v>0</v>
      </c>
      <c r="O12" s="1" t="n">
        <v>3.2</v>
      </c>
      <c r="P12" s="1" t="n">
        <v>1</v>
      </c>
      <c r="Q12" s="1" t="n">
        <v>2</v>
      </c>
      <c r="R12" s="10" t="n">
        <v>1</v>
      </c>
      <c r="S12" s="10" t="s">
        <v>44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" t="s">
        <v>45</v>
      </c>
      <c r="B13" s="9" t="s">
        <v>43</v>
      </c>
      <c r="C13" s="9" t="n">
        <v>1</v>
      </c>
      <c r="D13" s="9" t="n">
        <v>75</v>
      </c>
      <c r="E13" s="9" t="n">
        <v>0</v>
      </c>
      <c r="F13" s="1" t="n">
        <v>3</v>
      </c>
      <c r="G13" s="0"/>
      <c r="H13" s="1" t="n">
        <v>0</v>
      </c>
      <c r="I13" s="1" t="n">
        <v>0</v>
      </c>
      <c r="J13" s="0"/>
      <c r="K13" s="1" t="n">
        <f aca="false">IF(robin_data!M13&gt;=36,0,1)</f>
        <v>0</v>
      </c>
      <c r="L13" s="1" t="n">
        <f aca="false">IF(robin_data!M13&gt;=24,0,1)</f>
        <v>0</v>
      </c>
      <c r="M13" s="9" t="n">
        <v>149</v>
      </c>
      <c r="N13" s="9" t="n">
        <v>0</v>
      </c>
      <c r="O13" s="1" t="n">
        <v>2.7</v>
      </c>
      <c r="P13" s="9" t="n">
        <v>1</v>
      </c>
      <c r="Q13" s="9" t="n">
        <v>2</v>
      </c>
      <c r="R13" s="10" t="n">
        <v>0</v>
      </c>
      <c r="S13" s="10" t="s">
        <v>46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" t="s">
        <v>47</v>
      </c>
      <c r="B14" s="9" t="s">
        <v>48</v>
      </c>
      <c r="C14" s="9" t="n">
        <v>1</v>
      </c>
      <c r="D14" s="9" t="n">
        <v>70</v>
      </c>
      <c r="E14" s="1" t="n">
        <v>0</v>
      </c>
      <c r="F14" s="1" t="n">
        <v>3</v>
      </c>
      <c r="G14" s="0"/>
      <c r="H14" s="1" t="n">
        <v>0</v>
      </c>
      <c r="I14" s="1" t="n">
        <v>0</v>
      </c>
      <c r="J14" s="0"/>
      <c r="K14" s="1" t="n">
        <f aca="false">IF(robin_data!M14&gt;=36,0,1)</f>
        <v>0</v>
      </c>
      <c r="L14" s="1" t="n">
        <f aca="false">IF(robin_data!M14&gt;=24,0,1)</f>
        <v>0</v>
      </c>
      <c r="M14" s="9" t="n">
        <v>48</v>
      </c>
      <c r="N14" s="1" t="n">
        <v>1</v>
      </c>
      <c r="O14" s="1" t="n">
        <v>11.4</v>
      </c>
      <c r="P14" s="1" t="n">
        <v>0</v>
      </c>
      <c r="Q14" s="1" t="n">
        <v>1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" t="s">
        <v>49</v>
      </c>
      <c r="B15" s="9" t="s">
        <v>50</v>
      </c>
      <c r="C15" s="1" t="n">
        <v>1</v>
      </c>
      <c r="D15" s="9" t="n">
        <v>67</v>
      </c>
      <c r="E15" s="9" t="n">
        <v>0</v>
      </c>
      <c r="F15" s="1" t="n">
        <v>3</v>
      </c>
      <c r="G15" s="0"/>
      <c r="H15" s="1" t="n">
        <v>1</v>
      </c>
      <c r="I15" s="1" t="n">
        <v>0</v>
      </c>
      <c r="J15" s="0"/>
      <c r="K15" s="1" t="n">
        <f aca="false">IF(robin_data!M15&gt;=36,0,1)</f>
        <v>1</v>
      </c>
      <c r="L15" s="1" t="n">
        <f aca="false">IF(robin_data!M15&gt;=24,0,1)</f>
        <v>1</v>
      </c>
      <c r="M15" s="9" t="n">
        <v>13</v>
      </c>
      <c r="N15" s="1" t="n">
        <v>0</v>
      </c>
      <c r="O15" s="1" t="n">
        <v>4.5</v>
      </c>
      <c r="P15" s="1" t="n">
        <v>1</v>
      </c>
      <c r="Q15" s="1" t="n">
        <v>1</v>
      </c>
      <c r="R15" s="10" t="s">
        <v>51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" t="s">
        <v>52</v>
      </c>
      <c r="B16" s="9" t="s">
        <v>53</v>
      </c>
      <c r="C16" s="1" t="n">
        <v>1</v>
      </c>
      <c r="D16" s="9" t="n">
        <v>81</v>
      </c>
      <c r="E16" s="11" t="n">
        <v>0</v>
      </c>
      <c r="F16" s="1" t="n">
        <v>2</v>
      </c>
      <c r="G16" s="0"/>
      <c r="H16" s="1" t="n">
        <v>0</v>
      </c>
      <c r="I16" s="1" t="n">
        <v>0</v>
      </c>
      <c r="J16" s="0"/>
      <c r="K16" s="1" t="n">
        <f aca="false">IF(robin_data!M16&gt;=36,0,1)</f>
        <v>0</v>
      </c>
      <c r="L16" s="1" t="n">
        <f aca="false">IF(robin_data!M16&gt;=24,0,1)</f>
        <v>0</v>
      </c>
      <c r="M16" s="9" t="n">
        <v>104</v>
      </c>
      <c r="N16" s="1" t="n">
        <v>1</v>
      </c>
      <c r="O16" s="1" t="n">
        <v>3</v>
      </c>
      <c r="P16" s="1" t="n">
        <v>1</v>
      </c>
      <c r="Q16" s="1" t="n">
        <v>1</v>
      </c>
      <c r="R16" s="10" t="s">
        <v>54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" t="s">
        <v>55</v>
      </c>
      <c r="B17" s="9" t="s">
        <v>56</v>
      </c>
      <c r="C17" s="1" t="n">
        <v>1</v>
      </c>
      <c r="D17" s="9" t="n">
        <v>67</v>
      </c>
      <c r="E17" s="1" t="n">
        <v>0</v>
      </c>
      <c r="F17" s="1" t="n">
        <v>2</v>
      </c>
      <c r="G17" s="0"/>
      <c r="H17" s="1" t="n">
        <v>1</v>
      </c>
      <c r="I17" s="1" t="n">
        <v>0</v>
      </c>
      <c r="J17" s="0"/>
      <c r="K17" s="1" t="n">
        <f aca="false">IF(robin_data!M17&gt;=36,0,1)</f>
        <v>0</v>
      </c>
      <c r="L17" s="1" t="n">
        <f aca="false">IF(robin_data!M17&gt;=24,0,1)</f>
        <v>0</v>
      </c>
      <c r="M17" s="9" t="n">
        <v>91</v>
      </c>
      <c r="N17" s="1" t="n">
        <v>0</v>
      </c>
      <c r="O17" s="1" t="n">
        <v>3.25</v>
      </c>
      <c r="P17" s="1" t="n">
        <v>0</v>
      </c>
      <c r="Q17" s="1" t="n">
        <v>1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" t="s">
        <v>57</v>
      </c>
      <c r="B18" s="9" t="s">
        <v>58</v>
      </c>
      <c r="C18" s="9" t="n">
        <v>1</v>
      </c>
      <c r="D18" s="9" t="n">
        <v>72</v>
      </c>
      <c r="E18" s="9" t="n">
        <v>0</v>
      </c>
      <c r="F18" s="11" t="n">
        <v>2</v>
      </c>
      <c r="G18" s="11"/>
      <c r="H18" s="11" t="n">
        <v>1</v>
      </c>
      <c r="I18" s="1" t="n">
        <v>0</v>
      </c>
      <c r="J18" s="0"/>
      <c r="K18" s="1" t="n">
        <f aca="false">IF(robin_data!M18&gt;=36,0,1)</f>
        <v>0</v>
      </c>
      <c r="L18" s="1" t="n">
        <f aca="false">IF(robin_data!M18&gt;=24,0,1)</f>
        <v>0</v>
      </c>
      <c r="M18" s="9" t="n">
        <v>53</v>
      </c>
      <c r="N18" s="1" t="n">
        <v>0</v>
      </c>
      <c r="O18" s="1" t="n">
        <v>3.5</v>
      </c>
      <c r="P18" s="1" t="n">
        <v>1</v>
      </c>
      <c r="Q18" s="1" t="n">
        <v>1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1" t="s">
        <v>59</v>
      </c>
      <c r="B19" s="9" t="s">
        <v>60</v>
      </c>
      <c r="C19" s="1" t="n">
        <v>1</v>
      </c>
      <c r="D19" s="9" t="n">
        <v>88</v>
      </c>
      <c r="E19" s="9" t="n">
        <v>0</v>
      </c>
      <c r="F19" s="1" t="n">
        <v>3</v>
      </c>
      <c r="G19" s="0"/>
      <c r="H19" s="1" t="n">
        <v>0</v>
      </c>
      <c r="I19" s="1" t="n">
        <v>0</v>
      </c>
      <c r="J19" s="0"/>
      <c r="K19" s="1" t="n">
        <f aca="false">IF(robin_data!M19&gt;=36,0,1)</f>
        <v>1</v>
      </c>
      <c r="L19" s="1" t="n">
        <f aca="false">IF(robin_data!M19&gt;=24,0,1)</f>
        <v>0</v>
      </c>
      <c r="M19" s="9" t="n">
        <v>30</v>
      </c>
      <c r="N19" s="1" t="n">
        <v>1</v>
      </c>
      <c r="O19" s="11" t="n">
        <v>4</v>
      </c>
      <c r="P19" s="1" t="n">
        <v>1</v>
      </c>
      <c r="Q19" s="1" t="n">
        <v>1</v>
      </c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" t="s">
        <v>61</v>
      </c>
      <c r="B20" s="9" t="s">
        <v>62</v>
      </c>
      <c r="C20" s="9" t="n">
        <v>1</v>
      </c>
      <c r="D20" s="9" t="n">
        <v>59</v>
      </c>
      <c r="E20" s="9" t="n">
        <v>0</v>
      </c>
      <c r="F20" s="1" t="n">
        <v>2</v>
      </c>
      <c r="G20" s="0"/>
      <c r="H20" s="1" t="n">
        <v>0</v>
      </c>
      <c r="I20" s="1" t="n">
        <v>0</v>
      </c>
      <c r="J20" s="0"/>
      <c r="K20" s="1" t="n">
        <f aca="false">IF(robin_data!M20&gt;=36,0,1)</f>
        <v>0</v>
      </c>
      <c r="L20" s="1" t="n">
        <f aca="false">IF(robin_data!M20&gt;=24,0,1)</f>
        <v>0</v>
      </c>
      <c r="M20" s="9" t="n">
        <v>117</v>
      </c>
      <c r="N20" s="1" t="n">
        <v>0</v>
      </c>
      <c r="O20" s="12" t="n">
        <v>2.75</v>
      </c>
      <c r="P20" s="1" t="n">
        <v>0</v>
      </c>
      <c r="Q20" s="1" t="n">
        <v>3</v>
      </c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" t="s">
        <v>63</v>
      </c>
      <c r="B21" s="9" t="s">
        <v>64</v>
      </c>
      <c r="C21" s="1" t="n">
        <v>1</v>
      </c>
      <c r="D21" s="9" t="n">
        <v>67</v>
      </c>
      <c r="E21" s="9" t="n">
        <v>0</v>
      </c>
      <c r="F21" s="1" t="n">
        <v>2</v>
      </c>
      <c r="G21" s="0"/>
      <c r="H21" s="1" t="n">
        <v>0</v>
      </c>
      <c r="I21" s="1" t="n">
        <v>0</v>
      </c>
      <c r="J21" s="0"/>
      <c r="K21" s="1" t="n">
        <f aca="false">IF(robin_data!M21&gt;=36,0,1)</f>
        <v>0</v>
      </c>
      <c r="L21" s="1" t="n">
        <f aca="false">IF(robin_data!M21&gt;=24,0,1)</f>
        <v>0</v>
      </c>
      <c r="M21" s="9" t="n">
        <v>61</v>
      </c>
      <c r="N21" s="1" t="n">
        <v>0</v>
      </c>
      <c r="O21" s="1" t="n">
        <v>2.9</v>
      </c>
      <c r="P21" s="1" t="n">
        <v>0</v>
      </c>
      <c r="Q21" s="1" t="n">
        <v>2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" t="s">
        <v>65</v>
      </c>
      <c r="B22" s="9" t="s">
        <v>66</v>
      </c>
      <c r="C22" s="9" t="n">
        <v>2</v>
      </c>
      <c r="D22" s="9" t="n">
        <v>52</v>
      </c>
      <c r="E22" s="9" t="n">
        <v>0</v>
      </c>
      <c r="F22" s="1" t="n">
        <v>2</v>
      </c>
      <c r="G22" s="0"/>
      <c r="H22" s="1" t="n">
        <v>0</v>
      </c>
      <c r="I22" s="11" t="n">
        <v>0</v>
      </c>
      <c r="J22" s="11"/>
      <c r="K22" s="1" t="n">
        <f aca="false">IF(robin_data!M22&gt;=36,0,1)</f>
        <v>0</v>
      </c>
      <c r="L22" s="1" t="n">
        <f aca="false">IF(robin_data!M22&gt;=24,0,1)</f>
        <v>0</v>
      </c>
      <c r="M22" s="9" t="n">
        <v>118</v>
      </c>
      <c r="N22" s="1" t="n">
        <v>0</v>
      </c>
      <c r="O22" s="1" t="n">
        <v>2</v>
      </c>
      <c r="P22" s="1" t="n">
        <v>2</v>
      </c>
      <c r="Q22" s="1" t="n">
        <v>2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" t="s">
        <v>67</v>
      </c>
      <c r="B23" s="9" t="s">
        <v>68</v>
      </c>
      <c r="C23" s="9" t="n">
        <v>1</v>
      </c>
      <c r="D23" s="9" t="n">
        <v>72</v>
      </c>
      <c r="E23" s="9" t="n">
        <v>2</v>
      </c>
      <c r="F23" s="1" t="n">
        <v>2</v>
      </c>
      <c r="G23" s="0"/>
      <c r="H23" s="1" t="n">
        <v>0</v>
      </c>
      <c r="I23" s="1" t="n">
        <v>0</v>
      </c>
      <c r="J23" s="0"/>
      <c r="K23" s="1" t="n">
        <f aca="false">IF(robin_data!M23&gt;=36,0,1)</f>
        <v>0</v>
      </c>
      <c r="L23" s="1" t="n">
        <f aca="false">IF(robin_data!M23&gt;=24,0,1)</f>
        <v>0</v>
      </c>
      <c r="M23" s="9" t="n">
        <v>114</v>
      </c>
      <c r="N23" s="1" t="n">
        <v>0</v>
      </c>
      <c r="O23" s="12" t="n">
        <v>1.3</v>
      </c>
      <c r="P23" s="1" t="n">
        <v>0</v>
      </c>
      <c r="Q23" s="1" t="n">
        <v>3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" t="s">
        <v>69</v>
      </c>
      <c r="B24" s="9" t="s">
        <v>70</v>
      </c>
      <c r="C24" s="1" t="n">
        <v>2</v>
      </c>
      <c r="D24" s="9" t="n">
        <v>22</v>
      </c>
      <c r="E24" s="9" t="n">
        <v>0</v>
      </c>
      <c r="F24" s="1" t="n">
        <v>2</v>
      </c>
      <c r="G24" s="0"/>
      <c r="H24" s="1" t="n">
        <v>0</v>
      </c>
      <c r="I24" s="1" t="n">
        <v>0</v>
      </c>
      <c r="J24" s="0"/>
      <c r="K24" s="1" t="n">
        <f aca="false">IF(robin_data!M24&gt;=36,0,1)</f>
        <v>0</v>
      </c>
      <c r="L24" s="1" t="n">
        <f aca="false">IF(robin_data!M24&gt;=24,0,1)</f>
        <v>0</v>
      </c>
      <c r="M24" s="9" t="n">
        <v>102</v>
      </c>
      <c r="N24" s="9" t="n">
        <v>1</v>
      </c>
      <c r="O24" s="9" t="n">
        <v>2.3</v>
      </c>
      <c r="P24" s="1" t="n">
        <v>1</v>
      </c>
      <c r="Q24" s="1" t="n">
        <v>1</v>
      </c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" t="s">
        <v>71</v>
      </c>
      <c r="B25" s="9" t="s">
        <v>72</v>
      </c>
      <c r="C25" s="14" t="n">
        <f aca="false">IF(robin_data!A25="M",0,1)</f>
        <v>1</v>
      </c>
      <c r="D25" s="15" t="n">
        <v>76</v>
      </c>
      <c r="E25" s="15" t="n">
        <v>0</v>
      </c>
      <c r="F25" s="16" t="s">
        <v>73</v>
      </c>
      <c r="G25" s="16"/>
      <c r="H25" s="15" t="n">
        <v>0</v>
      </c>
      <c r="I25" s="15" t="n">
        <v>0</v>
      </c>
      <c r="J25" s="15" t="n">
        <v>0</v>
      </c>
      <c r="K25" s="1" t="n">
        <f aca="false">IF(robin_data!M25&gt;=36,0,1)</f>
        <v>0</v>
      </c>
      <c r="L25" s="1" t="n">
        <f aca="false">IF(robin_data!M25&gt;=24,0,1)</f>
        <v>0</v>
      </c>
      <c r="M25" s="15" t="n">
        <v>103</v>
      </c>
      <c r="N25" s="15" t="n">
        <v>0</v>
      </c>
      <c r="O25" s="15" t="n">
        <v>1.5</v>
      </c>
      <c r="P25" s="15" t="n">
        <v>1</v>
      </c>
      <c r="Q25" s="15" t="n">
        <v>0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" t="s">
        <v>74</v>
      </c>
      <c r="B26" s="9" t="s">
        <v>75</v>
      </c>
      <c r="C26" s="1" t="n">
        <v>1</v>
      </c>
      <c r="D26" s="9" t="n">
        <v>64</v>
      </c>
      <c r="E26" s="1" t="n">
        <v>1</v>
      </c>
      <c r="F26" s="1" t="n">
        <v>2</v>
      </c>
      <c r="G26" s="0"/>
      <c r="H26" s="1" t="n">
        <v>0</v>
      </c>
      <c r="I26" s="1" t="n">
        <v>0</v>
      </c>
      <c r="J26" s="0"/>
      <c r="K26" s="1" t="n">
        <f aca="false">IF(robin_data!M26&gt;=36,0,1)</f>
        <v>0</v>
      </c>
      <c r="L26" s="1" t="n">
        <f aca="false">IF(robin_data!M26&gt;=24,0,1)</f>
        <v>0</v>
      </c>
      <c r="M26" s="9" t="n">
        <v>64</v>
      </c>
      <c r="N26" s="1" t="n">
        <v>1</v>
      </c>
      <c r="O26" s="1" t="n">
        <v>3.5</v>
      </c>
      <c r="P26" s="1" t="n">
        <v>0</v>
      </c>
      <c r="Q26" s="1" t="n">
        <v>2</v>
      </c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" t="s">
        <v>76</v>
      </c>
      <c r="B27" s="9" t="s">
        <v>77</v>
      </c>
      <c r="C27" s="9" t="n">
        <v>1</v>
      </c>
      <c r="D27" s="9" t="n">
        <v>75</v>
      </c>
      <c r="E27" s="9" t="n">
        <v>0</v>
      </c>
      <c r="F27" s="1" t="n">
        <v>3</v>
      </c>
      <c r="G27" s="0"/>
      <c r="H27" s="1" t="n">
        <v>1</v>
      </c>
      <c r="I27" s="1" t="n">
        <v>0</v>
      </c>
      <c r="J27" s="0"/>
      <c r="K27" s="1" t="n">
        <f aca="false">IF(robin_data!M27&gt;=36,0,1)</f>
        <v>1</v>
      </c>
      <c r="L27" s="1" t="n">
        <f aca="false">IF(robin_data!M27&gt;=24,0,1)</f>
        <v>1</v>
      </c>
      <c r="M27" s="9" t="n">
        <v>5</v>
      </c>
      <c r="N27" s="1" t="n">
        <v>0</v>
      </c>
      <c r="O27" s="12" t="n">
        <v>3.5</v>
      </c>
      <c r="P27" s="1" t="n">
        <v>0</v>
      </c>
      <c r="Q27" s="1" t="n">
        <v>3</v>
      </c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9" t="s">
        <v>78</v>
      </c>
      <c r="B28" s="9" t="s">
        <v>79</v>
      </c>
      <c r="C28" s="9" t="n">
        <v>2</v>
      </c>
      <c r="D28" s="9" t="n">
        <v>39</v>
      </c>
      <c r="E28" s="9" t="n">
        <v>1</v>
      </c>
      <c r="F28" s="1" t="n">
        <v>2</v>
      </c>
      <c r="G28" s="0"/>
      <c r="H28" s="1" t="n">
        <v>0</v>
      </c>
      <c r="I28" s="1" t="n">
        <v>0</v>
      </c>
      <c r="J28" s="0"/>
      <c r="K28" s="1" t="n">
        <f aca="false">IF(robin_data!M28&gt;=36,0,1)</f>
        <v>0</v>
      </c>
      <c r="L28" s="1" t="n">
        <f aca="false">IF(robin_data!M28&gt;=24,0,1)</f>
        <v>0</v>
      </c>
      <c r="M28" s="9" t="n">
        <v>90</v>
      </c>
      <c r="N28" s="1" t="n">
        <v>0</v>
      </c>
      <c r="O28" s="9" t="n">
        <v>2</v>
      </c>
      <c r="P28" s="9" t="n">
        <v>1</v>
      </c>
      <c r="Q28" s="9" t="n">
        <v>1</v>
      </c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" t="s">
        <v>80</v>
      </c>
      <c r="B29" s="9" t="s">
        <v>81</v>
      </c>
      <c r="C29" s="9" t="n">
        <v>1</v>
      </c>
      <c r="D29" s="9" t="n">
        <v>61</v>
      </c>
      <c r="E29" s="9" t="n">
        <v>0</v>
      </c>
      <c r="F29" s="1" t="n">
        <v>2</v>
      </c>
      <c r="G29" s="0"/>
      <c r="H29" s="1" t="n">
        <v>0</v>
      </c>
      <c r="I29" s="1" t="n">
        <v>0</v>
      </c>
      <c r="J29" s="0"/>
      <c r="K29" s="1" t="n">
        <f aca="false">IF(robin_data!M29&gt;=36,0,1)</f>
        <v>0</v>
      </c>
      <c r="L29" s="1" t="n">
        <f aca="false">IF(robin_data!M29&gt;=24,0,1)</f>
        <v>0</v>
      </c>
      <c r="M29" s="9" t="n">
        <v>95</v>
      </c>
      <c r="N29" s="1" t="n">
        <v>1</v>
      </c>
      <c r="O29" s="1" t="n">
        <v>1.9</v>
      </c>
      <c r="P29" s="1" t="n">
        <v>1</v>
      </c>
      <c r="Q29" s="1" t="n">
        <v>1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" t="s">
        <v>82</v>
      </c>
      <c r="B30" s="9" t="s">
        <v>83</v>
      </c>
      <c r="C30" s="9" t="n">
        <v>2</v>
      </c>
      <c r="D30" s="9" t="n">
        <v>84</v>
      </c>
      <c r="E30" s="1" t="n">
        <v>0</v>
      </c>
      <c r="F30" s="1" t="n">
        <v>2</v>
      </c>
      <c r="G30" s="0"/>
      <c r="H30" s="1" t="n">
        <v>0</v>
      </c>
      <c r="I30" s="1" t="n">
        <v>0</v>
      </c>
      <c r="J30" s="0"/>
      <c r="K30" s="1" t="n">
        <f aca="false">IF(robin_data!M30&gt;=36,0,1)</f>
        <v>0</v>
      </c>
      <c r="L30" s="1" t="n">
        <f aca="false">IF(robin_data!M30&gt;=24,0,1)</f>
        <v>0</v>
      </c>
      <c r="M30" s="9" t="n">
        <v>70</v>
      </c>
      <c r="N30" s="1" t="n">
        <v>0</v>
      </c>
      <c r="O30" s="1" t="n">
        <v>2.3</v>
      </c>
      <c r="P30" s="1" t="n">
        <v>0</v>
      </c>
      <c r="Q30" s="1" t="n">
        <v>1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" t="s">
        <v>84</v>
      </c>
      <c r="B31" s="9" t="s">
        <v>85</v>
      </c>
      <c r="C31" s="9" t="n">
        <v>1</v>
      </c>
      <c r="D31" s="9" t="n">
        <v>67</v>
      </c>
      <c r="E31" s="9" t="n">
        <v>0</v>
      </c>
      <c r="F31" s="1" t="n">
        <v>2</v>
      </c>
      <c r="G31" s="0"/>
      <c r="H31" s="1" t="n">
        <v>0</v>
      </c>
      <c r="I31" s="1" t="n">
        <v>0</v>
      </c>
      <c r="J31" s="0"/>
      <c r="K31" s="1" t="n">
        <f aca="false">IF(robin_data!M31&gt;=36,0,1)</f>
        <v>0</v>
      </c>
      <c r="L31" s="1" t="n">
        <f aca="false">IF(robin_data!M31&gt;=24,0,1)</f>
        <v>0</v>
      </c>
      <c r="M31" s="9" t="n">
        <v>105</v>
      </c>
      <c r="N31" s="9" t="n">
        <v>0</v>
      </c>
      <c r="O31" s="1" t="n">
        <v>2.6</v>
      </c>
      <c r="P31" s="9" t="n">
        <v>1</v>
      </c>
      <c r="Q31" s="9" t="n">
        <v>2</v>
      </c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" t="s">
        <v>86</v>
      </c>
      <c r="B32" s="9" t="s">
        <v>87</v>
      </c>
      <c r="C32" s="9" t="n">
        <v>1</v>
      </c>
      <c r="D32" s="9" t="n">
        <v>82</v>
      </c>
      <c r="E32" s="9" t="n">
        <v>0</v>
      </c>
      <c r="F32" s="1" t="n">
        <v>2</v>
      </c>
      <c r="G32" s="0"/>
      <c r="H32" s="1" t="n">
        <v>1</v>
      </c>
      <c r="I32" s="1" t="n">
        <v>0</v>
      </c>
      <c r="J32" s="0"/>
      <c r="K32" s="1" t="n">
        <f aca="false">IF(robin_data!M32&gt;=36,0,1)</f>
        <v>0</v>
      </c>
      <c r="L32" s="1" t="n">
        <f aca="false">IF(robin_data!M32&gt;=24,0,1)</f>
        <v>0</v>
      </c>
      <c r="M32" s="9" t="n">
        <v>68</v>
      </c>
      <c r="N32" s="9" t="n">
        <v>0</v>
      </c>
      <c r="O32" s="1" t="n">
        <v>4.5</v>
      </c>
      <c r="P32" s="9" t="n">
        <v>1</v>
      </c>
      <c r="Q32" s="9" t="n">
        <v>1</v>
      </c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5" t="s">
        <v>88</v>
      </c>
      <c r="B33" s="9" t="s">
        <v>89</v>
      </c>
      <c r="C33" s="14" t="n">
        <v>2</v>
      </c>
      <c r="D33" s="15" t="n">
        <v>84</v>
      </c>
      <c r="E33" s="17" t="n">
        <v>0</v>
      </c>
      <c r="F33" s="16" t="s">
        <v>73</v>
      </c>
      <c r="G33" s="16"/>
      <c r="H33" s="15" t="n">
        <v>1</v>
      </c>
      <c r="I33" s="17" t="n">
        <v>0</v>
      </c>
      <c r="J33" s="15"/>
      <c r="K33" s="1" t="n">
        <f aca="false">IF(robin_data!M33&gt;=36,0,1)</f>
        <v>1</v>
      </c>
      <c r="L33" s="1" t="n">
        <f aca="false">IF(robin_data!M33&gt;=24,0,1)</f>
        <v>1</v>
      </c>
      <c r="M33" s="15" t="n">
        <v>14</v>
      </c>
      <c r="N33" s="15" t="n">
        <v>1</v>
      </c>
      <c r="O33" s="15" t="n">
        <v>1.2</v>
      </c>
      <c r="P33" s="15" t="n">
        <v>1</v>
      </c>
      <c r="Q33" s="15" t="n">
        <v>1</v>
      </c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5" t="s">
        <v>90</v>
      </c>
      <c r="B34" s="9" t="s">
        <v>91</v>
      </c>
      <c r="C34" s="14" t="n">
        <f aca="false">IF(robin_data!A34="M",0,1)</f>
        <v>1</v>
      </c>
      <c r="D34" s="15" t="n">
        <v>79</v>
      </c>
      <c r="E34" s="15" t="n">
        <v>0</v>
      </c>
      <c r="F34" s="16" t="s">
        <v>73</v>
      </c>
      <c r="G34" s="16"/>
      <c r="H34" s="15" t="n">
        <v>0</v>
      </c>
      <c r="I34" s="15" t="n">
        <v>0</v>
      </c>
      <c r="J34" s="15"/>
      <c r="K34" s="1" t="n">
        <f aca="false">IF(robin_data!M34&gt;=36,0,1)</f>
        <v>0</v>
      </c>
      <c r="L34" s="1" t="n">
        <f aca="false">IF(robin_data!M34&gt;=24,0,1)</f>
        <v>0</v>
      </c>
      <c r="M34" s="15" t="n">
        <v>45</v>
      </c>
      <c r="N34" s="15" t="n">
        <v>1</v>
      </c>
      <c r="O34" s="15" t="n">
        <v>2.4</v>
      </c>
      <c r="P34" s="15" t="n">
        <v>0</v>
      </c>
      <c r="Q34" s="15" t="n">
        <v>0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92</v>
      </c>
      <c r="B35" s="9" t="s">
        <v>93</v>
      </c>
      <c r="C35" s="9" t="n">
        <v>2</v>
      </c>
      <c r="D35" s="9" t="n">
        <v>62</v>
      </c>
      <c r="E35" s="9" t="n">
        <v>0</v>
      </c>
      <c r="F35" s="1" t="n">
        <v>1</v>
      </c>
      <c r="G35" s="0"/>
      <c r="H35" s="1" t="n">
        <v>0</v>
      </c>
      <c r="I35" s="1" t="n">
        <v>0</v>
      </c>
      <c r="J35" s="0"/>
      <c r="K35" s="1" t="n">
        <f aca="false">IF(robin_data!M35&gt;=36,0,1)</f>
        <v>1</v>
      </c>
      <c r="L35" s="1" t="n">
        <f aca="false">IF(robin_data!M35&gt;=24,0,1)</f>
        <v>0</v>
      </c>
      <c r="M35" s="9" t="n">
        <v>35</v>
      </c>
      <c r="N35" s="9" t="n">
        <v>1</v>
      </c>
      <c r="O35" s="9" t="n">
        <v>1.7</v>
      </c>
      <c r="P35" s="9" t="n">
        <v>1</v>
      </c>
      <c r="Q35" s="9" t="n">
        <v>1</v>
      </c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5" t="s">
        <v>94</v>
      </c>
      <c r="B36" s="9" t="s">
        <v>95</v>
      </c>
      <c r="C36" s="14" t="n">
        <f aca="false">IF(robin_data!A36="M",0,1)</f>
        <v>1</v>
      </c>
      <c r="D36" s="15" t="n">
        <v>73</v>
      </c>
      <c r="E36" s="15" t="n">
        <v>0</v>
      </c>
      <c r="F36" s="15"/>
      <c r="G36" s="15"/>
      <c r="H36" s="15" t="n">
        <v>0</v>
      </c>
      <c r="I36" s="15" t="n">
        <v>0</v>
      </c>
      <c r="J36" s="15" t="n">
        <v>0</v>
      </c>
      <c r="K36" s="1" t="n">
        <f aca="false">IF(robin_data!M36&gt;=36,0,1)</f>
        <v>0</v>
      </c>
      <c r="L36" s="1" t="n">
        <f aca="false">IF(robin_data!M36&gt;=24,0,1)</f>
        <v>0</v>
      </c>
      <c r="M36" s="15" t="n">
        <v>77</v>
      </c>
      <c r="N36" s="15" t="n">
        <v>0</v>
      </c>
      <c r="O36" s="15" t="n">
        <v>4.2</v>
      </c>
      <c r="P36" s="15" t="n">
        <v>1</v>
      </c>
      <c r="Q36" s="15" t="n">
        <v>1</v>
      </c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" t="s">
        <v>96</v>
      </c>
      <c r="B37" s="9" t="s">
        <v>97</v>
      </c>
      <c r="C37" s="9" t="n">
        <v>1</v>
      </c>
      <c r="D37" s="9" t="n">
        <v>74</v>
      </c>
      <c r="E37" s="9" t="n">
        <v>0</v>
      </c>
      <c r="F37" s="1" t="n">
        <v>2</v>
      </c>
      <c r="G37" s="0"/>
      <c r="H37" s="1" t="n">
        <v>0</v>
      </c>
      <c r="I37" s="1" t="n">
        <v>0</v>
      </c>
      <c r="J37" s="0"/>
      <c r="K37" s="1" t="n">
        <f aca="false">IF(robin_data!M37&gt;=36,0,1)</f>
        <v>0</v>
      </c>
      <c r="L37" s="1" t="n">
        <f aca="false">IF(robin_data!M37&gt;=24,0,1)</f>
        <v>0</v>
      </c>
      <c r="M37" s="9" t="n">
        <v>90</v>
      </c>
      <c r="N37" s="1" t="n">
        <v>1</v>
      </c>
      <c r="O37" s="12" t="n">
        <v>4.6</v>
      </c>
      <c r="P37" s="1" t="n">
        <v>1</v>
      </c>
      <c r="Q37" s="1" t="n">
        <v>3</v>
      </c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" t="s">
        <v>98</v>
      </c>
      <c r="B38" s="9" t="s">
        <v>99</v>
      </c>
      <c r="C38" s="9" t="n">
        <v>1</v>
      </c>
      <c r="D38" s="9" t="n">
        <v>81</v>
      </c>
      <c r="E38" s="1" t="n">
        <v>0</v>
      </c>
      <c r="F38" s="1" t="n">
        <v>2</v>
      </c>
      <c r="G38" s="0"/>
      <c r="H38" s="1" t="n">
        <v>1</v>
      </c>
      <c r="I38" s="1" t="n">
        <v>0</v>
      </c>
      <c r="J38" s="0"/>
      <c r="K38" s="1" t="n">
        <f aca="false">IF(robin_data!M38&gt;=36,0,1)</f>
        <v>0</v>
      </c>
      <c r="L38" s="1" t="n">
        <f aca="false">IF(robin_data!M38&gt;=24,0,1)</f>
        <v>0</v>
      </c>
      <c r="M38" s="9" t="n">
        <v>63</v>
      </c>
      <c r="N38" s="1" t="n">
        <v>0</v>
      </c>
      <c r="O38" s="1" t="n">
        <v>1.3</v>
      </c>
      <c r="P38" s="1" t="n">
        <v>1</v>
      </c>
      <c r="Q38" s="1" t="n">
        <v>1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" t="s">
        <v>100</v>
      </c>
      <c r="B39" s="9" t="s">
        <v>101</v>
      </c>
      <c r="C39" s="9" t="n">
        <v>1</v>
      </c>
      <c r="D39" s="9" t="n">
        <v>60</v>
      </c>
      <c r="E39" s="9" t="n">
        <v>0</v>
      </c>
      <c r="F39" s="1" t="n">
        <v>2</v>
      </c>
      <c r="G39" s="0"/>
      <c r="H39" s="1" t="n">
        <v>0</v>
      </c>
      <c r="I39" s="1" t="n">
        <v>0</v>
      </c>
      <c r="J39" s="0"/>
      <c r="K39" s="1" t="n">
        <f aca="false">IF(robin_data!M39&gt;=36,0,1)</f>
        <v>0</v>
      </c>
      <c r="L39" s="1" t="n">
        <f aca="false">IF(robin_data!M39&gt;=24,0,1)</f>
        <v>0</v>
      </c>
      <c r="M39" s="9" t="n">
        <v>92</v>
      </c>
      <c r="N39" s="9" t="n">
        <v>1</v>
      </c>
      <c r="O39" s="1" t="n">
        <v>4.8</v>
      </c>
      <c r="P39" s="9" t="n">
        <v>1</v>
      </c>
      <c r="Q39" s="9" t="n">
        <v>1</v>
      </c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" t="s">
        <v>102</v>
      </c>
      <c r="B40" s="9" t="s">
        <v>103</v>
      </c>
      <c r="C40" s="1" t="n">
        <v>2</v>
      </c>
      <c r="D40" s="9" t="n">
        <v>81</v>
      </c>
      <c r="E40" s="9" t="n">
        <v>0</v>
      </c>
      <c r="F40" s="1" t="n">
        <v>2</v>
      </c>
      <c r="G40" s="0"/>
      <c r="H40" s="1" t="n">
        <v>0</v>
      </c>
      <c r="I40" s="1" t="n">
        <v>0</v>
      </c>
      <c r="J40" s="0"/>
      <c r="K40" s="1" t="n">
        <f aca="false">IF(robin_data!M40&gt;=36,0,1)</f>
        <v>0</v>
      </c>
      <c r="L40" s="1" t="n">
        <f aca="false">IF(robin_data!M40&gt;=24,0,1)</f>
        <v>0</v>
      </c>
      <c r="M40" s="9" t="n">
        <v>85</v>
      </c>
      <c r="N40" s="9" t="n">
        <v>1</v>
      </c>
      <c r="O40" s="1" t="n">
        <v>1.3</v>
      </c>
      <c r="P40" s="9" t="n">
        <v>1</v>
      </c>
      <c r="Q40" s="9" t="n">
        <v>1</v>
      </c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5" t="s">
        <v>104</v>
      </c>
      <c r="B41" s="9" t="s">
        <v>105</v>
      </c>
      <c r="C41" s="14" t="n">
        <f aca="false">IF(robin_data!A41="M",0,1)</f>
        <v>1</v>
      </c>
      <c r="D41" s="15" t="n">
        <v>85</v>
      </c>
      <c r="E41" s="15" t="n">
        <v>1</v>
      </c>
      <c r="F41" s="16" t="s">
        <v>73</v>
      </c>
      <c r="G41" s="16"/>
      <c r="H41" s="15" t="n">
        <v>0</v>
      </c>
      <c r="I41" s="15" t="n">
        <v>0</v>
      </c>
      <c r="J41" s="15"/>
      <c r="K41" s="1" t="n">
        <f aca="false">IF(robin_data!M41&gt;=36,0,1)</f>
        <v>0</v>
      </c>
      <c r="L41" s="1" t="n">
        <f aca="false">IF(robin_data!M41&gt;=24,0,1)</f>
        <v>0</v>
      </c>
      <c r="M41" s="15" t="n">
        <v>39</v>
      </c>
      <c r="N41" s="15" t="n">
        <v>1</v>
      </c>
      <c r="O41" s="15" t="n">
        <v>1.6</v>
      </c>
      <c r="P41" s="15" t="n">
        <v>0</v>
      </c>
      <c r="Q41" s="15" t="n">
        <v>1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" t="s">
        <v>106</v>
      </c>
      <c r="B42" s="9" t="s">
        <v>107</v>
      </c>
      <c r="C42" s="1" t="n">
        <v>2</v>
      </c>
      <c r="D42" s="9" t="n">
        <v>69</v>
      </c>
      <c r="E42" s="9" t="n">
        <v>2</v>
      </c>
      <c r="F42" s="1" t="n">
        <v>2</v>
      </c>
      <c r="G42" s="0"/>
      <c r="H42" s="1" t="n">
        <v>0</v>
      </c>
      <c r="I42" s="1" t="n">
        <v>0</v>
      </c>
      <c r="J42" s="0"/>
      <c r="K42" s="1" t="n">
        <f aca="false">IF(robin_data!M42&gt;=36,0,1)</f>
        <v>0</v>
      </c>
      <c r="L42" s="1" t="n">
        <f aca="false">IF(robin_data!M42&gt;=24,0,1)</f>
        <v>0</v>
      </c>
      <c r="M42" s="9" t="n">
        <v>64</v>
      </c>
      <c r="N42" s="1" t="n">
        <v>1</v>
      </c>
      <c r="O42" s="12" t="n">
        <v>2.5</v>
      </c>
      <c r="P42" s="1" t="n">
        <v>1</v>
      </c>
      <c r="Q42" s="1" t="n">
        <v>3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" t="s">
        <v>108</v>
      </c>
      <c r="B43" s="9" t="s">
        <v>109</v>
      </c>
      <c r="C43" s="9" t="n">
        <v>1</v>
      </c>
      <c r="D43" s="9" t="n">
        <v>87</v>
      </c>
      <c r="E43" s="1" t="n">
        <v>0</v>
      </c>
      <c r="F43" s="1" t="n">
        <v>2</v>
      </c>
      <c r="G43" s="0"/>
      <c r="H43" s="1" t="n">
        <v>0</v>
      </c>
      <c r="I43" s="1" t="n">
        <v>0</v>
      </c>
      <c r="J43" s="0"/>
      <c r="K43" s="1" t="n">
        <f aca="false">IF(robin_data!M43&gt;=36,0,1)</f>
        <v>0</v>
      </c>
      <c r="L43" s="1" t="n">
        <f aca="false">IF(robin_data!M43&gt;=24,0,1)</f>
        <v>0</v>
      </c>
      <c r="M43" s="9" t="n">
        <v>74</v>
      </c>
      <c r="N43" s="1" t="n">
        <v>0</v>
      </c>
      <c r="O43" s="1" t="n">
        <v>3</v>
      </c>
      <c r="P43" s="11" t="n">
        <v>2</v>
      </c>
      <c r="Q43" s="11" t="n">
        <v>3</v>
      </c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" t="s">
        <v>110</v>
      </c>
      <c r="B44" s="9" t="s">
        <v>111</v>
      </c>
      <c r="C44" s="9" t="n">
        <v>1</v>
      </c>
      <c r="D44" s="9" t="n">
        <v>84</v>
      </c>
      <c r="E44" s="9" t="n">
        <v>2</v>
      </c>
      <c r="F44" s="1" t="n">
        <v>2</v>
      </c>
      <c r="G44" s="0"/>
      <c r="H44" s="1" t="n">
        <v>0</v>
      </c>
      <c r="I44" s="1" t="n">
        <v>0</v>
      </c>
      <c r="J44" s="0"/>
      <c r="K44" s="1" t="n">
        <f aca="false">IF(robin_data!M44&gt;=36,0,1)</f>
        <v>0</v>
      </c>
      <c r="L44" s="1" t="n">
        <f aca="false">IF(robin_data!M44&gt;=24,0,1)</f>
        <v>0</v>
      </c>
      <c r="M44" s="9" t="n">
        <v>73</v>
      </c>
      <c r="N44" s="1" t="n">
        <v>0</v>
      </c>
      <c r="O44" s="1" t="n">
        <v>1</v>
      </c>
      <c r="P44" s="1" t="n">
        <v>0</v>
      </c>
      <c r="Q44" s="1" t="n">
        <v>3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" t="s">
        <v>112</v>
      </c>
      <c r="B45" s="9" t="s">
        <v>113</v>
      </c>
      <c r="C45" s="9" t="n">
        <v>1</v>
      </c>
      <c r="D45" s="9" t="n">
        <v>86</v>
      </c>
      <c r="E45" s="9" t="n">
        <v>0</v>
      </c>
      <c r="F45" s="1" t="n">
        <v>2</v>
      </c>
      <c r="G45" s="0"/>
      <c r="H45" s="1" t="n">
        <v>0</v>
      </c>
      <c r="I45" s="1" t="n">
        <v>0</v>
      </c>
      <c r="J45" s="0"/>
      <c r="K45" s="1" t="n">
        <f aca="false">IF(robin_data!M45&gt;=36,0,1)</f>
        <v>0</v>
      </c>
      <c r="L45" s="1" t="n">
        <f aca="false">IF(robin_data!M45&gt;=24,0,1)</f>
        <v>0</v>
      </c>
      <c r="M45" s="9" t="n">
        <v>70</v>
      </c>
      <c r="N45" s="1" t="n">
        <v>0</v>
      </c>
      <c r="O45" s="1" t="n">
        <v>5.8</v>
      </c>
      <c r="P45" s="1" t="n">
        <v>0</v>
      </c>
      <c r="Q45" s="1" t="n">
        <v>1</v>
      </c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" t="s">
        <v>114</v>
      </c>
      <c r="B46" s="9" t="s">
        <v>115</v>
      </c>
      <c r="C46" s="9" t="n">
        <v>1</v>
      </c>
      <c r="D46" s="9" t="n">
        <v>67</v>
      </c>
      <c r="E46" s="9" t="n">
        <v>0</v>
      </c>
      <c r="F46" s="1" t="n">
        <v>2</v>
      </c>
      <c r="G46" s="0"/>
      <c r="H46" s="1" t="n">
        <v>0</v>
      </c>
      <c r="I46" s="1" t="n">
        <v>0</v>
      </c>
      <c r="J46" s="0"/>
      <c r="K46" s="1" t="n">
        <f aca="false">IF(robin_data!M46&gt;=36,0,1)</f>
        <v>1</v>
      </c>
      <c r="L46" s="1" t="n">
        <f aca="false">IF(robin_data!M46&gt;=24,0,1)</f>
        <v>0</v>
      </c>
      <c r="M46" s="9" t="n">
        <v>31</v>
      </c>
      <c r="N46" s="9" t="n">
        <v>0</v>
      </c>
      <c r="O46" s="1" t="n">
        <v>1.3</v>
      </c>
      <c r="P46" s="1" t="n">
        <v>1</v>
      </c>
      <c r="Q46" s="1" t="n">
        <v>2</v>
      </c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5" t="s">
        <v>116</v>
      </c>
      <c r="B47" s="9" t="s">
        <v>117</v>
      </c>
      <c r="C47" s="14" t="n">
        <f aca="false">IF(robin_data!A47="M",0,1)</f>
        <v>1</v>
      </c>
      <c r="D47" s="15" t="n">
        <v>80</v>
      </c>
      <c r="E47" s="15" t="n">
        <v>0</v>
      </c>
      <c r="F47" s="16" t="s">
        <v>73</v>
      </c>
      <c r="G47" s="16"/>
      <c r="H47" s="15" t="n">
        <v>0</v>
      </c>
      <c r="I47" s="15" t="n">
        <v>0</v>
      </c>
      <c r="J47" s="15" t="n">
        <v>0</v>
      </c>
      <c r="K47" s="1" t="n">
        <f aca="false">IF(robin_data!M47&gt;=36,0,1)</f>
        <v>0</v>
      </c>
      <c r="L47" s="1" t="n">
        <f aca="false">IF(robin_data!M47&gt;=24,0,1)</f>
        <v>0</v>
      </c>
      <c r="M47" s="15" t="n">
        <v>70</v>
      </c>
      <c r="N47" s="15" t="n">
        <v>0</v>
      </c>
      <c r="O47" s="15" t="n">
        <v>3</v>
      </c>
      <c r="P47" s="15" t="n">
        <v>0</v>
      </c>
      <c r="Q47" s="15" t="n">
        <v>1</v>
      </c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" t="s">
        <v>118</v>
      </c>
      <c r="B48" s="9" t="s">
        <v>119</v>
      </c>
      <c r="C48" s="9" t="n">
        <v>2</v>
      </c>
      <c r="D48" s="9" t="n">
        <v>71</v>
      </c>
      <c r="E48" s="9" t="n">
        <v>0</v>
      </c>
      <c r="F48" s="1" t="n">
        <v>2</v>
      </c>
      <c r="G48" s="0"/>
      <c r="H48" s="1" t="n">
        <v>1</v>
      </c>
      <c r="I48" s="1" t="n">
        <v>0</v>
      </c>
      <c r="J48" s="0"/>
      <c r="K48" s="1" t="n">
        <f aca="false">IF(robin_data!M48&gt;=36,0,1)</f>
        <v>0</v>
      </c>
      <c r="L48" s="1" t="n">
        <f aca="false">IF(robin_data!M48&gt;=24,0,1)</f>
        <v>0</v>
      </c>
      <c r="M48" s="9" t="n">
        <v>37</v>
      </c>
      <c r="N48" s="9" t="n">
        <v>1</v>
      </c>
      <c r="O48" s="1" t="n">
        <v>4.7</v>
      </c>
      <c r="P48" s="9" t="n">
        <v>1</v>
      </c>
      <c r="Q48" s="9" t="n">
        <v>3</v>
      </c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" t="s">
        <v>120</v>
      </c>
      <c r="B49" s="9" t="s">
        <v>121</v>
      </c>
      <c r="C49" s="9" t="n">
        <v>1</v>
      </c>
      <c r="D49" s="9" t="n">
        <v>62</v>
      </c>
      <c r="E49" s="9" t="n">
        <v>0</v>
      </c>
      <c r="F49" s="1" t="n">
        <v>2</v>
      </c>
      <c r="G49" s="0"/>
      <c r="H49" s="1" t="n">
        <v>0</v>
      </c>
      <c r="I49" s="1" t="n">
        <v>0</v>
      </c>
      <c r="J49" s="0"/>
      <c r="K49" s="1" t="n">
        <f aca="false">IF(robin_data!M49&gt;=36,0,1)</f>
        <v>0</v>
      </c>
      <c r="L49" s="1" t="n">
        <f aca="false">IF(robin_data!M49&gt;=24,0,1)</f>
        <v>0</v>
      </c>
      <c r="M49" s="9" t="n">
        <v>64</v>
      </c>
      <c r="N49" s="1" t="n">
        <v>0</v>
      </c>
      <c r="O49" s="1" t="n">
        <v>2.5</v>
      </c>
      <c r="P49" s="1" t="n">
        <v>0</v>
      </c>
      <c r="Q49" s="1" t="n">
        <v>1</v>
      </c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" t="s">
        <v>122</v>
      </c>
      <c r="B50" s="9" t="s">
        <v>123</v>
      </c>
      <c r="C50" s="9" t="n">
        <v>1</v>
      </c>
      <c r="D50" s="9" t="n">
        <v>84</v>
      </c>
      <c r="E50" s="9" t="n">
        <v>0</v>
      </c>
      <c r="F50" s="1" t="n">
        <v>2</v>
      </c>
      <c r="G50" s="0"/>
      <c r="H50" s="1" t="n">
        <v>0</v>
      </c>
      <c r="I50" s="1" t="n">
        <v>0</v>
      </c>
      <c r="J50" s="0"/>
      <c r="K50" s="1" t="n">
        <f aca="false">IF(robin_data!M50&gt;=36,0,1)</f>
        <v>0</v>
      </c>
      <c r="L50" s="1" t="n">
        <f aca="false">IF(robin_data!M50&gt;=24,0,1)</f>
        <v>0</v>
      </c>
      <c r="M50" s="9" t="n">
        <v>56</v>
      </c>
      <c r="N50" s="1" t="n">
        <v>1</v>
      </c>
      <c r="O50" s="1" t="n">
        <v>5</v>
      </c>
      <c r="P50" s="1" t="n">
        <v>1</v>
      </c>
      <c r="Q50" s="1" t="n">
        <v>2</v>
      </c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1" t="s">
        <v>124</v>
      </c>
      <c r="B51" s="9" t="s">
        <v>125</v>
      </c>
      <c r="C51" s="18" t="n">
        <v>2</v>
      </c>
      <c r="D51" s="9" t="n">
        <v>34</v>
      </c>
      <c r="E51" s="9" t="n">
        <v>0</v>
      </c>
      <c r="F51" s="1" t="n">
        <v>1</v>
      </c>
      <c r="G51" s="0"/>
      <c r="H51" s="1" t="n">
        <v>0</v>
      </c>
      <c r="I51" s="1" t="n">
        <v>0</v>
      </c>
      <c r="J51" s="0"/>
      <c r="K51" s="1" t="n">
        <f aca="false">IF(robin_data!M51&gt;=36,0,1)</f>
        <v>0</v>
      </c>
      <c r="L51" s="1" t="n">
        <f aca="false">IF(robin_data!M51&gt;=24,0,1)</f>
        <v>0</v>
      </c>
      <c r="M51" s="9" t="n">
        <v>52</v>
      </c>
      <c r="N51" s="11" t="n">
        <v>0</v>
      </c>
      <c r="O51" s="11" t="n">
        <v>1.7</v>
      </c>
      <c r="P51" s="11" t="n">
        <v>1</v>
      </c>
      <c r="Q51" s="11" t="n">
        <v>3</v>
      </c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" t="s">
        <v>126</v>
      </c>
      <c r="B52" s="9" t="s">
        <v>127</v>
      </c>
      <c r="C52" s="9" t="n">
        <v>1</v>
      </c>
      <c r="D52" s="9" t="n">
        <v>84</v>
      </c>
      <c r="E52" s="1" t="n">
        <v>0</v>
      </c>
      <c r="F52" s="1" t="n">
        <v>3</v>
      </c>
      <c r="G52" s="0"/>
      <c r="H52" s="1" t="n">
        <v>1</v>
      </c>
      <c r="I52" s="1" t="n">
        <v>0</v>
      </c>
      <c r="J52" s="0"/>
      <c r="K52" s="1" t="n">
        <f aca="false">IF(robin_data!M52&gt;=36,0,1)</f>
        <v>1</v>
      </c>
      <c r="L52" s="1" t="n">
        <f aca="false">IF(robin_data!M52&gt;=24,0,1)</f>
        <v>1</v>
      </c>
      <c r="M52" s="9" t="n">
        <v>5</v>
      </c>
      <c r="N52" s="1" t="n">
        <v>0</v>
      </c>
      <c r="O52" s="1" t="n">
        <v>1.9</v>
      </c>
      <c r="P52" s="1" t="n">
        <v>0</v>
      </c>
      <c r="Q52" s="1" t="n">
        <v>3</v>
      </c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" t="s">
        <v>128</v>
      </c>
      <c r="B53" s="9" t="s">
        <v>129</v>
      </c>
      <c r="C53" s="9" t="n">
        <v>2</v>
      </c>
      <c r="D53" s="9" t="n">
        <v>67</v>
      </c>
      <c r="E53" s="1" t="n">
        <v>1</v>
      </c>
      <c r="F53" s="1" t="n">
        <v>3</v>
      </c>
      <c r="G53" s="0"/>
      <c r="H53" s="1" t="n">
        <v>0</v>
      </c>
      <c r="I53" s="1" t="n">
        <v>0</v>
      </c>
      <c r="J53" s="0"/>
      <c r="K53" s="1" t="n">
        <f aca="false">IF(robin_data!M53&gt;=36,0,1)</f>
        <v>0</v>
      </c>
      <c r="L53" s="1" t="n">
        <f aca="false">IF(robin_data!M53&gt;=24,0,1)</f>
        <v>0</v>
      </c>
      <c r="M53" s="9" t="n">
        <v>53</v>
      </c>
      <c r="N53" s="1" t="n">
        <v>1</v>
      </c>
      <c r="O53" s="1" t="n">
        <v>2.7</v>
      </c>
      <c r="P53" s="1" t="n">
        <v>0</v>
      </c>
      <c r="Q53" s="1" t="n">
        <v>2</v>
      </c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" t="s">
        <v>130</v>
      </c>
      <c r="B54" s="9" t="s">
        <v>131</v>
      </c>
      <c r="C54" s="14" t="n">
        <f aca="false">IF(robin_data!A54="M",0,1)</f>
        <v>1</v>
      </c>
      <c r="D54" s="15" t="n">
        <v>62</v>
      </c>
      <c r="E54" s="15" t="n">
        <v>0</v>
      </c>
      <c r="F54" s="16" t="s">
        <v>73</v>
      </c>
      <c r="G54" s="16"/>
      <c r="H54" s="15" t="n">
        <v>0</v>
      </c>
      <c r="I54" s="15" t="n">
        <v>0</v>
      </c>
      <c r="J54" s="15"/>
      <c r="K54" s="1" t="n">
        <f aca="false">IF(robin_data!M54&gt;=36,0,1)</f>
        <v>0</v>
      </c>
      <c r="L54" s="1" t="n">
        <f aca="false">IF(robin_data!M54&gt;=24,0,1)</f>
        <v>0</v>
      </c>
      <c r="M54" s="15" t="n">
        <v>49</v>
      </c>
      <c r="N54" s="15" t="n">
        <v>0</v>
      </c>
      <c r="O54" s="15" t="n">
        <v>2</v>
      </c>
      <c r="P54" s="15" t="n">
        <v>0</v>
      </c>
      <c r="Q54" s="15" t="n">
        <v>1</v>
      </c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" t="s">
        <v>132</v>
      </c>
      <c r="B55" s="9" t="s">
        <v>133</v>
      </c>
      <c r="C55" s="1" t="n">
        <v>2</v>
      </c>
      <c r="D55" s="9" t="n">
        <v>96</v>
      </c>
      <c r="E55" s="1" t="n">
        <v>0</v>
      </c>
      <c r="F55" s="1" t="n">
        <v>2</v>
      </c>
      <c r="G55" s="0"/>
      <c r="H55" s="1" t="n">
        <v>1</v>
      </c>
      <c r="I55" s="1" t="n">
        <v>0</v>
      </c>
      <c r="J55" s="0"/>
      <c r="K55" s="1" t="n">
        <f aca="false">IF(robin_data!M55&gt;=36,0,1)</f>
        <v>0</v>
      </c>
      <c r="L55" s="1" t="n">
        <f aca="false">IF(robin_data!M55&gt;=24,0,1)</f>
        <v>0</v>
      </c>
      <c r="M55" s="9" t="n">
        <v>38</v>
      </c>
      <c r="N55" s="1" t="n">
        <v>0</v>
      </c>
      <c r="O55" s="1" t="n">
        <v>2.6</v>
      </c>
      <c r="P55" s="1" t="n">
        <v>0</v>
      </c>
      <c r="Q55" s="1" t="n">
        <v>3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" t="s">
        <v>134</v>
      </c>
      <c r="B56" s="9" t="s">
        <v>135</v>
      </c>
      <c r="C56" s="1" t="n">
        <v>1</v>
      </c>
      <c r="D56" s="9" t="n">
        <v>68</v>
      </c>
      <c r="E56" s="1" t="n">
        <v>0</v>
      </c>
      <c r="F56" s="1" t="n">
        <v>2</v>
      </c>
      <c r="G56" s="0"/>
      <c r="H56" s="1" t="n">
        <v>0</v>
      </c>
      <c r="I56" s="1" t="n">
        <v>0</v>
      </c>
      <c r="J56" s="0"/>
      <c r="K56" s="1" t="n">
        <f aca="false">IF(robin_data!M56&gt;=36,0,1)</f>
        <v>0</v>
      </c>
      <c r="L56" s="1" t="n">
        <f aca="false">IF(robin_data!M56&gt;=24,0,1)</f>
        <v>0</v>
      </c>
      <c r="M56" s="9" t="n">
        <v>62</v>
      </c>
      <c r="N56" s="1" t="n">
        <v>1</v>
      </c>
      <c r="O56" s="1" t="n">
        <v>2.8</v>
      </c>
      <c r="P56" s="1" t="n">
        <v>0</v>
      </c>
      <c r="Q56" s="1" t="n">
        <v>1</v>
      </c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9" t="s">
        <v>136</v>
      </c>
      <c r="B57" s="9" t="s">
        <v>135</v>
      </c>
      <c r="C57" s="9" t="n">
        <v>1</v>
      </c>
      <c r="D57" s="9" t="n">
        <v>68</v>
      </c>
      <c r="E57" s="9" t="n">
        <v>0</v>
      </c>
      <c r="F57" s="1" t="n">
        <v>2</v>
      </c>
      <c r="G57" s="0"/>
      <c r="H57" s="1" t="n">
        <v>0</v>
      </c>
      <c r="I57" s="1" t="n">
        <v>0</v>
      </c>
      <c r="J57" s="0"/>
      <c r="K57" s="1" t="n">
        <f aca="false">IF(robin_data!M57&gt;=36,0,1)</f>
        <v>0</v>
      </c>
      <c r="L57" s="1" t="n">
        <f aca="false">IF(robin_data!M57&gt;=24,0,1)</f>
        <v>0</v>
      </c>
      <c r="M57" s="9" t="n">
        <v>62</v>
      </c>
      <c r="N57" s="9" t="n">
        <v>1</v>
      </c>
      <c r="O57" s="9" t="n">
        <v>2</v>
      </c>
      <c r="P57" s="9" t="n">
        <v>1</v>
      </c>
      <c r="Q57" s="9" t="n">
        <v>2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" t="s">
        <v>137</v>
      </c>
      <c r="B58" s="9" t="s">
        <v>138</v>
      </c>
      <c r="C58" s="1" t="n">
        <v>1</v>
      </c>
      <c r="D58" s="9" t="n">
        <v>78</v>
      </c>
      <c r="E58" s="9" t="n">
        <v>0</v>
      </c>
      <c r="F58" s="1" t="n">
        <v>2</v>
      </c>
      <c r="G58" s="0"/>
      <c r="H58" s="1" t="n">
        <v>0</v>
      </c>
      <c r="I58" s="1" t="n">
        <v>0</v>
      </c>
      <c r="J58" s="0"/>
      <c r="K58" s="1" t="n">
        <f aca="false">IF(robin_data!M58&gt;=36,0,1)</f>
        <v>0</v>
      </c>
      <c r="L58" s="1" t="n">
        <f aca="false">IF(robin_data!M58&gt;=24,0,1)</f>
        <v>0</v>
      </c>
      <c r="M58" s="9" t="n">
        <v>41</v>
      </c>
      <c r="N58" s="9" t="n">
        <v>1</v>
      </c>
      <c r="O58" s="1" t="n">
        <v>1.9</v>
      </c>
      <c r="P58" s="9" t="n">
        <v>1</v>
      </c>
      <c r="Q58" s="9" t="n">
        <v>3</v>
      </c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" t="s">
        <v>139</v>
      </c>
      <c r="B59" s="9" t="s">
        <v>140</v>
      </c>
      <c r="C59" s="1" t="n">
        <v>1</v>
      </c>
      <c r="D59" s="9" t="n">
        <v>74</v>
      </c>
      <c r="E59" s="9" t="n">
        <v>0</v>
      </c>
      <c r="F59" s="1" t="n">
        <v>2</v>
      </c>
      <c r="G59" s="0"/>
      <c r="H59" s="1" t="n">
        <v>0</v>
      </c>
      <c r="I59" s="1" t="n">
        <v>0</v>
      </c>
      <c r="J59" s="0"/>
      <c r="K59" s="1" t="n">
        <f aca="false">IF(robin_data!M59&gt;=36,0,1)</f>
        <v>0</v>
      </c>
      <c r="L59" s="1" t="n">
        <f aca="false">IF(robin_data!M59&gt;=24,0,1)</f>
        <v>0</v>
      </c>
      <c r="M59" s="9" t="n">
        <v>55</v>
      </c>
      <c r="N59" s="9" t="n">
        <v>0</v>
      </c>
      <c r="O59" s="1" t="n">
        <v>1.55</v>
      </c>
      <c r="P59" s="9" t="n">
        <v>1</v>
      </c>
      <c r="Q59" s="9" t="n">
        <v>3</v>
      </c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" t="s">
        <v>141</v>
      </c>
      <c r="B60" s="9" t="s">
        <v>142</v>
      </c>
      <c r="C60" s="1" t="n">
        <v>1</v>
      </c>
      <c r="D60" s="9" t="n">
        <v>62</v>
      </c>
      <c r="E60" s="9" t="n">
        <v>1</v>
      </c>
      <c r="F60" s="11" t="n">
        <v>2</v>
      </c>
      <c r="G60" s="11"/>
      <c r="H60" s="11" t="n">
        <v>0</v>
      </c>
      <c r="I60" s="1" t="n">
        <v>0</v>
      </c>
      <c r="J60" s="0"/>
      <c r="K60" s="1" t="n">
        <f aca="false">IF(robin_data!M60&gt;=36,0,1)</f>
        <v>0</v>
      </c>
      <c r="L60" s="1" t="n">
        <f aca="false">IF(robin_data!M60&gt;=24,0,1)</f>
        <v>0</v>
      </c>
      <c r="M60" s="9" t="n">
        <v>44</v>
      </c>
      <c r="N60" s="9" t="n">
        <v>1</v>
      </c>
      <c r="O60" s="1" t="n">
        <v>1.4</v>
      </c>
      <c r="P60" s="9" t="n">
        <v>0</v>
      </c>
      <c r="Q60" s="9" t="n">
        <v>3</v>
      </c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" t="s">
        <v>143</v>
      </c>
      <c r="B61" s="9" t="s">
        <v>144</v>
      </c>
      <c r="C61" s="1" t="n">
        <v>1</v>
      </c>
      <c r="D61" s="9" t="n">
        <v>87</v>
      </c>
      <c r="E61" s="9" t="n">
        <v>2</v>
      </c>
      <c r="F61" s="1" t="n">
        <v>3</v>
      </c>
      <c r="G61" s="0"/>
      <c r="H61" s="1" t="n">
        <v>0</v>
      </c>
      <c r="I61" s="1" t="n">
        <v>0</v>
      </c>
      <c r="J61" s="0"/>
      <c r="K61" s="1" t="n">
        <f aca="false">IF(robin_data!M61&gt;=36,0,1)</f>
        <v>0</v>
      </c>
      <c r="L61" s="1" t="n">
        <f aca="false">IF(robin_data!M61&gt;=24,0,1)</f>
        <v>0</v>
      </c>
      <c r="M61" s="9" t="n">
        <v>52</v>
      </c>
      <c r="N61" s="9" t="n">
        <v>0</v>
      </c>
      <c r="O61" s="1" t="n">
        <v>2</v>
      </c>
      <c r="P61" s="9" t="n">
        <v>0</v>
      </c>
      <c r="Q61" s="9" t="n">
        <v>3</v>
      </c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" t="s">
        <v>145</v>
      </c>
      <c r="B62" s="9" t="s">
        <v>146</v>
      </c>
      <c r="C62" s="1" t="n">
        <v>1</v>
      </c>
      <c r="D62" s="9" t="n">
        <v>62</v>
      </c>
      <c r="E62" s="9" t="n">
        <v>0</v>
      </c>
      <c r="F62" s="1" t="n">
        <v>2</v>
      </c>
      <c r="G62" s="0"/>
      <c r="H62" s="1" t="n">
        <v>0</v>
      </c>
      <c r="I62" s="1" t="n">
        <v>0</v>
      </c>
      <c r="J62" s="0"/>
      <c r="K62" s="1" t="n">
        <f aca="false">IF(robin_data!M62&gt;=36,0,1)</f>
        <v>1</v>
      </c>
      <c r="L62" s="1" t="n">
        <f aca="false">IF(robin_data!M62&gt;=24,0,1)</f>
        <v>0</v>
      </c>
      <c r="M62" s="9" t="n">
        <v>30</v>
      </c>
      <c r="N62" s="9" t="n">
        <v>0</v>
      </c>
      <c r="O62" s="1" t="n">
        <v>2.5</v>
      </c>
      <c r="P62" s="9" t="n">
        <v>0</v>
      </c>
      <c r="Q62" s="9" t="n">
        <v>3</v>
      </c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" t="s">
        <v>147</v>
      </c>
      <c r="B63" s="9" t="s">
        <v>148</v>
      </c>
      <c r="C63" s="1" t="n">
        <v>2</v>
      </c>
      <c r="D63" s="9" t="n">
        <v>52</v>
      </c>
      <c r="E63" s="9" t="n">
        <v>0</v>
      </c>
      <c r="F63" s="1" t="n">
        <v>2</v>
      </c>
      <c r="G63" s="0"/>
      <c r="H63" s="1" t="n">
        <v>0</v>
      </c>
      <c r="I63" s="1" t="n">
        <v>0</v>
      </c>
      <c r="J63" s="0"/>
      <c r="K63" s="1" t="n">
        <f aca="false">IF(robin_data!M63&gt;=36,0,1)</f>
        <v>0</v>
      </c>
      <c r="L63" s="1" t="n">
        <f aca="false">IF(robin_data!M63&gt;=24,0,1)</f>
        <v>0</v>
      </c>
      <c r="M63" s="9" t="n">
        <v>54</v>
      </c>
      <c r="N63" s="9" t="n">
        <v>1</v>
      </c>
      <c r="O63" s="1" t="n">
        <v>3.5</v>
      </c>
      <c r="P63" s="9" t="n">
        <v>0</v>
      </c>
      <c r="Q63" s="9" t="n">
        <v>3</v>
      </c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" t="s">
        <v>149</v>
      </c>
      <c r="B64" s="9" t="s">
        <v>150</v>
      </c>
      <c r="C64" s="1" t="n">
        <v>1</v>
      </c>
      <c r="D64" s="9" t="n">
        <v>55</v>
      </c>
      <c r="E64" s="9" t="n">
        <v>0</v>
      </c>
      <c r="F64" s="1" t="n">
        <v>2</v>
      </c>
      <c r="G64" s="0"/>
      <c r="H64" s="1" t="n">
        <v>0</v>
      </c>
      <c r="I64" s="1" t="n">
        <v>0</v>
      </c>
      <c r="J64" s="0"/>
      <c r="K64" s="1" t="n">
        <f aca="false">IF(robin_data!M64&gt;=36,0,1)</f>
        <v>0</v>
      </c>
      <c r="L64" s="1" t="n">
        <f aca="false">IF(robin_data!M64&gt;=24,0,1)</f>
        <v>0</v>
      </c>
      <c r="M64" s="9" t="n">
        <v>43</v>
      </c>
      <c r="N64" s="9" t="n">
        <v>0</v>
      </c>
      <c r="O64" s="1" t="n">
        <v>5</v>
      </c>
      <c r="P64" s="9" t="n">
        <v>2</v>
      </c>
      <c r="Q64" s="9" t="n">
        <v>3</v>
      </c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" t="s">
        <v>151</v>
      </c>
      <c r="B65" s="9" t="s">
        <v>152</v>
      </c>
      <c r="C65" s="1" t="n">
        <v>2</v>
      </c>
      <c r="D65" s="9" t="n">
        <v>87</v>
      </c>
      <c r="E65" s="9" t="n">
        <v>0</v>
      </c>
      <c r="F65" s="1" t="n">
        <v>3</v>
      </c>
      <c r="G65" s="0"/>
      <c r="H65" s="1" t="n">
        <v>0</v>
      </c>
      <c r="I65" s="1" t="n">
        <v>0</v>
      </c>
      <c r="J65" s="0"/>
      <c r="K65" s="1" t="n">
        <f aca="false">IF(robin_data!M65&gt;=36,0,1)</f>
        <v>1</v>
      </c>
      <c r="L65" s="1" t="n">
        <f aca="false">IF(robin_data!M65&gt;=24,0,1)</f>
        <v>0</v>
      </c>
      <c r="M65" s="9" t="n">
        <v>24</v>
      </c>
      <c r="N65" s="9" t="n">
        <v>1</v>
      </c>
      <c r="O65" s="1" t="n">
        <v>3.85</v>
      </c>
      <c r="P65" s="9" t="n">
        <v>0</v>
      </c>
      <c r="Q65" s="9" t="n">
        <v>3</v>
      </c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" t="s">
        <v>153</v>
      </c>
      <c r="B66" s="9" t="s">
        <v>154</v>
      </c>
      <c r="C66" s="19" t="n">
        <v>1</v>
      </c>
      <c r="D66" s="9" t="n">
        <v>65</v>
      </c>
      <c r="E66" s="9" t="n">
        <v>1</v>
      </c>
      <c r="F66" s="1" t="n">
        <v>2</v>
      </c>
      <c r="G66" s="0"/>
      <c r="H66" s="1" t="n">
        <v>0</v>
      </c>
      <c r="I66" s="1" t="n">
        <v>0</v>
      </c>
      <c r="J66" s="0"/>
      <c r="K66" s="1" t="n">
        <f aca="false">IF(robin_data!M66&gt;=36,0,1)</f>
        <v>0</v>
      </c>
      <c r="L66" s="1" t="n">
        <f aca="false">IF(robin_data!M66&gt;=24,0,1)</f>
        <v>0</v>
      </c>
      <c r="M66" s="9" t="n">
        <v>43</v>
      </c>
      <c r="N66" s="9" t="n">
        <v>0</v>
      </c>
      <c r="O66" s="1" t="n">
        <v>7.5</v>
      </c>
      <c r="P66" s="9" t="n">
        <v>0</v>
      </c>
      <c r="Q66" s="9" t="n">
        <v>3</v>
      </c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" t="s">
        <v>155</v>
      </c>
      <c r="B67" s="9" t="s">
        <v>156</v>
      </c>
      <c r="C67" s="19" t="n">
        <v>2</v>
      </c>
      <c r="D67" s="9" t="n">
        <v>64</v>
      </c>
      <c r="E67" s="9" t="n">
        <v>0</v>
      </c>
      <c r="F67" s="1" t="n">
        <v>1</v>
      </c>
      <c r="G67" s="0"/>
      <c r="H67" s="1" t="n">
        <v>0</v>
      </c>
      <c r="I67" s="1" t="n">
        <v>0</v>
      </c>
      <c r="J67" s="0"/>
      <c r="K67" s="1" t="n">
        <f aca="false">IF(robin_data!M67&gt;=36,0,1)</f>
        <v>0</v>
      </c>
      <c r="L67" s="1" t="n">
        <f aca="false">IF(robin_data!M67&gt;=24,0,1)</f>
        <v>0</v>
      </c>
      <c r="M67" s="9" t="n">
        <v>41</v>
      </c>
      <c r="N67" s="9" t="n">
        <v>0</v>
      </c>
      <c r="O67" s="1" t="n">
        <v>4</v>
      </c>
      <c r="P67" s="9" t="n">
        <v>1</v>
      </c>
      <c r="Q67" s="9" t="n">
        <v>3</v>
      </c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" t="s">
        <v>157</v>
      </c>
      <c r="B68" s="9" t="s">
        <v>158</v>
      </c>
      <c r="C68" s="19" t="n">
        <v>1</v>
      </c>
      <c r="D68" s="9" t="n">
        <v>55</v>
      </c>
      <c r="E68" s="9" t="n">
        <v>0</v>
      </c>
      <c r="F68" s="1" t="n">
        <v>2</v>
      </c>
      <c r="G68" s="0"/>
      <c r="H68" s="1" t="n">
        <v>0</v>
      </c>
      <c r="I68" s="1" t="n">
        <v>0</v>
      </c>
      <c r="J68" s="0"/>
      <c r="K68" s="1" t="n">
        <f aca="false">IF(robin_data!M68&gt;=36,0,1)</f>
        <v>0</v>
      </c>
      <c r="L68" s="1" t="n">
        <f aca="false">IF(robin_data!M68&gt;=24,0,1)</f>
        <v>0</v>
      </c>
      <c r="M68" s="9" t="n">
        <v>42</v>
      </c>
      <c r="N68" s="9" t="n">
        <v>0</v>
      </c>
      <c r="O68" s="1" t="n">
        <v>1.15</v>
      </c>
      <c r="P68" s="9" t="n">
        <v>1</v>
      </c>
      <c r="Q68" s="9" t="n">
        <v>3</v>
      </c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9" t="s">
        <v>159</v>
      </c>
      <c r="B69" s="9" t="s">
        <v>160</v>
      </c>
      <c r="C69" s="9" t="n">
        <v>1</v>
      </c>
      <c r="D69" s="9" t="n">
        <v>55</v>
      </c>
      <c r="E69" s="9" t="n">
        <v>0</v>
      </c>
      <c r="F69" s="9" t="n">
        <v>1</v>
      </c>
      <c r="G69" s="9"/>
      <c r="H69" s="9" t="n">
        <v>1</v>
      </c>
      <c r="I69" s="1" t="n">
        <v>1</v>
      </c>
      <c r="J69" s="0"/>
      <c r="K69" s="1" t="n">
        <f aca="false">IF(robin_data!M69&gt;=36,0,1)</f>
        <v>0</v>
      </c>
      <c r="L69" s="1" t="n">
        <f aca="false">IF(robin_data!M69&gt;=24,0,1)</f>
        <v>0</v>
      </c>
      <c r="M69" s="9" t="n">
        <v>45</v>
      </c>
      <c r="N69" s="9" t="n">
        <v>0</v>
      </c>
      <c r="O69" s="9" t="n">
        <v>1.1</v>
      </c>
      <c r="P69" s="9" t="n">
        <v>1</v>
      </c>
      <c r="Q69" s="9" t="n">
        <v>1</v>
      </c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" t="s">
        <v>161</v>
      </c>
      <c r="B70" s="9" t="s">
        <v>162</v>
      </c>
      <c r="C70" s="9" t="n">
        <v>1</v>
      </c>
      <c r="D70" s="9" t="n">
        <v>60</v>
      </c>
      <c r="E70" s="9" t="n">
        <v>0</v>
      </c>
      <c r="F70" s="1" t="n">
        <v>1</v>
      </c>
      <c r="G70" s="0"/>
      <c r="H70" s="1" t="n">
        <v>1</v>
      </c>
      <c r="I70" s="1" t="n">
        <v>1</v>
      </c>
      <c r="J70" s="0"/>
      <c r="K70" s="1" t="n">
        <f aca="false">IF(robin_data!M70&gt;=36,0,1)</f>
        <v>1</v>
      </c>
      <c r="L70" s="1" t="n">
        <f aca="false">IF(robin_data!M70&gt;=24,0,1)</f>
        <v>1</v>
      </c>
      <c r="M70" s="9" t="n">
        <v>13</v>
      </c>
      <c r="N70" s="1" t="n">
        <v>0</v>
      </c>
      <c r="O70" s="20" t="n">
        <v>26</v>
      </c>
      <c r="P70" s="1" t="n">
        <v>1</v>
      </c>
      <c r="Q70" s="1" t="n">
        <v>3</v>
      </c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9" t="s">
        <v>163</v>
      </c>
      <c r="B71" s="9" t="s">
        <v>164</v>
      </c>
      <c r="C71" s="1" t="n">
        <v>1</v>
      </c>
      <c r="D71" s="9" t="n">
        <v>74</v>
      </c>
      <c r="E71" s="1" t="n">
        <v>0</v>
      </c>
      <c r="F71" s="1" t="n">
        <v>1</v>
      </c>
      <c r="G71" s="1" t="s">
        <v>17</v>
      </c>
      <c r="H71" s="1" t="n">
        <v>1</v>
      </c>
      <c r="I71" s="1" t="n">
        <v>1</v>
      </c>
      <c r="J71" s="0"/>
      <c r="K71" s="1" t="n">
        <f aca="false">IF(robin_data!M71&gt;=36,0,1)</f>
        <v>1</v>
      </c>
      <c r="L71" s="1" t="n">
        <f aca="false">IF(robin_data!M71&gt;=24,0,1)</f>
        <v>0</v>
      </c>
      <c r="M71" s="9" t="n">
        <v>34</v>
      </c>
      <c r="N71" s="1" t="n">
        <v>0</v>
      </c>
      <c r="O71" s="12" t="n">
        <v>1.1</v>
      </c>
      <c r="P71" s="12" t="n">
        <v>1</v>
      </c>
      <c r="Q71" s="12" t="n">
        <v>3</v>
      </c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" t="s">
        <v>165</v>
      </c>
      <c r="B72" s="9" t="s">
        <v>166</v>
      </c>
      <c r="C72" s="9" t="n">
        <v>1</v>
      </c>
      <c r="D72" s="9" t="n">
        <v>78</v>
      </c>
      <c r="E72" s="9" t="n">
        <v>1</v>
      </c>
      <c r="F72" s="11" t="n">
        <v>1</v>
      </c>
      <c r="G72" s="11"/>
      <c r="H72" s="11" t="n">
        <v>1</v>
      </c>
      <c r="I72" s="1" t="n">
        <v>1</v>
      </c>
      <c r="J72" s="0"/>
      <c r="K72" s="1" t="n">
        <f aca="false">IF(robin_data!M72&gt;=36,0,1)</f>
        <v>0</v>
      </c>
      <c r="L72" s="1" t="n">
        <f aca="false">IF(robin_data!M72&gt;=24,0,1)</f>
        <v>0</v>
      </c>
      <c r="M72" s="9" t="n">
        <v>116</v>
      </c>
      <c r="N72" s="1" t="n">
        <v>1</v>
      </c>
      <c r="O72" s="12" t="n">
        <v>3.25</v>
      </c>
      <c r="P72" s="12" t="n">
        <v>0</v>
      </c>
      <c r="Q72" s="12" t="n">
        <v>3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" t="s">
        <v>167</v>
      </c>
      <c r="B73" s="9" t="s">
        <v>168</v>
      </c>
      <c r="C73" s="14" t="n">
        <f aca="false">IF(robin_data!A73="M",0,1)</f>
        <v>1</v>
      </c>
      <c r="D73" s="21" t="n">
        <v>59</v>
      </c>
      <c r="E73" s="21" t="n">
        <v>1</v>
      </c>
      <c r="F73" s="16" t="s">
        <v>73</v>
      </c>
      <c r="G73" s="16"/>
      <c r="H73" s="21" t="n">
        <v>1</v>
      </c>
      <c r="I73" s="21" t="n">
        <v>1</v>
      </c>
      <c r="J73" s="15" t="n">
        <v>1</v>
      </c>
      <c r="K73" s="1" t="n">
        <f aca="false">IF(robin_data!M73&gt;=36,0,1)</f>
        <v>1</v>
      </c>
      <c r="L73" s="1" t="n">
        <f aca="false">IF(robin_data!M73&gt;=24,0,1)</f>
        <v>1</v>
      </c>
      <c r="M73" s="15" t="n">
        <v>10</v>
      </c>
      <c r="N73" s="21" t="n">
        <v>0</v>
      </c>
      <c r="O73" s="21" t="n">
        <v>1.7</v>
      </c>
      <c r="P73" s="21" t="n">
        <v>2</v>
      </c>
      <c r="Q73" s="21" t="n">
        <v>1</v>
      </c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" t="s">
        <v>169</v>
      </c>
      <c r="B74" s="9" t="s">
        <v>170</v>
      </c>
      <c r="C74" s="9" t="n">
        <v>2</v>
      </c>
      <c r="D74" s="9" t="n">
        <v>50</v>
      </c>
      <c r="E74" s="9" t="n">
        <v>1</v>
      </c>
      <c r="F74" s="11" t="n">
        <v>1</v>
      </c>
      <c r="G74" s="11"/>
      <c r="H74" s="11" t="n">
        <v>1</v>
      </c>
      <c r="I74" s="1" t="n">
        <v>1</v>
      </c>
      <c r="J74" s="0"/>
      <c r="K74" s="1" t="n">
        <f aca="false">IF(robin_data!M74&gt;=36,0,1)</f>
        <v>1</v>
      </c>
      <c r="L74" s="1" t="n">
        <f aca="false">IF(robin_data!M74&gt;=24,0,1)</f>
        <v>1</v>
      </c>
      <c r="M74" s="9" t="n">
        <v>18</v>
      </c>
      <c r="N74" s="1" t="n">
        <v>0</v>
      </c>
      <c r="O74" s="12" t="n">
        <v>2.1</v>
      </c>
      <c r="P74" s="1" t="n">
        <v>0</v>
      </c>
      <c r="Q74" s="1" t="n">
        <v>3</v>
      </c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" t="s">
        <v>171</v>
      </c>
      <c r="B75" s="9" t="s">
        <v>172</v>
      </c>
      <c r="C75" s="9" t="n">
        <v>1</v>
      </c>
      <c r="D75" s="9" t="n">
        <v>84</v>
      </c>
      <c r="E75" s="1" t="n">
        <v>0</v>
      </c>
      <c r="F75" s="1" t="n">
        <v>1</v>
      </c>
      <c r="G75" s="0"/>
      <c r="H75" s="1" t="n">
        <v>1</v>
      </c>
      <c r="I75" s="1" t="n">
        <v>1</v>
      </c>
      <c r="J75" s="0"/>
      <c r="K75" s="1" t="n">
        <f aca="false">IF(robin_data!M75&gt;=36,0,1)</f>
        <v>1</v>
      </c>
      <c r="L75" s="1" t="n">
        <f aca="false">IF(robin_data!M75&gt;=24,0,1)</f>
        <v>1</v>
      </c>
      <c r="M75" s="9" t="n">
        <v>12</v>
      </c>
      <c r="N75" s="1" t="n">
        <v>1</v>
      </c>
      <c r="O75" s="1" t="n">
        <v>3</v>
      </c>
      <c r="P75" s="1" t="n">
        <v>1</v>
      </c>
      <c r="Q75" s="1" t="n">
        <v>1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" t="s">
        <v>173</v>
      </c>
      <c r="B76" s="9" t="s">
        <v>174</v>
      </c>
      <c r="C76" s="9" t="n">
        <v>1</v>
      </c>
      <c r="D76" s="9" t="n">
        <v>74</v>
      </c>
      <c r="E76" s="9" t="n">
        <v>0</v>
      </c>
      <c r="F76" s="1" t="n">
        <v>1</v>
      </c>
      <c r="G76" s="0"/>
      <c r="H76" s="1" t="n">
        <v>1</v>
      </c>
      <c r="I76" s="11" t="n">
        <v>1</v>
      </c>
      <c r="J76" s="11"/>
      <c r="K76" s="1" t="n">
        <f aca="false">IF(robin_data!M76&gt;=36,0,1)</f>
        <v>1</v>
      </c>
      <c r="L76" s="1" t="n">
        <f aca="false">IF(robin_data!M76&gt;=24,0,1)</f>
        <v>1</v>
      </c>
      <c r="M76" s="9" t="n">
        <v>7</v>
      </c>
      <c r="N76" s="9" t="n">
        <v>1</v>
      </c>
      <c r="O76" s="1" t="n">
        <v>1.8</v>
      </c>
      <c r="P76" s="9" t="n">
        <v>1</v>
      </c>
      <c r="Q76" s="9" t="n">
        <v>1</v>
      </c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" t="s">
        <v>175</v>
      </c>
      <c r="B77" s="9" t="s">
        <v>176</v>
      </c>
      <c r="C77" s="1" t="n">
        <v>1</v>
      </c>
      <c r="D77" s="9" t="n">
        <v>81</v>
      </c>
      <c r="E77" s="9" t="n">
        <v>1</v>
      </c>
      <c r="F77" s="1" t="n">
        <v>1</v>
      </c>
      <c r="G77" s="0"/>
      <c r="H77" s="1" t="n">
        <v>1</v>
      </c>
      <c r="I77" s="1" t="n">
        <v>1</v>
      </c>
      <c r="J77" s="0"/>
      <c r="K77" s="1" t="n">
        <f aca="false">IF(robin_data!M77&gt;=36,0,1)</f>
        <v>0</v>
      </c>
      <c r="L77" s="1" t="n">
        <f aca="false">IF(robin_data!M77&gt;=24,0,1)</f>
        <v>0</v>
      </c>
      <c r="M77" s="9" t="n">
        <v>72</v>
      </c>
      <c r="N77" s="9" t="n">
        <v>1</v>
      </c>
      <c r="O77" s="9" t="n">
        <v>1.7</v>
      </c>
      <c r="P77" s="1" t="n">
        <v>0</v>
      </c>
      <c r="Q77" s="1" t="n">
        <v>1</v>
      </c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" t="s">
        <v>177</v>
      </c>
      <c r="B78" s="9" t="s">
        <v>178</v>
      </c>
      <c r="C78" s="9" t="n">
        <v>1</v>
      </c>
      <c r="D78" s="9" t="n">
        <v>26</v>
      </c>
      <c r="E78" s="1" t="n">
        <v>1</v>
      </c>
      <c r="F78" s="1" t="n">
        <v>1</v>
      </c>
      <c r="G78" s="0"/>
      <c r="H78" s="1" t="n">
        <v>1</v>
      </c>
      <c r="I78" s="1" t="n">
        <v>1</v>
      </c>
      <c r="J78" s="0"/>
      <c r="K78" s="1" t="n">
        <f aca="false">IF(robin_data!M78&gt;=36,0,1)</f>
        <v>0</v>
      </c>
      <c r="L78" s="1" t="n">
        <f aca="false">IF(robin_data!M78&gt;=24,0,1)</f>
        <v>0</v>
      </c>
      <c r="M78" s="9" t="n">
        <v>102</v>
      </c>
      <c r="N78" s="1" t="n">
        <v>0</v>
      </c>
      <c r="O78" s="1" t="n">
        <v>1</v>
      </c>
      <c r="P78" s="1" t="n">
        <v>1</v>
      </c>
      <c r="Q78" s="1" t="n">
        <v>1</v>
      </c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" t="s">
        <v>179</v>
      </c>
      <c r="B79" s="9" t="s">
        <v>180</v>
      </c>
      <c r="C79" s="14" t="n">
        <f aca="false">IF(robin_data!A79="M",0,1)</f>
        <v>1</v>
      </c>
      <c r="D79" s="21" t="n">
        <v>55</v>
      </c>
      <c r="E79" s="21" t="n">
        <v>0</v>
      </c>
      <c r="F79" s="16" t="s">
        <v>73</v>
      </c>
      <c r="G79" s="16"/>
      <c r="H79" s="21" t="n">
        <v>1</v>
      </c>
      <c r="I79" s="21" t="n">
        <v>1</v>
      </c>
      <c r="J79" s="15" t="n">
        <v>1</v>
      </c>
      <c r="K79" s="1" t="n">
        <f aca="false">IF(robin_data!M79&gt;=36,0,1)</f>
        <v>0</v>
      </c>
      <c r="L79" s="1" t="n">
        <f aca="false">IF(robin_data!M79&gt;=24,0,1)</f>
        <v>0</v>
      </c>
      <c r="M79" s="15" t="n">
        <v>47</v>
      </c>
      <c r="N79" s="21" t="n">
        <v>0</v>
      </c>
      <c r="O79" s="21" t="n">
        <v>2.25</v>
      </c>
      <c r="P79" s="21" t="n">
        <v>0</v>
      </c>
      <c r="Q79" s="15" t="n">
        <v>0</v>
      </c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" t="s">
        <v>181</v>
      </c>
      <c r="B80" s="9" t="s">
        <v>182</v>
      </c>
      <c r="C80" s="9" t="n">
        <v>1</v>
      </c>
      <c r="D80" s="9" t="n">
        <v>49</v>
      </c>
      <c r="E80" s="9" t="n">
        <v>0</v>
      </c>
      <c r="F80" s="1" t="n">
        <v>1</v>
      </c>
      <c r="G80" s="0"/>
      <c r="H80" s="1" t="n">
        <v>1</v>
      </c>
      <c r="I80" s="1" t="n">
        <v>1</v>
      </c>
      <c r="J80" s="0"/>
      <c r="K80" s="1" t="n">
        <f aca="false">IF(robin_data!M80&gt;=36,0,1)</f>
        <v>0</v>
      </c>
      <c r="L80" s="1" t="n">
        <f aca="false">IF(robin_data!M80&gt;=24,0,1)</f>
        <v>0</v>
      </c>
      <c r="M80" s="9" t="n">
        <v>40</v>
      </c>
      <c r="N80" s="9" t="n">
        <v>0</v>
      </c>
      <c r="O80" s="1" t="n">
        <v>2.7</v>
      </c>
      <c r="P80" s="9" t="n">
        <v>1</v>
      </c>
      <c r="Q80" s="9" t="n">
        <v>1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9" customFormat="true" ht="15" hidden="false" customHeight="false" outlineLevel="0" collapsed="false">
      <c r="A81" s="1" t="s">
        <v>183</v>
      </c>
      <c r="B81" s="9" t="s">
        <v>184</v>
      </c>
      <c r="C81" s="9" t="n">
        <v>2</v>
      </c>
      <c r="D81" s="9" t="n">
        <v>61</v>
      </c>
      <c r="E81" s="9" t="s">
        <v>185</v>
      </c>
      <c r="F81" s="1" t="n">
        <v>1</v>
      </c>
      <c r="G81" s="1"/>
      <c r="H81" s="1" t="n">
        <v>1</v>
      </c>
      <c r="I81" s="1" t="n">
        <v>1</v>
      </c>
      <c r="J81" s="1"/>
      <c r="K81" s="1" t="n">
        <f aca="false">IF(robin_data!M81&gt;=36,0,1)</f>
        <v>0</v>
      </c>
      <c r="L81" s="1" t="n">
        <f aca="false">IF(robin_data!M81&gt;=24,0,1)</f>
        <v>0</v>
      </c>
      <c r="M81" s="9" t="n">
        <v>43</v>
      </c>
      <c r="N81" s="1" t="n">
        <v>0</v>
      </c>
      <c r="O81" s="1" t="n">
        <v>7.5</v>
      </c>
      <c r="P81" s="1" t="n">
        <v>0</v>
      </c>
      <c r="Q81" s="1" t="n">
        <v>0</v>
      </c>
    </row>
    <row r="82" customFormat="false" ht="15" hidden="false" customHeight="false" outlineLevel="0" collapsed="false">
      <c r="A82" s="1" t="s">
        <v>186</v>
      </c>
      <c r="B82" s="9" t="s">
        <v>187</v>
      </c>
      <c r="C82" s="1" t="n">
        <v>1</v>
      </c>
      <c r="D82" s="9" t="n">
        <v>81</v>
      </c>
      <c r="E82" s="9" t="n">
        <v>0</v>
      </c>
      <c r="F82" s="1" t="n">
        <v>1</v>
      </c>
      <c r="G82" s="0"/>
      <c r="H82" s="1" t="n">
        <v>1</v>
      </c>
      <c r="I82" s="1" t="n">
        <v>1</v>
      </c>
      <c r="J82" s="0"/>
      <c r="K82" s="1" t="n">
        <f aca="false">IF(robin_data!M82&gt;=36,0,1)</f>
        <v>1</v>
      </c>
      <c r="L82" s="1" t="n">
        <f aca="false">IF(robin_data!M82&gt;=24,0,1)</f>
        <v>1</v>
      </c>
      <c r="M82" s="9" t="n">
        <v>12</v>
      </c>
      <c r="N82" s="1" t="n">
        <v>0</v>
      </c>
      <c r="O82" s="1" t="n">
        <v>2</v>
      </c>
      <c r="P82" s="1" t="n">
        <v>1</v>
      </c>
      <c r="Q82" s="1" t="n">
        <v>1</v>
      </c>
    </row>
    <row r="83" customFormat="false" ht="15" hidden="false" customHeight="false" outlineLevel="0" collapsed="false">
      <c r="A83" s="1" t="s">
        <v>188</v>
      </c>
      <c r="B83" s="9" t="s">
        <v>189</v>
      </c>
      <c r="C83" s="9" t="n">
        <v>1</v>
      </c>
      <c r="D83" s="9" t="n">
        <v>62</v>
      </c>
      <c r="E83" s="9" t="n">
        <v>1</v>
      </c>
      <c r="F83" s="1" t="n">
        <v>1</v>
      </c>
      <c r="G83" s="0"/>
      <c r="H83" s="1" t="n">
        <v>1</v>
      </c>
      <c r="I83" s="1" t="n">
        <v>1</v>
      </c>
      <c r="J83" s="0"/>
      <c r="K83" s="1" t="n">
        <f aca="false">IF(robin_data!M83&gt;=36,0,1)</f>
        <v>1</v>
      </c>
      <c r="L83" s="1" t="n">
        <f aca="false">IF(robin_data!M83&gt;=24,0,1)</f>
        <v>0</v>
      </c>
      <c r="M83" s="9" t="n">
        <v>29</v>
      </c>
      <c r="N83" s="1" t="n">
        <v>0</v>
      </c>
      <c r="O83" s="1" t="n">
        <v>2.5</v>
      </c>
      <c r="P83" s="1" t="n">
        <v>0</v>
      </c>
      <c r="Q83" s="1" t="n">
        <v>1</v>
      </c>
    </row>
    <row r="84" customFormat="false" ht="15" hidden="false" customHeight="false" outlineLevel="0" collapsed="false">
      <c r="A84" s="1" t="s">
        <v>190</v>
      </c>
      <c r="B84" s="9" t="s">
        <v>191</v>
      </c>
      <c r="C84" s="9" t="n">
        <v>1</v>
      </c>
      <c r="D84" s="9" t="n">
        <v>66</v>
      </c>
      <c r="E84" s="1" t="n">
        <v>1</v>
      </c>
      <c r="F84" s="1" t="n">
        <v>1</v>
      </c>
      <c r="G84" s="0"/>
      <c r="H84" s="1" t="n">
        <v>1</v>
      </c>
      <c r="I84" s="1" t="n">
        <v>1</v>
      </c>
      <c r="J84" s="0"/>
      <c r="K84" s="1" t="n">
        <f aca="false">IF(robin_data!M84&gt;=36,0,1)</f>
        <v>1</v>
      </c>
      <c r="L84" s="1" t="n">
        <f aca="false">IF(robin_data!M84&gt;=24,0,1)</f>
        <v>1</v>
      </c>
      <c r="M84" s="9" t="n">
        <v>15</v>
      </c>
      <c r="N84" s="1" t="n">
        <v>0</v>
      </c>
      <c r="O84" s="1" t="n">
        <v>1.2</v>
      </c>
      <c r="P84" s="1" t="n">
        <v>1</v>
      </c>
      <c r="Q84" s="1" t="n">
        <v>1</v>
      </c>
    </row>
    <row r="85" customFormat="false" ht="15" hidden="false" customHeight="false" outlineLevel="0" collapsed="false">
      <c r="A85" s="21" t="s">
        <v>192</v>
      </c>
      <c r="B85" s="9" t="s">
        <v>193</v>
      </c>
      <c r="C85" s="14" t="n">
        <f aca="false">IF(robin_data!A85="M",0,1)</f>
        <v>1</v>
      </c>
      <c r="D85" s="21" t="n">
        <v>72</v>
      </c>
      <c r="E85" s="15" t="n">
        <v>0</v>
      </c>
      <c r="F85" s="16" t="s">
        <v>73</v>
      </c>
      <c r="G85" s="16"/>
      <c r="H85" s="21" t="n">
        <v>1</v>
      </c>
      <c r="I85" s="21" t="n">
        <v>1</v>
      </c>
      <c r="J85" s="15" t="n">
        <v>1</v>
      </c>
      <c r="K85" s="1" t="n">
        <f aca="false">IF(robin_data!M85&gt;=36,0,1)</f>
        <v>1</v>
      </c>
      <c r="L85" s="1" t="n">
        <f aca="false">IF(robin_data!M85&gt;=24,0,1)</f>
        <v>1</v>
      </c>
      <c r="M85" s="15" t="n">
        <v>15</v>
      </c>
      <c r="N85" s="21" t="n">
        <v>0</v>
      </c>
      <c r="O85" s="21" t="n">
        <v>1.1</v>
      </c>
      <c r="P85" s="21" t="n">
        <v>1</v>
      </c>
      <c r="Q85" s="15" t="n">
        <v>1</v>
      </c>
    </row>
    <row r="86" customFormat="false" ht="15" hidden="false" customHeight="false" outlineLevel="0" collapsed="false">
      <c r="A86" s="1" t="s">
        <v>194</v>
      </c>
      <c r="B86" s="9" t="s">
        <v>195</v>
      </c>
      <c r="C86" s="9" t="n">
        <v>1</v>
      </c>
      <c r="D86" s="9" t="n">
        <v>67</v>
      </c>
      <c r="E86" s="9" t="n">
        <v>1</v>
      </c>
      <c r="F86" s="1" t="n">
        <v>1</v>
      </c>
      <c r="G86" s="0"/>
      <c r="H86" s="1" t="n">
        <v>1</v>
      </c>
      <c r="I86" s="1" t="n">
        <v>1</v>
      </c>
      <c r="J86" s="0"/>
      <c r="K86" s="1" t="n">
        <f aca="false">IF(robin_data!M86&gt;=36,0,1)</f>
        <v>1</v>
      </c>
      <c r="L86" s="1" t="n">
        <f aca="false">IF(robin_data!M86&gt;=24,0,1)</f>
        <v>1</v>
      </c>
      <c r="M86" s="9" t="n">
        <v>8</v>
      </c>
      <c r="N86" s="1" t="n">
        <v>0</v>
      </c>
      <c r="O86" s="1" t="n">
        <v>11</v>
      </c>
      <c r="P86" s="1" t="n">
        <v>1</v>
      </c>
      <c r="Q86" s="1" t="n">
        <v>1</v>
      </c>
    </row>
    <row r="87" customFormat="false" ht="15" hidden="false" customHeight="false" outlineLevel="0" collapsed="false">
      <c r="A87" s="1" t="s">
        <v>196</v>
      </c>
      <c r="B87" s="9" t="s">
        <v>197</v>
      </c>
      <c r="C87" s="1" t="n">
        <v>1</v>
      </c>
      <c r="D87" s="9" t="n">
        <v>81</v>
      </c>
      <c r="E87" s="1" t="n">
        <v>0</v>
      </c>
      <c r="F87" s="1" t="n">
        <v>1</v>
      </c>
      <c r="G87" s="0"/>
      <c r="H87" s="1" t="n">
        <v>1</v>
      </c>
      <c r="I87" s="1" t="n">
        <v>1</v>
      </c>
      <c r="J87" s="0"/>
      <c r="K87" s="1" t="n">
        <f aca="false">IF(robin_data!M87&gt;=36,0,1)</f>
        <v>1</v>
      </c>
      <c r="L87" s="1" t="n">
        <f aca="false">IF(robin_data!M87&gt;=24,0,1)</f>
        <v>0</v>
      </c>
      <c r="M87" s="9" t="n">
        <v>25</v>
      </c>
      <c r="N87" s="1" t="n">
        <v>1</v>
      </c>
      <c r="O87" s="1" t="n">
        <v>2.8</v>
      </c>
      <c r="P87" s="1" t="n">
        <v>1</v>
      </c>
      <c r="Q87" s="1" t="n">
        <v>1</v>
      </c>
    </row>
    <row r="88" customFormat="false" ht="15" hidden="false" customHeight="false" outlineLevel="0" collapsed="false">
      <c r="A88" s="1" t="s">
        <v>198</v>
      </c>
      <c r="B88" s="9" t="s">
        <v>199</v>
      </c>
      <c r="C88" s="9" t="n">
        <v>2</v>
      </c>
      <c r="D88" s="9" t="n">
        <v>67</v>
      </c>
      <c r="E88" s="1" t="n">
        <v>0</v>
      </c>
      <c r="F88" s="1" t="n">
        <v>1</v>
      </c>
      <c r="G88" s="0"/>
      <c r="H88" s="1" t="n">
        <v>1</v>
      </c>
      <c r="I88" s="1" t="n">
        <v>1</v>
      </c>
      <c r="J88" s="0"/>
      <c r="K88" s="1" t="n">
        <f aca="false">IF(robin_data!M88&gt;=36,0,1)</f>
        <v>1</v>
      </c>
      <c r="L88" s="1" t="n">
        <f aca="false">IF(robin_data!M88&gt;=24,0,1)</f>
        <v>1</v>
      </c>
      <c r="M88" s="9" t="n">
        <v>11</v>
      </c>
      <c r="N88" s="1" t="n">
        <v>1</v>
      </c>
      <c r="O88" s="1" t="n">
        <v>2.9</v>
      </c>
      <c r="P88" s="1" t="n">
        <v>0</v>
      </c>
      <c r="Q88" s="1" t="n">
        <v>1</v>
      </c>
    </row>
    <row r="89" customFormat="false" ht="15" hidden="false" customHeight="false" outlineLevel="0" collapsed="false">
      <c r="A89" s="21" t="s">
        <v>200</v>
      </c>
      <c r="B89" s="9" t="s">
        <v>201</v>
      </c>
      <c r="C89" s="14" t="n">
        <f aca="false">IF(robin_data!A89="M",0,1)</f>
        <v>1</v>
      </c>
      <c r="D89" s="21" t="n">
        <v>66</v>
      </c>
      <c r="E89" s="21" t="n">
        <v>0</v>
      </c>
      <c r="F89" s="16" t="s">
        <v>73</v>
      </c>
      <c r="G89" s="16"/>
      <c r="H89" s="21" t="n">
        <v>1</v>
      </c>
      <c r="I89" s="21" t="n">
        <v>1</v>
      </c>
      <c r="J89" s="15" t="n">
        <v>1</v>
      </c>
      <c r="K89" s="1" t="n">
        <f aca="false">IF(robin_data!M89&gt;=36,0,1)</f>
        <v>0</v>
      </c>
      <c r="L89" s="1" t="n">
        <f aca="false">IF(robin_data!M89&gt;=24,0,1)</f>
        <v>0</v>
      </c>
      <c r="M89" s="15" t="n">
        <v>57</v>
      </c>
      <c r="N89" s="21" t="n">
        <v>1</v>
      </c>
      <c r="O89" s="21" t="n">
        <v>5.4</v>
      </c>
      <c r="P89" s="21" t="n">
        <v>1</v>
      </c>
      <c r="Q89" s="21" t="n">
        <v>1</v>
      </c>
    </row>
    <row r="90" customFormat="false" ht="15" hidden="false" customHeight="false" outlineLevel="0" collapsed="false">
      <c r="A90" s="9" t="s">
        <v>202</v>
      </c>
      <c r="B90" s="9" t="s">
        <v>203</v>
      </c>
      <c r="C90" s="9" t="n">
        <v>1</v>
      </c>
      <c r="D90" s="9" t="n">
        <v>53</v>
      </c>
      <c r="E90" s="9" t="n">
        <v>1</v>
      </c>
      <c r="F90" s="1" t="n">
        <v>1</v>
      </c>
      <c r="H90" s="1" t="n">
        <v>1</v>
      </c>
      <c r="I90" s="1" t="n">
        <v>1</v>
      </c>
      <c r="K90" s="1" t="n">
        <f aca="false">IF(robin_data!M90&gt;=36,0,1)</f>
        <v>1</v>
      </c>
      <c r="L90" s="1" t="n">
        <f aca="false">IF(robin_data!M90&gt;=24,0,1)</f>
        <v>1</v>
      </c>
      <c r="M90" s="9" t="n">
        <v>21</v>
      </c>
      <c r="N90" s="9" t="n">
        <v>0</v>
      </c>
      <c r="O90" s="9" t="n">
        <v>2.9</v>
      </c>
      <c r="P90" s="9" t="n">
        <v>1</v>
      </c>
      <c r="Q90" s="9" t="n">
        <v>2</v>
      </c>
    </row>
    <row r="91" customFormat="false" ht="15" hidden="false" customHeight="false" outlineLevel="0" collapsed="false">
      <c r="A91" s="9" t="s">
        <v>204</v>
      </c>
      <c r="B91" s="9" t="s">
        <v>205</v>
      </c>
      <c r="C91" s="9" t="n">
        <v>1</v>
      </c>
      <c r="D91" s="9" t="n">
        <v>68</v>
      </c>
      <c r="E91" s="9" t="n">
        <v>0</v>
      </c>
      <c r="F91" s="1" t="n">
        <v>1</v>
      </c>
      <c r="H91" s="1" t="n">
        <v>1</v>
      </c>
      <c r="I91" s="1" t="n">
        <v>1</v>
      </c>
      <c r="K91" s="1" t="n">
        <f aca="false">IF(robin_data!M91&gt;=36,0,1)</f>
        <v>0</v>
      </c>
      <c r="L91" s="1" t="n">
        <f aca="false">IF(robin_data!M91&gt;=24,0,1)</f>
        <v>0</v>
      </c>
      <c r="M91" s="9" t="n">
        <v>42</v>
      </c>
      <c r="N91" s="9" t="n">
        <v>1</v>
      </c>
      <c r="O91" s="9" t="n">
        <v>2.5</v>
      </c>
      <c r="P91" s="9" t="n">
        <v>0</v>
      </c>
      <c r="Q91" s="9" t="n">
        <v>2</v>
      </c>
    </row>
    <row r="92" customFormat="false" ht="15" hidden="false" customHeight="false" outlineLevel="0" collapsed="false">
      <c r="A92" s="1" t="s">
        <v>206</v>
      </c>
      <c r="B92" s="9" t="s">
        <v>207</v>
      </c>
      <c r="C92" s="9" t="n">
        <v>1</v>
      </c>
      <c r="D92" s="9" t="n">
        <v>48</v>
      </c>
      <c r="E92" s="9" t="n">
        <v>0</v>
      </c>
      <c r="F92" s="1" t="n">
        <v>1</v>
      </c>
      <c r="H92" s="1" t="n">
        <v>1</v>
      </c>
      <c r="I92" s="1" t="n">
        <v>1</v>
      </c>
      <c r="K92" s="1" t="n">
        <f aca="false">IF(robin_data!M92&gt;=36,0,1)</f>
        <v>0</v>
      </c>
      <c r="L92" s="1" t="n">
        <f aca="false">IF(robin_data!M92&gt;=24,0,1)</f>
        <v>0</v>
      </c>
      <c r="M92" s="9" t="n">
        <v>58</v>
      </c>
      <c r="N92" s="9" t="n">
        <v>1</v>
      </c>
      <c r="O92" s="1" t="n">
        <v>6</v>
      </c>
      <c r="P92" s="9" t="n">
        <v>2</v>
      </c>
      <c r="Q92" s="9" t="n">
        <v>3</v>
      </c>
    </row>
    <row r="93" customFormat="false" ht="15" hidden="false" customHeight="false" outlineLevel="0" collapsed="false">
      <c r="A93" s="1" t="s">
        <v>208</v>
      </c>
      <c r="B93" s="9" t="s">
        <v>209</v>
      </c>
      <c r="C93" s="1" t="n">
        <v>1</v>
      </c>
      <c r="D93" s="9" t="n">
        <v>78</v>
      </c>
      <c r="E93" s="9" t="n">
        <v>0</v>
      </c>
      <c r="F93" s="1" t="n">
        <v>1</v>
      </c>
      <c r="H93" s="1" t="n">
        <v>0</v>
      </c>
      <c r="I93" s="1" t="n">
        <v>1</v>
      </c>
      <c r="K93" s="1" t="n">
        <f aca="false">IF(robin_data!M93&gt;=36,0,1)</f>
        <v>0</v>
      </c>
      <c r="L93" s="1" t="n">
        <f aca="false">IF(robin_data!M93&gt;=24,0,1)</f>
        <v>0</v>
      </c>
      <c r="M93" s="9" t="n">
        <v>51</v>
      </c>
      <c r="N93" s="9" t="n">
        <v>0</v>
      </c>
      <c r="O93" s="1" t="n">
        <v>3.5</v>
      </c>
      <c r="P93" s="9" t="n">
        <v>1</v>
      </c>
      <c r="Q93" s="9" t="n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7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59" activeCellId="0" sqref="A59"/>
    </sheetView>
  </sheetViews>
  <sheetFormatPr defaultRowHeight="15"/>
  <cols>
    <col collapsed="false" hidden="false" max="1" min="1" style="1" width="10.530612244898"/>
    <col collapsed="false" hidden="false" max="7" min="2" style="1" width="8.50510204081633"/>
    <col collapsed="false" hidden="false" max="8" min="8" style="1" width="15.9285714285714"/>
    <col collapsed="false" hidden="false" max="9" min="9" style="1" width="13.5"/>
    <col collapsed="false" hidden="false" max="10" min="10" style="1" width="13.2295918367347"/>
    <col collapsed="false" hidden="false" max="14" min="11" style="1" width="8.50510204081633"/>
    <col collapsed="false" hidden="false" max="15" min="15" style="1" width="14.3112244897959"/>
    <col collapsed="false" hidden="false" max="17" min="16" style="1" width="11.3418367346939"/>
    <col collapsed="false" hidden="false" max="1025" min="18" style="1" width="8.50510204081633"/>
  </cols>
  <sheetData>
    <row r="1" customFormat="false" ht="72.35" hidden="false" customHeight="false" outlineLevel="0" collapsed="false">
      <c r="A1" s="2" t="s">
        <v>0</v>
      </c>
      <c r="B1" s="2" t="s">
        <v>210</v>
      </c>
      <c r="C1" s="2" t="s">
        <v>211</v>
      </c>
      <c r="D1" s="2" t="s">
        <v>2</v>
      </c>
      <c r="E1" s="2" t="s">
        <v>212</v>
      </c>
      <c r="F1" s="2" t="s">
        <v>3</v>
      </c>
      <c r="G1" s="2" t="s">
        <v>213</v>
      </c>
      <c r="H1" s="2" t="s">
        <v>214</v>
      </c>
      <c r="I1" s="2" t="s">
        <v>215</v>
      </c>
      <c r="J1" s="2" t="s">
        <v>216</v>
      </c>
      <c r="K1" s="2" t="s">
        <v>11</v>
      </c>
      <c r="L1" s="2" t="s">
        <v>217</v>
      </c>
      <c r="M1" s="2" t="s">
        <v>12</v>
      </c>
      <c r="N1" s="2" t="s">
        <v>13</v>
      </c>
      <c r="O1" s="22" t="s">
        <v>218</v>
      </c>
      <c r="P1" s="23" t="s">
        <v>219</v>
      </c>
      <c r="Q1" s="23" t="s">
        <v>220</v>
      </c>
    </row>
    <row r="2" customFormat="false" ht="15" hidden="false" customHeight="false" outlineLevel="0" collapsed="false">
      <c r="A2" s="9" t="s">
        <v>159</v>
      </c>
      <c r="B2" s="9" t="s">
        <v>160</v>
      </c>
      <c r="C2" s="9"/>
      <c r="D2" s="9" t="n">
        <f aca="false">DATEDIF('patient_data_survival(Nov17)'!O2,'patient_data_survival(Nov17)'!P2,"Y")</f>
        <v>55</v>
      </c>
      <c r="E2" s="9" t="s">
        <v>221</v>
      </c>
      <c r="F2" s="9" t="n">
        <v>0</v>
      </c>
      <c r="G2" s="9" t="n">
        <v>1</v>
      </c>
      <c r="H2" s="9" t="n">
        <v>1</v>
      </c>
      <c r="I2" s="9" t="n">
        <f aca="false">DATEDIF('patient_data_survival(Nov17)'!P2,'patient_data_survival(Nov17)'!Q2,"M")</f>
        <v>45</v>
      </c>
      <c r="J2" s="9" t="n">
        <v>1</v>
      </c>
      <c r="K2" s="9" t="n">
        <v>0</v>
      </c>
      <c r="L2" s="9" t="s">
        <v>222</v>
      </c>
      <c r="M2" s="9" t="n">
        <v>1.1</v>
      </c>
      <c r="N2" s="9" t="n">
        <v>1</v>
      </c>
      <c r="O2" s="24" t="n">
        <v>16600</v>
      </c>
      <c r="P2" s="24" t="n">
        <v>36867</v>
      </c>
      <c r="Q2" s="24" t="n">
        <v>38240</v>
      </c>
    </row>
    <row r="3" customFormat="false" ht="15" hidden="false" customHeight="false" outlineLevel="0" collapsed="false">
      <c r="A3" s="9" t="s">
        <v>15</v>
      </c>
      <c r="B3" s="9" t="s">
        <v>16</v>
      </c>
      <c r="C3" s="1" t="s">
        <v>223</v>
      </c>
      <c r="D3" s="9" t="n">
        <f aca="false">DATEDIF('patient_data_survival(Nov17)'!O3,'patient_data_survival(Nov17)'!P3,"Y")</f>
        <v>53</v>
      </c>
      <c r="E3" s="9" t="s">
        <v>221</v>
      </c>
      <c r="F3" s="1" t="n">
        <v>0</v>
      </c>
      <c r="G3" s="1" t="n">
        <v>0</v>
      </c>
      <c r="H3" s="1" t="n">
        <v>0</v>
      </c>
      <c r="I3" s="9" t="n">
        <f aca="false">DATEDIF('patient_data_survival(Nov17)'!P3,'patient_data_survival(Nov17)'!Q3,"M")</f>
        <v>153</v>
      </c>
      <c r="J3" s="1" t="n">
        <v>0</v>
      </c>
      <c r="K3" s="1" t="n">
        <v>2</v>
      </c>
      <c r="L3" s="1" t="s">
        <v>27</v>
      </c>
      <c r="M3" s="1" t="n">
        <v>4</v>
      </c>
      <c r="N3" s="1" t="n">
        <v>0</v>
      </c>
      <c r="O3" s="25" t="n">
        <v>17155</v>
      </c>
      <c r="P3" s="24" t="n">
        <v>36585</v>
      </c>
      <c r="Q3" s="24" t="n">
        <v>41248</v>
      </c>
    </row>
    <row r="4" customFormat="false" ht="15" hidden="false" customHeight="false" outlineLevel="0" collapsed="false">
      <c r="A4" s="1" t="s">
        <v>19</v>
      </c>
      <c r="B4" s="9" t="s">
        <v>20</v>
      </c>
      <c r="C4" s="1" t="s">
        <v>224</v>
      </c>
      <c r="D4" s="9" t="n">
        <f aca="false">DATEDIF('patient_data_survival(Nov17)'!O4,'patient_data_survival(Nov17)'!P4,"Y")</f>
        <v>38</v>
      </c>
      <c r="E4" s="1" t="s">
        <v>225</v>
      </c>
      <c r="F4" s="1" t="n">
        <v>0</v>
      </c>
      <c r="G4" s="1" t="n">
        <v>0</v>
      </c>
      <c r="H4" s="1" t="n">
        <v>0</v>
      </c>
      <c r="I4" s="9" t="n">
        <f aca="false">DATEDIF('patient_data_survival(Nov17)'!P4,'patient_data_survival(Nov17)'!Q4,"M")</f>
        <v>171</v>
      </c>
      <c r="J4" s="1" t="n">
        <v>0</v>
      </c>
      <c r="K4" s="1" t="n">
        <v>0</v>
      </c>
      <c r="L4" s="1" t="s">
        <v>226</v>
      </c>
      <c r="M4" s="1" t="n">
        <v>5</v>
      </c>
      <c r="N4" s="1" t="n">
        <v>0</v>
      </c>
      <c r="O4" s="25" t="n">
        <v>23193</v>
      </c>
      <c r="P4" s="25" t="n">
        <v>37284</v>
      </c>
      <c r="Q4" s="25" t="n">
        <v>42514</v>
      </c>
    </row>
    <row r="5" customFormat="false" ht="15" hidden="false" customHeight="false" outlineLevel="0" collapsed="false">
      <c r="A5" s="9" t="s">
        <v>22</v>
      </c>
      <c r="B5" s="9" t="s">
        <v>23</v>
      </c>
      <c r="C5" s="9" t="s">
        <v>224</v>
      </c>
      <c r="D5" s="9" t="n">
        <f aca="false">DATEDIF('patient_data_survival(Nov17)'!O5,'patient_data_survival(Nov17)'!P5,"Y")</f>
        <v>65</v>
      </c>
      <c r="E5" s="13" t="s">
        <v>225</v>
      </c>
      <c r="F5" s="9" t="n">
        <v>0</v>
      </c>
      <c r="G5" s="26" t="n">
        <v>1</v>
      </c>
      <c r="H5" s="13" t="n">
        <v>0</v>
      </c>
      <c r="I5" s="9" t="n">
        <f aca="false">DATEDIF('patient_data_survival(Nov17)'!P5,'patient_data_survival(Nov17)'!Q5,"M")</f>
        <v>173</v>
      </c>
      <c r="J5" s="13" t="n">
        <v>1</v>
      </c>
      <c r="K5" s="1" t="n">
        <v>1</v>
      </c>
      <c r="L5" s="9" t="s">
        <v>227</v>
      </c>
      <c r="M5" s="9" t="n">
        <v>2.8</v>
      </c>
      <c r="N5" s="9" t="n">
        <v>1</v>
      </c>
      <c r="O5" s="25" t="n">
        <v>13756</v>
      </c>
      <c r="P5" s="24" t="n">
        <v>37509</v>
      </c>
      <c r="Q5" s="24" t="n">
        <v>42800</v>
      </c>
    </row>
    <row r="6" customFormat="false" ht="15" hidden="false" customHeight="false" outlineLevel="0" collapsed="false">
      <c r="A6" s="9" t="s">
        <v>25</v>
      </c>
      <c r="B6" s="9" t="s">
        <v>26</v>
      </c>
      <c r="C6" s="9" t="s">
        <v>224</v>
      </c>
      <c r="D6" s="9" t="n">
        <f aca="false">DATEDIF('patient_data_survival(Nov17)'!O6,'patient_data_survival(Nov17)'!P6,"Y")</f>
        <v>89</v>
      </c>
      <c r="E6" s="13" t="s">
        <v>225</v>
      </c>
      <c r="F6" s="9" t="n">
        <v>0</v>
      </c>
      <c r="G6" s="1" t="n">
        <v>0</v>
      </c>
      <c r="H6" s="13" t="n">
        <v>0</v>
      </c>
      <c r="I6" s="9" t="n">
        <f aca="false">DATEDIF('patient_data_survival(Nov17)'!P6,'patient_data_survival(Nov17)'!Q6,"M")</f>
        <v>68</v>
      </c>
      <c r="J6" s="13" t="n">
        <v>0</v>
      </c>
      <c r="K6" s="1" t="n">
        <v>0</v>
      </c>
      <c r="L6" s="9" t="s">
        <v>228</v>
      </c>
      <c r="M6" s="9" t="n">
        <v>10</v>
      </c>
      <c r="N6" s="9" t="n">
        <v>0</v>
      </c>
      <c r="O6" s="25" t="n">
        <v>4904</v>
      </c>
      <c r="P6" s="24" t="n">
        <v>37459</v>
      </c>
      <c r="Q6" s="24" t="n">
        <v>39531</v>
      </c>
    </row>
    <row r="7" customFormat="false" ht="15" hidden="false" customHeight="false" outlineLevel="0" collapsed="false">
      <c r="A7" s="9" t="s">
        <v>28</v>
      </c>
      <c r="B7" s="9" t="s">
        <v>29</v>
      </c>
      <c r="C7" s="9" t="s">
        <v>223</v>
      </c>
      <c r="D7" s="9" t="n">
        <f aca="false">DATEDIF('patient_data_survival(Nov17)'!O7,'patient_data_survival(Nov17)'!P7,"Y")</f>
        <v>50</v>
      </c>
      <c r="E7" s="1" t="s">
        <v>229</v>
      </c>
      <c r="F7" s="9" t="n">
        <v>1</v>
      </c>
      <c r="G7" s="1" t="n">
        <v>0</v>
      </c>
      <c r="H7" s="1" t="n">
        <v>0</v>
      </c>
      <c r="I7" s="9" t="n">
        <f aca="false">DATEDIF('patient_data_survival(Nov17)'!P7,'patient_data_survival(Nov17)'!Q7,"M")</f>
        <v>157</v>
      </c>
      <c r="J7" s="1" t="n">
        <v>0</v>
      </c>
      <c r="K7" s="1" t="n">
        <v>0</v>
      </c>
      <c r="L7" s="9" t="s">
        <v>230</v>
      </c>
      <c r="M7" s="9" t="n">
        <v>0.7</v>
      </c>
      <c r="N7" s="9" t="n">
        <v>0</v>
      </c>
      <c r="O7" s="24" t="n">
        <v>19533</v>
      </c>
      <c r="P7" s="24" t="n">
        <v>37922</v>
      </c>
      <c r="Q7" s="24" t="n">
        <v>42711</v>
      </c>
    </row>
    <row r="8" customFormat="false" ht="15" hidden="false" customHeight="false" outlineLevel="0" collapsed="false">
      <c r="A8" s="1" t="s">
        <v>161</v>
      </c>
      <c r="B8" s="9" t="s">
        <v>162</v>
      </c>
      <c r="C8" s="9" t="s">
        <v>224</v>
      </c>
      <c r="D8" s="9" t="n">
        <f aca="false">DATEDIF('patient_data_survival(Nov17)'!O8,'patient_data_survival(Nov17)'!P8,"Y")</f>
        <v>60</v>
      </c>
      <c r="E8" s="1" t="s">
        <v>231</v>
      </c>
      <c r="F8" s="9" t="n">
        <v>0</v>
      </c>
      <c r="G8" s="1" t="n">
        <v>1</v>
      </c>
      <c r="H8" s="9" t="n">
        <v>1</v>
      </c>
      <c r="I8" s="9" t="n">
        <f aca="false">DATEDIF('patient_data_survival(Nov17)'!P8,'patient_data_survival(Nov17)'!Q8,"M")</f>
        <v>13</v>
      </c>
      <c r="J8" s="1" t="n">
        <v>1</v>
      </c>
      <c r="K8" s="1" t="n">
        <v>0</v>
      </c>
      <c r="L8" s="11" t="s">
        <v>232</v>
      </c>
      <c r="M8" s="20" t="n">
        <v>26</v>
      </c>
      <c r="N8" s="1" t="n">
        <v>1</v>
      </c>
      <c r="O8" s="25" t="n">
        <v>15360</v>
      </c>
      <c r="P8" s="25" t="n">
        <v>37628</v>
      </c>
      <c r="Q8" s="25" t="n">
        <v>38036</v>
      </c>
    </row>
    <row r="9" customFormat="false" ht="15" hidden="false" customHeight="false" outlineLevel="0" collapsed="false">
      <c r="A9" s="9" t="s">
        <v>163</v>
      </c>
      <c r="B9" s="9" t="s">
        <v>164</v>
      </c>
      <c r="C9" s="1" t="s">
        <v>224</v>
      </c>
      <c r="D9" s="9" t="n">
        <f aca="false">DATEDIF('patient_data_survival(Nov17)'!O9,'patient_data_survival(Nov17)'!P9,"Y")</f>
        <v>74</v>
      </c>
      <c r="E9" s="1" t="s">
        <v>233</v>
      </c>
      <c r="F9" s="1" t="n">
        <v>1</v>
      </c>
      <c r="G9" s="1" t="n">
        <v>1</v>
      </c>
      <c r="H9" s="1" t="n">
        <v>1</v>
      </c>
      <c r="I9" s="9" t="n">
        <f aca="false">DATEDIF('patient_data_survival(Nov17)'!P9,'patient_data_survival(Nov17)'!Q9,"M")</f>
        <v>34</v>
      </c>
      <c r="J9" s="1" t="n">
        <v>1</v>
      </c>
      <c r="K9" s="1" t="n">
        <v>0</v>
      </c>
      <c r="L9" s="1" t="s">
        <v>234</v>
      </c>
      <c r="M9" s="12" t="n">
        <v>1.1</v>
      </c>
      <c r="N9" s="12" t="n">
        <v>1</v>
      </c>
      <c r="O9" s="25" t="n">
        <v>10553</v>
      </c>
      <c r="P9" s="25" t="n">
        <v>37845</v>
      </c>
      <c r="Q9" s="25" t="n">
        <v>38886</v>
      </c>
    </row>
    <row r="10" customFormat="false" ht="15" hidden="false" customHeight="false" outlineLevel="0" collapsed="false">
      <c r="A10" s="1" t="s">
        <v>30</v>
      </c>
      <c r="B10" s="9" t="s">
        <v>31</v>
      </c>
      <c r="C10" s="1" t="s">
        <v>224</v>
      </c>
      <c r="D10" s="9" t="n">
        <f aca="false">DATEDIF('patient_data_survival(Nov17)'!O10,'patient_data_survival(Nov17)'!P10,"Y")</f>
        <v>79</v>
      </c>
      <c r="E10" s="1" t="s">
        <v>221</v>
      </c>
      <c r="F10" s="1" t="n">
        <v>0</v>
      </c>
      <c r="G10" s="1" t="n">
        <v>1</v>
      </c>
      <c r="H10" s="1" t="n">
        <v>1</v>
      </c>
      <c r="I10" s="9" t="n">
        <f aca="false">DATEDIF('patient_data_survival(Nov17)'!P10,'patient_data_survival(Nov17)'!Q10,"M")</f>
        <v>111</v>
      </c>
      <c r="J10" s="1" t="n">
        <v>1</v>
      </c>
      <c r="K10" s="11" t="n">
        <v>0</v>
      </c>
      <c r="L10" s="1" t="s">
        <v>235</v>
      </c>
      <c r="M10" s="1" t="n">
        <v>1.7</v>
      </c>
      <c r="N10" s="1" t="n">
        <v>1</v>
      </c>
      <c r="O10" s="25" t="n">
        <v>8527</v>
      </c>
      <c r="P10" s="24" t="n">
        <v>37656</v>
      </c>
      <c r="Q10" s="24" t="n">
        <v>41052</v>
      </c>
    </row>
    <row r="11" customFormat="false" ht="15" hidden="false" customHeight="false" outlineLevel="0" collapsed="false">
      <c r="A11" s="1" t="s">
        <v>165</v>
      </c>
      <c r="B11" s="9" t="s">
        <v>166</v>
      </c>
      <c r="C11" s="9" t="s">
        <v>224</v>
      </c>
      <c r="D11" s="9" t="n">
        <f aca="false">DATEDIF('patient_data_survival(Nov17)'!O11,'patient_data_survival(Nov17)'!P11,"Y")</f>
        <v>78</v>
      </c>
      <c r="E11" s="1" t="s">
        <v>229</v>
      </c>
      <c r="F11" s="9" t="n">
        <v>1</v>
      </c>
      <c r="G11" s="1" t="n">
        <v>2</v>
      </c>
      <c r="H11" s="1" t="n">
        <v>1</v>
      </c>
      <c r="I11" s="9" t="n">
        <f aca="false">DATEDIF('patient_data_survival(Nov17)'!P11,'patient_data_survival(Nov17)'!Q11,"M")</f>
        <v>116</v>
      </c>
      <c r="J11" s="1" t="n">
        <v>1</v>
      </c>
      <c r="K11" s="1" t="n">
        <v>1</v>
      </c>
      <c r="L11" s="1" t="s">
        <v>236</v>
      </c>
      <c r="M11" s="12" t="n">
        <v>3.25</v>
      </c>
      <c r="N11" s="12" t="n">
        <v>0</v>
      </c>
      <c r="O11" s="27" t="n">
        <v>9637</v>
      </c>
      <c r="P11" s="25" t="n">
        <v>38201</v>
      </c>
      <c r="Q11" s="25" t="n">
        <v>41751</v>
      </c>
    </row>
    <row r="12" customFormat="false" ht="15" hidden="false" customHeight="false" outlineLevel="0" collapsed="false">
      <c r="A12" s="1" t="s">
        <v>32</v>
      </c>
      <c r="B12" s="9" t="s">
        <v>33</v>
      </c>
      <c r="C12" s="1" t="s">
        <v>224</v>
      </c>
      <c r="D12" s="9" t="n">
        <f aca="false">DATEDIF('patient_data_survival(Nov17)'!O12,'patient_data_survival(Nov17)'!P12,"Y")</f>
        <v>92</v>
      </c>
      <c r="E12" s="1" t="s">
        <v>221</v>
      </c>
      <c r="F12" s="1" t="n">
        <v>0</v>
      </c>
      <c r="G12" s="1" t="n">
        <v>1</v>
      </c>
      <c r="H12" s="1" t="n">
        <v>0</v>
      </c>
      <c r="I12" s="9" t="n">
        <f aca="false">DATEDIF('patient_data_survival(Nov17)'!P12,'patient_data_survival(Nov17)'!Q12,"M")</f>
        <v>52</v>
      </c>
      <c r="J12" s="1" t="n">
        <v>0</v>
      </c>
      <c r="K12" s="1" t="n">
        <v>1</v>
      </c>
      <c r="L12" s="1" t="s">
        <v>237</v>
      </c>
      <c r="M12" s="1" t="n">
        <v>1.3</v>
      </c>
      <c r="N12" s="1" t="n">
        <v>1</v>
      </c>
      <c r="O12" s="25" t="n">
        <v>4491</v>
      </c>
      <c r="P12" s="24" t="n">
        <v>38139</v>
      </c>
      <c r="Q12" s="24" t="n">
        <v>39733</v>
      </c>
    </row>
    <row r="13" customFormat="false" ht="15" hidden="false" customHeight="false" outlineLevel="0" collapsed="false">
      <c r="A13" s="1" t="s">
        <v>169</v>
      </c>
      <c r="B13" s="9" t="s">
        <v>170</v>
      </c>
      <c r="C13" s="9" t="s">
        <v>223</v>
      </c>
      <c r="D13" s="9" t="n">
        <f aca="false">DATEDIF('patient_data_survival(Nov17)'!O13,'patient_data_survival(Nov17)'!P13,"Y")</f>
        <v>50</v>
      </c>
      <c r="E13" s="1" t="s">
        <v>221</v>
      </c>
      <c r="F13" s="9" t="n">
        <v>0</v>
      </c>
      <c r="G13" s="1" t="n">
        <v>1</v>
      </c>
      <c r="H13" s="9" t="n">
        <v>1</v>
      </c>
      <c r="I13" s="9" t="n">
        <f aca="false">DATEDIF('patient_data_survival(Nov17)'!P13,'patient_data_survival(Nov17)'!Q13,"M")</f>
        <v>18</v>
      </c>
      <c r="J13" s="1" t="n">
        <v>1</v>
      </c>
      <c r="K13" s="1" t="n">
        <v>0</v>
      </c>
      <c r="L13" s="11" t="s">
        <v>238</v>
      </c>
      <c r="M13" s="12" t="n">
        <v>2.1</v>
      </c>
      <c r="N13" s="1" t="n">
        <v>0</v>
      </c>
      <c r="O13" s="25" t="n">
        <v>19594</v>
      </c>
      <c r="P13" s="25" t="n">
        <v>38034</v>
      </c>
      <c r="Q13" s="25" t="n">
        <v>38610</v>
      </c>
    </row>
    <row r="14" customFormat="false" ht="15" hidden="false" customHeight="false" outlineLevel="0" collapsed="false">
      <c r="A14" s="1" t="s">
        <v>35</v>
      </c>
      <c r="B14" s="9" t="s">
        <v>36</v>
      </c>
      <c r="C14" s="9" t="s">
        <v>224</v>
      </c>
      <c r="D14" s="9" t="n">
        <f aca="false">DATEDIF('patient_data_survival(Nov17)'!O14,'patient_data_survival(Nov17)'!P14,"Y")</f>
        <v>79</v>
      </c>
      <c r="E14" s="1" t="s">
        <v>221</v>
      </c>
      <c r="F14" s="9" t="n">
        <v>0</v>
      </c>
      <c r="G14" s="1" t="n">
        <v>0</v>
      </c>
      <c r="H14" s="1" t="n">
        <v>0</v>
      </c>
      <c r="I14" s="9" t="n">
        <f aca="false">DATEDIF('patient_data_survival(Nov17)'!P14,'patient_data_survival(Nov17)'!Q14,"M")</f>
        <v>88</v>
      </c>
      <c r="J14" s="1" t="n">
        <v>0</v>
      </c>
      <c r="K14" s="1" t="n">
        <v>1</v>
      </c>
      <c r="L14" s="1" t="s">
        <v>239</v>
      </c>
      <c r="M14" s="12" t="n">
        <v>2.1</v>
      </c>
      <c r="N14" s="12" t="n">
        <v>1</v>
      </c>
      <c r="O14" s="25" t="n">
        <v>9221</v>
      </c>
      <c r="P14" s="25" t="n">
        <v>38294</v>
      </c>
      <c r="Q14" s="25" t="n">
        <v>40991</v>
      </c>
    </row>
    <row r="15" customFormat="false" ht="15" hidden="false" customHeight="false" outlineLevel="0" collapsed="false">
      <c r="A15" s="1" t="s">
        <v>171</v>
      </c>
      <c r="B15" s="9" t="s">
        <v>172</v>
      </c>
      <c r="C15" s="9" t="s">
        <v>224</v>
      </c>
      <c r="D15" s="9" t="n">
        <f aca="false">DATEDIF('patient_data_survival(Nov17)'!O15,'patient_data_survival(Nov17)'!P15,"Y")</f>
        <v>84</v>
      </c>
      <c r="E15" s="1" t="s">
        <v>225</v>
      </c>
      <c r="F15" s="1" t="n">
        <v>0</v>
      </c>
      <c r="G15" s="1" t="n">
        <v>1</v>
      </c>
      <c r="H15" s="9" t="n">
        <v>1</v>
      </c>
      <c r="I15" s="9" t="n">
        <f aca="false">DATEDIF('patient_data_survival(Nov17)'!P15,'patient_data_survival(Nov17)'!Q15,"M")</f>
        <v>12</v>
      </c>
      <c r="J15" s="1" t="n">
        <v>1</v>
      </c>
      <c r="K15" s="1" t="n">
        <v>1</v>
      </c>
      <c r="L15" s="1" t="s">
        <v>227</v>
      </c>
      <c r="M15" s="1" t="n">
        <v>3</v>
      </c>
      <c r="N15" s="1" t="n">
        <v>1</v>
      </c>
      <c r="O15" s="25" t="n">
        <v>7623</v>
      </c>
      <c r="P15" s="24" t="n">
        <v>38518</v>
      </c>
      <c r="Q15" s="24" t="n">
        <v>38887</v>
      </c>
    </row>
    <row r="16" customFormat="false" ht="15" hidden="false" customHeight="false" outlineLevel="0" collapsed="false">
      <c r="A16" s="1" t="s">
        <v>173</v>
      </c>
      <c r="B16" s="9" t="s">
        <v>174</v>
      </c>
      <c r="C16" s="9" t="s">
        <v>224</v>
      </c>
      <c r="D16" s="9" t="n">
        <f aca="false">DATEDIF('patient_data_survival(Nov17)'!O16,'patient_data_survival(Nov17)'!P16,"Y")</f>
        <v>74</v>
      </c>
      <c r="E16" s="1" t="s">
        <v>221</v>
      </c>
      <c r="F16" s="9" t="n">
        <v>0</v>
      </c>
      <c r="G16" s="1" t="n">
        <v>1</v>
      </c>
      <c r="H16" s="9" t="n">
        <v>1</v>
      </c>
      <c r="I16" s="9" t="n">
        <f aca="false">DATEDIF('patient_data_survival(Nov17)'!P16,'patient_data_survival(Nov17)'!Q16,"M")</f>
        <v>7</v>
      </c>
      <c r="J16" s="9" t="n">
        <v>1</v>
      </c>
      <c r="K16" s="9" t="n">
        <v>1</v>
      </c>
      <c r="L16" s="9" t="s">
        <v>240</v>
      </c>
      <c r="M16" s="1" t="n">
        <v>1.8</v>
      </c>
      <c r="N16" s="9" t="n">
        <v>1</v>
      </c>
      <c r="O16" s="24" t="n">
        <v>11329</v>
      </c>
      <c r="P16" s="24" t="n">
        <v>38631</v>
      </c>
      <c r="Q16" s="24" t="n">
        <v>38845</v>
      </c>
    </row>
    <row r="17" customFormat="false" ht="15" hidden="false" customHeight="false" outlineLevel="0" collapsed="false">
      <c r="A17" s="1" t="s">
        <v>175</v>
      </c>
      <c r="B17" s="9" t="s">
        <v>176</v>
      </c>
      <c r="C17" s="1" t="s">
        <v>224</v>
      </c>
      <c r="D17" s="9" t="n">
        <f aca="false">DATEDIF('patient_data_survival(Nov17)'!O17,'patient_data_survival(Nov17)'!P17,"Y")</f>
        <v>81</v>
      </c>
      <c r="E17" s="1" t="s">
        <v>241</v>
      </c>
      <c r="F17" s="9" t="n">
        <v>1</v>
      </c>
      <c r="G17" s="1" t="n">
        <v>1</v>
      </c>
      <c r="H17" s="1" t="n">
        <v>1</v>
      </c>
      <c r="I17" s="9" t="n">
        <f aca="false">DATEDIF('patient_data_survival(Nov17)'!P17,'patient_data_survival(Nov17)'!Q17,"M")</f>
        <v>72</v>
      </c>
      <c r="J17" s="9" t="n">
        <v>1</v>
      </c>
      <c r="K17" s="9" t="n">
        <v>1</v>
      </c>
      <c r="L17" s="1" t="s">
        <v>242</v>
      </c>
      <c r="M17" s="9" t="n">
        <v>1.7</v>
      </c>
      <c r="N17" s="1" t="n">
        <v>0</v>
      </c>
      <c r="O17" s="25" t="n">
        <v>8846</v>
      </c>
      <c r="P17" s="24" t="n">
        <v>38639</v>
      </c>
      <c r="Q17" s="24" t="n">
        <v>40840</v>
      </c>
    </row>
    <row r="18" customFormat="false" ht="15" hidden="false" customHeight="false" outlineLevel="0" collapsed="false">
      <c r="A18" s="1" t="s">
        <v>177</v>
      </c>
      <c r="B18" s="9" t="s">
        <v>178</v>
      </c>
      <c r="C18" s="9" t="s">
        <v>224</v>
      </c>
      <c r="D18" s="9" t="n">
        <f aca="false">DATEDIF('patient_data_survival(Nov17)'!O18,'patient_data_survival(Nov17)'!P18,"Y")</f>
        <v>26</v>
      </c>
      <c r="E18" s="1" t="s">
        <v>233</v>
      </c>
      <c r="F18" s="1" t="n">
        <v>1</v>
      </c>
      <c r="G18" s="1" t="n">
        <v>1</v>
      </c>
      <c r="H18" s="1" t="n">
        <v>1</v>
      </c>
      <c r="I18" s="9" t="n">
        <f aca="false">DATEDIF('patient_data_survival(Nov17)'!P18,'patient_data_survival(Nov17)'!Q18,"M")</f>
        <v>102</v>
      </c>
      <c r="J18" s="1" t="n">
        <v>1</v>
      </c>
      <c r="K18" s="1" t="n">
        <v>0</v>
      </c>
      <c r="L18" s="1" t="s">
        <v>243</v>
      </c>
      <c r="M18" s="1" t="n">
        <v>1</v>
      </c>
      <c r="N18" s="1" t="n">
        <v>1</v>
      </c>
      <c r="O18" s="25" t="n">
        <v>28880</v>
      </c>
      <c r="P18" s="24" t="n">
        <v>38488</v>
      </c>
      <c r="Q18" s="24" t="n">
        <v>41609</v>
      </c>
    </row>
    <row r="19" customFormat="false" ht="15" hidden="false" customHeight="false" outlineLevel="0" collapsed="false">
      <c r="A19" s="1" t="s">
        <v>38</v>
      </c>
      <c r="B19" s="9" t="s">
        <v>39</v>
      </c>
      <c r="C19" s="1" t="s">
        <v>224</v>
      </c>
      <c r="D19" s="9" t="n">
        <f aca="false">DATEDIF('patient_data_survival(Nov17)'!O19,'patient_data_survival(Nov17)'!P19,"Y")</f>
        <v>52</v>
      </c>
      <c r="E19" s="1" t="s">
        <v>225</v>
      </c>
      <c r="F19" s="9" t="n">
        <v>0</v>
      </c>
      <c r="G19" s="9" t="n">
        <v>0</v>
      </c>
      <c r="H19" s="9" t="n">
        <v>0</v>
      </c>
      <c r="I19" s="9" t="n">
        <f aca="false">DATEDIF('patient_data_survival(Nov17)'!P19,'patient_data_survival(Nov17)'!Q19,"M")</f>
        <v>133</v>
      </c>
      <c r="J19" s="1" t="n">
        <v>0</v>
      </c>
      <c r="K19" s="1" t="n">
        <v>1</v>
      </c>
      <c r="L19" s="1" t="s">
        <v>244</v>
      </c>
      <c r="M19" s="13" t="n">
        <v>4</v>
      </c>
      <c r="N19" s="13" t="n">
        <v>1</v>
      </c>
      <c r="O19" s="25" t="n">
        <v>19196</v>
      </c>
      <c r="P19" s="25" t="n">
        <v>38516</v>
      </c>
      <c r="Q19" s="25" t="n">
        <v>42590</v>
      </c>
    </row>
    <row r="20" customFormat="false" ht="15" hidden="false" customHeight="false" outlineLevel="0" collapsed="false">
      <c r="A20" s="1" t="s">
        <v>40</v>
      </c>
      <c r="B20" s="9" t="s">
        <v>41</v>
      </c>
      <c r="C20" s="1" t="s">
        <v>224</v>
      </c>
      <c r="D20" s="9" t="n">
        <f aca="false">DATEDIF('patient_data_survival(Nov17)'!O20,'patient_data_survival(Nov17)'!P20,"Y")</f>
        <v>53</v>
      </c>
      <c r="E20" s="1" t="s">
        <v>221</v>
      </c>
      <c r="F20" s="9" t="n">
        <v>0</v>
      </c>
      <c r="G20" s="9" t="n">
        <v>0</v>
      </c>
      <c r="H20" s="9" t="n">
        <v>0</v>
      </c>
      <c r="I20" s="9" t="n">
        <f aca="false">DATEDIF('patient_data_survival(Nov17)'!P20,'patient_data_survival(Nov17)'!Q20,"M")</f>
        <v>133</v>
      </c>
      <c r="J20" s="1" t="n">
        <v>0</v>
      </c>
      <c r="K20" s="1" t="n">
        <v>0</v>
      </c>
      <c r="L20" s="1" t="s">
        <v>245</v>
      </c>
      <c r="M20" s="13" t="n">
        <v>1.3</v>
      </c>
      <c r="N20" s="13" t="n">
        <v>1</v>
      </c>
      <c r="O20" s="25" t="n">
        <v>18910</v>
      </c>
      <c r="P20" s="25" t="n">
        <v>38629</v>
      </c>
      <c r="Q20" s="25" t="n">
        <v>42678</v>
      </c>
    </row>
    <row r="21" customFormat="false" ht="15" hidden="false" customHeight="false" outlineLevel="0" collapsed="false">
      <c r="A21" s="1" t="s">
        <v>42</v>
      </c>
      <c r="B21" s="9" t="s">
        <v>43</v>
      </c>
      <c r="C21" s="9" t="s">
        <v>224</v>
      </c>
      <c r="D21" s="9" t="n">
        <f aca="false">DATEDIF('patient_data_survival(Nov17)'!O21,'patient_data_survival(Nov17)'!P21,"Y")</f>
        <v>75</v>
      </c>
      <c r="E21" s="1" t="s">
        <v>225</v>
      </c>
      <c r="F21" s="9" t="n">
        <v>0</v>
      </c>
      <c r="G21" s="1" t="n">
        <v>0</v>
      </c>
      <c r="H21" s="1" t="n">
        <v>0</v>
      </c>
      <c r="I21" s="9" t="n">
        <f aca="false">DATEDIF('patient_data_survival(Nov17)'!P21,'patient_data_survival(Nov17)'!Q21,"M")</f>
        <v>137</v>
      </c>
      <c r="J21" s="1" t="n">
        <v>0</v>
      </c>
      <c r="K21" s="1" t="n">
        <v>0</v>
      </c>
      <c r="L21" s="1" t="s">
        <v>246</v>
      </c>
      <c r="M21" s="1" t="n">
        <v>3.2</v>
      </c>
      <c r="N21" s="1" t="n">
        <v>1</v>
      </c>
      <c r="O21" s="25" t="n">
        <v>10965</v>
      </c>
      <c r="P21" s="24" t="n">
        <v>38559</v>
      </c>
      <c r="Q21" s="24" t="n">
        <v>42753</v>
      </c>
    </row>
    <row r="22" customFormat="false" ht="15" hidden="false" customHeight="false" outlineLevel="0" collapsed="false">
      <c r="A22" s="1" t="s">
        <v>45</v>
      </c>
      <c r="B22" s="9" t="s">
        <v>43</v>
      </c>
      <c r="C22" s="9" t="s">
        <v>224</v>
      </c>
      <c r="D22" s="9" t="n">
        <f aca="false">DATEDIF('patient_data_survival(Nov17)'!O22,'patient_data_survival(Nov17)'!P22,"Y")</f>
        <v>75</v>
      </c>
      <c r="E22" s="1" t="s">
        <v>225</v>
      </c>
      <c r="F22" s="9" t="n">
        <v>0</v>
      </c>
      <c r="G22" s="1" t="n">
        <v>0</v>
      </c>
      <c r="H22" s="1" t="n">
        <v>0</v>
      </c>
      <c r="I22" s="9" t="n">
        <f aca="false">DATEDIF('patient_data_survival(Nov17)'!P22,'patient_data_survival(Nov17)'!Q22,"M")</f>
        <v>137</v>
      </c>
      <c r="J22" s="9" t="n">
        <v>0</v>
      </c>
      <c r="K22" s="9" t="n">
        <v>0</v>
      </c>
      <c r="L22" s="1" t="s">
        <v>247</v>
      </c>
      <c r="M22" s="1" t="n">
        <v>2.7</v>
      </c>
      <c r="N22" s="9" t="n">
        <v>1</v>
      </c>
      <c r="O22" s="24" t="n">
        <v>10965</v>
      </c>
      <c r="P22" s="24" t="n">
        <v>38559</v>
      </c>
      <c r="Q22" s="24" t="n">
        <v>42753</v>
      </c>
    </row>
    <row r="23" customFormat="false" ht="15" hidden="false" customHeight="false" outlineLevel="0" collapsed="false">
      <c r="A23" s="1" t="s">
        <v>52</v>
      </c>
      <c r="B23" s="9" t="s">
        <v>53</v>
      </c>
      <c r="C23" s="1" t="s">
        <v>224</v>
      </c>
      <c r="D23" s="9" t="n">
        <f aca="false">DATEDIF('patient_data_survival(Nov17)'!O23,'patient_data_survival(Nov17)'!P23,"Y")</f>
        <v>81</v>
      </c>
      <c r="E23" s="1" t="s">
        <v>221</v>
      </c>
      <c r="F23" s="11" t="n">
        <v>0</v>
      </c>
      <c r="G23" s="1" t="n">
        <v>0</v>
      </c>
      <c r="H23" s="1" t="n">
        <v>0</v>
      </c>
      <c r="I23" s="9" t="n">
        <f aca="false">DATEDIF('patient_data_survival(Nov17)'!P23,'patient_data_survival(Nov17)'!Q23,"M")</f>
        <v>104</v>
      </c>
      <c r="J23" s="1" t="n">
        <v>0</v>
      </c>
      <c r="K23" s="1" t="n">
        <v>1</v>
      </c>
      <c r="L23" s="1" t="s">
        <v>248</v>
      </c>
      <c r="M23" s="1" t="n">
        <v>3</v>
      </c>
      <c r="N23" s="1" t="n">
        <v>1</v>
      </c>
      <c r="O23" s="25" t="n">
        <v>9027</v>
      </c>
      <c r="P23" s="24" t="n">
        <v>38714</v>
      </c>
      <c r="Q23" s="24" t="n">
        <v>41905</v>
      </c>
    </row>
    <row r="24" customFormat="false" ht="15" hidden="false" customHeight="false" outlineLevel="0" collapsed="false">
      <c r="A24" s="1" t="s">
        <v>55</v>
      </c>
      <c r="B24" s="9" t="s">
        <v>56</v>
      </c>
      <c r="C24" s="1" t="s">
        <v>224</v>
      </c>
      <c r="D24" s="9" t="n">
        <f aca="false">DATEDIF('patient_data_survival(Nov17)'!O24,'patient_data_survival(Nov17)'!P24,"Y")</f>
        <v>67</v>
      </c>
      <c r="E24" s="1" t="s">
        <v>225</v>
      </c>
      <c r="F24" s="1" t="n">
        <v>0</v>
      </c>
      <c r="G24" s="1" t="n">
        <v>1</v>
      </c>
      <c r="H24" s="1" t="n">
        <v>0</v>
      </c>
      <c r="I24" s="9" t="n">
        <f aca="false">DATEDIF('patient_data_survival(Nov17)'!P24,'patient_data_survival(Nov17)'!Q24,"M")</f>
        <v>91</v>
      </c>
      <c r="J24" s="11" t="n">
        <v>0</v>
      </c>
      <c r="K24" s="1" t="n">
        <v>0</v>
      </c>
      <c r="L24" s="1" t="s">
        <v>249</v>
      </c>
      <c r="M24" s="1" t="n">
        <v>3.25</v>
      </c>
      <c r="N24" s="1" t="n">
        <v>0</v>
      </c>
      <c r="O24" s="25" t="n">
        <v>13719</v>
      </c>
      <c r="P24" s="24" t="n">
        <v>38449</v>
      </c>
      <c r="Q24" s="24" t="n">
        <v>41236</v>
      </c>
    </row>
    <row r="25" customFormat="false" ht="15" hidden="false" customHeight="false" outlineLevel="0" collapsed="false">
      <c r="A25" s="1" t="s">
        <v>57</v>
      </c>
      <c r="B25" s="9" t="s">
        <v>58</v>
      </c>
      <c r="C25" s="9" t="s">
        <v>224</v>
      </c>
      <c r="D25" s="9" t="n">
        <f aca="false">DATEDIF('patient_data_survival(Nov17)'!O25,'patient_data_survival(Nov17)'!P25,"Y")</f>
        <v>72</v>
      </c>
      <c r="E25" s="1" t="s">
        <v>221</v>
      </c>
      <c r="F25" s="9" t="n">
        <v>0</v>
      </c>
      <c r="G25" s="1" t="n">
        <v>1</v>
      </c>
      <c r="H25" s="1" t="n">
        <v>0</v>
      </c>
      <c r="I25" s="9" t="n">
        <f aca="false">DATEDIF('patient_data_survival(Nov17)'!P25,'patient_data_survival(Nov17)'!Q25,"M")</f>
        <v>53</v>
      </c>
      <c r="J25" s="1" t="n">
        <v>0</v>
      </c>
      <c r="K25" s="1" t="n">
        <v>0</v>
      </c>
      <c r="L25" s="1" t="s">
        <v>250</v>
      </c>
      <c r="M25" s="1" t="n">
        <v>3.5</v>
      </c>
      <c r="N25" s="1" t="n">
        <v>1</v>
      </c>
      <c r="O25" s="25" t="n">
        <v>12421</v>
      </c>
      <c r="P25" s="24" t="n">
        <v>39009</v>
      </c>
      <c r="Q25" s="24" t="n">
        <v>40624</v>
      </c>
    </row>
    <row r="26" customFormat="false" ht="15" hidden="false" customHeight="false" outlineLevel="0" collapsed="false">
      <c r="A26" s="1" t="s">
        <v>181</v>
      </c>
      <c r="B26" s="9" t="s">
        <v>182</v>
      </c>
      <c r="C26" s="9" t="s">
        <v>224</v>
      </c>
      <c r="D26" s="9" t="n">
        <f aca="false">DATEDIF('patient_data_survival(Nov17)'!O26,'patient_data_survival(Nov17)'!P26,"Y")</f>
        <v>49</v>
      </c>
      <c r="E26" s="1" t="s">
        <v>221</v>
      </c>
      <c r="F26" s="9" t="n">
        <v>0</v>
      </c>
      <c r="G26" s="1" t="n">
        <v>1</v>
      </c>
      <c r="H26" s="9" t="n">
        <v>1</v>
      </c>
      <c r="I26" s="9" t="n">
        <f aca="false">DATEDIF('patient_data_survival(Nov17)'!P26,'patient_data_survival(Nov17)'!Q26,"M")</f>
        <v>40</v>
      </c>
      <c r="J26" s="9" t="n">
        <v>1</v>
      </c>
      <c r="K26" s="9" t="n">
        <v>0</v>
      </c>
      <c r="L26" s="1" t="s">
        <v>251</v>
      </c>
      <c r="M26" s="1" t="n">
        <v>2.7</v>
      </c>
      <c r="N26" s="9" t="n">
        <v>1</v>
      </c>
      <c r="O26" s="24" t="n">
        <v>21333</v>
      </c>
      <c r="P26" s="24" t="n">
        <v>39345</v>
      </c>
      <c r="Q26" s="24" t="n">
        <v>40563</v>
      </c>
    </row>
    <row r="27" customFormat="false" ht="15" hidden="false" customHeight="false" outlineLevel="0" collapsed="false">
      <c r="A27" s="1" t="s">
        <v>61</v>
      </c>
      <c r="B27" s="9" t="s">
        <v>62</v>
      </c>
      <c r="C27" s="9" t="s">
        <v>224</v>
      </c>
      <c r="D27" s="9" t="n">
        <f aca="false">DATEDIF('patient_data_survival(Nov17)'!O27,'patient_data_survival(Nov17)'!P27,"Y")</f>
        <v>59</v>
      </c>
      <c r="E27" s="1" t="s">
        <v>221</v>
      </c>
      <c r="F27" s="9" t="n">
        <v>0</v>
      </c>
      <c r="G27" s="1" t="n">
        <v>0</v>
      </c>
      <c r="H27" s="9" t="n">
        <v>0</v>
      </c>
      <c r="I27" s="9" t="n">
        <f aca="false">DATEDIF('patient_data_survival(Nov17)'!P27,'patient_data_survival(Nov17)'!Q27,"M")</f>
        <v>117</v>
      </c>
      <c r="J27" s="1" t="n">
        <v>0</v>
      </c>
      <c r="K27" s="1" t="n">
        <v>0</v>
      </c>
      <c r="L27" s="1" t="s">
        <v>252</v>
      </c>
      <c r="M27" s="12" t="n">
        <v>2.75</v>
      </c>
      <c r="N27" s="1" t="n">
        <v>0</v>
      </c>
      <c r="O27" s="25" t="n">
        <v>17321</v>
      </c>
      <c r="P27" s="25" t="n">
        <v>39092</v>
      </c>
      <c r="Q27" s="25" t="n">
        <v>42656</v>
      </c>
    </row>
    <row r="28" customFormat="false" ht="15" hidden="false" customHeight="false" outlineLevel="0" collapsed="false">
      <c r="A28" s="1" t="s">
        <v>63</v>
      </c>
      <c r="B28" s="9" t="s">
        <v>64</v>
      </c>
      <c r="C28" s="1" t="s">
        <v>224</v>
      </c>
      <c r="D28" s="9" t="n">
        <f aca="false">DATEDIF('patient_data_survival(Nov17)'!O28,'patient_data_survival(Nov17)'!P28,"Y")</f>
        <v>67</v>
      </c>
      <c r="E28" s="1" t="s">
        <v>221</v>
      </c>
      <c r="F28" s="9" t="n">
        <v>0</v>
      </c>
      <c r="G28" s="1" t="n">
        <v>0</v>
      </c>
      <c r="H28" s="1" t="n">
        <v>0</v>
      </c>
      <c r="I28" s="9" t="n">
        <f aca="false">DATEDIF('patient_data_survival(Nov17)'!P28,'patient_data_survival(Nov17)'!Q28,"M")</f>
        <v>61</v>
      </c>
      <c r="J28" s="1" t="n">
        <v>0</v>
      </c>
      <c r="K28" s="1" t="n">
        <v>0</v>
      </c>
      <c r="L28" s="1" t="s">
        <v>253</v>
      </c>
      <c r="M28" s="1" t="n">
        <v>2.9</v>
      </c>
      <c r="N28" s="1" t="n">
        <v>0</v>
      </c>
      <c r="O28" s="25" t="n">
        <v>14639</v>
      </c>
      <c r="P28" s="24" t="n">
        <v>39118</v>
      </c>
      <c r="Q28" s="24" t="n">
        <v>40988</v>
      </c>
    </row>
    <row r="29" customFormat="false" ht="15" hidden="false" customHeight="false" outlineLevel="0" collapsed="false">
      <c r="A29" s="1" t="s">
        <v>65</v>
      </c>
      <c r="B29" s="9" t="s">
        <v>66</v>
      </c>
      <c r="C29" s="9" t="s">
        <v>223</v>
      </c>
      <c r="D29" s="9" t="n">
        <f aca="false">DATEDIF('patient_data_survival(Nov17)'!O29,'patient_data_survival(Nov17)'!P29,"Y")</f>
        <v>52</v>
      </c>
      <c r="E29" s="1" t="s">
        <v>221</v>
      </c>
      <c r="F29" s="9" t="n">
        <v>0</v>
      </c>
      <c r="G29" s="1" t="n">
        <v>0</v>
      </c>
      <c r="H29" s="1" t="n">
        <v>0</v>
      </c>
      <c r="I29" s="9" t="n">
        <f aca="false">DATEDIF('patient_data_survival(Nov17)'!P29,'patient_data_survival(Nov17)'!Q29,"M")</f>
        <v>106</v>
      </c>
      <c r="J29" s="1" t="n">
        <v>0</v>
      </c>
      <c r="K29" s="1" t="n">
        <v>0</v>
      </c>
      <c r="L29" s="1" t="s">
        <v>254</v>
      </c>
      <c r="M29" s="1" t="n">
        <v>2</v>
      </c>
      <c r="N29" s="1" t="n">
        <v>2</v>
      </c>
      <c r="O29" s="25" t="n">
        <v>20273</v>
      </c>
      <c r="P29" s="24" t="n">
        <v>39476</v>
      </c>
      <c r="Q29" s="24" t="n">
        <v>42726</v>
      </c>
    </row>
    <row r="30" customFormat="false" ht="15" hidden="false" customHeight="false" outlineLevel="0" collapsed="false">
      <c r="A30" s="1" t="s">
        <v>67</v>
      </c>
      <c r="B30" s="9" t="s">
        <v>68</v>
      </c>
      <c r="C30" s="9" t="s">
        <v>224</v>
      </c>
      <c r="D30" s="9" t="n">
        <f aca="false">DATEDIF('patient_data_survival(Nov17)'!O30,'patient_data_survival(Nov17)'!P30,"Y")</f>
        <v>72</v>
      </c>
      <c r="E30" s="1" t="s">
        <v>221</v>
      </c>
      <c r="F30" s="9" t="n">
        <v>0</v>
      </c>
      <c r="G30" s="1" t="n">
        <v>0</v>
      </c>
      <c r="H30" s="1" t="n">
        <v>0</v>
      </c>
      <c r="I30" s="9" t="n">
        <f aca="false">DATEDIF('patient_data_survival(Nov17)'!P30,'patient_data_survival(Nov17)'!Q30,"M")</f>
        <v>104</v>
      </c>
      <c r="J30" s="1" t="n">
        <v>0</v>
      </c>
      <c r="K30" s="1" t="n">
        <v>0</v>
      </c>
      <c r="L30" s="1" t="s">
        <v>255</v>
      </c>
      <c r="M30" s="12" t="n">
        <v>1.3</v>
      </c>
      <c r="N30" s="1" t="n">
        <v>0</v>
      </c>
      <c r="O30" s="25" t="n">
        <v>13127</v>
      </c>
      <c r="P30" s="25" t="n">
        <v>39506</v>
      </c>
      <c r="Q30" s="25" t="n">
        <v>42696</v>
      </c>
    </row>
    <row r="31" customFormat="false" ht="15" hidden="false" customHeight="false" outlineLevel="0" collapsed="false">
      <c r="A31" s="1" t="s">
        <v>69</v>
      </c>
      <c r="B31" s="9" t="s">
        <v>70</v>
      </c>
      <c r="C31" s="1" t="s">
        <v>223</v>
      </c>
      <c r="D31" s="9" t="n">
        <f aca="false">DATEDIF('patient_data_survival(Nov17)'!O31,'patient_data_survival(Nov17)'!P31,"Y")</f>
        <v>22</v>
      </c>
      <c r="E31" s="1" t="s">
        <v>221</v>
      </c>
      <c r="F31" s="9" t="n">
        <v>0</v>
      </c>
      <c r="G31" s="1" t="n">
        <v>0</v>
      </c>
      <c r="H31" s="1" t="n">
        <v>0</v>
      </c>
      <c r="I31" s="9" t="n">
        <f aca="false">DATEDIF('patient_data_survival(Nov17)'!P31,'patient_data_survival(Nov17)'!Q31,"M")</f>
        <v>102</v>
      </c>
      <c r="J31" s="9" t="n">
        <v>0</v>
      </c>
      <c r="K31" s="9" t="n">
        <v>1</v>
      </c>
      <c r="L31" s="1" t="s">
        <v>256</v>
      </c>
      <c r="M31" s="9" t="n">
        <v>2.3</v>
      </c>
      <c r="N31" s="1" t="n">
        <v>1</v>
      </c>
      <c r="O31" s="25" t="n">
        <v>31299</v>
      </c>
      <c r="P31" s="24" t="n">
        <v>39609</v>
      </c>
      <c r="Q31" s="24" t="n">
        <v>42733</v>
      </c>
    </row>
    <row r="32" customFormat="false" ht="15" hidden="false" customHeight="false" outlineLevel="0" collapsed="false">
      <c r="A32" s="1" t="s">
        <v>183</v>
      </c>
      <c r="B32" s="9" t="s">
        <v>184</v>
      </c>
      <c r="C32" s="9" t="s">
        <v>223</v>
      </c>
      <c r="D32" s="9" t="n">
        <f aca="false">DATEDIF('patient_data_survival(Nov17)'!O32,'patient_data_survival(Nov17)'!P32,"Y")</f>
        <v>61</v>
      </c>
      <c r="E32" s="1" t="s">
        <v>233</v>
      </c>
      <c r="F32" s="9" t="n">
        <v>1</v>
      </c>
      <c r="G32" s="1" t="n">
        <v>1</v>
      </c>
      <c r="H32" s="1" t="n">
        <v>1</v>
      </c>
      <c r="I32" s="9" t="n">
        <f aca="false">DATEDIF('patient_data_survival(Nov17)'!P32,'patient_data_survival(Nov17)'!Q32,"M")</f>
        <v>43</v>
      </c>
      <c r="J32" s="1" t="n">
        <v>1</v>
      </c>
      <c r="K32" s="1" t="n">
        <v>0</v>
      </c>
      <c r="L32" s="1" t="s">
        <v>228</v>
      </c>
      <c r="M32" s="1" t="n">
        <v>7.5</v>
      </c>
      <c r="N32" s="1" t="n">
        <v>0</v>
      </c>
      <c r="O32" s="25" t="n">
        <v>17099</v>
      </c>
      <c r="P32" s="24" t="n">
        <v>39461</v>
      </c>
      <c r="Q32" s="24" t="n">
        <v>40799</v>
      </c>
    </row>
    <row r="33" customFormat="false" ht="15" hidden="false" customHeight="false" outlineLevel="0" collapsed="false">
      <c r="A33" s="1" t="s">
        <v>74</v>
      </c>
      <c r="B33" s="9" t="s">
        <v>75</v>
      </c>
      <c r="C33" s="1" t="s">
        <v>224</v>
      </c>
      <c r="D33" s="9" t="n">
        <f aca="false">DATEDIF('patient_data_survival(Nov17)'!O33,'patient_data_survival(Nov17)'!P33,"Y")</f>
        <v>64</v>
      </c>
      <c r="E33" s="1" t="s">
        <v>229</v>
      </c>
      <c r="F33" s="1" t="n">
        <v>1</v>
      </c>
      <c r="G33" s="1" t="n">
        <v>0</v>
      </c>
      <c r="H33" s="1" t="n">
        <v>0</v>
      </c>
      <c r="I33" s="9" t="n">
        <f aca="false">DATEDIF('patient_data_survival(Nov17)'!P33,'patient_data_survival(Nov17)'!Q33,"M")</f>
        <v>64</v>
      </c>
      <c r="J33" s="1" t="n">
        <v>0</v>
      </c>
      <c r="K33" s="1" t="n">
        <v>1</v>
      </c>
      <c r="L33" s="1" t="s">
        <v>257</v>
      </c>
      <c r="M33" s="1" t="n">
        <v>3.5</v>
      </c>
      <c r="N33" s="1" t="n">
        <v>0</v>
      </c>
      <c r="O33" s="25" t="n">
        <v>15948</v>
      </c>
      <c r="P33" s="24" t="n">
        <v>39499</v>
      </c>
      <c r="Q33" s="24" t="n">
        <v>41471</v>
      </c>
    </row>
    <row r="34" customFormat="false" ht="15" hidden="false" customHeight="false" outlineLevel="0" collapsed="false">
      <c r="A34" s="9" t="s">
        <v>78</v>
      </c>
      <c r="B34" s="9" t="s">
        <v>79</v>
      </c>
      <c r="C34" s="9" t="s">
        <v>223</v>
      </c>
      <c r="D34" s="9" t="n">
        <f aca="false">DATEDIF('patient_data_survival(Nov17)'!O34,'patient_data_survival(Nov17)'!P34,"Y")</f>
        <v>39</v>
      </c>
      <c r="E34" s="9" t="s">
        <v>233</v>
      </c>
      <c r="F34" s="9" t="n">
        <v>1</v>
      </c>
      <c r="G34" s="9" t="n">
        <v>0</v>
      </c>
      <c r="H34" s="9" t="n">
        <v>0</v>
      </c>
      <c r="I34" s="9" t="n">
        <f aca="false">DATEDIF('patient_data_survival(Nov17)'!P34,'patient_data_survival(Nov17)'!Q34,"M")</f>
        <v>78</v>
      </c>
      <c r="J34" s="9" t="n">
        <v>0</v>
      </c>
      <c r="K34" s="1" t="n">
        <v>0</v>
      </c>
      <c r="L34" s="9" t="s">
        <v>258</v>
      </c>
      <c r="M34" s="9" t="n">
        <v>2</v>
      </c>
      <c r="N34" s="9" t="n">
        <v>1</v>
      </c>
      <c r="O34" s="24" t="n">
        <v>25513</v>
      </c>
      <c r="P34" s="24" t="n">
        <v>40078</v>
      </c>
      <c r="Q34" s="24" t="n">
        <v>42451</v>
      </c>
    </row>
    <row r="35" customFormat="false" ht="15" hidden="false" customHeight="false" outlineLevel="0" collapsed="false">
      <c r="A35" s="1" t="s">
        <v>80</v>
      </c>
      <c r="B35" s="9" t="s">
        <v>81</v>
      </c>
      <c r="C35" s="9" t="s">
        <v>224</v>
      </c>
      <c r="D35" s="9" t="n">
        <f aca="false">DATEDIF('patient_data_survival(Nov17)'!O35,'patient_data_survival(Nov17)'!P35,"Y")</f>
        <v>61</v>
      </c>
      <c r="E35" s="1" t="s">
        <v>221</v>
      </c>
      <c r="F35" s="9" t="n">
        <v>0</v>
      </c>
      <c r="G35" s="1" t="n">
        <v>0</v>
      </c>
      <c r="H35" s="1" t="n">
        <v>0</v>
      </c>
      <c r="I35" s="9" t="n">
        <f aca="false">DATEDIF('patient_data_survival(Nov17)'!P35,'patient_data_survival(Nov17)'!Q35,"M")</f>
        <v>95</v>
      </c>
      <c r="J35" s="9" t="n">
        <v>0</v>
      </c>
      <c r="K35" s="1" t="n">
        <v>1</v>
      </c>
      <c r="L35" s="1" t="s">
        <v>259</v>
      </c>
      <c r="M35" s="1" t="n">
        <v>1.9</v>
      </c>
      <c r="N35" s="1" t="n">
        <v>1</v>
      </c>
      <c r="O35" s="25" t="n">
        <v>17407</v>
      </c>
      <c r="P35" s="24" t="n">
        <v>39834</v>
      </c>
      <c r="Q35" s="24" t="n">
        <v>42754</v>
      </c>
    </row>
    <row r="36" customFormat="false" ht="15" hidden="false" customHeight="false" outlineLevel="0" collapsed="false">
      <c r="A36" s="1" t="s">
        <v>186</v>
      </c>
      <c r="B36" s="9" t="s">
        <v>187</v>
      </c>
      <c r="C36" s="1" t="s">
        <v>224</v>
      </c>
      <c r="D36" s="9" t="n">
        <f aca="false">DATEDIF('patient_data_survival(Nov17)'!O36,'patient_data_survival(Nov17)'!P36,"Y")</f>
        <v>81</v>
      </c>
      <c r="E36" s="1" t="s">
        <v>225</v>
      </c>
      <c r="F36" s="9" t="n">
        <v>0</v>
      </c>
      <c r="G36" s="1" t="n">
        <v>1</v>
      </c>
      <c r="H36" s="1" t="n">
        <v>1</v>
      </c>
      <c r="I36" s="9" t="n">
        <f aca="false">DATEDIF('patient_data_survival(Nov17)'!P36,'patient_data_survival(Nov17)'!Q36,"M")</f>
        <v>12</v>
      </c>
      <c r="J36" s="1" t="n">
        <v>1</v>
      </c>
      <c r="K36" s="1" t="n">
        <v>0</v>
      </c>
      <c r="L36" s="1" t="s">
        <v>243</v>
      </c>
      <c r="M36" s="1" t="n">
        <v>2</v>
      </c>
      <c r="N36" s="1" t="n">
        <v>1</v>
      </c>
      <c r="O36" s="25" t="n">
        <v>10144</v>
      </c>
      <c r="P36" s="24" t="n">
        <v>40074</v>
      </c>
      <c r="Q36" s="24" t="n">
        <v>40456</v>
      </c>
    </row>
    <row r="37" customFormat="false" ht="15" hidden="false" customHeight="false" outlineLevel="0" collapsed="false">
      <c r="A37" s="1" t="s">
        <v>188</v>
      </c>
      <c r="B37" s="9" t="s">
        <v>189</v>
      </c>
      <c r="C37" s="9" t="s">
        <v>224</v>
      </c>
      <c r="D37" s="9" t="n">
        <f aca="false">DATEDIF('patient_data_survival(Nov17)'!O37,'patient_data_survival(Nov17)'!P37,"Y")</f>
        <v>62</v>
      </c>
      <c r="E37" s="1" t="s">
        <v>229</v>
      </c>
      <c r="F37" s="9" t="n">
        <v>1</v>
      </c>
      <c r="G37" s="1" t="n">
        <v>1</v>
      </c>
      <c r="H37" s="1" t="n">
        <v>1</v>
      </c>
      <c r="I37" s="9" t="n">
        <f aca="false">DATEDIF('patient_data_survival(Nov17)'!P37,'patient_data_survival(Nov17)'!Q37,"M")</f>
        <v>29</v>
      </c>
      <c r="J37" s="1" t="n">
        <v>1</v>
      </c>
      <c r="K37" s="1" t="n">
        <v>0</v>
      </c>
      <c r="L37" s="1" t="s">
        <v>260</v>
      </c>
      <c r="M37" s="1" t="n">
        <v>2.5</v>
      </c>
      <c r="N37" s="1" t="n">
        <v>0</v>
      </c>
      <c r="O37" s="25" t="n">
        <v>17224</v>
      </c>
      <c r="P37" s="24" t="n">
        <v>39918</v>
      </c>
      <c r="Q37" s="24" t="n">
        <v>40805</v>
      </c>
    </row>
    <row r="38" customFormat="false" ht="15" hidden="false" customHeight="false" outlineLevel="0" collapsed="false">
      <c r="A38" s="1" t="s">
        <v>82</v>
      </c>
      <c r="B38" s="9" t="s">
        <v>83</v>
      </c>
      <c r="C38" s="9" t="s">
        <v>223</v>
      </c>
      <c r="D38" s="9" t="n">
        <f aca="false">DATEDIF('patient_data_survival(Nov17)'!O38,'patient_data_survival(Nov17)'!P38,"Y")</f>
        <v>84</v>
      </c>
      <c r="E38" s="1" t="s">
        <v>221</v>
      </c>
      <c r="F38" s="1" t="n">
        <v>0</v>
      </c>
      <c r="G38" s="1" t="n">
        <v>0</v>
      </c>
      <c r="H38" s="1" t="n">
        <v>0</v>
      </c>
      <c r="I38" s="9" t="n">
        <f aca="false">DATEDIF('patient_data_survival(Nov17)'!P38,'patient_data_survival(Nov17)'!Q38,"M")</f>
        <v>70</v>
      </c>
      <c r="J38" s="1" t="n">
        <v>1</v>
      </c>
      <c r="K38" s="1" t="n">
        <v>0</v>
      </c>
      <c r="L38" s="1" t="s">
        <v>261</v>
      </c>
      <c r="M38" s="1" t="n">
        <v>2.3</v>
      </c>
      <c r="N38" s="1" t="n">
        <v>0</v>
      </c>
      <c r="O38" s="25" t="n">
        <v>8980</v>
      </c>
      <c r="P38" s="24" t="n">
        <v>40003</v>
      </c>
      <c r="Q38" s="24" t="n">
        <v>42157</v>
      </c>
    </row>
    <row r="39" customFormat="false" ht="15" hidden="false" customHeight="false" outlineLevel="0" collapsed="false">
      <c r="A39" s="1" t="s">
        <v>190</v>
      </c>
      <c r="B39" s="9" t="s">
        <v>191</v>
      </c>
      <c r="C39" s="9" t="s">
        <v>224</v>
      </c>
      <c r="D39" s="9" t="n">
        <f aca="false">DATEDIF('patient_data_survival(Nov17)'!O39,'patient_data_survival(Nov17)'!P39,"Y")</f>
        <v>66</v>
      </c>
      <c r="E39" s="1" t="s">
        <v>241</v>
      </c>
      <c r="F39" s="1" t="n">
        <v>1</v>
      </c>
      <c r="G39" s="1" t="n">
        <v>1</v>
      </c>
      <c r="H39" s="1" t="n">
        <v>1</v>
      </c>
      <c r="I39" s="9" t="n">
        <f aca="false">DATEDIF('patient_data_survival(Nov17)'!P39,'patient_data_survival(Nov17)'!Q39,"M")</f>
        <v>15</v>
      </c>
      <c r="J39" s="1" t="n">
        <v>1</v>
      </c>
      <c r="K39" s="1" t="n">
        <v>0</v>
      </c>
      <c r="L39" s="1" t="s">
        <v>246</v>
      </c>
      <c r="M39" s="1" t="n">
        <v>1.2</v>
      </c>
      <c r="N39" s="1" t="n">
        <v>1</v>
      </c>
      <c r="O39" s="25" t="n">
        <v>15674</v>
      </c>
      <c r="P39" s="24" t="n">
        <v>39986</v>
      </c>
      <c r="Q39" s="24" t="n">
        <v>40463</v>
      </c>
    </row>
    <row r="40" customFormat="false" ht="15" hidden="false" customHeight="false" outlineLevel="0" collapsed="false">
      <c r="A40" s="1" t="s">
        <v>84</v>
      </c>
      <c r="B40" s="9" t="s">
        <v>85</v>
      </c>
      <c r="C40" s="9" t="s">
        <v>224</v>
      </c>
      <c r="D40" s="9" t="n">
        <f aca="false">DATEDIF('patient_data_survival(Nov17)'!O40,'patient_data_survival(Nov17)'!P40,"Y")</f>
        <v>67</v>
      </c>
      <c r="E40" s="1" t="s">
        <v>225</v>
      </c>
      <c r="F40" s="9" t="n">
        <v>0</v>
      </c>
      <c r="G40" s="9" t="n">
        <v>0</v>
      </c>
      <c r="H40" s="9" t="n">
        <v>0</v>
      </c>
      <c r="I40" s="9" t="n">
        <f aca="false">DATEDIF('patient_data_survival(Nov17)'!P40,'patient_data_survival(Nov17)'!Q40,"M")</f>
        <v>97</v>
      </c>
      <c r="J40" s="9" t="n">
        <v>0</v>
      </c>
      <c r="K40" s="9" t="n">
        <v>0</v>
      </c>
      <c r="L40" s="9" t="s">
        <v>262</v>
      </c>
      <c r="M40" s="1" t="n">
        <v>2.6</v>
      </c>
      <c r="N40" s="9" t="n">
        <v>1</v>
      </c>
      <c r="O40" s="24" t="n">
        <v>15102</v>
      </c>
      <c r="P40" s="24" t="n">
        <v>39826</v>
      </c>
      <c r="Q40" s="24" t="n">
        <v>42803</v>
      </c>
    </row>
    <row r="41" customFormat="false" ht="15" hidden="false" customHeight="false" outlineLevel="0" collapsed="false">
      <c r="A41" s="1" t="s">
        <v>86</v>
      </c>
      <c r="B41" s="9" t="s">
        <v>87</v>
      </c>
      <c r="C41" s="9" t="s">
        <v>224</v>
      </c>
      <c r="D41" s="9" t="n">
        <f aca="false">DATEDIF('patient_data_survival(Nov17)'!O41,'patient_data_survival(Nov17)'!P41,"Y")</f>
        <v>82</v>
      </c>
      <c r="E41" s="1" t="s">
        <v>231</v>
      </c>
      <c r="F41" s="9" t="n">
        <v>0</v>
      </c>
      <c r="G41" s="9" t="n">
        <v>1</v>
      </c>
      <c r="H41" s="9" t="n">
        <v>0</v>
      </c>
      <c r="I41" s="9" t="n">
        <f aca="false">DATEDIF('patient_data_survival(Nov17)'!P41,'patient_data_survival(Nov17)'!Q41,"M")</f>
        <v>68</v>
      </c>
      <c r="J41" s="9" t="n">
        <v>0</v>
      </c>
      <c r="K41" s="9" t="n">
        <v>0</v>
      </c>
      <c r="L41" s="9" t="s">
        <v>263</v>
      </c>
      <c r="M41" s="1" t="n">
        <v>4.5</v>
      </c>
      <c r="N41" s="9" t="n">
        <v>1</v>
      </c>
      <c r="O41" s="24" t="n">
        <v>10147</v>
      </c>
      <c r="P41" s="24" t="n">
        <v>40122</v>
      </c>
      <c r="Q41" s="24" t="n">
        <v>42209</v>
      </c>
    </row>
    <row r="42" customFormat="false" ht="15" hidden="false" customHeight="false" outlineLevel="0" collapsed="false">
      <c r="A42" s="9" t="s">
        <v>92</v>
      </c>
      <c r="B42" s="9" t="s">
        <v>93</v>
      </c>
      <c r="C42" s="9" t="s">
        <v>223</v>
      </c>
      <c r="D42" s="9" t="n">
        <f aca="false">DATEDIF('patient_data_survival(Nov17)'!O42,'patient_data_survival(Nov17)'!P42,"Y")</f>
        <v>62</v>
      </c>
      <c r="E42" s="9" t="s">
        <v>221</v>
      </c>
      <c r="F42" s="9" t="n">
        <v>0</v>
      </c>
      <c r="G42" s="9" t="n">
        <v>1</v>
      </c>
      <c r="H42" s="9" t="n">
        <v>1</v>
      </c>
      <c r="I42" s="9" t="n">
        <f aca="false">DATEDIF('patient_data_survival(Nov17)'!P42,'patient_data_survival(Nov17)'!Q42,"M")</f>
        <v>35</v>
      </c>
      <c r="J42" s="9" t="n">
        <v>1</v>
      </c>
      <c r="K42" s="9" t="n">
        <v>1</v>
      </c>
      <c r="L42" s="9" t="s">
        <v>264</v>
      </c>
      <c r="M42" s="9" t="n">
        <v>1.7</v>
      </c>
      <c r="N42" s="9" t="n">
        <v>1</v>
      </c>
      <c r="O42" s="24" t="n">
        <v>17513</v>
      </c>
      <c r="P42" s="24" t="n">
        <v>40339</v>
      </c>
      <c r="Q42" s="24" t="n">
        <v>41431</v>
      </c>
    </row>
    <row r="43" customFormat="false" ht="15" hidden="false" customHeight="false" outlineLevel="0" collapsed="false">
      <c r="A43" s="1" t="s">
        <v>96</v>
      </c>
      <c r="B43" s="9" t="s">
        <v>97</v>
      </c>
      <c r="C43" s="9" t="s">
        <v>224</v>
      </c>
      <c r="D43" s="9" t="n">
        <f aca="false">DATEDIF('patient_data_survival(Nov17)'!O43,'patient_data_survival(Nov17)'!P43,"Y")</f>
        <v>74</v>
      </c>
      <c r="E43" s="1" t="s">
        <v>231</v>
      </c>
      <c r="F43" s="9" t="n">
        <v>0</v>
      </c>
      <c r="G43" s="1" t="n">
        <v>0</v>
      </c>
      <c r="H43" s="1" t="n">
        <v>0</v>
      </c>
      <c r="I43" s="9" t="n">
        <f aca="false">DATEDIF('patient_data_survival(Nov17)'!P43,'patient_data_survival(Nov17)'!Q43,"M")</f>
        <v>76</v>
      </c>
      <c r="J43" s="1" t="n">
        <v>0</v>
      </c>
      <c r="K43" s="1" t="n">
        <v>1</v>
      </c>
      <c r="L43" s="1" t="s">
        <v>265</v>
      </c>
      <c r="M43" s="12" t="n">
        <v>4.6</v>
      </c>
      <c r="N43" s="1" t="n">
        <v>1</v>
      </c>
      <c r="O43" s="28" t="n">
        <v>13328</v>
      </c>
      <c r="P43" s="28" t="n">
        <v>40359</v>
      </c>
      <c r="Q43" s="25" t="n">
        <v>42688</v>
      </c>
    </row>
    <row r="44" customFormat="false" ht="15" hidden="false" customHeight="false" outlineLevel="0" collapsed="false">
      <c r="A44" s="1" t="s">
        <v>98</v>
      </c>
      <c r="B44" s="9" t="s">
        <v>99</v>
      </c>
      <c r="C44" s="9" t="s">
        <v>224</v>
      </c>
      <c r="D44" s="9" t="n">
        <f aca="false">DATEDIF('patient_data_survival(Nov17)'!O44,'patient_data_survival(Nov17)'!P44,"Y")</f>
        <v>81</v>
      </c>
      <c r="E44" s="1" t="s">
        <v>221</v>
      </c>
      <c r="F44" s="1" t="n">
        <v>0</v>
      </c>
      <c r="G44" s="1" t="n">
        <v>1</v>
      </c>
      <c r="H44" s="1" t="n">
        <v>0</v>
      </c>
      <c r="I44" s="9" t="n">
        <f aca="false">DATEDIF('patient_data_survival(Nov17)'!P44,'patient_data_survival(Nov17)'!Q44,"M")</f>
        <v>63</v>
      </c>
      <c r="J44" s="1" t="n">
        <v>0</v>
      </c>
      <c r="K44" s="1" t="n">
        <v>0</v>
      </c>
      <c r="L44" s="1" t="s">
        <v>266</v>
      </c>
      <c r="M44" s="1" t="n">
        <v>1.3</v>
      </c>
      <c r="N44" s="1" t="n">
        <v>1</v>
      </c>
      <c r="O44" s="25" t="n">
        <v>10250</v>
      </c>
      <c r="P44" s="24" t="n">
        <v>40198</v>
      </c>
      <c r="Q44" s="24" t="n">
        <v>42136</v>
      </c>
    </row>
    <row r="45" customFormat="false" ht="15" hidden="false" customHeight="false" outlineLevel="0" collapsed="false">
      <c r="A45" s="1" t="s">
        <v>196</v>
      </c>
      <c r="B45" s="9" t="s">
        <v>197</v>
      </c>
      <c r="C45" s="1" t="s">
        <v>224</v>
      </c>
      <c r="D45" s="9" t="n">
        <f aca="false">DATEDIF('patient_data_survival(Nov17)'!O45,'patient_data_survival(Nov17)'!P45,"Y")</f>
        <v>81</v>
      </c>
      <c r="E45" s="1" t="s">
        <v>225</v>
      </c>
      <c r="F45" s="1" t="n">
        <v>0</v>
      </c>
      <c r="G45" s="1" t="n">
        <v>1</v>
      </c>
      <c r="H45" s="1" t="n">
        <v>1</v>
      </c>
      <c r="I45" s="9" t="n">
        <f aca="false">DATEDIF('patient_data_survival(Nov17)'!P45,'patient_data_survival(Nov17)'!Q45,"M")</f>
        <v>25</v>
      </c>
      <c r="J45" s="1" t="n">
        <v>1</v>
      </c>
      <c r="K45" s="1" t="n">
        <v>1</v>
      </c>
      <c r="L45" s="1" t="s">
        <v>267</v>
      </c>
      <c r="M45" s="1" t="n">
        <v>2.8</v>
      </c>
      <c r="N45" s="1" t="n">
        <v>1</v>
      </c>
      <c r="O45" s="25" t="n">
        <v>10713</v>
      </c>
      <c r="P45" s="24" t="n">
        <v>40492</v>
      </c>
      <c r="Q45" s="24" t="n">
        <v>41256</v>
      </c>
    </row>
    <row r="46" customFormat="false" ht="15" hidden="false" customHeight="false" outlineLevel="0" collapsed="false">
      <c r="A46" s="1" t="s">
        <v>100</v>
      </c>
      <c r="B46" s="9" t="s">
        <v>101</v>
      </c>
      <c r="C46" s="9" t="s">
        <v>224</v>
      </c>
      <c r="D46" s="9" t="n">
        <f aca="false">DATEDIF('patient_data_survival(Nov17)'!O46,'patient_data_survival(Nov17)'!P46,"Y")</f>
        <v>60</v>
      </c>
      <c r="E46" s="1" t="s">
        <v>225</v>
      </c>
      <c r="F46" s="9" t="n">
        <v>0</v>
      </c>
      <c r="G46" s="1" t="n">
        <v>0</v>
      </c>
      <c r="H46" s="9" t="n">
        <v>0</v>
      </c>
      <c r="I46" s="9" t="n">
        <f aca="false">DATEDIF('patient_data_survival(Nov17)'!P46,'patient_data_survival(Nov17)'!Q46,"M")</f>
        <v>81</v>
      </c>
      <c r="J46" s="9" t="n">
        <v>0</v>
      </c>
      <c r="K46" s="9" t="n">
        <v>1</v>
      </c>
      <c r="L46" s="1" t="s">
        <v>268</v>
      </c>
      <c r="M46" s="1" t="n">
        <v>4.8</v>
      </c>
      <c r="N46" s="9" t="n">
        <v>1</v>
      </c>
      <c r="O46" s="24" t="n">
        <v>18056</v>
      </c>
      <c r="P46" s="24" t="n">
        <v>40303</v>
      </c>
      <c r="Q46" s="24" t="n">
        <v>42772</v>
      </c>
    </row>
    <row r="47" customFormat="false" ht="15" hidden="false" customHeight="false" outlineLevel="0" collapsed="false">
      <c r="A47" s="1" t="s">
        <v>102</v>
      </c>
      <c r="B47" s="9" t="s">
        <v>103</v>
      </c>
      <c r="C47" s="1" t="s">
        <v>223</v>
      </c>
      <c r="D47" s="9" t="n">
        <f aca="false">DATEDIF('patient_data_survival(Nov17)'!O47,'patient_data_survival(Nov17)'!P47,"Y")</f>
        <v>81</v>
      </c>
      <c r="E47" s="1" t="s">
        <v>221</v>
      </c>
      <c r="F47" s="9" t="n">
        <v>0</v>
      </c>
      <c r="G47" s="1" t="n">
        <v>0</v>
      </c>
      <c r="H47" s="9" t="n">
        <v>0</v>
      </c>
      <c r="I47" s="9" t="n">
        <f aca="false">DATEDIF('patient_data_survival(Nov17)'!P47,'patient_data_survival(Nov17)'!Q47,"M")</f>
        <v>74</v>
      </c>
      <c r="J47" s="9" t="n">
        <v>0</v>
      </c>
      <c r="K47" s="9" t="n">
        <v>1</v>
      </c>
      <c r="L47" s="1" t="s">
        <v>269</v>
      </c>
      <c r="M47" s="1" t="n">
        <v>1.3</v>
      </c>
      <c r="N47" s="9" t="n">
        <v>1</v>
      </c>
      <c r="O47" s="24" t="n">
        <v>10638</v>
      </c>
      <c r="P47" s="24" t="n">
        <v>40505</v>
      </c>
      <c r="Q47" s="24" t="n">
        <v>42776</v>
      </c>
    </row>
    <row r="48" customFormat="false" ht="15" hidden="false" customHeight="false" outlineLevel="0" collapsed="false">
      <c r="A48" s="1" t="s">
        <v>106</v>
      </c>
      <c r="B48" s="9" t="s">
        <v>107</v>
      </c>
      <c r="C48" s="1" t="s">
        <v>223</v>
      </c>
      <c r="D48" s="9" t="n">
        <f aca="false">DATEDIF('patient_data_survival(Nov17)'!O48,'patient_data_survival(Nov17)'!P48,"Y")</f>
        <v>69</v>
      </c>
      <c r="E48" s="1" t="s">
        <v>225</v>
      </c>
      <c r="F48" s="9" t="n">
        <v>0</v>
      </c>
      <c r="G48" s="1" t="n">
        <v>0</v>
      </c>
      <c r="H48" s="1" t="n">
        <v>0</v>
      </c>
      <c r="I48" s="9" t="n">
        <f aca="false">DATEDIF('patient_data_survival(Nov17)'!P48,'patient_data_survival(Nov17)'!Q48,"M")</f>
        <v>52</v>
      </c>
      <c r="J48" s="1" t="n">
        <v>0</v>
      </c>
      <c r="K48" s="1" t="n">
        <v>1</v>
      </c>
      <c r="L48" s="1" t="s">
        <v>270</v>
      </c>
      <c r="M48" s="12" t="n">
        <v>2.5</v>
      </c>
      <c r="N48" s="1" t="n">
        <v>1</v>
      </c>
      <c r="O48" s="25" t="n">
        <v>15573</v>
      </c>
      <c r="P48" s="25" t="n">
        <v>40862</v>
      </c>
      <c r="Q48" s="25" t="n">
        <v>42458</v>
      </c>
    </row>
    <row r="49" customFormat="false" ht="15" hidden="false" customHeight="false" outlineLevel="0" collapsed="false">
      <c r="A49" s="1" t="s">
        <v>108</v>
      </c>
      <c r="B49" s="9" t="s">
        <v>109</v>
      </c>
      <c r="C49" s="9" t="s">
        <v>224</v>
      </c>
      <c r="D49" s="9" t="n">
        <f aca="false">DATEDIF('patient_data_survival(Nov17)'!O49,'patient_data_survival(Nov17)'!P49,"Y")</f>
        <v>87</v>
      </c>
      <c r="E49" s="1" t="s">
        <v>231</v>
      </c>
      <c r="F49" s="1" t="n">
        <v>0</v>
      </c>
      <c r="G49" s="1" t="n">
        <v>0</v>
      </c>
      <c r="H49" s="1" t="n">
        <v>0</v>
      </c>
      <c r="I49" s="9" t="n">
        <f aca="false">DATEDIF('patient_data_survival(Nov17)'!P49,'patient_data_survival(Nov17)'!Q49,"M")</f>
        <v>29</v>
      </c>
      <c r="J49" s="1" t="n">
        <v>0</v>
      </c>
      <c r="K49" s="1" t="n">
        <v>0</v>
      </c>
      <c r="L49" s="1" t="s">
        <v>246</v>
      </c>
      <c r="M49" s="1" t="n">
        <v>3</v>
      </c>
      <c r="N49" s="11" t="n">
        <v>2</v>
      </c>
      <c r="O49" s="25" t="n">
        <v>8967</v>
      </c>
      <c r="P49" s="24" t="n">
        <v>40843</v>
      </c>
      <c r="Q49" s="24" t="n">
        <v>41753</v>
      </c>
    </row>
    <row r="50" customFormat="false" ht="15" hidden="false" customHeight="false" outlineLevel="0" collapsed="false">
      <c r="A50" s="1" t="s">
        <v>198</v>
      </c>
      <c r="B50" s="9" t="s">
        <v>199</v>
      </c>
      <c r="C50" s="9" t="s">
        <v>223</v>
      </c>
      <c r="D50" s="9" t="n">
        <f aca="false">DATEDIF('patient_data_survival(Nov17)'!O50,'patient_data_survival(Nov17)'!P50,"Y")</f>
        <v>67</v>
      </c>
      <c r="E50" s="1" t="s">
        <v>221</v>
      </c>
      <c r="F50" s="1" t="n">
        <v>0</v>
      </c>
      <c r="G50" s="1" t="n">
        <v>1</v>
      </c>
      <c r="H50" s="1" t="n">
        <v>1</v>
      </c>
      <c r="I50" s="9" t="n">
        <f aca="false">DATEDIF('patient_data_survival(Nov17)'!P50,'patient_data_survival(Nov17)'!Q50,"M")</f>
        <v>11</v>
      </c>
      <c r="J50" s="11" t="n">
        <v>1</v>
      </c>
      <c r="K50" s="1" t="n">
        <v>1</v>
      </c>
      <c r="L50" s="1" t="s">
        <v>259</v>
      </c>
      <c r="M50" s="1" t="n">
        <v>2.9</v>
      </c>
      <c r="N50" s="1" t="n">
        <v>0</v>
      </c>
      <c r="O50" s="25" t="n">
        <v>16179</v>
      </c>
      <c r="P50" s="24" t="n">
        <v>40669</v>
      </c>
      <c r="Q50" s="24" t="n">
        <v>41027</v>
      </c>
    </row>
    <row r="51" customFormat="false" ht="15" hidden="false" customHeight="false" outlineLevel="0" collapsed="false">
      <c r="A51" s="1" t="s">
        <v>110</v>
      </c>
      <c r="B51" s="9" t="s">
        <v>111</v>
      </c>
      <c r="C51" s="9" t="s">
        <v>224</v>
      </c>
      <c r="D51" s="9" t="n">
        <f aca="false">DATEDIF('patient_data_survival(Nov17)'!O51,'patient_data_survival(Nov17)'!P51,"Y")</f>
        <v>84</v>
      </c>
      <c r="E51" s="1" t="s">
        <v>221</v>
      </c>
      <c r="F51" s="9" t="n">
        <v>0</v>
      </c>
      <c r="G51" s="9" t="n">
        <v>0</v>
      </c>
      <c r="H51" s="9" t="n">
        <v>0</v>
      </c>
      <c r="I51" s="9" t="n">
        <f aca="false">DATEDIF('patient_data_survival(Nov17)'!P51,'patient_data_survival(Nov17)'!Q51,"M")</f>
        <v>60</v>
      </c>
      <c r="J51" s="1" t="n">
        <v>0</v>
      </c>
      <c r="K51" s="1" t="n">
        <v>0</v>
      </c>
      <c r="L51" s="1" t="s">
        <v>271</v>
      </c>
      <c r="M51" s="1" t="n">
        <v>1</v>
      </c>
      <c r="N51" s="1" t="n">
        <v>0</v>
      </c>
      <c r="O51" s="25" t="n">
        <v>9850</v>
      </c>
      <c r="P51" s="25" t="n">
        <v>40750</v>
      </c>
      <c r="Q51" s="25" t="n">
        <v>42584</v>
      </c>
    </row>
    <row r="52" customFormat="false" ht="15" hidden="false" customHeight="false" outlineLevel="0" collapsed="false">
      <c r="A52" s="1" t="s">
        <v>112</v>
      </c>
      <c r="B52" s="9" t="s">
        <v>113</v>
      </c>
      <c r="C52" s="9" t="s">
        <v>224</v>
      </c>
      <c r="D52" s="9" t="n">
        <f aca="false">DATEDIF('patient_data_survival(Nov17)'!O52,'patient_data_survival(Nov17)'!P52,"Y")</f>
        <v>86</v>
      </c>
      <c r="E52" s="1" t="s">
        <v>221</v>
      </c>
      <c r="F52" s="9" t="n">
        <v>0</v>
      </c>
      <c r="G52" s="1" t="n">
        <v>0</v>
      </c>
      <c r="H52" s="1" t="n">
        <v>0</v>
      </c>
      <c r="I52" s="9" t="n">
        <f aca="false">DATEDIF('patient_data_survival(Nov17)'!P52,'patient_data_survival(Nov17)'!Q52,"M")</f>
        <v>66</v>
      </c>
      <c r="J52" s="1" t="n">
        <v>0</v>
      </c>
      <c r="K52" s="1" t="n">
        <v>0</v>
      </c>
      <c r="L52" s="1" t="s">
        <v>228</v>
      </c>
      <c r="M52" s="1" t="n">
        <v>5.8</v>
      </c>
      <c r="N52" s="1" t="n">
        <v>0</v>
      </c>
      <c r="O52" s="25" t="n">
        <v>9088</v>
      </c>
      <c r="P52" s="24" t="n">
        <v>40774</v>
      </c>
      <c r="Q52" s="24" t="n">
        <v>42809</v>
      </c>
    </row>
    <row r="53" customFormat="false" ht="15" hidden="false" customHeight="false" outlineLevel="0" collapsed="false">
      <c r="A53" s="1" t="s">
        <v>114</v>
      </c>
      <c r="B53" s="9" t="s">
        <v>115</v>
      </c>
      <c r="C53" s="9" t="s">
        <v>224</v>
      </c>
      <c r="D53" s="9" t="n">
        <f aca="false">DATEDIF('patient_data_survival(Nov17)'!O53,'patient_data_survival(Nov17)'!P53,"Y")</f>
        <v>67</v>
      </c>
      <c r="E53" s="1" t="s">
        <v>221</v>
      </c>
      <c r="F53" s="9" t="n">
        <v>0</v>
      </c>
      <c r="G53" s="1" t="n">
        <v>0</v>
      </c>
      <c r="H53" s="1" t="n">
        <v>0</v>
      </c>
      <c r="I53" s="9" t="n">
        <f aca="false">DATEDIF('patient_data_survival(Nov17)'!P53,'patient_data_survival(Nov17)'!Q53,"M")</f>
        <v>31</v>
      </c>
      <c r="J53" s="9" t="n">
        <v>0</v>
      </c>
      <c r="K53" s="9" t="n">
        <v>0</v>
      </c>
      <c r="L53" s="1" t="s">
        <v>272</v>
      </c>
      <c r="M53" s="1" t="n">
        <v>1.3</v>
      </c>
      <c r="N53" s="1" t="n">
        <v>1</v>
      </c>
      <c r="O53" s="25" t="n">
        <v>16040</v>
      </c>
      <c r="P53" s="24" t="n">
        <v>40683</v>
      </c>
      <c r="Q53" s="24" t="n">
        <v>41655</v>
      </c>
    </row>
    <row r="54" customFormat="false" ht="15" hidden="false" customHeight="false" outlineLevel="0" collapsed="false">
      <c r="A54" s="1" t="s">
        <v>118</v>
      </c>
      <c r="B54" s="9" t="s">
        <v>119</v>
      </c>
      <c r="C54" s="9" t="s">
        <v>223</v>
      </c>
      <c r="D54" s="9" t="n">
        <f aca="false">DATEDIF('patient_data_survival(Nov17)'!O54,'patient_data_survival(Nov17)'!P54,"Y")</f>
        <v>71</v>
      </c>
      <c r="E54" s="1" t="s">
        <v>231</v>
      </c>
      <c r="F54" s="9" t="n">
        <v>0</v>
      </c>
      <c r="G54" s="1" t="n">
        <v>1</v>
      </c>
      <c r="H54" s="9" t="n">
        <v>0</v>
      </c>
      <c r="I54" s="9" t="n">
        <f aca="false">DATEDIF('patient_data_survival(Nov17)'!P54,'patient_data_survival(Nov17)'!Q54,"M")</f>
        <v>37</v>
      </c>
      <c r="J54" s="9" t="n">
        <v>0</v>
      </c>
      <c r="K54" s="9" t="n">
        <v>1</v>
      </c>
      <c r="L54" s="1" t="s">
        <v>273</v>
      </c>
      <c r="M54" s="1" t="n">
        <v>4.7</v>
      </c>
      <c r="N54" s="9" t="n">
        <v>1</v>
      </c>
      <c r="O54" s="24" t="n">
        <v>14514</v>
      </c>
      <c r="P54" s="24" t="n">
        <v>40638</v>
      </c>
      <c r="Q54" s="24" t="n">
        <v>41768</v>
      </c>
    </row>
    <row r="55" customFormat="false" ht="15" hidden="false" customHeight="false" outlineLevel="0" collapsed="false">
      <c r="A55" s="1" t="s">
        <v>120</v>
      </c>
      <c r="B55" s="9" t="s">
        <v>121</v>
      </c>
      <c r="C55" s="9" t="s">
        <v>224</v>
      </c>
      <c r="D55" s="9" t="n">
        <f aca="false">DATEDIF('patient_data_survival(Nov17)'!O55,'patient_data_survival(Nov17)'!P55,"Y")</f>
        <v>62</v>
      </c>
      <c r="E55" s="1" t="s">
        <v>221</v>
      </c>
      <c r="F55" s="9" t="n">
        <v>0</v>
      </c>
      <c r="G55" s="1" t="n">
        <v>0</v>
      </c>
      <c r="H55" s="1" t="n">
        <v>0</v>
      </c>
      <c r="I55" s="9" t="n">
        <f aca="false">DATEDIF('patient_data_survival(Nov17)'!P55,'patient_data_survival(Nov17)'!Q55,"M")</f>
        <v>54</v>
      </c>
      <c r="J55" s="1" t="n">
        <v>0</v>
      </c>
      <c r="K55" s="1" t="n">
        <v>0</v>
      </c>
      <c r="L55" s="1" t="s">
        <v>243</v>
      </c>
      <c r="M55" s="1" t="n">
        <v>2.5</v>
      </c>
      <c r="N55" s="1" t="n">
        <v>0</v>
      </c>
      <c r="O55" s="25" t="n">
        <v>18203</v>
      </c>
      <c r="P55" s="24" t="n">
        <v>41045</v>
      </c>
      <c r="Q55" s="24" t="n">
        <v>42709</v>
      </c>
    </row>
    <row r="56" customFormat="false" ht="15" hidden="false" customHeight="false" outlineLevel="0" collapsed="false">
      <c r="A56" s="1" t="s">
        <v>122</v>
      </c>
      <c r="B56" s="9" t="s">
        <v>123</v>
      </c>
      <c r="C56" s="9" t="s">
        <v>224</v>
      </c>
      <c r="D56" s="9" t="n">
        <f aca="false">DATEDIF('patient_data_survival(Nov17)'!O56,'patient_data_survival(Nov17)'!P56,"Y")</f>
        <v>84</v>
      </c>
      <c r="E56" s="1" t="s">
        <v>231</v>
      </c>
      <c r="F56" s="9" t="n">
        <v>0</v>
      </c>
      <c r="G56" s="1" t="n">
        <v>0</v>
      </c>
      <c r="H56" s="1" t="n">
        <v>0</v>
      </c>
      <c r="I56" s="9" t="n">
        <f aca="false">DATEDIF('patient_data_survival(Nov17)'!P56,'patient_data_survival(Nov17)'!Q56,"M")</f>
        <v>49</v>
      </c>
      <c r="J56" s="1" t="n">
        <v>0</v>
      </c>
      <c r="K56" s="1" t="n">
        <v>1</v>
      </c>
      <c r="L56" s="1" t="s">
        <v>274</v>
      </c>
      <c r="M56" s="1" t="n">
        <v>5</v>
      </c>
      <c r="N56" s="1" t="n">
        <v>1</v>
      </c>
      <c r="O56" s="25" t="n">
        <v>10298</v>
      </c>
      <c r="P56" s="24" t="n">
        <v>41227</v>
      </c>
      <c r="Q56" s="24" t="n">
        <v>42739</v>
      </c>
    </row>
    <row r="57" customFormat="false" ht="15" hidden="false" customHeight="false" outlineLevel="0" collapsed="false">
      <c r="A57" s="11" t="s">
        <v>124</v>
      </c>
      <c r="B57" s="9" t="s">
        <v>125</v>
      </c>
      <c r="C57" s="18" t="s">
        <v>223</v>
      </c>
      <c r="D57" s="9" t="n">
        <f aca="false">DATEDIF('patient_data_survival(Nov17)'!O57,'patient_data_survival(Nov17)'!P57,"Y")</f>
        <v>34</v>
      </c>
      <c r="E57" s="11" t="s">
        <v>221</v>
      </c>
      <c r="F57" s="9" t="n">
        <v>0</v>
      </c>
      <c r="G57" s="1" t="n">
        <v>0</v>
      </c>
      <c r="H57" s="9" t="n">
        <v>0</v>
      </c>
      <c r="I57" s="9" t="n">
        <f aca="false">DATEDIF('patient_data_survival(Nov17)'!P57,'patient_data_survival(Nov17)'!Q57,"M")</f>
        <v>52</v>
      </c>
      <c r="J57" s="1" t="n">
        <v>0</v>
      </c>
      <c r="K57" s="11" t="n">
        <v>0</v>
      </c>
      <c r="L57" s="11" t="s">
        <v>275</v>
      </c>
      <c r="M57" s="11" t="n">
        <v>1.7</v>
      </c>
      <c r="N57" s="11" t="n">
        <v>1</v>
      </c>
      <c r="O57" s="29" t="n">
        <v>28465</v>
      </c>
      <c r="P57" s="29" t="n">
        <v>41088</v>
      </c>
      <c r="Q57" s="30" t="n">
        <v>42692</v>
      </c>
    </row>
    <row r="58" customFormat="false" ht="15" hidden="false" customHeight="false" outlineLevel="0" collapsed="false">
      <c r="A58" s="1" t="s">
        <v>126</v>
      </c>
      <c r="B58" s="9" t="s">
        <v>127</v>
      </c>
      <c r="C58" s="9" t="s">
        <v>224</v>
      </c>
      <c r="D58" s="9" t="n">
        <f aca="false">DATEDIF('patient_data_survival(Nov17)'!O58,'patient_data_survival(Nov17)'!P58,"Y")</f>
        <v>84</v>
      </c>
      <c r="E58" s="1" t="s">
        <v>221</v>
      </c>
      <c r="F58" s="1" t="n">
        <v>0</v>
      </c>
      <c r="G58" s="1" t="n">
        <v>1</v>
      </c>
      <c r="H58" s="1" t="n">
        <v>0</v>
      </c>
      <c r="I58" s="9" t="n">
        <f aca="false">DATEDIF('patient_data_survival(Nov17)'!P58,'patient_data_survival(Nov17)'!Q58,"M")</f>
        <v>5</v>
      </c>
      <c r="J58" s="1" t="n">
        <v>0</v>
      </c>
      <c r="K58" s="1" t="n">
        <v>0</v>
      </c>
      <c r="L58" s="1" t="s">
        <v>276</v>
      </c>
      <c r="M58" s="1" t="n">
        <v>1.9</v>
      </c>
      <c r="N58" s="1" t="n">
        <v>0</v>
      </c>
      <c r="O58" s="25" t="n">
        <v>10321</v>
      </c>
      <c r="P58" s="24" t="n">
        <v>41135</v>
      </c>
      <c r="Q58" s="24" t="n">
        <v>41308</v>
      </c>
    </row>
    <row r="59" customFormat="false" ht="15" hidden="false" customHeight="false" outlineLevel="0" collapsed="false">
      <c r="A59" s="1" t="s">
        <v>128</v>
      </c>
      <c r="B59" s="9" t="s">
        <v>129</v>
      </c>
      <c r="C59" s="9" t="s">
        <v>223</v>
      </c>
      <c r="D59" s="9" t="n">
        <f aca="false">DATEDIF('patient_data_survival(Nov17)'!O59,'patient_data_survival(Nov17)'!P59,"Y")</f>
        <v>67</v>
      </c>
      <c r="E59" s="1" t="s">
        <v>229</v>
      </c>
      <c r="F59" s="1" t="n">
        <v>1</v>
      </c>
      <c r="G59" s="1" t="n">
        <v>0</v>
      </c>
      <c r="H59" s="1" t="n">
        <v>0</v>
      </c>
      <c r="I59" s="9" t="n">
        <f aca="false">DATEDIF('patient_data_survival(Nov17)'!P59,'patient_data_survival(Nov17)'!Q59,"M")</f>
        <v>53</v>
      </c>
      <c r="J59" s="1" t="n">
        <v>0</v>
      </c>
      <c r="K59" s="1" t="n">
        <v>1</v>
      </c>
      <c r="L59" s="1" t="s">
        <v>259</v>
      </c>
      <c r="M59" s="1" t="n">
        <v>2.7</v>
      </c>
      <c r="N59" s="1" t="n">
        <v>0</v>
      </c>
      <c r="O59" s="25" t="n">
        <v>16093</v>
      </c>
      <c r="P59" s="24" t="n">
        <v>40926</v>
      </c>
      <c r="Q59" s="24" t="n">
        <v>42552</v>
      </c>
    </row>
    <row r="60" customFormat="false" ht="15" hidden="false" customHeight="false" outlineLevel="0" collapsed="false">
      <c r="A60" s="9" t="s">
        <v>202</v>
      </c>
      <c r="B60" s="9" t="s">
        <v>203</v>
      </c>
      <c r="C60" s="9" t="s">
        <v>224</v>
      </c>
      <c r="D60" s="9" t="n">
        <f aca="false">DATEDIF('patient_data_survival(Nov17)'!O60,'patient_data_survival(Nov17)'!P60,"Y")</f>
        <v>53</v>
      </c>
      <c r="E60" s="9" t="s">
        <v>233</v>
      </c>
      <c r="F60" s="9" t="n">
        <v>1</v>
      </c>
      <c r="G60" s="9" t="n">
        <v>1</v>
      </c>
      <c r="H60" s="9" t="n">
        <v>1</v>
      </c>
      <c r="I60" s="9" t="n">
        <f aca="false">DATEDIF('patient_data_survival(Nov17)'!P60,'patient_data_survival(Nov17)'!Q60,"M")</f>
        <v>21</v>
      </c>
      <c r="J60" s="9" t="n">
        <v>1</v>
      </c>
      <c r="K60" s="9" t="n">
        <v>0</v>
      </c>
      <c r="L60" s="9" t="s">
        <v>243</v>
      </c>
      <c r="M60" s="9" t="n">
        <v>2.9</v>
      </c>
      <c r="N60" s="9" t="n">
        <v>1</v>
      </c>
      <c r="O60" s="24" t="n">
        <v>21499</v>
      </c>
      <c r="P60" s="24" t="n">
        <v>40989</v>
      </c>
      <c r="Q60" s="24" t="n">
        <v>41629</v>
      </c>
    </row>
    <row r="61" customFormat="false" ht="15" hidden="false" customHeight="false" outlineLevel="0" collapsed="false">
      <c r="A61" s="9" t="s">
        <v>204</v>
      </c>
      <c r="B61" s="9" t="s">
        <v>205</v>
      </c>
      <c r="C61" s="9" t="s">
        <v>224</v>
      </c>
      <c r="D61" s="9" t="n">
        <f aca="false">DATEDIF('patient_data_survival(Nov17)'!O61,'patient_data_survival(Nov17)'!P61,"Y")</f>
        <v>68</v>
      </c>
      <c r="E61" s="9" t="s">
        <v>221</v>
      </c>
      <c r="F61" s="9" t="n">
        <v>0</v>
      </c>
      <c r="G61" s="9" t="n">
        <v>1</v>
      </c>
      <c r="H61" s="9" t="n">
        <v>1</v>
      </c>
      <c r="I61" s="9" t="n">
        <f aca="false">DATEDIF('patient_data_survival(Nov17)'!P61,'patient_data_survival(Nov17)'!Q61,"M")</f>
        <v>42</v>
      </c>
      <c r="J61" s="9" t="n">
        <v>1</v>
      </c>
      <c r="K61" s="9" t="n">
        <v>1</v>
      </c>
      <c r="L61" s="9" t="s">
        <v>277</v>
      </c>
      <c r="M61" s="9" t="n">
        <v>2.5</v>
      </c>
      <c r="N61" s="9" t="n">
        <v>0</v>
      </c>
      <c r="O61" s="24" t="n">
        <v>16268</v>
      </c>
      <c r="P61" s="24" t="n">
        <v>41116</v>
      </c>
      <c r="Q61" s="24" t="n">
        <v>42400</v>
      </c>
    </row>
    <row r="62" customFormat="false" ht="15" hidden="false" customHeight="false" outlineLevel="0" collapsed="false">
      <c r="A62" s="1" t="s">
        <v>132</v>
      </c>
      <c r="B62" s="9" t="s">
        <v>133</v>
      </c>
      <c r="C62" s="1" t="s">
        <v>223</v>
      </c>
      <c r="D62" s="9" t="n">
        <f aca="false">DATEDIF('patient_data_survival(Nov17)'!O62,'patient_data_survival(Nov17)'!P62,"Y")</f>
        <v>96</v>
      </c>
      <c r="E62" s="1" t="s">
        <v>221</v>
      </c>
      <c r="F62" s="1" t="n">
        <v>0</v>
      </c>
      <c r="G62" s="1" t="n">
        <v>1</v>
      </c>
      <c r="H62" s="1" t="n">
        <v>0</v>
      </c>
      <c r="I62" s="9" t="n">
        <f aca="false">DATEDIF('patient_data_survival(Nov17)'!P62,'patient_data_survival(Nov17)'!Q62,"M")</f>
        <v>38</v>
      </c>
      <c r="J62" s="31" t="n">
        <v>0</v>
      </c>
      <c r="K62" s="1" t="n">
        <v>0</v>
      </c>
      <c r="L62" s="1" t="s">
        <v>278</v>
      </c>
      <c r="M62" s="1" t="n">
        <v>2.6</v>
      </c>
      <c r="N62" s="1" t="n">
        <v>0</v>
      </c>
      <c r="O62" s="25" t="n">
        <v>5786</v>
      </c>
      <c r="P62" s="24" t="n">
        <v>41176</v>
      </c>
      <c r="Q62" s="24" t="n">
        <v>42360</v>
      </c>
    </row>
    <row r="63" customFormat="false" ht="15" hidden="false" customHeight="false" outlineLevel="0" collapsed="false">
      <c r="A63" s="1" t="s">
        <v>134</v>
      </c>
      <c r="B63" s="9" t="s">
        <v>135</v>
      </c>
      <c r="C63" s="1" t="s">
        <v>224</v>
      </c>
      <c r="D63" s="9" t="n">
        <f aca="false">DATEDIF('patient_data_survival(Nov17)'!O63,'patient_data_survival(Nov17)'!P63,"Y")</f>
        <v>68</v>
      </c>
      <c r="E63" s="1" t="s">
        <v>221</v>
      </c>
      <c r="F63" s="1" t="n">
        <v>0</v>
      </c>
      <c r="G63" s="1" t="n">
        <v>0</v>
      </c>
      <c r="H63" s="1" t="n">
        <v>0</v>
      </c>
      <c r="I63" s="9" t="n">
        <f aca="false">DATEDIF('patient_data_survival(Nov17)'!P63,'patient_data_survival(Nov17)'!Q63,"M")</f>
        <v>55</v>
      </c>
      <c r="J63" s="1" t="n">
        <v>0</v>
      </c>
      <c r="K63" s="1" t="n">
        <v>1</v>
      </c>
      <c r="L63" s="1" t="s">
        <v>279</v>
      </c>
      <c r="M63" s="1" t="n">
        <v>2.8</v>
      </c>
      <c r="N63" s="1" t="n">
        <v>0</v>
      </c>
      <c r="O63" s="25" t="n">
        <v>15948</v>
      </c>
      <c r="P63" s="24" t="n">
        <v>40994</v>
      </c>
      <c r="Q63" s="24" t="n">
        <v>42676</v>
      </c>
    </row>
    <row r="64" customFormat="false" ht="15" hidden="false" customHeight="false" outlineLevel="0" collapsed="false">
      <c r="A64" s="9" t="s">
        <v>136</v>
      </c>
      <c r="B64" s="9" t="s">
        <v>135</v>
      </c>
      <c r="C64" s="9" t="s">
        <v>224</v>
      </c>
      <c r="D64" s="9" t="n">
        <f aca="false">DATEDIF('patient_data_survival(Nov17)'!O64,'patient_data_survival(Nov17)'!P64,"Y")</f>
        <v>68</v>
      </c>
      <c r="E64" s="9" t="s">
        <v>221</v>
      </c>
      <c r="F64" s="9" t="n">
        <v>0</v>
      </c>
      <c r="G64" s="9" t="n">
        <v>0</v>
      </c>
      <c r="H64" s="9" t="n">
        <v>0</v>
      </c>
      <c r="I64" s="9" t="n">
        <f aca="false">DATEDIF('patient_data_survival(Nov17)'!P64,'patient_data_survival(Nov17)'!Q64,"M")</f>
        <v>55</v>
      </c>
      <c r="J64" s="9" t="n">
        <v>0</v>
      </c>
      <c r="K64" s="9" t="n">
        <v>1</v>
      </c>
      <c r="L64" s="9" t="s">
        <v>280</v>
      </c>
      <c r="M64" s="9" t="n">
        <v>2</v>
      </c>
      <c r="N64" s="9" t="n">
        <v>1</v>
      </c>
      <c r="O64" s="24" t="n">
        <v>15948</v>
      </c>
      <c r="P64" s="24" t="n">
        <v>40994</v>
      </c>
      <c r="Q64" s="24" t="n">
        <v>42676</v>
      </c>
    </row>
    <row r="65" customFormat="false" ht="15" hidden="false" customHeight="false" outlineLevel="0" collapsed="false">
      <c r="A65" s="1" t="s">
        <v>137</v>
      </c>
      <c r="B65" s="9" t="s">
        <v>138</v>
      </c>
      <c r="C65" s="1" t="s">
        <v>224</v>
      </c>
      <c r="D65" s="9" t="n">
        <f aca="false">DATEDIF('patient_data_survival(Nov17)'!O65,'patient_data_survival(Nov17)'!P65,"Y")</f>
        <v>78</v>
      </c>
      <c r="E65" s="1" t="s">
        <v>225</v>
      </c>
      <c r="F65" s="9" t="n">
        <v>0</v>
      </c>
      <c r="G65" s="1" t="n">
        <v>0</v>
      </c>
      <c r="H65" s="9" t="n">
        <v>0</v>
      </c>
      <c r="I65" s="9" t="n">
        <f aca="false">DATEDIF('patient_data_survival(Nov17)'!P65,'patient_data_survival(Nov17)'!Q65,"M")</f>
        <v>41</v>
      </c>
      <c r="J65" s="9" t="n">
        <v>0</v>
      </c>
      <c r="K65" s="9" t="n">
        <v>1</v>
      </c>
      <c r="L65" s="1" t="s">
        <v>281</v>
      </c>
      <c r="M65" s="1" t="n">
        <v>1.9</v>
      </c>
      <c r="N65" s="9" t="n">
        <v>1</v>
      </c>
      <c r="O65" s="25" t="n">
        <v>12689</v>
      </c>
      <c r="P65" s="25" t="n">
        <v>41303</v>
      </c>
      <c r="Q65" s="25" t="n">
        <v>42565</v>
      </c>
    </row>
    <row r="66" customFormat="false" ht="15" hidden="false" customHeight="false" outlineLevel="0" collapsed="false">
      <c r="A66" s="1" t="s">
        <v>206</v>
      </c>
      <c r="B66" s="9" t="s">
        <v>207</v>
      </c>
      <c r="C66" s="9" t="s">
        <v>224</v>
      </c>
      <c r="D66" s="9" t="n">
        <f aca="false">DATEDIF('patient_data_survival(Nov17)'!O66,'patient_data_survival(Nov17)'!P66,"Y")</f>
        <v>48</v>
      </c>
      <c r="E66" s="1" t="s">
        <v>225</v>
      </c>
      <c r="F66" s="9" t="n">
        <v>0</v>
      </c>
      <c r="G66" s="1" t="n">
        <v>0</v>
      </c>
      <c r="H66" s="9" t="n">
        <v>0</v>
      </c>
      <c r="I66" s="9" t="n">
        <f aca="false">DATEDIF('patient_data_survival(Nov17)'!P66,'patient_data_survival(Nov17)'!Q66,"M")</f>
        <v>51</v>
      </c>
      <c r="J66" s="9" t="n">
        <v>1</v>
      </c>
      <c r="K66" s="9" t="n">
        <v>1</v>
      </c>
      <c r="L66" s="9" t="s">
        <v>282</v>
      </c>
      <c r="M66" s="1" t="n">
        <v>6</v>
      </c>
      <c r="N66" s="9" t="n">
        <v>2</v>
      </c>
      <c r="O66" s="25" t="n">
        <v>23546</v>
      </c>
      <c r="P66" s="25" t="n">
        <v>41337</v>
      </c>
      <c r="Q66" s="25" t="n">
        <v>42917</v>
      </c>
    </row>
    <row r="67" customFormat="false" ht="15" hidden="false" customHeight="false" outlineLevel="0" collapsed="false">
      <c r="A67" s="1" t="s">
        <v>139</v>
      </c>
      <c r="B67" s="9" t="s">
        <v>140</v>
      </c>
      <c r="C67" s="1" t="s">
        <v>224</v>
      </c>
      <c r="D67" s="9" t="n">
        <f aca="false">DATEDIF('patient_data_survival(Nov17)'!O67,'patient_data_survival(Nov17)'!P67,"Y")</f>
        <v>74</v>
      </c>
      <c r="E67" s="1" t="s">
        <v>221</v>
      </c>
      <c r="F67" s="9" t="n">
        <v>0</v>
      </c>
      <c r="G67" s="1" t="n">
        <v>0</v>
      </c>
      <c r="H67" s="9" t="n">
        <v>0</v>
      </c>
      <c r="I67" s="9" t="n">
        <f aca="false">DATEDIF('patient_data_survival(Nov17)'!P67,'patient_data_survival(Nov17)'!Q67,"M")</f>
        <v>48</v>
      </c>
      <c r="J67" s="9" t="n">
        <v>0</v>
      </c>
      <c r="K67" s="9" t="n">
        <v>0</v>
      </c>
      <c r="L67" s="1" t="s">
        <v>283</v>
      </c>
      <c r="M67" s="1" t="n">
        <v>1.55</v>
      </c>
      <c r="N67" s="9" t="n">
        <v>1</v>
      </c>
      <c r="O67" s="25" t="n">
        <v>14163</v>
      </c>
      <c r="P67" s="25" t="n">
        <v>41383</v>
      </c>
      <c r="Q67" s="25" t="n">
        <v>42860</v>
      </c>
    </row>
    <row r="68" customFormat="false" ht="15" hidden="false" customHeight="false" outlineLevel="0" collapsed="false">
      <c r="A68" s="1" t="s">
        <v>141</v>
      </c>
      <c r="B68" s="9" t="s">
        <v>142</v>
      </c>
      <c r="C68" s="1" t="s">
        <v>224</v>
      </c>
      <c r="D68" s="9" t="n">
        <f aca="false">DATEDIF('patient_data_survival(Nov17)'!O68,'patient_data_survival(Nov17)'!P68,"Y")</f>
        <v>62</v>
      </c>
      <c r="E68" s="1" t="s">
        <v>233</v>
      </c>
      <c r="F68" s="9" t="n">
        <v>1</v>
      </c>
      <c r="G68" s="1" t="n">
        <v>0</v>
      </c>
      <c r="H68" s="9" t="n">
        <v>0</v>
      </c>
      <c r="I68" s="9" t="n">
        <f aca="false">DATEDIF('patient_data_survival(Nov17)'!P68,'patient_data_survival(Nov17)'!Q68,"M")</f>
        <v>44</v>
      </c>
      <c r="J68" s="9" t="n">
        <v>0</v>
      </c>
      <c r="K68" s="9" t="n">
        <v>1</v>
      </c>
      <c r="L68" s="1" t="s">
        <v>284</v>
      </c>
      <c r="M68" s="1" t="n">
        <v>1.4</v>
      </c>
      <c r="N68" s="9" t="n">
        <v>0</v>
      </c>
      <c r="O68" s="25" t="n">
        <v>18418</v>
      </c>
      <c r="P68" s="25" t="n">
        <v>41408</v>
      </c>
      <c r="Q68" s="25" t="n">
        <v>42776</v>
      </c>
    </row>
    <row r="69" customFormat="false" ht="15" hidden="false" customHeight="false" outlineLevel="0" collapsed="false">
      <c r="A69" s="1" t="s">
        <v>147</v>
      </c>
      <c r="B69" s="9" t="s">
        <v>148</v>
      </c>
      <c r="C69" s="1" t="s">
        <v>223</v>
      </c>
      <c r="D69" s="9" t="n">
        <f aca="false">DATEDIF('patient_data_survival(Nov17)'!O69,'patient_data_survival(Nov17)'!P69,"Y")</f>
        <v>52</v>
      </c>
      <c r="E69" s="9" t="s">
        <v>221</v>
      </c>
      <c r="F69" s="9" t="n">
        <v>0</v>
      </c>
      <c r="G69" s="1" t="n">
        <v>0</v>
      </c>
      <c r="H69" s="9" t="n">
        <v>0</v>
      </c>
      <c r="I69" s="9" t="n">
        <f aca="false">DATEDIF('patient_data_survival(Nov17)'!P69,'patient_data_survival(Nov17)'!Q69,"M")</f>
        <v>43</v>
      </c>
      <c r="J69" s="9" t="n">
        <v>0</v>
      </c>
      <c r="K69" s="9" t="n">
        <v>1</v>
      </c>
      <c r="L69" s="1" t="s">
        <v>285</v>
      </c>
      <c r="M69" s="1" t="n">
        <v>3.5</v>
      </c>
      <c r="N69" s="9" t="n">
        <v>0</v>
      </c>
      <c r="O69" s="25" t="n">
        <v>22341</v>
      </c>
      <c r="P69" s="25" t="n">
        <v>41369</v>
      </c>
      <c r="Q69" s="25" t="n">
        <v>42693</v>
      </c>
    </row>
    <row r="70" customFormat="false" ht="15" hidden="false" customHeight="false" outlineLevel="0" collapsed="false">
      <c r="A70" s="1" t="s">
        <v>149</v>
      </c>
      <c r="B70" s="9" t="s">
        <v>150</v>
      </c>
      <c r="C70" s="1" t="s">
        <v>224</v>
      </c>
      <c r="D70" s="9" t="n">
        <f aca="false">DATEDIF('patient_data_survival(Nov17)'!O70,'patient_data_survival(Nov17)'!P70,"Y")</f>
        <v>55</v>
      </c>
      <c r="E70" s="9" t="s">
        <v>221</v>
      </c>
      <c r="F70" s="9" t="n">
        <v>0</v>
      </c>
      <c r="G70" s="1" t="n">
        <v>0</v>
      </c>
      <c r="H70" s="9" t="n">
        <v>0</v>
      </c>
      <c r="I70" s="9" t="n">
        <f aca="false">DATEDIF('patient_data_survival(Nov17)'!P70,'patient_data_survival(Nov17)'!Q70,"M")</f>
        <v>43</v>
      </c>
      <c r="J70" s="9" t="n">
        <v>0</v>
      </c>
      <c r="K70" s="9" t="n">
        <v>0</v>
      </c>
      <c r="L70" s="1" t="s">
        <v>286</v>
      </c>
      <c r="M70" s="1" t="n">
        <v>5</v>
      </c>
      <c r="N70" s="9" t="n">
        <v>2</v>
      </c>
      <c r="O70" s="25" t="n">
        <v>21324</v>
      </c>
      <c r="P70" s="25" t="n">
        <v>41462</v>
      </c>
      <c r="Q70" s="25" t="n">
        <v>42781</v>
      </c>
    </row>
    <row r="71" customFormat="false" ht="15" hidden="false" customHeight="false" outlineLevel="0" collapsed="false">
      <c r="A71" s="1" t="s">
        <v>153</v>
      </c>
      <c r="B71" s="9" t="s">
        <v>154</v>
      </c>
      <c r="C71" s="19" t="s">
        <v>224</v>
      </c>
      <c r="D71" s="9" t="n">
        <f aca="false">DATEDIF('patient_data_survival(Nov17)'!O71,'patient_data_survival(Nov17)'!P71,"Y")</f>
        <v>65</v>
      </c>
      <c r="E71" s="1" t="s">
        <v>225</v>
      </c>
      <c r="F71" s="9" t="n">
        <v>0</v>
      </c>
      <c r="G71" s="1" t="n">
        <v>0</v>
      </c>
      <c r="H71" s="9" t="n">
        <v>0</v>
      </c>
      <c r="I71" s="9" t="n">
        <f aca="false">DATEDIF('patient_data_survival(Nov17)'!P71,'patient_data_survival(Nov17)'!Q71,"M")</f>
        <v>30</v>
      </c>
      <c r="J71" s="9" t="n">
        <v>0</v>
      </c>
      <c r="K71" s="9" t="n">
        <v>0</v>
      </c>
      <c r="L71" s="1" t="s">
        <v>287</v>
      </c>
      <c r="M71" s="1" t="n">
        <v>7.5</v>
      </c>
      <c r="N71" s="9" t="n">
        <v>0</v>
      </c>
      <c r="O71" s="32" t="n">
        <v>17841</v>
      </c>
      <c r="P71" s="32" t="n">
        <v>41729</v>
      </c>
      <c r="Q71" s="25" t="n">
        <v>42663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5" activeCellId="0" sqref="E15"/>
    </sheetView>
  </sheetViews>
  <sheetFormatPr defaultRowHeight="12.8"/>
  <cols>
    <col collapsed="false" hidden="false" max="1" min="1" style="10" width="10.2602040816327"/>
    <col collapsed="false" hidden="false" max="2" min="2" style="10" width="34.8265306122449"/>
    <col collapsed="false" hidden="false" max="3" min="3" style="10" width="27.2704081632653"/>
    <col collapsed="false" hidden="false" max="4" min="4" style="10" width="12.6887755102041"/>
    <col collapsed="false" hidden="false" max="5" min="5" style="10" width="17.0102040816327"/>
    <col collapsed="false" hidden="false" max="6" min="6" style="10" width="15.9285714285714"/>
    <col collapsed="false" hidden="false" max="7" min="7" style="10" width="12.2857142857143"/>
    <col collapsed="false" hidden="false" max="9" min="8" style="10" width="6.0765306122449"/>
    <col collapsed="false" hidden="false" max="10" min="10" style="10" width="9.04591836734694"/>
    <col collapsed="false" hidden="false" max="11" min="11" style="10" width="7.29081632653061"/>
    <col collapsed="false" hidden="false" max="12" min="12" style="10" width="12.6887755102041"/>
    <col collapsed="false" hidden="false" max="13" min="13" style="10" width="37.7959183673469"/>
    <col collapsed="false" hidden="false" max="14" min="14" style="10" width="14.8469387755102"/>
    <col collapsed="false" hidden="false" max="15" min="15" style="10" width="13.2295918367347"/>
    <col collapsed="false" hidden="false" max="16" min="16" style="10" width="6.0765306122449"/>
    <col collapsed="false" hidden="false" max="17" min="17" style="10" width="6.3469387755102"/>
    <col collapsed="false" hidden="false" max="18" min="18" style="10" width="14.8469387755102"/>
    <col collapsed="false" hidden="false" max="1025" min="19" style="10" width="9.44897959183673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  <c r="S1" s="10" t="s">
        <v>306</v>
      </c>
      <c r="T1" s="10" t="s">
        <v>307</v>
      </c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10" t="s">
        <v>16</v>
      </c>
      <c r="B2" s="10" t="s">
        <v>308</v>
      </c>
      <c r="C2" s="10" t="n">
        <v>0</v>
      </c>
      <c r="D2" s="10" t="n">
        <v>0</v>
      </c>
      <c r="E2" s="10" t="n">
        <v>0</v>
      </c>
      <c r="F2" s="0"/>
      <c r="G2" s="10" t="n">
        <v>1</v>
      </c>
      <c r="H2" s="10" t="n">
        <v>1</v>
      </c>
      <c r="I2" s="0"/>
      <c r="J2" s="0"/>
      <c r="K2" s="0"/>
      <c r="L2" s="0"/>
      <c r="M2" s="10" t="s">
        <v>309</v>
      </c>
      <c r="N2" s="0"/>
      <c r="O2" s="0"/>
      <c r="P2" s="0"/>
      <c r="Q2" s="0"/>
      <c r="R2" s="0"/>
      <c r="S2" s="0" t="n">
        <v>1</v>
      </c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16</v>
      </c>
      <c r="B3" s="10" t="s">
        <v>310</v>
      </c>
      <c r="C3" s="10" t="n">
        <v>0</v>
      </c>
      <c r="D3" s="10" t="n">
        <v>0</v>
      </c>
      <c r="E3" s="10" t="n">
        <v>0</v>
      </c>
      <c r="F3" s="0"/>
      <c r="G3" s="10" t="n">
        <v>1</v>
      </c>
      <c r="H3" s="10" t="n">
        <v>1</v>
      </c>
      <c r="I3" s="0"/>
      <c r="J3" s="0"/>
      <c r="K3" s="0"/>
      <c r="L3" s="0"/>
      <c r="M3" s="0"/>
      <c r="N3" s="0"/>
      <c r="O3" s="0"/>
      <c r="P3" s="0"/>
      <c r="Q3" s="0"/>
      <c r="R3" s="0"/>
      <c r="S3" s="0" t="n">
        <v>1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16</v>
      </c>
      <c r="B4" s="10" t="s">
        <v>311</v>
      </c>
      <c r="C4" s="10" t="n">
        <v>0</v>
      </c>
      <c r="D4" s="10" t="n">
        <v>0</v>
      </c>
      <c r="E4" s="10" t="n">
        <v>0</v>
      </c>
      <c r="F4" s="0"/>
      <c r="G4" s="10" t="n">
        <v>1</v>
      </c>
      <c r="H4" s="10" t="n">
        <v>1</v>
      </c>
      <c r="I4" s="0"/>
      <c r="J4" s="0"/>
      <c r="K4" s="0"/>
      <c r="L4" s="0"/>
      <c r="M4" s="10" t="s">
        <v>309</v>
      </c>
      <c r="N4" s="0"/>
      <c r="O4" s="0"/>
      <c r="P4" s="0"/>
      <c r="Q4" s="0"/>
      <c r="R4" s="0"/>
      <c r="S4" s="0" t="n">
        <v>1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10" t="s">
        <v>16</v>
      </c>
      <c r="B5" s="10" t="s">
        <v>312</v>
      </c>
      <c r="C5" s="10" t="n">
        <v>0</v>
      </c>
      <c r="D5" s="10" t="n">
        <v>0</v>
      </c>
      <c r="E5" s="10" t="n">
        <v>0</v>
      </c>
      <c r="F5" s="0"/>
      <c r="G5" s="10" t="n">
        <v>1</v>
      </c>
      <c r="H5" s="10" t="n">
        <v>1</v>
      </c>
      <c r="I5" s="0"/>
      <c r="J5" s="0"/>
      <c r="K5" s="0"/>
      <c r="L5" s="0"/>
      <c r="M5" s="10" t="s">
        <v>309</v>
      </c>
      <c r="N5" s="0"/>
      <c r="O5" s="0"/>
      <c r="P5" s="0"/>
      <c r="Q5" s="0"/>
      <c r="R5" s="0"/>
      <c r="S5" s="0" t="n">
        <v>1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10" t="s">
        <v>16</v>
      </c>
      <c r="B6" s="10" t="s">
        <v>313</v>
      </c>
      <c r="C6" s="10" t="n">
        <v>0</v>
      </c>
      <c r="D6" s="10" t="n">
        <v>0</v>
      </c>
      <c r="E6" s="10" t="n">
        <v>0</v>
      </c>
      <c r="F6" s="0"/>
      <c r="G6" s="10" t="n">
        <v>1</v>
      </c>
      <c r="H6" s="10" t="n">
        <v>1</v>
      </c>
      <c r="I6" s="0"/>
      <c r="J6" s="0"/>
      <c r="K6" s="0"/>
      <c r="L6" s="0"/>
      <c r="M6" s="0"/>
      <c r="N6" s="0"/>
      <c r="O6" s="0"/>
      <c r="P6" s="0"/>
      <c r="Q6" s="0"/>
      <c r="R6" s="0"/>
      <c r="S6" s="0" t="n">
        <v>1</v>
      </c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0" t="s">
        <v>16</v>
      </c>
      <c r="B7" s="10" t="s">
        <v>314</v>
      </c>
      <c r="C7" s="10" t="n">
        <v>0</v>
      </c>
      <c r="D7" s="10" t="n">
        <v>0</v>
      </c>
      <c r="E7" s="10" t="n">
        <v>1</v>
      </c>
      <c r="F7" s="0"/>
      <c r="G7" s="10" t="n">
        <v>1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 t="n">
        <v>1</v>
      </c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10" t="s">
        <v>16</v>
      </c>
      <c r="B8" s="10" t="s">
        <v>315</v>
      </c>
      <c r="C8" s="10" t="n">
        <v>0</v>
      </c>
      <c r="D8" s="10" t="n">
        <v>0</v>
      </c>
      <c r="E8" s="10" t="n">
        <v>1</v>
      </c>
      <c r="F8" s="0"/>
      <c r="G8" s="10" t="n">
        <v>1</v>
      </c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n">
        <v>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10" t="s">
        <v>16</v>
      </c>
      <c r="B9" s="10" t="s">
        <v>316</v>
      </c>
      <c r="C9" s="10" t="n">
        <v>0</v>
      </c>
      <c r="D9" s="10" t="n">
        <v>0</v>
      </c>
      <c r="E9" s="10" t="n">
        <v>1</v>
      </c>
      <c r="F9" s="0"/>
      <c r="G9" s="10" t="n">
        <v>1</v>
      </c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 t="n">
        <v>1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10" t="s">
        <v>16</v>
      </c>
      <c r="B10" s="10" t="s">
        <v>317</v>
      </c>
      <c r="C10" s="10" t="n">
        <v>0</v>
      </c>
      <c r="D10" s="10" t="n">
        <v>0</v>
      </c>
      <c r="E10" s="10" t="n">
        <v>1</v>
      </c>
      <c r="F10" s="0"/>
      <c r="G10" s="10" t="n">
        <v>1</v>
      </c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 t="n">
        <v>1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10" t="s">
        <v>16</v>
      </c>
      <c r="B11" s="10" t="s">
        <v>318</v>
      </c>
      <c r="C11" s="10" t="n">
        <v>0</v>
      </c>
      <c r="D11" s="10" t="n">
        <v>0</v>
      </c>
      <c r="E11" s="10" t="n">
        <v>0</v>
      </c>
      <c r="F11" s="0"/>
      <c r="G11" s="10" t="n">
        <v>1</v>
      </c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n">
        <v>1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10" t="s">
        <v>16</v>
      </c>
      <c r="B12" s="10" t="s">
        <v>319</v>
      </c>
      <c r="C12" s="10" t="n">
        <v>0</v>
      </c>
      <c r="D12" s="10" t="n">
        <v>0</v>
      </c>
      <c r="E12" s="10" t="n">
        <v>1</v>
      </c>
      <c r="F12" s="0"/>
      <c r="G12" s="10" t="n">
        <v>1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 t="n">
        <v>1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10" t="s">
        <v>16</v>
      </c>
      <c r="B13" s="10" t="s">
        <v>320</v>
      </c>
      <c r="C13" s="10" t="n">
        <v>0</v>
      </c>
      <c r="D13" s="10" t="n">
        <v>0</v>
      </c>
      <c r="E13" s="10" t="n">
        <v>1</v>
      </c>
      <c r="F13" s="0"/>
      <c r="G13" s="10" t="n">
        <v>1</v>
      </c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 t="n">
        <v>1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10" t="s">
        <v>16</v>
      </c>
      <c r="B14" s="10" t="s">
        <v>321</v>
      </c>
      <c r="C14" s="10" t="n">
        <v>0</v>
      </c>
      <c r="D14" s="10" t="n">
        <v>0</v>
      </c>
      <c r="E14" s="10" t="n">
        <v>1</v>
      </c>
      <c r="F14" s="0"/>
      <c r="G14" s="10" t="n">
        <v>1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n">
        <v>1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10" t="s">
        <v>29</v>
      </c>
      <c r="B15" s="10" t="s">
        <v>322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0"/>
      <c r="I15" s="10" t="n">
        <v>1</v>
      </c>
      <c r="J15" s="10" t="n">
        <v>1</v>
      </c>
      <c r="K15" s="0"/>
      <c r="L15" s="10" t="n">
        <v>1</v>
      </c>
      <c r="M15" s="0"/>
      <c r="N15" s="0"/>
      <c r="O15" s="0"/>
      <c r="P15" s="0"/>
      <c r="Q15" s="0"/>
      <c r="R15" s="0"/>
      <c r="S15" s="0" t="n">
        <v>0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10" t="s">
        <v>29</v>
      </c>
      <c r="B16" s="10" t="s">
        <v>323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0"/>
      <c r="I16" s="10" t="n">
        <v>1</v>
      </c>
      <c r="J16" s="10" t="n">
        <v>1</v>
      </c>
      <c r="K16" s="0"/>
      <c r="L16" s="10" t="n">
        <v>1</v>
      </c>
      <c r="M16" s="0"/>
      <c r="N16" s="0"/>
      <c r="O16" s="0"/>
      <c r="P16" s="0"/>
      <c r="Q16" s="0"/>
      <c r="R16" s="0"/>
      <c r="S16" s="0" t="n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10" t="s">
        <v>29</v>
      </c>
      <c r="B17" s="10" t="s">
        <v>324</v>
      </c>
      <c r="C17" s="10" t="n">
        <v>0</v>
      </c>
      <c r="D17" s="10" t="n">
        <v>0</v>
      </c>
      <c r="E17" s="10" t="n">
        <v>0</v>
      </c>
      <c r="F17" s="10" t="n">
        <v>1</v>
      </c>
      <c r="G17" s="10" t="n">
        <v>0</v>
      </c>
      <c r="H17" s="0"/>
      <c r="I17" s="0"/>
      <c r="J17" s="10" t="n">
        <v>1</v>
      </c>
      <c r="K17" s="0"/>
      <c r="L17" s="10" t="n">
        <v>1</v>
      </c>
      <c r="M17" s="0"/>
      <c r="N17" s="0"/>
      <c r="O17" s="0"/>
      <c r="P17" s="0"/>
      <c r="Q17" s="0"/>
      <c r="R17" s="0"/>
      <c r="S17" s="0" t="n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10" t="s">
        <v>29</v>
      </c>
      <c r="B18" s="10" t="s">
        <v>325</v>
      </c>
      <c r="C18" s="10" t="n">
        <v>0</v>
      </c>
      <c r="D18" s="10" t="n">
        <v>0</v>
      </c>
      <c r="E18" s="10" t="n">
        <v>0</v>
      </c>
      <c r="F18" s="10" t="n">
        <v>1</v>
      </c>
      <c r="G18" s="10" t="n">
        <v>0</v>
      </c>
      <c r="H18" s="0"/>
      <c r="I18" s="0"/>
      <c r="J18" s="10" t="n">
        <v>1</v>
      </c>
      <c r="K18" s="0"/>
      <c r="L18" s="0"/>
      <c r="M18" s="0"/>
      <c r="N18" s="0"/>
      <c r="O18" s="0"/>
      <c r="P18" s="0"/>
      <c r="Q18" s="0"/>
      <c r="R18" s="0"/>
      <c r="S18" s="0" t="n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10" t="s">
        <v>29</v>
      </c>
      <c r="B19" s="10" t="s">
        <v>326</v>
      </c>
      <c r="C19" s="10" t="n">
        <v>0</v>
      </c>
      <c r="D19" s="10" t="n">
        <v>0</v>
      </c>
      <c r="E19" s="10" t="n">
        <v>0</v>
      </c>
      <c r="F19" s="10" t="n">
        <v>1</v>
      </c>
      <c r="G19" s="10" t="n">
        <v>0</v>
      </c>
      <c r="H19" s="0"/>
      <c r="I19" s="0"/>
      <c r="J19" s="10" t="n">
        <v>1</v>
      </c>
      <c r="K19" s="0"/>
      <c r="L19" s="0"/>
      <c r="M19" s="0"/>
      <c r="N19" s="0"/>
      <c r="O19" s="0"/>
      <c r="P19" s="0"/>
      <c r="Q19" s="0"/>
      <c r="R19" s="0"/>
      <c r="S19" s="0" t="n">
        <v>0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10" t="s">
        <v>29</v>
      </c>
      <c r="B20" s="10" t="s">
        <v>327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0"/>
      <c r="I20" s="10" t="n">
        <v>1</v>
      </c>
      <c r="J20" s="10" t="n">
        <v>1</v>
      </c>
      <c r="K20" s="10" t="n">
        <v>1</v>
      </c>
      <c r="L20" s="10" t="n">
        <v>1</v>
      </c>
      <c r="M20" s="0"/>
      <c r="N20" s="0"/>
      <c r="O20" s="0"/>
      <c r="P20" s="0"/>
      <c r="Q20" s="0"/>
      <c r="R20" s="0"/>
      <c r="S20" s="0" t="n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10" t="s">
        <v>29</v>
      </c>
      <c r="B21" s="10" t="s">
        <v>328</v>
      </c>
      <c r="C21" s="10" t="n">
        <v>0</v>
      </c>
      <c r="D21" s="10" t="n">
        <v>0</v>
      </c>
      <c r="E21" s="10" t="n">
        <v>0</v>
      </c>
      <c r="F21" s="10" t="n">
        <v>1</v>
      </c>
      <c r="G21" s="10" t="n">
        <v>0</v>
      </c>
      <c r="H21" s="0"/>
      <c r="I21" s="0"/>
      <c r="J21" s="10" t="n">
        <v>1</v>
      </c>
      <c r="K21" s="0"/>
      <c r="L21" s="10" t="n">
        <v>1</v>
      </c>
      <c r="M21" s="0"/>
      <c r="N21" s="0"/>
      <c r="O21" s="0"/>
      <c r="P21" s="0"/>
      <c r="Q21" s="0"/>
      <c r="R21" s="0"/>
      <c r="S21" s="0" t="n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10" t="s">
        <v>29</v>
      </c>
      <c r="B22" s="10" t="s">
        <v>329</v>
      </c>
      <c r="C22" s="10" t="n">
        <v>0</v>
      </c>
      <c r="D22" s="10" t="n">
        <v>0</v>
      </c>
      <c r="E22" s="10" t="n">
        <v>0</v>
      </c>
      <c r="F22" s="10" t="n">
        <v>1</v>
      </c>
      <c r="G22" s="10" t="n">
        <v>0</v>
      </c>
      <c r="H22" s="0"/>
      <c r="I22" s="0"/>
      <c r="J22" s="10" t="n">
        <v>1</v>
      </c>
      <c r="K22" s="0"/>
      <c r="L22" s="0"/>
      <c r="M22" s="0"/>
      <c r="N22" s="0"/>
      <c r="O22" s="0"/>
      <c r="P22" s="0"/>
      <c r="Q22" s="0"/>
      <c r="R22" s="0"/>
      <c r="S22" s="0" t="n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 t="s">
        <v>29</v>
      </c>
      <c r="B23" s="0" t="s">
        <v>330</v>
      </c>
      <c r="C23" s="10" t="n">
        <v>0</v>
      </c>
      <c r="D23" s="10" t="n">
        <v>0</v>
      </c>
      <c r="E23" s="0" t="n">
        <v>0</v>
      </c>
      <c r="F23" s="33"/>
      <c r="G23" s="33"/>
      <c r="H23" s="0"/>
      <c r="I23" s="0"/>
      <c r="J23" s="0" t="n">
        <v>1</v>
      </c>
      <c r="K23" s="0"/>
      <c r="L23" s="0"/>
      <c r="M23" s="0"/>
      <c r="N23" s="0"/>
      <c r="O23" s="0"/>
      <c r="P23" s="0"/>
      <c r="Q23" s="0"/>
      <c r="R23" s="0"/>
      <c r="S23" s="0" t="n">
        <v>0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 t="s">
        <v>29</v>
      </c>
      <c r="B24" s="0" t="s">
        <v>331</v>
      </c>
      <c r="C24" s="10" t="n">
        <v>0</v>
      </c>
      <c r="D24" s="10" t="n">
        <v>0</v>
      </c>
      <c r="E24" s="0" t="n">
        <v>0</v>
      </c>
      <c r="F24" s="33"/>
      <c r="G24" s="33"/>
      <c r="H24" s="0" t="n">
        <v>1</v>
      </c>
      <c r="I24" s="0" t="n">
        <v>1</v>
      </c>
      <c r="J24" s="0" t="n">
        <v>1</v>
      </c>
      <c r="K24" s="0"/>
      <c r="L24" s="0" t="n">
        <v>1</v>
      </c>
      <c r="M24" s="0"/>
      <c r="N24" s="0"/>
      <c r="O24" s="0"/>
      <c r="P24" s="0"/>
      <c r="Q24" s="0"/>
      <c r="R24" s="0"/>
      <c r="S24" s="0" t="n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 t="s">
        <v>29</v>
      </c>
      <c r="B25" s="0" t="s">
        <v>332</v>
      </c>
      <c r="C25" s="10" t="n">
        <v>0</v>
      </c>
      <c r="D25" s="10" t="n">
        <v>0</v>
      </c>
      <c r="E25" s="0" t="n">
        <v>0</v>
      </c>
      <c r="F25" s="33"/>
      <c r="G25" s="33"/>
      <c r="H25" s="0" t="n">
        <v>1</v>
      </c>
      <c r="I25" s="0" t="n">
        <v>1</v>
      </c>
      <c r="J25" s="0"/>
      <c r="K25" s="0"/>
      <c r="L25" s="0" t="n">
        <v>1</v>
      </c>
      <c r="M25" s="0"/>
      <c r="N25" s="0"/>
      <c r="O25" s="0"/>
      <c r="P25" s="0"/>
      <c r="Q25" s="0"/>
      <c r="R25" s="0"/>
      <c r="S25" s="0" t="n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0" t="s">
        <v>33</v>
      </c>
      <c r="B26" s="10" t="s">
        <v>333</v>
      </c>
      <c r="C26" s="10" t="n">
        <v>0</v>
      </c>
      <c r="D26" s="10" t="n">
        <v>0</v>
      </c>
      <c r="E26" s="10" t="n">
        <v>0</v>
      </c>
      <c r="F26" s="0"/>
      <c r="G26" s="10" t="n">
        <v>1</v>
      </c>
      <c r="H26" s="0"/>
      <c r="I26" s="0"/>
      <c r="J26" s="0"/>
      <c r="K26" s="0"/>
      <c r="L26" s="10" t="n">
        <v>1</v>
      </c>
      <c r="M26" s="10" t="s">
        <v>334</v>
      </c>
      <c r="N26" s="0"/>
      <c r="O26" s="0"/>
      <c r="P26" s="0"/>
      <c r="Q26" s="0"/>
      <c r="R26" s="0"/>
      <c r="S26" s="0" t="n">
        <v>1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10" t="s">
        <v>33</v>
      </c>
      <c r="B27" s="10" t="s">
        <v>335</v>
      </c>
      <c r="C27" s="10" t="n">
        <v>0</v>
      </c>
      <c r="D27" s="10" t="n">
        <v>0</v>
      </c>
      <c r="E27" s="10" t="n">
        <v>0</v>
      </c>
      <c r="F27" s="0"/>
      <c r="G27" s="10" t="n">
        <v>1</v>
      </c>
      <c r="H27" s="0"/>
      <c r="I27" s="0"/>
      <c r="J27" s="0"/>
      <c r="K27" s="0"/>
      <c r="L27" s="10" t="n">
        <v>1</v>
      </c>
      <c r="M27" s="10" t="s">
        <v>334</v>
      </c>
      <c r="N27" s="0"/>
      <c r="O27" s="0"/>
      <c r="P27" s="0"/>
      <c r="Q27" s="0"/>
      <c r="R27" s="0"/>
      <c r="S27" s="0" t="n">
        <v>1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10" t="s">
        <v>33</v>
      </c>
      <c r="B28" s="10" t="s">
        <v>336</v>
      </c>
      <c r="C28" s="10" t="n">
        <v>0</v>
      </c>
      <c r="D28" s="10" t="n">
        <v>0</v>
      </c>
      <c r="E28" s="10" t="n">
        <v>1</v>
      </c>
      <c r="F28" s="0"/>
      <c r="G28" s="10" t="n">
        <v>1</v>
      </c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 t="n">
        <v>1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10" t="s">
        <v>33</v>
      </c>
      <c r="B29" s="10" t="s">
        <v>337</v>
      </c>
      <c r="C29" s="10" t="n">
        <v>0</v>
      </c>
      <c r="D29" s="10" t="n">
        <v>0</v>
      </c>
      <c r="E29" s="10" t="n">
        <v>0</v>
      </c>
      <c r="F29" s="0"/>
      <c r="G29" s="10" t="n">
        <v>1</v>
      </c>
      <c r="H29" s="0"/>
      <c r="I29" s="0"/>
      <c r="J29" s="0"/>
      <c r="K29" s="0"/>
      <c r="L29" s="10" t="n">
        <v>1</v>
      </c>
      <c r="M29" s="10" t="s">
        <v>334</v>
      </c>
      <c r="N29" s="0"/>
      <c r="O29" s="0"/>
      <c r="P29" s="0"/>
      <c r="Q29" s="0"/>
      <c r="R29" s="0"/>
      <c r="S29" s="0" t="n">
        <v>1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10" t="s">
        <v>33</v>
      </c>
      <c r="B30" s="10" t="s">
        <v>338</v>
      </c>
      <c r="C30" s="10" t="n">
        <v>0</v>
      </c>
      <c r="D30" s="10" t="n">
        <v>0</v>
      </c>
      <c r="E30" s="10" t="n">
        <v>1</v>
      </c>
      <c r="F30" s="0"/>
      <c r="G30" s="10" t="n">
        <v>1</v>
      </c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 t="n">
        <v>1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10" t="s">
        <v>33</v>
      </c>
      <c r="B31" s="10" t="s">
        <v>339</v>
      </c>
      <c r="C31" s="10" t="n">
        <v>0</v>
      </c>
      <c r="D31" s="10" t="n">
        <v>0</v>
      </c>
      <c r="E31" s="10" t="n">
        <v>0</v>
      </c>
      <c r="F31" s="0"/>
      <c r="G31" s="10" t="n">
        <v>1</v>
      </c>
      <c r="H31" s="0"/>
      <c r="I31" s="0"/>
      <c r="J31" s="0"/>
      <c r="K31" s="0"/>
      <c r="L31" s="10" t="n">
        <v>1</v>
      </c>
      <c r="M31" s="10" t="s">
        <v>334</v>
      </c>
      <c r="N31" s="0"/>
      <c r="O31" s="0"/>
      <c r="P31" s="0"/>
      <c r="Q31" s="0"/>
      <c r="R31" s="0"/>
      <c r="S31" s="0" t="n">
        <v>1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10" t="s">
        <v>36</v>
      </c>
      <c r="B32" s="10" t="s">
        <v>340</v>
      </c>
      <c r="C32" s="10" t="n">
        <v>0</v>
      </c>
      <c r="D32" s="10" t="n">
        <v>0</v>
      </c>
      <c r="E32" s="10" t="n">
        <v>1</v>
      </c>
      <c r="F32" s="0"/>
      <c r="G32" s="10" t="n">
        <v>1</v>
      </c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 t="n">
        <v>1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10" t="s">
        <v>36</v>
      </c>
      <c r="B33" s="10" t="s">
        <v>341</v>
      </c>
      <c r="C33" s="10" t="n">
        <v>0</v>
      </c>
      <c r="D33" s="10" t="n">
        <v>0</v>
      </c>
      <c r="E33" s="10" t="n">
        <v>1</v>
      </c>
      <c r="F33" s="0"/>
      <c r="G33" s="10" t="n">
        <v>1</v>
      </c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 t="n">
        <v>1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10" t="s">
        <v>36</v>
      </c>
      <c r="B34" s="10" t="s">
        <v>342</v>
      </c>
      <c r="C34" s="10" t="n">
        <v>0</v>
      </c>
      <c r="D34" s="10" t="n">
        <v>0</v>
      </c>
      <c r="E34" s="10" t="n">
        <v>1</v>
      </c>
      <c r="F34" s="0"/>
      <c r="G34" s="10" t="n">
        <v>1</v>
      </c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 t="n">
        <v>1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10" t="s">
        <v>36</v>
      </c>
      <c r="B35" s="10" t="s">
        <v>343</v>
      </c>
      <c r="C35" s="10" t="n">
        <v>0</v>
      </c>
      <c r="D35" s="10" t="n">
        <v>0</v>
      </c>
      <c r="E35" s="10" t="n">
        <v>1</v>
      </c>
      <c r="F35" s="0"/>
      <c r="G35" s="10" t="n">
        <v>1</v>
      </c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 t="n">
        <v>1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10" t="s">
        <v>39</v>
      </c>
      <c r="B36" s="10" t="s">
        <v>344</v>
      </c>
      <c r="C36" s="10" t="n">
        <v>0</v>
      </c>
      <c r="D36" s="10" t="n">
        <v>0</v>
      </c>
      <c r="E36" s="10" t="n">
        <v>0</v>
      </c>
      <c r="F36" s="0"/>
      <c r="G36" s="10" t="n">
        <v>1</v>
      </c>
      <c r="H36" s="10" t="n">
        <v>1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 t="n">
        <v>1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10" t="s">
        <v>39</v>
      </c>
      <c r="B37" s="10" t="s">
        <v>345</v>
      </c>
      <c r="C37" s="10" t="n">
        <v>0</v>
      </c>
      <c r="D37" s="10" t="n">
        <v>0</v>
      </c>
      <c r="E37" s="10" t="n">
        <v>0</v>
      </c>
      <c r="F37" s="0"/>
      <c r="G37" s="10" t="n">
        <v>1</v>
      </c>
      <c r="H37" s="10" t="n">
        <v>1</v>
      </c>
      <c r="I37" s="0"/>
      <c r="J37" s="0"/>
      <c r="K37" s="0"/>
      <c r="L37" s="0"/>
      <c r="M37" s="0"/>
      <c r="N37" s="0"/>
      <c r="O37" s="0"/>
      <c r="P37" s="0"/>
      <c r="Q37" s="0"/>
      <c r="R37" s="0"/>
      <c r="S37" s="0" t="n">
        <v>1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0" t="s">
        <v>39</v>
      </c>
      <c r="B38" s="10" t="s">
        <v>346</v>
      </c>
      <c r="C38" s="10" t="n">
        <v>0</v>
      </c>
      <c r="D38" s="10" t="n">
        <v>0</v>
      </c>
      <c r="E38" s="10" t="n">
        <v>1</v>
      </c>
      <c r="F38" s="0"/>
      <c r="G38" s="10" t="n">
        <v>1</v>
      </c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 t="n">
        <v>1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10" t="s">
        <v>39</v>
      </c>
      <c r="B39" s="10" t="s">
        <v>347</v>
      </c>
      <c r="C39" s="10" t="n">
        <v>0</v>
      </c>
      <c r="D39" s="10" t="n">
        <v>0</v>
      </c>
      <c r="E39" s="10" t="n">
        <v>0</v>
      </c>
      <c r="F39" s="0"/>
      <c r="G39" s="10" t="n">
        <v>1</v>
      </c>
      <c r="H39" s="10" t="n">
        <v>1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 t="n">
        <v>1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10" t="s">
        <v>39</v>
      </c>
      <c r="B40" s="10" t="s">
        <v>348</v>
      </c>
      <c r="C40" s="10" t="n">
        <v>0</v>
      </c>
      <c r="D40" s="10" t="n">
        <v>0</v>
      </c>
      <c r="E40" s="10" t="n">
        <v>0</v>
      </c>
      <c r="F40" s="0"/>
      <c r="G40" s="10" t="n">
        <v>1</v>
      </c>
      <c r="H40" s="0"/>
      <c r="I40" s="10" t="n">
        <v>1</v>
      </c>
      <c r="J40" s="0"/>
      <c r="K40" s="0"/>
      <c r="L40" s="0"/>
      <c r="M40" s="0"/>
      <c r="N40" s="0"/>
      <c r="O40" s="0"/>
      <c r="P40" s="0"/>
      <c r="Q40" s="0"/>
      <c r="R40" s="0"/>
      <c r="S40" s="0" t="n">
        <v>1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10" t="s">
        <v>39</v>
      </c>
      <c r="B41" s="10" t="s">
        <v>349</v>
      </c>
      <c r="C41" s="10" t="n">
        <v>0</v>
      </c>
      <c r="D41" s="10" t="n">
        <v>0</v>
      </c>
      <c r="E41" s="10" t="n">
        <v>0</v>
      </c>
      <c r="F41" s="0"/>
      <c r="G41" s="10" t="n">
        <v>1</v>
      </c>
      <c r="H41" s="0"/>
      <c r="I41" s="10" t="n">
        <v>1</v>
      </c>
      <c r="J41" s="0"/>
      <c r="K41" s="0"/>
      <c r="L41" s="0"/>
      <c r="M41" s="0"/>
      <c r="N41" s="0"/>
      <c r="O41" s="0"/>
      <c r="P41" s="0"/>
      <c r="Q41" s="0"/>
      <c r="R41" s="0"/>
      <c r="S41" s="0" t="n">
        <v>1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10" t="s">
        <v>41</v>
      </c>
      <c r="B42" s="10" t="s">
        <v>350</v>
      </c>
      <c r="C42" s="10" t="n">
        <v>0</v>
      </c>
      <c r="D42" s="10" t="n">
        <v>0</v>
      </c>
      <c r="E42" s="10" t="n">
        <v>1</v>
      </c>
      <c r="F42" s="0"/>
      <c r="G42" s="10" t="n">
        <v>1</v>
      </c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 t="n">
        <v>1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10" t="s">
        <v>41</v>
      </c>
      <c r="B43" s="10" t="s">
        <v>351</v>
      </c>
      <c r="C43" s="10" t="n">
        <v>0</v>
      </c>
      <c r="D43" s="10" t="n">
        <v>0</v>
      </c>
      <c r="E43" s="10" t="n">
        <v>0</v>
      </c>
      <c r="F43" s="0"/>
      <c r="G43" s="10" t="n">
        <v>1</v>
      </c>
      <c r="H43" s="10" t="n">
        <v>1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 t="n">
        <v>1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 t="s">
        <v>41</v>
      </c>
      <c r="B44" s="0" t="s">
        <v>352</v>
      </c>
      <c r="C44" s="10" t="n">
        <v>0</v>
      </c>
      <c r="D44" s="10" t="n">
        <v>0</v>
      </c>
      <c r="E44" s="0" t="n">
        <v>0</v>
      </c>
      <c r="F44" s="33"/>
      <c r="G44" s="33"/>
      <c r="H44" s="0" t="n">
        <v>1</v>
      </c>
      <c r="I44" s="0"/>
      <c r="J44" s="0"/>
      <c r="K44" s="0"/>
      <c r="L44" s="0"/>
      <c r="M44" s="0" t="n">
        <v>1</v>
      </c>
      <c r="N44" s="0"/>
      <c r="O44" s="0"/>
      <c r="P44" s="0"/>
      <c r="Q44" s="0"/>
      <c r="R44" s="0"/>
      <c r="S44" s="0" t="n">
        <v>1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10" t="s">
        <v>43</v>
      </c>
      <c r="B45" s="10" t="s">
        <v>353</v>
      </c>
      <c r="C45" s="10" t="n">
        <v>0</v>
      </c>
      <c r="D45" s="10" t="n">
        <v>0</v>
      </c>
      <c r="E45" s="10" t="n">
        <v>1</v>
      </c>
      <c r="F45" s="0"/>
      <c r="G45" s="10" t="n">
        <v>1</v>
      </c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 t="n">
        <v>1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10" t="s">
        <v>43</v>
      </c>
      <c r="B46" s="10" t="s">
        <v>354</v>
      </c>
      <c r="C46" s="10" t="n">
        <v>0</v>
      </c>
      <c r="D46" s="10" t="n">
        <v>0</v>
      </c>
      <c r="E46" s="10" t="n">
        <v>0</v>
      </c>
      <c r="F46" s="0"/>
      <c r="G46" s="10" t="n">
        <v>1</v>
      </c>
      <c r="H46" s="0"/>
      <c r="I46" s="10" t="n">
        <v>1</v>
      </c>
      <c r="J46" s="0"/>
      <c r="K46" s="0"/>
      <c r="L46" s="0"/>
      <c r="M46" s="0"/>
      <c r="N46" s="0"/>
      <c r="O46" s="0"/>
      <c r="P46" s="0"/>
      <c r="Q46" s="0"/>
      <c r="R46" s="0"/>
      <c r="S46" s="0" t="n">
        <v>1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95" hidden="false" customHeight="true" outlineLevel="0" collapsed="false">
      <c r="A47" s="10" t="s">
        <v>43</v>
      </c>
      <c r="B47" s="10" t="s">
        <v>355</v>
      </c>
      <c r="C47" s="10" t="n">
        <v>0</v>
      </c>
      <c r="D47" s="10" t="n">
        <v>0</v>
      </c>
      <c r="E47" s="10" t="n">
        <v>1</v>
      </c>
      <c r="F47" s="0"/>
      <c r="G47" s="10" t="n">
        <v>1</v>
      </c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 t="n">
        <v>1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10" t="s">
        <v>43</v>
      </c>
      <c r="B48" s="10" t="s">
        <v>356</v>
      </c>
      <c r="C48" s="10" t="n">
        <v>0</v>
      </c>
      <c r="D48" s="10" t="n">
        <v>0</v>
      </c>
      <c r="E48" s="10" t="n">
        <v>0</v>
      </c>
      <c r="F48" s="0"/>
      <c r="G48" s="10" t="n">
        <v>1</v>
      </c>
      <c r="H48" s="0"/>
      <c r="I48" s="10" t="n">
        <v>1</v>
      </c>
      <c r="J48" s="0"/>
      <c r="K48" s="0"/>
      <c r="L48" s="0"/>
      <c r="M48" s="0"/>
      <c r="N48" s="0"/>
      <c r="O48" s="0"/>
      <c r="P48" s="0"/>
      <c r="Q48" s="0"/>
      <c r="R48" s="0"/>
      <c r="S48" s="0" t="n">
        <v>1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0" t="s">
        <v>43</v>
      </c>
      <c r="B49" s="10" t="s">
        <v>357</v>
      </c>
      <c r="C49" s="10" t="n">
        <v>0</v>
      </c>
      <c r="D49" s="10" t="n">
        <v>0</v>
      </c>
      <c r="E49" s="10" t="n">
        <v>1</v>
      </c>
      <c r="F49" s="0"/>
      <c r="G49" s="10" t="n">
        <v>1</v>
      </c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 t="n">
        <v>1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10" t="s">
        <v>43</v>
      </c>
      <c r="B50" s="10" t="s">
        <v>358</v>
      </c>
      <c r="C50" s="10" t="n">
        <v>0</v>
      </c>
      <c r="D50" s="10" t="n">
        <v>0</v>
      </c>
      <c r="E50" s="10" t="n">
        <v>0</v>
      </c>
      <c r="F50" s="0"/>
      <c r="G50" s="10" t="n">
        <v>1</v>
      </c>
      <c r="H50" s="0"/>
      <c r="I50" s="10" t="n">
        <v>1</v>
      </c>
      <c r="J50" s="0"/>
      <c r="K50" s="0"/>
      <c r="L50" s="0"/>
      <c r="M50" s="0"/>
      <c r="N50" s="0"/>
      <c r="O50" s="0"/>
      <c r="P50" s="0"/>
      <c r="Q50" s="0"/>
      <c r="R50" s="0"/>
      <c r="S50" s="0" t="n">
        <v>1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10" t="s">
        <v>43</v>
      </c>
      <c r="B51" s="10" t="s">
        <v>359</v>
      </c>
      <c r="C51" s="10" t="n">
        <v>0</v>
      </c>
      <c r="D51" s="10" t="n">
        <v>0</v>
      </c>
      <c r="E51" s="10" t="n">
        <v>1</v>
      </c>
      <c r="F51" s="33"/>
      <c r="G51" s="33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 t="n">
        <v>1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10" t="s">
        <v>53</v>
      </c>
      <c r="B52" s="10" t="s">
        <v>360</v>
      </c>
      <c r="C52" s="10" t="n">
        <v>0</v>
      </c>
      <c r="D52" s="10" t="n">
        <v>0</v>
      </c>
      <c r="E52" s="10" t="n">
        <v>1</v>
      </c>
      <c r="F52" s="0"/>
      <c r="G52" s="10" t="n">
        <v>1</v>
      </c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 t="n">
        <v>1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10" t="s">
        <v>53</v>
      </c>
      <c r="B53" s="10" t="s">
        <v>361</v>
      </c>
      <c r="C53" s="10" t="n">
        <v>0</v>
      </c>
      <c r="D53" s="10" t="n">
        <v>0</v>
      </c>
      <c r="E53" s="10" t="n">
        <v>0</v>
      </c>
      <c r="F53" s="0"/>
      <c r="G53" s="10" t="n">
        <v>1</v>
      </c>
      <c r="H53" s="10" t="n">
        <v>1</v>
      </c>
      <c r="I53" s="0"/>
      <c r="J53" s="0"/>
      <c r="K53" s="0"/>
      <c r="L53" s="10" t="n">
        <v>1</v>
      </c>
      <c r="M53" s="10" t="s">
        <v>362</v>
      </c>
      <c r="N53" s="0"/>
      <c r="O53" s="0"/>
      <c r="P53" s="0"/>
      <c r="Q53" s="0"/>
      <c r="R53" s="0"/>
      <c r="S53" s="0" t="n">
        <v>1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10" t="s">
        <v>53</v>
      </c>
      <c r="B54" s="34" t="s">
        <v>363</v>
      </c>
      <c r="C54" s="10" t="n">
        <v>0</v>
      </c>
      <c r="D54" s="10" t="n">
        <v>0</v>
      </c>
      <c r="E54" s="10" t="n">
        <v>1</v>
      </c>
      <c r="F54" s="0"/>
      <c r="G54" s="10" t="n">
        <v>1</v>
      </c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 t="n">
        <v>1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10" t="s">
        <v>53</v>
      </c>
      <c r="B55" s="10" t="s">
        <v>364</v>
      </c>
      <c r="C55" s="10" t="n">
        <v>0</v>
      </c>
      <c r="D55" s="10" t="n">
        <v>0</v>
      </c>
      <c r="E55" s="10" t="n">
        <v>0</v>
      </c>
      <c r="F55" s="0"/>
      <c r="G55" s="10" t="n">
        <v>1</v>
      </c>
      <c r="H55" s="10" t="n">
        <v>1</v>
      </c>
      <c r="I55" s="0"/>
      <c r="J55" s="0"/>
      <c r="K55" s="0"/>
      <c r="L55" s="10" t="n">
        <v>1</v>
      </c>
      <c r="M55" s="10" t="s">
        <v>362</v>
      </c>
      <c r="N55" s="0"/>
      <c r="O55" s="0"/>
      <c r="P55" s="0"/>
      <c r="Q55" s="0"/>
      <c r="R55" s="0"/>
      <c r="S55" s="0" t="n">
        <v>1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10" t="s">
        <v>53</v>
      </c>
      <c r="B56" s="10" t="s">
        <v>365</v>
      </c>
      <c r="C56" s="10" t="n">
        <v>0</v>
      </c>
      <c r="D56" s="10" t="n">
        <v>0</v>
      </c>
      <c r="E56" s="10" t="n">
        <v>1</v>
      </c>
      <c r="F56" s="0"/>
      <c r="G56" s="10" t="n">
        <v>1</v>
      </c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 t="n">
        <v>1</v>
      </c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10" t="s">
        <v>53</v>
      </c>
      <c r="B57" s="10" t="s">
        <v>366</v>
      </c>
      <c r="C57" s="10" t="n">
        <v>0</v>
      </c>
      <c r="D57" s="10" t="n">
        <v>0</v>
      </c>
      <c r="E57" s="10" t="n">
        <v>0</v>
      </c>
      <c r="F57" s="0"/>
      <c r="G57" s="10" t="n">
        <v>1</v>
      </c>
      <c r="H57" s="10" t="n">
        <v>1</v>
      </c>
      <c r="I57" s="0"/>
      <c r="J57" s="0"/>
      <c r="K57" s="0"/>
      <c r="L57" s="0"/>
      <c r="M57" s="0"/>
      <c r="N57" s="0"/>
      <c r="O57" s="0"/>
      <c r="P57" s="0"/>
      <c r="Q57" s="0"/>
      <c r="R57" s="0"/>
      <c r="S57" s="0" t="n">
        <v>1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10" t="s">
        <v>53</v>
      </c>
      <c r="B58" s="10" t="s">
        <v>367</v>
      </c>
      <c r="C58" s="10" t="n">
        <v>0</v>
      </c>
      <c r="D58" s="10" t="n">
        <v>0</v>
      </c>
      <c r="E58" s="10" t="n">
        <v>0</v>
      </c>
      <c r="F58" s="0"/>
      <c r="G58" s="10" t="n">
        <v>1</v>
      </c>
      <c r="H58" s="10" t="n">
        <v>1</v>
      </c>
      <c r="I58" s="0"/>
      <c r="J58" s="0"/>
      <c r="K58" s="0"/>
      <c r="L58" s="10" t="n">
        <v>1</v>
      </c>
      <c r="M58" s="10" t="s">
        <v>362</v>
      </c>
      <c r="N58" s="0"/>
      <c r="O58" s="0"/>
      <c r="P58" s="0"/>
      <c r="Q58" s="0"/>
      <c r="R58" s="0"/>
      <c r="S58" s="0" t="n">
        <v>1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10" t="s">
        <v>53</v>
      </c>
      <c r="B59" s="10" t="s">
        <v>368</v>
      </c>
      <c r="C59" s="10" t="n">
        <v>0</v>
      </c>
      <c r="D59" s="10" t="n">
        <v>0</v>
      </c>
      <c r="E59" s="10" t="n">
        <v>1</v>
      </c>
      <c r="F59" s="0"/>
      <c r="G59" s="10" t="n">
        <v>1</v>
      </c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 t="n">
        <v>1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10" t="s">
        <v>53</v>
      </c>
      <c r="B60" s="10" t="s">
        <v>369</v>
      </c>
      <c r="C60" s="10" t="n">
        <v>0</v>
      </c>
      <c r="D60" s="10" t="n">
        <v>0</v>
      </c>
      <c r="E60" s="10" t="n">
        <v>0</v>
      </c>
      <c r="F60" s="0"/>
      <c r="G60" s="10" t="n">
        <v>1</v>
      </c>
      <c r="H60" s="10" t="n">
        <v>1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 t="n">
        <v>1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10" t="s">
        <v>53</v>
      </c>
      <c r="B61" s="10" t="s">
        <v>370</v>
      </c>
      <c r="C61" s="10" t="n">
        <v>0</v>
      </c>
      <c r="D61" s="10" t="n">
        <v>0</v>
      </c>
      <c r="E61" s="10" t="n">
        <v>0</v>
      </c>
      <c r="F61" s="0"/>
      <c r="G61" s="10" t="n">
        <v>1</v>
      </c>
      <c r="H61" s="0"/>
      <c r="I61" s="0"/>
      <c r="J61" s="0"/>
      <c r="K61" s="0"/>
      <c r="L61" s="10" t="n">
        <v>1</v>
      </c>
      <c r="M61" s="10" t="s">
        <v>362</v>
      </c>
      <c r="N61" s="0"/>
      <c r="O61" s="0"/>
      <c r="P61" s="0"/>
      <c r="Q61" s="0"/>
      <c r="R61" s="0"/>
      <c r="S61" s="0" t="n">
        <v>1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10" t="s">
        <v>56</v>
      </c>
      <c r="B62" s="10" t="s">
        <v>371</v>
      </c>
      <c r="C62" s="10" t="n">
        <v>0</v>
      </c>
      <c r="D62" s="10" t="n">
        <v>0</v>
      </c>
      <c r="E62" s="10" t="n">
        <v>0</v>
      </c>
      <c r="F62" s="10" t="n">
        <v>1</v>
      </c>
      <c r="G62" s="10" t="n">
        <v>0</v>
      </c>
      <c r="H62" s="0"/>
      <c r="I62" s="0"/>
      <c r="J62" s="0"/>
      <c r="K62" s="0"/>
      <c r="L62" s="10" t="n">
        <v>1</v>
      </c>
      <c r="M62" s="10" t="s">
        <v>372</v>
      </c>
      <c r="N62" s="0"/>
      <c r="O62" s="0"/>
      <c r="P62" s="0"/>
      <c r="Q62" s="0"/>
      <c r="R62" s="0"/>
      <c r="S62" s="0" t="n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10" t="s">
        <v>56</v>
      </c>
      <c r="B63" s="10" t="s">
        <v>373</v>
      </c>
      <c r="C63" s="10" t="n">
        <v>0</v>
      </c>
      <c r="D63" s="10" t="n">
        <v>0</v>
      </c>
      <c r="E63" s="10" t="n">
        <v>0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10" t="s">
        <v>56</v>
      </c>
      <c r="B64" s="10" t="s">
        <v>374</v>
      </c>
      <c r="C64" s="10" t="n">
        <v>0</v>
      </c>
      <c r="D64" s="10" t="n">
        <v>0</v>
      </c>
      <c r="E64" s="10" t="n">
        <v>0</v>
      </c>
      <c r="F64" s="10" t="n">
        <v>1</v>
      </c>
      <c r="G64" s="10" t="n">
        <v>0</v>
      </c>
      <c r="H64" s="0"/>
      <c r="I64" s="0"/>
      <c r="J64" s="0"/>
      <c r="K64" s="0"/>
      <c r="L64" s="10" t="n">
        <v>1</v>
      </c>
      <c r="M64" s="10" t="s">
        <v>372</v>
      </c>
      <c r="N64" s="0"/>
      <c r="O64" s="0"/>
      <c r="P64" s="0"/>
      <c r="Q64" s="0"/>
      <c r="R64" s="0"/>
      <c r="S64" s="0" t="n">
        <v>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10" t="s">
        <v>56</v>
      </c>
      <c r="B65" s="10" t="s">
        <v>375</v>
      </c>
      <c r="C65" s="10" t="n">
        <v>0</v>
      </c>
      <c r="D65" s="10" t="n">
        <v>0</v>
      </c>
      <c r="E65" s="10" t="n">
        <v>0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10" t="s">
        <v>56</v>
      </c>
      <c r="B66" s="10" t="s">
        <v>376</v>
      </c>
      <c r="C66" s="10" t="n">
        <v>0</v>
      </c>
      <c r="D66" s="10" t="n">
        <v>0</v>
      </c>
      <c r="E66" s="10" t="n">
        <v>0</v>
      </c>
      <c r="F66" s="10" t="n">
        <v>1</v>
      </c>
      <c r="G66" s="10" t="n">
        <v>0</v>
      </c>
      <c r="H66" s="0"/>
      <c r="I66" s="0"/>
      <c r="J66" s="0"/>
      <c r="K66" s="0"/>
      <c r="L66" s="10" t="n">
        <v>1</v>
      </c>
      <c r="M66" s="10" t="s">
        <v>372</v>
      </c>
      <c r="N66" s="0"/>
      <c r="O66" s="0"/>
      <c r="P66" s="0"/>
      <c r="Q66" s="0"/>
      <c r="R66" s="0"/>
      <c r="S66" s="0" t="n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10" t="s">
        <v>56</v>
      </c>
      <c r="B67" s="10" t="s">
        <v>377</v>
      </c>
      <c r="C67" s="10" t="n">
        <v>0</v>
      </c>
      <c r="D67" s="10" t="n">
        <v>0</v>
      </c>
      <c r="E67" s="10" t="n">
        <v>0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10" t="s">
        <v>56</v>
      </c>
      <c r="B68" s="10" t="s">
        <v>378</v>
      </c>
      <c r="C68" s="10" t="n">
        <v>0</v>
      </c>
      <c r="D68" s="10" t="n">
        <v>0</v>
      </c>
      <c r="E68" s="10" t="n">
        <v>0</v>
      </c>
      <c r="F68" s="10" t="n">
        <v>1</v>
      </c>
      <c r="G68" s="10" t="n">
        <v>0</v>
      </c>
      <c r="H68" s="0"/>
      <c r="I68" s="0"/>
      <c r="J68" s="0"/>
      <c r="K68" s="0"/>
      <c r="L68" s="10" t="n">
        <v>1</v>
      </c>
      <c r="M68" s="10" t="s">
        <v>372</v>
      </c>
      <c r="N68" s="0"/>
      <c r="O68" s="0"/>
      <c r="P68" s="0"/>
      <c r="Q68" s="0"/>
      <c r="R68" s="0"/>
      <c r="S68" s="0" t="n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10" t="s">
        <v>56</v>
      </c>
      <c r="B69" s="10" t="s">
        <v>379</v>
      </c>
      <c r="C69" s="10" t="n">
        <v>0</v>
      </c>
      <c r="D69" s="10" t="n">
        <v>0</v>
      </c>
      <c r="E69" s="10" t="n">
        <v>0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10" t="s">
        <v>56</v>
      </c>
      <c r="B70" s="10" t="s">
        <v>380</v>
      </c>
      <c r="C70" s="10" t="n">
        <v>0</v>
      </c>
      <c r="D70" s="10" t="n">
        <v>0</v>
      </c>
      <c r="E70" s="10" t="n">
        <v>0</v>
      </c>
      <c r="F70" s="10" t="n">
        <v>1</v>
      </c>
      <c r="G70" s="10" t="n">
        <v>0</v>
      </c>
      <c r="H70" s="0"/>
      <c r="I70" s="0"/>
      <c r="J70" s="0"/>
      <c r="K70" s="0"/>
      <c r="L70" s="10" t="n">
        <v>1</v>
      </c>
      <c r="M70" s="10" t="s">
        <v>372</v>
      </c>
      <c r="N70" s="0"/>
      <c r="O70" s="0"/>
      <c r="P70" s="0"/>
      <c r="Q70" s="0"/>
      <c r="R70" s="0"/>
      <c r="S70" s="0" t="n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10" t="s">
        <v>56</v>
      </c>
      <c r="B71" s="10" t="s">
        <v>381</v>
      </c>
      <c r="C71" s="10" t="n">
        <v>0</v>
      </c>
      <c r="D71" s="10" t="n">
        <v>0</v>
      </c>
      <c r="E71" s="10" t="n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10" t="s">
        <v>56</v>
      </c>
      <c r="B72" s="10" t="s">
        <v>382</v>
      </c>
      <c r="C72" s="10" t="n">
        <v>0</v>
      </c>
      <c r="D72" s="10" t="n">
        <v>0</v>
      </c>
      <c r="E72" s="10" t="n">
        <v>0</v>
      </c>
      <c r="F72" s="10" t="n">
        <v>1</v>
      </c>
      <c r="G72" s="10" t="n">
        <v>0</v>
      </c>
      <c r="H72" s="0"/>
      <c r="I72" s="0"/>
      <c r="J72" s="0"/>
      <c r="K72" s="0"/>
      <c r="L72" s="10" t="n">
        <v>1</v>
      </c>
      <c r="M72" s="10" t="s">
        <v>372</v>
      </c>
      <c r="N72" s="0"/>
      <c r="O72" s="0"/>
      <c r="P72" s="0"/>
      <c r="Q72" s="0"/>
      <c r="R72" s="0"/>
      <c r="S72" s="0" t="n">
        <v>0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10" t="s">
        <v>56</v>
      </c>
      <c r="B73" s="10" t="s">
        <v>383</v>
      </c>
      <c r="C73" s="10" t="n">
        <v>0</v>
      </c>
      <c r="D73" s="10" t="n">
        <v>0</v>
      </c>
      <c r="E73" s="10" t="n">
        <v>0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10" t="s">
        <v>56</v>
      </c>
      <c r="B74" s="10" t="s">
        <v>384</v>
      </c>
      <c r="C74" s="10" t="n">
        <v>0</v>
      </c>
      <c r="D74" s="10" t="n">
        <v>0</v>
      </c>
      <c r="E74" s="10" t="n">
        <v>0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10" t="s">
        <v>56</v>
      </c>
      <c r="B75" s="10" t="s">
        <v>385</v>
      </c>
      <c r="C75" s="10" t="n">
        <v>0</v>
      </c>
      <c r="D75" s="10" t="n">
        <v>0</v>
      </c>
      <c r="E75" s="10" t="n">
        <v>0</v>
      </c>
      <c r="F75" s="10" t="n">
        <v>1</v>
      </c>
      <c r="G75" s="10" t="n">
        <v>0</v>
      </c>
      <c r="H75" s="0"/>
      <c r="I75" s="0"/>
      <c r="J75" s="0"/>
      <c r="K75" s="0"/>
      <c r="L75" s="10" t="n">
        <v>1</v>
      </c>
      <c r="M75" s="10" t="s">
        <v>372</v>
      </c>
      <c r="N75" s="0"/>
      <c r="O75" s="0"/>
      <c r="P75" s="0"/>
      <c r="Q75" s="0"/>
      <c r="R75" s="0"/>
      <c r="S75" s="0" t="n">
        <v>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10" t="s">
        <v>58</v>
      </c>
      <c r="B76" s="10" t="s">
        <v>386</v>
      </c>
      <c r="C76" s="10" t="n">
        <v>0</v>
      </c>
      <c r="D76" s="10" t="n">
        <v>0</v>
      </c>
      <c r="E76" s="10" t="n">
        <v>1</v>
      </c>
      <c r="F76" s="0"/>
      <c r="G76" s="10" t="n">
        <v>1</v>
      </c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 t="n">
        <v>1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10" t="s">
        <v>58</v>
      </c>
      <c r="B77" s="10" t="s">
        <v>387</v>
      </c>
      <c r="C77" s="10" t="n">
        <v>0</v>
      </c>
      <c r="D77" s="10" t="n">
        <v>0</v>
      </c>
      <c r="E77" s="10" t="n">
        <v>1</v>
      </c>
      <c r="F77" s="0"/>
      <c r="G77" s="10" t="n">
        <v>1</v>
      </c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 t="n">
        <v>1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10" t="s">
        <v>58</v>
      </c>
      <c r="B78" s="10" t="s">
        <v>388</v>
      </c>
      <c r="C78" s="10" t="n">
        <v>0</v>
      </c>
      <c r="D78" s="10" t="n">
        <v>0</v>
      </c>
      <c r="E78" s="10" t="n">
        <v>1</v>
      </c>
      <c r="F78" s="0"/>
      <c r="G78" s="10" t="n">
        <v>1</v>
      </c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 t="n">
        <v>1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10" t="s">
        <v>58</v>
      </c>
      <c r="B79" s="10" t="s">
        <v>389</v>
      </c>
      <c r="C79" s="10" t="n">
        <v>0</v>
      </c>
      <c r="D79" s="10" t="n">
        <v>0</v>
      </c>
      <c r="E79" s="10" t="n">
        <v>1</v>
      </c>
      <c r="F79" s="0"/>
      <c r="G79" s="10" t="n">
        <v>1</v>
      </c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 t="n">
        <v>1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10" t="s">
        <v>58</v>
      </c>
      <c r="B80" s="10" t="s">
        <v>390</v>
      </c>
      <c r="C80" s="10" t="n">
        <v>0</v>
      </c>
      <c r="D80" s="10" t="n">
        <v>0</v>
      </c>
      <c r="E80" s="10" t="n">
        <v>1</v>
      </c>
      <c r="F80" s="0"/>
      <c r="G80" s="10" t="n">
        <v>1</v>
      </c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 t="n">
        <v>1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10" t="s">
        <v>62</v>
      </c>
      <c r="B81" s="10" t="s">
        <v>391</v>
      </c>
      <c r="C81" s="10" t="n">
        <v>0</v>
      </c>
      <c r="D81" s="10" t="n">
        <v>0</v>
      </c>
      <c r="E81" s="10" t="n">
        <v>0</v>
      </c>
      <c r="F81" s="0"/>
      <c r="G81" s="10" t="n">
        <v>1</v>
      </c>
      <c r="H81" s="0"/>
      <c r="I81" s="0"/>
      <c r="J81" s="0"/>
      <c r="K81" s="0"/>
      <c r="L81" s="10" t="n">
        <v>1</v>
      </c>
      <c r="M81" s="10" t="s">
        <v>392</v>
      </c>
      <c r="N81" s="0"/>
      <c r="O81" s="0"/>
      <c r="P81" s="0"/>
      <c r="Q81" s="0"/>
      <c r="R81" s="0"/>
      <c r="S81" s="0" t="n">
        <v>1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10" t="s">
        <v>62</v>
      </c>
      <c r="B82" s="34" t="s">
        <v>393</v>
      </c>
      <c r="C82" s="10" t="n">
        <v>0</v>
      </c>
      <c r="D82" s="10" t="n">
        <v>0</v>
      </c>
      <c r="E82" s="10" t="n">
        <v>1</v>
      </c>
      <c r="F82" s="0"/>
      <c r="G82" s="10" t="n">
        <v>1</v>
      </c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 t="n">
        <v>1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10" t="s">
        <v>62</v>
      </c>
      <c r="B83" s="10" t="s">
        <v>394</v>
      </c>
      <c r="C83" s="10" t="n">
        <v>0</v>
      </c>
      <c r="D83" s="10" t="n">
        <v>0</v>
      </c>
      <c r="E83" s="10" t="n">
        <v>0</v>
      </c>
      <c r="F83" s="0"/>
      <c r="G83" s="10" t="n">
        <v>1</v>
      </c>
      <c r="H83" s="0"/>
      <c r="I83" s="0"/>
      <c r="J83" s="0"/>
      <c r="K83" s="0"/>
      <c r="L83" s="10" t="n">
        <v>1</v>
      </c>
      <c r="M83" s="10" t="s">
        <v>392</v>
      </c>
      <c r="N83" s="0"/>
      <c r="O83" s="0"/>
      <c r="P83" s="0"/>
      <c r="Q83" s="0"/>
      <c r="R83" s="0"/>
      <c r="S83" s="0" t="n">
        <v>1</v>
      </c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10" t="s">
        <v>62</v>
      </c>
      <c r="B84" s="34" t="s">
        <v>395</v>
      </c>
      <c r="C84" s="10" t="n">
        <v>0</v>
      </c>
      <c r="D84" s="10" t="n">
        <v>0</v>
      </c>
      <c r="E84" s="10" t="n">
        <v>1</v>
      </c>
      <c r="F84" s="0"/>
      <c r="G84" s="10" t="n">
        <v>1</v>
      </c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 t="n">
        <v>1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10" t="s">
        <v>62</v>
      </c>
      <c r="B85" s="10" t="s">
        <v>396</v>
      </c>
      <c r="C85" s="10" t="n">
        <v>0</v>
      </c>
      <c r="D85" s="10" t="n">
        <v>0</v>
      </c>
      <c r="E85" s="10" t="n">
        <v>0</v>
      </c>
      <c r="F85" s="0"/>
      <c r="G85" s="10" t="n">
        <v>1</v>
      </c>
      <c r="H85" s="0"/>
      <c r="I85" s="0"/>
      <c r="J85" s="0"/>
      <c r="K85" s="0"/>
      <c r="L85" s="10" t="n">
        <v>1</v>
      </c>
      <c r="M85" s="10" t="s">
        <v>392</v>
      </c>
      <c r="N85" s="0"/>
      <c r="O85" s="0"/>
      <c r="P85" s="0"/>
      <c r="Q85" s="0"/>
      <c r="R85" s="0"/>
      <c r="S85" s="0" t="n">
        <v>1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10" t="s">
        <v>62</v>
      </c>
      <c r="B86" s="10" t="s">
        <v>397</v>
      </c>
      <c r="C86" s="10" t="n">
        <v>0</v>
      </c>
      <c r="D86" s="10" t="n">
        <v>0</v>
      </c>
      <c r="E86" s="10" t="n">
        <v>0</v>
      </c>
      <c r="F86" s="0"/>
      <c r="G86" s="10" t="n">
        <v>1</v>
      </c>
      <c r="H86" s="0"/>
      <c r="I86" s="10" t="n">
        <v>1</v>
      </c>
      <c r="J86" s="0"/>
      <c r="K86" s="0"/>
      <c r="L86" s="0"/>
      <c r="M86" s="0"/>
      <c r="N86" s="0"/>
      <c r="O86" s="0"/>
      <c r="P86" s="0"/>
      <c r="Q86" s="0"/>
      <c r="R86" s="0"/>
      <c r="S86" s="0" t="n">
        <v>1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10" t="s">
        <v>62</v>
      </c>
      <c r="B87" s="34" t="s">
        <v>398</v>
      </c>
      <c r="C87" s="10" t="n">
        <v>0</v>
      </c>
      <c r="D87" s="10" t="n">
        <v>0</v>
      </c>
      <c r="E87" s="10" t="n">
        <v>0</v>
      </c>
      <c r="F87" s="0"/>
      <c r="G87" s="10" t="n">
        <v>1</v>
      </c>
      <c r="H87" s="0"/>
      <c r="I87" s="0"/>
      <c r="J87" s="0"/>
      <c r="K87" s="0"/>
      <c r="L87" s="10" t="n">
        <v>1</v>
      </c>
      <c r="M87" s="10" t="s">
        <v>392</v>
      </c>
      <c r="N87" s="0"/>
      <c r="O87" s="0"/>
      <c r="P87" s="0"/>
      <c r="Q87" s="0"/>
      <c r="R87" s="0"/>
      <c r="S87" s="0" t="n">
        <v>1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10" t="s">
        <v>62</v>
      </c>
      <c r="B88" s="10" t="s">
        <v>399</v>
      </c>
      <c r="C88" s="10" t="n">
        <v>0</v>
      </c>
      <c r="D88" s="10" t="n">
        <v>0</v>
      </c>
      <c r="E88" s="10" t="n">
        <v>0</v>
      </c>
      <c r="F88" s="0"/>
      <c r="G88" s="10" t="n">
        <v>1</v>
      </c>
      <c r="H88" s="0"/>
      <c r="I88" s="0"/>
      <c r="J88" s="0"/>
      <c r="K88" s="0"/>
      <c r="L88" s="10" t="n">
        <v>1</v>
      </c>
      <c r="M88" s="10" t="s">
        <v>392</v>
      </c>
      <c r="N88" s="0"/>
      <c r="O88" s="0"/>
      <c r="P88" s="0"/>
      <c r="Q88" s="0"/>
      <c r="R88" s="0"/>
      <c r="S88" s="0" t="n">
        <v>1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10" t="s">
        <v>62</v>
      </c>
      <c r="B89" s="10" t="s">
        <v>400</v>
      </c>
      <c r="C89" s="10" t="n">
        <v>0</v>
      </c>
      <c r="D89" s="10" t="n">
        <v>0</v>
      </c>
      <c r="E89" s="10" t="n">
        <v>0</v>
      </c>
      <c r="F89" s="0"/>
      <c r="G89" s="10" t="n">
        <v>1</v>
      </c>
      <c r="H89" s="0"/>
      <c r="I89" s="10" t="n">
        <v>1</v>
      </c>
      <c r="J89" s="0"/>
      <c r="K89" s="0"/>
      <c r="L89" s="0"/>
      <c r="M89" s="0"/>
      <c r="N89" s="0"/>
      <c r="O89" s="0"/>
      <c r="P89" s="0"/>
      <c r="Q89" s="0"/>
      <c r="R89" s="0"/>
      <c r="S89" s="0" t="n">
        <v>1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10" t="s">
        <v>62</v>
      </c>
      <c r="B90" s="34" t="s">
        <v>401</v>
      </c>
      <c r="C90" s="10" t="n">
        <v>0</v>
      </c>
      <c r="D90" s="10" t="n">
        <v>0</v>
      </c>
      <c r="E90" s="10" t="n">
        <v>0</v>
      </c>
      <c r="F90" s="0"/>
      <c r="G90" s="10" t="n">
        <v>1</v>
      </c>
      <c r="H90" s="0"/>
      <c r="I90" s="0"/>
      <c r="J90" s="0"/>
      <c r="K90" s="0"/>
      <c r="L90" s="10" t="n">
        <v>1</v>
      </c>
      <c r="M90" s="10" t="s">
        <v>392</v>
      </c>
      <c r="N90" s="0"/>
      <c r="O90" s="0"/>
      <c r="P90" s="0"/>
      <c r="Q90" s="0"/>
      <c r="R90" s="0"/>
      <c r="S90" s="0" t="n">
        <v>1</v>
      </c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10" t="s">
        <v>62</v>
      </c>
      <c r="B91" s="10" t="s">
        <v>402</v>
      </c>
      <c r="C91" s="10" t="n">
        <v>0</v>
      </c>
      <c r="D91" s="10" t="n">
        <v>0</v>
      </c>
      <c r="E91" s="10" t="n">
        <v>0</v>
      </c>
      <c r="F91" s="0"/>
      <c r="G91" s="10" t="n">
        <v>1</v>
      </c>
      <c r="H91" s="0"/>
      <c r="I91" s="0"/>
      <c r="J91" s="0"/>
      <c r="K91" s="0"/>
      <c r="L91" s="10" t="n">
        <v>1</v>
      </c>
      <c r="M91" s="10" t="s">
        <v>392</v>
      </c>
      <c r="N91" s="0"/>
      <c r="O91" s="0"/>
      <c r="P91" s="0"/>
      <c r="Q91" s="0"/>
      <c r="R91" s="0"/>
      <c r="S91" s="0" t="n">
        <v>1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10" t="s">
        <v>62</v>
      </c>
      <c r="B92" s="10" t="s">
        <v>403</v>
      </c>
      <c r="C92" s="10" t="n">
        <v>0</v>
      </c>
      <c r="D92" s="10" t="n">
        <v>0</v>
      </c>
      <c r="E92" s="10" t="n">
        <v>0</v>
      </c>
      <c r="F92" s="0"/>
      <c r="G92" s="10" t="n">
        <v>1</v>
      </c>
      <c r="H92" s="0"/>
      <c r="I92" s="10" t="n">
        <v>1</v>
      </c>
      <c r="J92" s="0"/>
      <c r="K92" s="0"/>
      <c r="L92" s="0"/>
      <c r="M92" s="0"/>
      <c r="N92" s="0"/>
      <c r="O92" s="0"/>
      <c r="P92" s="0"/>
      <c r="Q92" s="0"/>
      <c r="R92" s="0"/>
      <c r="S92" s="0" t="n">
        <v>1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10" t="s">
        <v>62</v>
      </c>
      <c r="B93" s="34" t="s">
        <v>404</v>
      </c>
      <c r="C93" s="10" t="n">
        <v>0</v>
      </c>
      <c r="D93" s="10" t="n">
        <v>0</v>
      </c>
      <c r="E93" s="10" t="n">
        <v>0</v>
      </c>
      <c r="F93" s="0"/>
      <c r="G93" s="10" t="n">
        <v>1</v>
      </c>
      <c r="H93" s="0"/>
      <c r="I93" s="0"/>
      <c r="J93" s="0"/>
      <c r="K93" s="0"/>
      <c r="L93" s="10" t="n">
        <v>1</v>
      </c>
      <c r="M93" s="10" t="s">
        <v>392</v>
      </c>
      <c r="N93" s="0"/>
      <c r="O93" s="0"/>
      <c r="P93" s="0"/>
      <c r="Q93" s="0"/>
      <c r="R93" s="0"/>
      <c r="S93" s="0" t="n">
        <v>1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10" t="s">
        <v>62</v>
      </c>
      <c r="B94" s="10" t="s">
        <v>405</v>
      </c>
      <c r="C94" s="10" t="n">
        <v>0</v>
      </c>
      <c r="D94" s="10" t="n">
        <v>0</v>
      </c>
      <c r="E94" s="10" t="n">
        <v>0</v>
      </c>
      <c r="F94" s="0"/>
      <c r="G94" s="10" t="n">
        <v>1</v>
      </c>
      <c r="H94" s="0"/>
      <c r="I94" s="10" t="n">
        <v>1</v>
      </c>
      <c r="J94" s="0"/>
      <c r="K94" s="0"/>
      <c r="L94" s="0"/>
      <c r="M94" s="10" t="s">
        <v>406</v>
      </c>
      <c r="N94" s="0"/>
      <c r="O94" s="0"/>
      <c r="P94" s="0"/>
      <c r="Q94" s="0"/>
      <c r="R94" s="0"/>
      <c r="S94" s="0" t="n">
        <v>1</v>
      </c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10" t="s">
        <v>62</v>
      </c>
      <c r="B95" s="10" t="s">
        <v>407</v>
      </c>
      <c r="C95" s="10" t="n">
        <v>0</v>
      </c>
      <c r="D95" s="10" t="n">
        <v>0</v>
      </c>
      <c r="E95" s="10" t="n">
        <v>0</v>
      </c>
      <c r="F95" s="0"/>
      <c r="G95" s="10" t="n">
        <v>1</v>
      </c>
      <c r="H95" s="0"/>
      <c r="I95" s="10" t="n">
        <v>1</v>
      </c>
      <c r="J95" s="0"/>
      <c r="K95" s="0"/>
      <c r="L95" s="0"/>
      <c r="M95" s="10" t="s">
        <v>406</v>
      </c>
      <c r="N95" s="0"/>
      <c r="O95" s="0"/>
      <c r="P95" s="0"/>
      <c r="Q95" s="0"/>
      <c r="R95" s="0"/>
      <c r="S95" s="0" t="n">
        <v>1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10" t="s">
        <v>64</v>
      </c>
      <c r="B96" s="10" t="s">
        <v>408</v>
      </c>
      <c r="C96" s="10" t="n">
        <v>0</v>
      </c>
      <c r="D96" s="10" t="n">
        <v>0</v>
      </c>
      <c r="E96" s="10" t="n">
        <v>0</v>
      </c>
      <c r="F96" s="0"/>
      <c r="G96" s="10" t="n">
        <v>1</v>
      </c>
      <c r="H96" s="0"/>
      <c r="I96" s="10" t="n">
        <v>1</v>
      </c>
      <c r="J96" s="0"/>
      <c r="K96" s="0"/>
      <c r="L96" s="0"/>
      <c r="M96" s="0"/>
      <c r="N96" s="0"/>
      <c r="O96" s="0"/>
      <c r="P96" s="0"/>
      <c r="Q96" s="0"/>
      <c r="R96" s="0"/>
      <c r="S96" s="0" t="n">
        <v>1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10" t="s">
        <v>64</v>
      </c>
      <c r="B97" s="10" t="s">
        <v>409</v>
      </c>
      <c r="C97" s="10" t="n">
        <v>0</v>
      </c>
      <c r="D97" s="10" t="n">
        <v>0</v>
      </c>
      <c r="E97" s="10" t="n">
        <v>0</v>
      </c>
      <c r="F97" s="0"/>
      <c r="G97" s="10" t="n">
        <v>1</v>
      </c>
      <c r="H97" s="0"/>
      <c r="I97" s="10" t="n">
        <v>1</v>
      </c>
      <c r="J97" s="0"/>
      <c r="K97" s="0"/>
      <c r="L97" s="0"/>
      <c r="M97" s="0"/>
      <c r="N97" s="0"/>
      <c r="O97" s="0"/>
      <c r="P97" s="0"/>
      <c r="Q97" s="0"/>
      <c r="R97" s="0"/>
      <c r="S97" s="0" t="n">
        <v>1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10" t="s">
        <v>64</v>
      </c>
      <c r="B98" s="10" t="s">
        <v>410</v>
      </c>
      <c r="C98" s="10" t="n">
        <v>0</v>
      </c>
      <c r="D98" s="10" t="n">
        <v>0</v>
      </c>
      <c r="E98" s="10" t="n">
        <v>0</v>
      </c>
      <c r="F98" s="0"/>
      <c r="G98" s="10" t="n">
        <v>1</v>
      </c>
      <c r="H98" s="0"/>
      <c r="I98" s="10" t="n">
        <v>1</v>
      </c>
      <c r="J98" s="0"/>
      <c r="K98" s="0"/>
      <c r="L98" s="0"/>
      <c r="M98" s="0"/>
      <c r="N98" s="0"/>
      <c r="O98" s="0"/>
      <c r="P98" s="0"/>
      <c r="Q98" s="0"/>
      <c r="R98" s="0"/>
      <c r="S98" s="0" t="n">
        <v>1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10" t="s">
        <v>64</v>
      </c>
      <c r="B99" s="10" t="s">
        <v>411</v>
      </c>
      <c r="C99" s="10" t="n">
        <v>0</v>
      </c>
      <c r="D99" s="10" t="n">
        <v>0</v>
      </c>
      <c r="E99" s="10" t="n">
        <v>1</v>
      </c>
      <c r="F99" s="0"/>
      <c r="G99" s="10" t="n">
        <v>1</v>
      </c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 t="n">
        <v>1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10" t="s">
        <v>66</v>
      </c>
      <c r="B100" s="10" t="s">
        <v>412</v>
      </c>
      <c r="C100" s="10" t="n">
        <v>0</v>
      </c>
      <c r="D100" s="10" t="n">
        <v>0</v>
      </c>
      <c r="E100" s="10" t="n">
        <v>0</v>
      </c>
      <c r="F100" s="0"/>
      <c r="G100" s="10" t="n">
        <v>0</v>
      </c>
      <c r="H100" s="0"/>
      <c r="I100" s="0"/>
      <c r="J100" s="0"/>
      <c r="K100" s="0"/>
      <c r="L100" s="0"/>
      <c r="M100" s="10" t="s">
        <v>413</v>
      </c>
      <c r="N100" s="0"/>
      <c r="O100" s="0"/>
      <c r="P100" s="0"/>
      <c r="Q100" s="0"/>
      <c r="R100" s="0"/>
      <c r="S100" s="0" t="n">
        <v>0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10" t="s">
        <v>66</v>
      </c>
      <c r="B101" s="34" t="s">
        <v>414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0" t="n">
        <v>1</v>
      </c>
      <c r="I101" s="0"/>
      <c r="J101" s="0"/>
      <c r="K101" s="0"/>
      <c r="L101" s="0"/>
      <c r="M101" s="0"/>
      <c r="N101" s="10" t="s">
        <v>295</v>
      </c>
      <c r="O101" s="0"/>
      <c r="P101" s="0"/>
      <c r="Q101" s="0"/>
      <c r="R101" s="0"/>
      <c r="S101" s="0" t="n">
        <v>0</v>
      </c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10" t="s">
        <v>66</v>
      </c>
      <c r="B102" s="10" t="s">
        <v>415</v>
      </c>
      <c r="C102" s="10" t="n">
        <v>0</v>
      </c>
      <c r="D102" s="10" t="n">
        <v>0</v>
      </c>
      <c r="E102" s="10" t="n">
        <v>0</v>
      </c>
      <c r="F102" s="33"/>
      <c r="G102" s="33" t="n">
        <v>0</v>
      </c>
      <c r="H102" s="0"/>
      <c r="I102" s="0"/>
      <c r="J102" s="0"/>
      <c r="K102" s="0"/>
      <c r="L102" s="0"/>
      <c r="M102" s="0"/>
      <c r="N102" s="33"/>
      <c r="O102" s="0"/>
      <c r="P102" s="0"/>
      <c r="Q102" s="0"/>
      <c r="R102" s="0"/>
      <c r="S102" s="0" t="n">
        <v>0</v>
      </c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10" t="s">
        <v>66</v>
      </c>
      <c r="B103" s="10" t="s">
        <v>416</v>
      </c>
      <c r="C103" s="10" t="n">
        <v>0</v>
      </c>
      <c r="D103" s="10" t="n">
        <v>0</v>
      </c>
      <c r="E103" s="10" t="n">
        <v>0</v>
      </c>
      <c r="F103" s="33"/>
      <c r="G103" s="33"/>
      <c r="H103" s="0"/>
      <c r="I103" s="0"/>
      <c r="J103" s="0"/>
      <c r="K103" s="0"/>
      <c r="L103" s="0"/>
      <c r="M103" s="0"/>
      <c r="N103" s="33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0" t="s">
        <v>66</v>
      </c>
      <c r="B104" s="0" t="s">
        <v>417</v>
      </c>
      <c r="C104" s="10" t="n">
        <v>0</v>
      </c>
      <c r="D104" s="10" t="n">
        <v>0</v>
      </c>
      <c r="E104" s="0" t="n">
        <v>0</v>
      </c>
      <c r="F104" s="33"/>
      <c r="G104" s="33"/>
      <c r="H104" s="0"/>
      <c r="I104" s="0"/>
      <c r="J104" s="0"/>
      <c r="K104" s="0"/>
      <c r="L104" s="0" t="n">
        <v>1</v>
      </c>
      <c r="M104" s="0"/>
      <c r="N104" s="0"/>
      <c r="O104" s="0"/>
      <c r="P104" s="0"/>
      <c r="Q104" s="0"/>
      <c r="R104" s="0"/>
      <c r="S104" s="0" t="n">
        <v>0</v>
      </c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0" t="s">
        <v>66</v>
      </c>
      <c r="B105" s="0" t="s">
        <v>418</v>
      </c>
      <c r="C105" s="10" t="n">
        <v>0</v>
      </c>
      <c r="D105" s="10" t="n">
        <v>0</v>
      </c>
      <c r="E105" s="0" t="n">
        <v>0</v>
      </c>
      <c r="F105" s="33"/>
      <c r="G105" s="33"/>
      <c r="H105" s="0"/>
      <c r="I105" s="0"/>
      <c r="J105" s="0"/>
      <c r="K105" s="0"/>
      <c r="L105" s="0" t="n">
        <v>1</v>
      </c>
      <c r="M105" s="0"/>
      <c r="N105" s="0"/>
      <c r="O105" s="0"/>
      <c r="P105" s="0"/>
      <c r="Q105" s="0"/>
      <c r="R105" s="0"/>
      <c r="S105" s="0" t="n">
        <v>0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10" t="s">
        <v>68</v>
      </c>
      <c r="B106" s="34" t="s">
        <v>419</v>
      </c>
      <c r="C106" s="10" t="n">
        <v>0</v>
      </c>
      <c r="D106" s="10" t="n">
        <v>0</v>
      </c>
      <c r="E106" s="10" t="n">
        <v>1</v>
      </c>
      <c r="F106" s="0"/>
      <c r="G106" s="10" t="n">
        <v>1</v>
      </c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 t="n">
        <v>1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10" t="s">
        <v>68</v>
      </c>
      <c r="B107" s="34" t="s">
        <v>420</v>
      </c>
      <c r="C107" s="10" t="n">
        <v>0</v>
      </c>
      <c r="D107" s="10" t="n">
        <v>0</v>
      </c>
      <c r="E107" s="10" t="n">
        <v>1</v>
      </c>
      <c r="F107" s="0"/>
      <c r="G107" s="10" t="n">
        <v>1</v>
      </c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 t="n">
        <v>1</v>
      </c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10" t="s">
        <v>68</v>
      </c>
      <c r="B108" s="34" t="s">
        <v>421</v>
      </c>
      <c r="C108" s="10" t="n">
        <v>0</v>
      </c>
      <c r="D108" s="10" t="n">
        <v>0</v>
      </c>
      <c r="E108" s="10" t="n">
        <v>1</v>
      </c>
      <c r="F108" s="0"/>
      <c r="G108" s="10" t="n">
        <v>1</v>
      </c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 t="n">
        <v>1</v>
      </c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10" t="s">
        <v>68</v>
      </c>
      <c r="B109" s="34" t="s">
        <v>422</v>
      </c>
      <c r="C109" s="10" t="n">
        <v>0</v>
      </c>
      <c r="D109" s="10" t="n">
        <v>0</v>
      </c>
      <c r="E109" s="10" t="n">
        <v>1</v>
      </c>
      <c r="F109" s="0"/>
      <c r="G109" s="10" t="n">
        <v>1</v>
      </c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 t="n">
        <v>1</v>
      </c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10" t="s">
        <v>68</v>
      </c>
      <c r="B110" s="34" t="s">
        <v>423</v>
      </c>
      <c r="C110" s="10" t="n">
        <v>0</v>
      </c>
      <c r="D110" s="10" t="n">
        <v>0</v>
      </c>
      <c r="E110" s="10" t="n">
        <v>1</v>
      </c>
      <c r="F110" s="0"/>
      <c r="G110" s="10" t="n">
        <v>1</v>
      </c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 t="n">
        <v>1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10" t="s">
        <v>68</v>
      </c>
      <c r="B111" s="34" t="s">
        <v>424</v>
      </c>
      <c r="C111" s="10" t="n">
        <v>0</v>
      </c>
      <c r="D111" s="10" t="n">
        <v>0</v>
      </c>
      <c r="E111" s="10" t="n">
        <v>1</v>
      </c>
      <c r="F111" s="0"/>
      <c r="G111" s="10" t="n">
        <v>1</v>
      </c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 t="n">
        <v>1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10" t="s">
        <v>68</v>
      </c>
      <c r="B112" s="10" t="s">
        <v>425</v>
      </c>
      <c r="C112" s="10" t="n">
        <v>0</v>
      </c>
      <c r="D112" s="10" t="n">
        <v>0</v>
      </c>
      <c r="E112" s="10" t="n">
        <v>0</v>
      </c>
      <c r="F112" s="0"/>
      <c r="G112" s="10" t="n">
        <v>1</v>
      </c>
      <c r="H112" s="10" t="n">
        <v>1</v>
      </c>
      <c r="I112" s="0"/>
      <c r="J112" s="0"/>
      <c r="K112" s="0"/>
      <c r="L112" s="10" t="n">
        <v>1</v>
      </c>
      <c r="M112" s="10" t="s">
        <v>426</v>
      </c>
      <c r="N112" s="0"/>
      <c r="O112" s="0"/>
      <c r="P112" s="0"/>
      <c r="Q112" s="0"/>
      <c r="R112" s="0"/>
      <c r="S112" s="0" t="n">
        <v>1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10" t="s">
        <v>68</v>
      </c>
      <c r="B113" s="10" t="s">
        <v>427</v>
      </c>
      <c r="C113" s="10" t="n">
        <v>0</v>
      </c>
      <c r="D113" s="10" t="n">
        <v>0</v>
      </c>
      <c r="E113" s="10" t="n">
        <v>1</v>
      </c>
      <c r="F113" s="0"/>
      <c r="G113" s="10" t="n">
        <v>1</v>
      </c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 t="n">
        <v>1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10" t="s">
        <v>70</v>
      </c>
      <c r="B114" s="10" t="s">
        <v>428</v>
      </c>
      <c r="C114" s="10" t="n">
        <v>0</v>
      </c>
      <c r="D114" s="10" t="n">
        <v>0</v>
      </c>
      <c r="E114" s="10" t="n">
        <v>0</v>
      </c>
      <c r="F114" s="10" t="n">
        <v>1</v>
      </c>
      <c r="G114" s="10" t="n">
        <v>0</v>
      </c>
      <c r="H114" s="0"/>
      <c r="I114" s="0"/>
      <c r="J114" s="0"/>
      <c r="K114" s="0"/>
      <c r="L114" s="10" t="n">
        <v>1</v>
      </c>
      <c r="M114" s="10" t="s">
        <v>392</v>
      </c>
      <c r="N114" s="0"/>
      <c r="O114" s="0"/>
      <c r="P114" s="0"/>
      <c r="Q114" s="0"/>
      <c r="R114" s="0"/>
      <c r="S114" s="0" t="n">
        <v>0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10" t="s">
        <v>70</v>
      </c>
      <c r="B115" s="10" t="s">
        <v>429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0"/>
      <c r="I115" s="0"/>
      <c r="J115" s="0"/>
      <c r="K115" s="0"/>
      <c r="L115" s="10" t="n">
        <v>1</v>
      </c>
      <c r="M115" s="10" t="s">
        <v>392</v>
      </c>
      <c r="N115" s="0"/>
      <c r="O115" s="0"/>
      <c r="P115" s="0"/>
      <c r="Q115" s="0"/>
      <c r="R115" s="0"/>
      <c r="S115" s="0" t="n">
        <v>0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10" t="s">
        <v>70</v>
      </c>
      <c r="B116" s="10" t="s">
        <v>430</v>
      </c>
      <c r="C116" s="10" t="n">
        <v>0</v>
      </c>
      <c r="D116" s="10" t="n">
        <v>0</v>
      </c>
      <c r="E116" s="10" t="n">
        <v>0</v>
      </c>
      <c r="F116" s="10" t="n">
        <v>0</v>
      </c>
      <c r="G116" s="10" t="n">
        <v>0</v>
      </c>
      <c r="H116" s="0"/>
      <c r="I116" s="0"/>
      <c r="J116" s="0"/>
      <c r="K116" s="0"/>
      <c r="L116" s="10" t="n">
        <v>1</v>
      </c>
      <c r="M116" s="10" t="s">
        <v>413</v>
      </c>
      <c r="N116" s="0"/>
      <c r="O116" s="0"/>
      <c r="P116" s="0"/>
      <c r="Q116" s="0"/>
      <c r="R116" s="0"/>
      <c r="S116" s="0" t="n">
        <v>0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10" t="s">
        <v>70</v>
      </c>
      <c r="B117" s="10" t="s">
        <v>431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0"/>
      <c r="I117" s="0"/>
      <c r="J117" s="0"/>
      <c r="K117" s="0"/>
      <c r="L117" s="10" t="n">
        <v>1</v>
      </c>
      <c r="M117" s="10" t="s">
        <v>413</v>
      </c>
      <c r="N117" s="0"/>
      <c r="O117" s="0"/>
      <c r="P117" s="0"/>
      <c r="Q117" s="0"/>
      <c r="R117" s="0"/>
      <c r="S117" s="0" t="n">
        <v>0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10" t="s">
        <v>70</v>
      </c>
      <c r="B118" s="10" t="s">
        <v>432</v>
      </c>
      <c r="C118" s="10" t="n">
        <v>0</v>
      </c>
      <c r="D118" s="10" t="n">
        <v>0</v>
      </c>
      <c r="E118" s="10" t="n">
        <v>0</v>
      </c>
      <c r="F118" s="10" t="n">
        <v>0</v>
      </c>
      <c r="G118" s="10" t="n">
        <v>0</v>
      </c>
      <c r="H118" s="0"/>
      <c r="I118" s="0"/>
      <c r="J118" s="0"/>
      <c r="K118" s="0"/>
      <c r="L118" s="10" t="n">
        <v>1</v>
      </c>
      <c r="M118" s="10" t="s">
        <v>392</v>
      </c>
      <c r="N118" s="0"/>
      <c r="O118" s="0"/>
      <c r="P118" s="0"/>
      <c r="Q118" s="0"/>
      <c r="R118" s="0"/>
      <c r="S118" s="0" t="n">
        <v>0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10" t="s">
        <v>70</v>
      </c>
      <c r="B119" s="10" t="s">
        <v>433</v>
      </c>
      <c r="C119" s="10" t="n">
        <v>0</v>
      </c>
      <c r="D119" s="10" t="n">
        <v>0</v>
      </c>
      <c r="E119" s="10" t="n">
        <v>0</v>
      </c>
      <c r="F119" s="10" t="n">
        <v>0</v>
      </c>
      <c r="G119" s="10" t="n">
        <v>0</v>
      </c>
      <c r="H119" s="0"/>
      <c r="I119" s="0"/>
      <c r="J119" s="0"/>
      <c r="K119" s="0"/>
      <c r="L119" s="10" t="n">
        <v>1</v>
      </c>
      <c r="M119" s="10" t="s">
        <v>392</v>
      </c>
      <c r="N119" s="0"/>
      <c r="O119" s="0"/>
      <c r="P119" s="0"/>
      <c r="Q119" s="0"/>
      <c r="R119" s="0"/>
      <c r="S119" s="0" t="n">
        <v>0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10" t="s">
        <v>70</v>
      </c>
      <c r="B120" s="10" t="s">
        <v>434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0"/>
      <c r="I120" s="0"/>
      <c r="J120" s="0"/>
      <c r="K120" s="0"/>
      <c r="L120" s="10" t="n">
        <v>1</v>
      </c>
      <c r="M120" s="10" t="s">
        <v>392</v>
      </c>
      <c r="N120" s="0"/>
      <c r="O120" s="0"/>
      <c r="P120" s="0"/>
      <c r="Q120" s="0"/>
      <c r="R120" s="0"/>
      <c r="S120" s="0" t="n">
        <v>0</v>
      </c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10" t="s">
        <v>70</v>
      </c>
      <c r="B121" s="10" t="s">
        <v>434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0"/>
      <c r="I121" s="0"/>
      <c r="J121" s="0"/>
      <c r="K121" s="0"/>
      <c r="L121" s="10" t="n">
        <v>1</v>
      </c>
      <c r="M121" s="10" t="s">
        <v>392</v>
      </c>
      <c r="N121" s="0"/>
      <c r="O121" s="0"/>
      <c r="P121" s="0"/>
      <c r="Q121" s="0"/>
      <c r="R121" s="0"/>
      <c r="S121" s="0" t="n">
        <v>0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10" t="s">
        <v>70</v>
      </c>
      <c r="B122" s="10" t="s">
        <v>435</v>
      </c>
      <c r="C122" s="10" t="n">
        <v>0</v>
      </c>
      <c r="D122" s="10" t="n">
        <v>0</v>
      </c>
      <c r="E122" s="10" t="n">
        <v>0</v>
      </c>
      <c r="F122" s="10" t="n">
        <v>1</v>
      </c>
      <c r="G122" s="10" t="n">
        <v>0</v>
      </c>
      <c r="H122" s="0"/>
      <c r="I122" s="0"/>
      <c r="J122" s="0"/>
      <c r="K122" s="0"/>
      <c r="L122" s="10" t="n">
        <v>1</v>
      </c>
      <c r="M122" s="10" t="s">
        <v>392</v>
      </c>
      <c r="N122" s="0"/>
      <c r="O122" s="0"/>
      <c r="P122" s="0"/>
      <c r="Q122" s="0"/>
      <c r="R122" s="0"/>
      <c r="S122" s="0" t="n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10" t="s">
        <v>70</v>
      </c>
      <c r="B123" s="10" t="s">
        <v>436</v>
      </c>
      <c r="C123" s="10" t="n">
        <v>0</v>
      </c>
      <c r="D123" s="10" t="n">
        <v>0</v>
      </c>
      <c r="E123" s="10" t="n">
        <v>0</v>
      </c>
      <c r="F123" s="10" t="n">
        <v>1</v>
      </c>
      <c r="G123" s="10" t="n">
        <v>0</v>
      </c>
      <c r="H123" s="0"/>
      <c r="I123" s="0"/>
      <c r="J123" s="0"/>
      <c r="K123" s="0"/>
      <c r="L123" s="10" t="n">
        <v>1</v>
      </c>
      <c r="M123" s="10" t="s">
        <v>392</v>
      </c>
      <c r="N123" s="0"/>
      <c r="O123" s="0"/>
      <c r="P123" s="0"/>
      <c r="Q123" s="0"/>
      <c r="R123" s="0"/>
      <c r="S123" s="0" t="n">
        <v>0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10" t="s">
        <v>70</v>
      </c>
      <c r="B124" s="10" t="s">
        <v>437</v>
      </c>
      <c r="C124" s="10" t="n">
        <v>0</v>
      </c>
      <c r="D124" s="10" t="n">
        <v>0</v>
      </c>
      <c r="E124" s="10" t="n">
        <v>0</v>
      </c>
      <c r="F124" s="0"/>
      <c r="G124" s="10" t="n">
        <v>0</v>
      </c>
      <c r="H124" s="0"/>
      <c r="I124" s="0"/>
      <c r="J124" s="0"/>
      <c r="K124" s="0"/>
      <c r="L124" s="10" t="n">
        <v>1</v>
      </c>
      <c r="M124" s="10" t="s">
        <v>392</v>
      </c>
      <c r="N124" s="0"/>
      <c r="O124" s="0"/>
      <c r="P124" s="0"/>
      <c r="Q124" s="0"/>
      <c r="R124" s="0"/>
      <c r="S124" s="0" t="n">
        <v>0</v>
      </c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10" t="s">
        <v>70</v>
      </c>
      <c r="B125" s="10" t="s">
        <v>438</v>
      </c>
      <c r="C125" s="10" t="n">
        <v>0</v>
      </c>
      <c r="D125" s="10" t="n">
        <v>0</v>
      </c>
      <c r="E125" s="10" t="n">
        <v>0</v>
      </c>
      <c r="F125" s="0"/>
      <c r="G125" s="10" t="n">
        <v>0</v>
      </c>
      <c r="H125" s="0"/>
      <c r="I125" s="0"/>
      <c r="J125" s="0"/>
      <c r="K125" s="0"/>
      <c r="L125" s="10" t="n">
        <v>1</v>
      </c>
      <c r="M125" s="10" t="s">
        <v>392</v>
      </c>
      <c r="N125" s="0"/>
      <c r="O125" s="0"/>
      <c r="P125" s="0"/>
      <c r="Q125" s="0"/>
      <c r="R125" s="0"/>
      <c r="S125" s="0" t="n">
        <v>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10" t="s">
        <v>70</v>
      </c>
      <c r="B126" s="10" t="s">
        <v>439</v>
      </c>
      <c r="C126" s="10" t="n">
        <v>0</v>
      </c>
      <c r="D126" s="10" t="n">
        <v>0</v>
      </c>
      <c r="E126" s="10" t="n">
        <v>0</v>
      </c>
      <c r="F126" s="0"/>
      <c r="G126" s="10" t="n">
        <v>0</v>
      </c>
      <c r="H126" s="0"/>
      <c r="I126" s="0"/>
      <c r="J126" s="0"/>
      <c r="K126" s="0"/>
      <c r="L126" s="10" t="n">
        <v>1</v>
      </c>
      <c r="M126" s="10" t="s">
        <v>392</v>
      </c>
      <c r="N126" s="0"/>
      <c r="O126" s="0"/>
      <c r="P126" s="0"/>
      <c r="Q126" s="0"/>
      <c r="R126" s="0"/>
      <c r="S126" s="0" t="n">
        <v>0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10" t="s">
        <v>70</v>
      </c>
      <c r="B127" s="10" t="s">
        <v>440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0"/>
      <c r="I127" s="0"/>
      <c r="J127" s="0"/>
      <c r="K127" s="0"/>
      <c r="L127" s="10" t="n">
        <v>1</v>
      </c>
      <c r="M127" s="10" t="s">
        <v>392</v>
      </c>
      <c r="N127" s="0"/>
      <c r="O127" s="0"/>
      <c r="P127" s="0"/>
      <c r="Q127" s="0"/>
      <c r="R127" s="0"/>
      <c r="S127" s="0" t="n">
        <v>0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10" t="s">
        <v>70</v>
      </c>
      <c r="B128" s="10" t="s">
        <v>441</v>
      </c>
      <c r="C128" s="10" t="n">
        <v>0</v>
      </c>
      <c r="D128" s="10" t="n">
        <v>0</v>
      </c>
      <c r="E128" s="10" t="n">
        <v>0</v>
      </c>
      <c r="F128" s="10" t="n">
        <v>1</v>
      </c>
      <c r="G128" s="10" t="n">
        <v>0</v>
      </c>
      <c r="H128" s="0"/>
      <c r="I128" s="0"/>
      <c r="J128" s="0"/>
      <c r="K128" s="0"/>
      <c r="L128" s="10" t="n">
        <v>1</v>
      </c>
      <c r="M128" s="10" t="s">
        <v>392</v>
      </c>
      <c r="N128" s="0"/>
      <c r="O128" s="0"/>
      <c r="P128" s="0"/>
      <c r="Q128" s="0"/>
      <c r="R128" s="0"/>
      <c r="S128" s="0" t="n">
        <v>0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10" t="s">
        <v>70</v>
      </c>
      <c r="B129" s="10" t="s">
        <v>442</v>
      </c>
      <c r="C129" s="10" t="n">
        <v>0</v>
      </c>
      <c r="D129" s="10" t="n">
        <v>0</v>
      </c>
      <c r="E129" s="10" t="n">
        <v>0</v>
      </c>
      <c r="F129" s="0"/>
      <c r="G129" s="10" t="n">
        <v>0</v>
      </c>
      <c r="H129" s="0"/>
      <c r="I129" s="0"/>
      <c r="J129" s="0"/>
      <c r="K129" s="0"/>
      <c r="L129" s="10" t="n">
        <v>1</v>
      </c>
      <c r="M129" s="10" t="s">
        <v>392</v>
      </c>
      <c r="N129" s="0"/>
      <c r="O129" s="0"/>
      <c r="P129" s="0"/>
      <c r="Q129" s="0"/>
      <c r="R129" s="0"/>
      <c r="S129" s="0" t="n">
        <v>0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10" t="s">
        <v>70</v>
      </c>
      <c r="B130" s="10" t="s">
        <v>443</v>
      </c>
      <c r="C130" s="10" t="n">
        <v>0</v>
      </c>
      <c r="D130" s="10" t="n">
        <v>0</v>
      </c>
      <c r="E130" s="10" t="n">
        <v>0</v>
      </c>
      <c r="F130" s="10" t="n">
        <v>1</v>
      </c>
      <c r="G130" s="10" t="n">
        <v>0</v>
      </c>
      <c r="H130" s="0"/>
      <c r="I130" s="0"/>
      <c r="J130" s="0"/>
      <c r="K130" s="0"/>
      <c r="L130" s="10" t="n">
        <v>1</v>
      </c>
      <c r="M130" s="10" t="s">
        <v>392</v>
      </c>
      <c r="N130" s="0"/>
      <c r="O130" s="0"/>
      <c r="P130" s="0"/>
      <c r="Q130" s="0"/>
      <c r="R130" s="0"/>
      <c r="S130" s="0" t="n">
        <v>0</v>
      </c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10" t="s">
        <v>70</v>
      </c>
      <c r="B131" s="10" t="s">
        <v>443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0"/>
      <c r="I131" s="0"/>
      <c r="J131" s="0"/>
      <c r="K131" s="0"/>
      <c r="L131" s="10" t="n">
        <v>1</v>
      </c>
      <c r="M131" s="10" t="s">
        <v>392</v>
      </c>
      <c r="N131" s="0"/>
      <c r="O131" s="0"/>
      <c r="P131" s="0"/>
      <c r="Q131" s="0"/>
      <c r="R131" s="0"/>
      <c r="S131" s="0" t="n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10" t="s">
        <v>70</v>
      </c>
      <c r="B132" s="10" t="s">
        <v>444</v>
      </c>
      <c r="C132" s="10" t="n">
        <v>0</v>
      </c>
      <c r="D132" s="10" t="n">
        <v>0</v>
      </c>
      <c r="E132" s="10" t="n">
        <v>0</v>
      </c>
      <c r="F132" s="10" t="n">
        <v>1</v>
      </c>
      <c r="G132" s="10" t="n">
        <v>0</v>
      </c>
      <c r="H132" s="0"/>
      <c r="I132" s="0"/>
      <c r="J132" s="0"/>
      <c r="K132" s="0"/>
      <c r="L132" s="10" t="n">
        <v>1</v>
      </c>
      <c r="M132" s="10" t="s">
        <v>392</v>
      </c>
      <c r="N132" s="0"/>
      <c r="O132" s="0"/>
      <c r="P132" s="0"/>
      <c r="Q132" s="0"/>
      <c r="R132" s="0"/>
      <c r="S132" s="0" t="n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0" t="s">
        <v>70</v>
      </c>
      <c r="B133" s="0" t="s">
        <v>436</v>
      </c>
      <c r="C133" s="10" t="n">
        <v>0</v>
      </c>
      <c r="D133" s="10" t="n">
        <v>0</v>
      </c>
      <c r="E133" s="0" t="n">
        <v>0</v>
      </c>
      <c r="F133" s="0" t="n">
        <v>0</v>
      </c>
      <c r="G133" s="0" t="n">
        <v>0</v>
      </c>
      <c r="H133" s="0"/>
      <c r="I133" s="0"/>
      <c r="J133" s="0"/>
      <c r="K133" s="0"/>
      <c r="L133" s="0" t="n">
        <v>1</v>
      </c>
      <c r="M133" s="0" t="s">
        <v>392</v>
      </c>
      <c r="N133" s="0"/>
      <c r="O133" s="0" t="n">
        <v>90</v>
      </c>
      <c r="P133" s="0" t="n">
        <v>0</v>
      </c>
      <c r="Q133" s="0" t="n">
        <v>2</v>
      </c>
      <c r="R133" s="0"/>
      <c r="S133" s="0" t="n">
        <v>0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0" t="s">
        <v>70</v>
      </c>
      <c r="B134" s="0" t="s">
        <v>445</v>
      </c>
      <c r="C134" s="10" t="n">
        <v>0</v>
      </c>
      <c r="D134" s="10" t="n">
        <v>0</v>
      </c>
      <c r="E134" s="0" t="n">
        <v>0</v>
      </c>
      <c r="F134" s="0" t="n">
        <v>0</v>
      </c>
      <c r="G134" s="0" t="n">
        <v>0</v>
      </c>
      <c r="H134" s="0"/>
      <c r="I134" s="0"/>
      <c r="J134" s="0"/>
      <c r="K134" s="0"/>
      <c r="L134" s="0" t="n">
        <v>1</v>
      </c>
      <c r="M134" s="0" t="s">
        <v>392</v>
      </c>
      <c r="N134" s="0"/>
      <c r="O134" s="0" t="n">
        <v>90</v>
      </c>
      <c r="P134" s="0" t="n">
        <v>0</v>
      </c>
      <c r="Q134" s="0" t="n">
        <v>2</v>
      </c>
      <c r="R134" s="0"/>
      <c r="S134" s="0" t="n">
        <v>0</v>
      </c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0" t="s">
        <v>70</v>
      </c>
      <c r="B135" s="0" t="s">
        <v>441</v>
      </c>
      <c r="C135" s="10" t="n">
        <v>0</v>
      </c>
      <c r="D135" s="10" t="n">
        <v>0</v>
      </c>
      <c r="E135" s="0" t="n">
        <v>0</v>
      </c>
      <c r="F135" s="0" t="n">
        <v>0</v>
      </c>
      <c r="G135" s="0" t="n">
        <v>0</v>
      </c>
      <c r="H135" s="0"/>
      <c r="I135" s="0"/>
      <c r="J135" s="0"/>
      <c r="K135" s="0"/>
      <c r="L135" s="0" t="n">
        <v>1</v>
      </c>
      <c r="M135" s="0" t="s">
        <v>392</v>
      </c>
      <c r="N135" s="0"/>
      <c r="O135" s="0" t="n">
        <v>90</v>
      </c>
      <c r="P135" s="0" t="n">
        <v>0</v>
      </c>
      <c r="Q135" s="0" t="n">
        <v>2</v>
      </c>
      <c r="R135" s="0"/>
      <c r="S135" s="0" t="n">
        <v>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0" t="s">
        <v>70</v>
      </c>
      <c r="B136" s="0" t="s">
        <v>444</v>
      </c>
      <c r="C136" s="10" t="n">
        <v>0</v>
      </c>
      <c r="D136" s="10" t="n">
        <v>0</v>
      </c>
      <c r="E136" s="0" t="n">
        <v>0</v>
      </c>
      <c r="F136" s="0" t="n">
        <v>0</v>
      </c>
      <c r="G136" s="0" t="n">
        <v>0</v>
      </c>
      <c r="H136" s="0"/>
      <c r="I136" s="0"/>
      <c r="J136" s="0"/>
      <c r="K136" s="0"/>
      <c r="L136" s="0" t="n">
        <v>1</v>
      </c>
      <c r="M136" s="0" t="s">
        <v>392</v>
      </c>
      <c r="N136" s="0"/>
      <c r="O136" s="0" t="n">
        <v>90</v>
      </c>
      <c r="P136" s="0" t="n">
        <v>0</v>
      </c>
      <c r="Q136" s="0" t="n">
        <v>2</v>
      </c>
      <c r="R136" s="0"/>
      <c r="S136" s="0" t="n">
        <v>0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5" t="s">
        <v>184</v>
      </c>
      <c r="B137" s="35" t="s">
        <v>446</v>
      </c>
      <c r="C137" s="35" t="n">
        <v>1</v>
      </c>
      <c r="D137" s="35" t="n">
        <v>0</v>
      </c>
      <c r="E137" s="10" t="n">
        <v>0</v>
      </c>
      <c r="F137" s="0"/>
      <c r="G137" s="10" t="n">
        <v>1</v>
      </c>
      <c r="H137" s="0"/>
      <c r="I137" s="0"/>
      <c r="J137" s="0"/>
      <c r="K137" s="0"/>
      <c r="L137" s="10" t="n">
        <v>1</v>
      </c>
      <c r="M137" s="10" t="s">
        <v>447</v>
      </c>
      <c r="N137" s="0"/>
      <c r="O137" s="0"/>
      <c r="P137" s="0"/>
      <c r="Q137" s="0"/>
      <c r="R137" s="0"/>
      <c r="S137" s="0" t="n">
        <v>1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5" t="s">
        <v>184</v>
      </c>
      <c r="B138" s="35" t="s">
        <v>448</v>
      </c>
      <c r="C138" s="35" t="n">
        <v>1</v>
      </c>
      <c r="D138" s="35" t="n">
        <v>0</v>
      </c>
      <c r="E138" s="10" t="n">
        <v>0</v>
      </c>
      <c r="F138" s="0"/>
      <c r="G138" s="10" t="n">
        <v>1</v>
      </c>
      <c r="H138" s="0"/>
      <c r="I138" s="0"/>
      <c r="J138" s="0"/>
      <c r="K138" s="0"/>
      <c r="L138" s="10" t="n">
        <v>1</v>
      </c>
      <c r="M138" s="10" t="s">
        <v>447</v>
      </c>
      <c r="N138" s="0"/>
      <c r="O138" s="0"/>
      <c r="P138" s="0"/>
      <c r="Q138" s="0"/>
      <c r="R138" s="0"/>
      <c r="S138" s="0" t="n">
        <v>1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5" t="s">
        <v>184</v>
      </c>
      <c r="B139" s="36" t="s">
        <v>449</v>
      </c>
      <c r="C139" s="35" t="n">
        <v>1</v>
      </c>
      <c r="D139" s="35" t="n">
        <v>0</v>
      </c>
      <c r="E139" s="10" t="n">
        <v>0</v>
      </c>
      <c r="F139" s="0"/>
      <c r="G139" s="10" t="n">
        <v>1</v>
      </c>
      <c r="H139" s="10" t="n">
        <v>1</v>
      </c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 t="n">
        <v>1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5" t="s">
        <v>184</v>
      </c>
      <c r="B140" s="35" t="s">
        <v>450</v>
      </c>
      <c r="C140" s="35" t="n">
        <v>1</v>
      </c>
      <c r="D140" s="35" t="n">
        <v>0</v>
      </c>
      <c r="E140" s="10" t="n">
        <v>0</v>
      </c>
      <c r="F140" s="0"/>
      <c r="G140" s="10" t="n">
        <v>1</v>
      </c>
      <c r="H140" s="0"/>
      <c r="I140" s="10" t="n">
        <v>1</v>
      </c>
      <c r="J140" s="0"/>
      <c r="K140" s="0"/>
      <c r="L140" s="0"/>
      <c r="M140" s="0"/>
      <c r="N140" s="0"/>
      <c r="O140" s="0"/>
      <c r="P140" s="0"/>
      <c r="Q140" s="0"/>
      <c r="R140" s="0"/>
      <c r="S140" s="0" t="n">
        <v>1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5" t="s">
        <v>184</v>
      </c>
      <c r="B141" s="35" t="s">
        <v>451</v>
      </c>
      <c r="C141" s="35" t="n">
        <v>1</v>
      </c>
      <c r="D141" s="35" t="n">
        <v>0</v>
      </c>
      <c r="E141" s="10" t="n">
        <v>1</v>
      </c>
      <c r="F141" s="0"/>
      <c r="G141" s="10" t="n">
        <v>1</v>
      </c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 t="n">
        <v>1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5" t="s">
        <v>184</v>
      </c>
      <c r="B142" s="35" t="s">
        <v>452</v>
      </c>
      <c r="C142" s="35" t="n">
        <v>1</v>
      </c>
      <c r="D142" s="35" t="n">
        <v>0</v>
      </c>
      <c r="E142" s="10" t="n">
        <v>0</v>
      </c>
      <c r="F142" s="0"/>
      <c r="G142" s="10" t="n">
        <v>1</v>
      </c>
      <c r="H142" s="0"/>
      <c r="I142" s="0"/>
      <c r="J142" s="10" t="n">
        <v>1</v>
      </c>
      <c r="K142" s="0"/>
      <c r="L142" s="0"/>
      <c r="M142" s="0"/>
      <c r="N142" s="0"/>
      <c r="O142" s="0"/>
      <c r="P142" s="0"/>
      <c r="Q142" s="0"/>
      <c r="R142" s="0"/>
      <c r="S142" s="0" t="n">
        <v>1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5" t="s">
        <v>184</v>
      </c>
      <c r="B143" s="35" t="s">
        <v>453</v>
      </c>
      <c r="C143" s="35" t="n">
        <v>1</v>
      </c>
      <c r="D143" s="35" t="n">
        <v>0</v>
      </c>
      <c r="E143" s="10" t="n">
        <v>1</v>
      </c>
      <c r="F143" s="0"/>
      <c r="G143" s="10" t="n">
        <v>1</v>
      </c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 t="n">
        <v>1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5" t="s">
        <v>184</v>
      </c>
      <c r="B144" s="35" t="s">
        <v>454</v>
      </c>
      <c r="C144" s="35" t="n">
        <v>1</v>
      </c>
      <c r="D144" s="35" t="n">
        <v>0</v>
      </c>
      <c r="E144" s="10" t="n">
        <v>0</v>
      </c>
      <c r="F144" s="0"/>
      <c r="G144" s="10" t="n">
        <v>1</v>
      </c>
      <c r="H144" s="0"/>
      <c r="I144" s="0"/>
      <c r="J144" s="10" t="n">
        <v>1</v>
      </c>
      <c r="K144" s="0"/>
      <c r="L144" s="0"/>
      <c r="M144" s="0"/>
      <c r="N144" s="0"/>
      <c r="O144" s="0"/>
      <c r="P144" s="0"/>
      <c r="Q144" s="0"/>
      <c r="R144" s="0"/>
      <c r="S144" s="0" t="n">
        <v>1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5" t="s">
        <v>184</v>
      </c>
      <c r="B145" s="35" t="s">
        <v>455</v>
      </c>
      <c r="C145" s="35" t="n">
        <v>1</v>
      </c>
      <c r="D145" s="35" t="n">
        <v>0</v>
      </c>
      <c r="E145" s="10" t="n">
        <v>0</v>
      </c>
      <c r="F145" s="0"/>
      <c r="G145" s="10" t="n">
        <v>1</v>
      </c>
      <c r="H145" s="10" t="n">
        <v>1</v>
      </c>
      <c r="I145" s="0"/>
      <c r="J145" s="10" t="n">
        <v>1</v>
      </c>
      <c r="K145" s="0"/>
      <c r="L145" s="0"/>
      <c r="M145" s="0"/>
      <c r="N145" s="0"/>
      <c r="O145" s="0"/>
      <c r="P145" s="0"/>
      <c r="Q145" s="0"/>
      <c r="R145" s="0"/>
      <c r="S145" s="0" t="n">
        <v>1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5" t="s">
        <v>184</v>
      </c>
      <c r="B146" s="35" t="s">
        <v>456</v>
      </c>
      <c r="C146" s="35" t="n">
        <v>1</v>
      </c>
      <c r="D146" s="35" t="n">
        <v>0</v>
      </c>
      <c r="E146" s="10" t="n">
        <v>1</v>
      </c>
      <c r="F146" s="0"/>
      <c r="G146" s="10" t="n">
        <v>1</v>
      </c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 t="n">
        <v>1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5" t="s">
        <v>184</v>
      </c>
      <c r="B147" s="35" t="s">
        <v>457</v>
      </c>
      <c r="C147" s="35" t="n">
        <v>1</v>
      </c>
      <c r="D147" s="35" t="n">
        <v>0</v>
      </c>
      <c r="E147" s="10" t="n">
        <v>0</v>
      </c>
      <c r="F147" s="0"/>
      <c r="G147" s="10" t="n">
        <v>1</v>
      </c>
      <c r="H147" s="0"/>
      <c r="I147" s="0"/>
      <c r="J147" s="10" t="n">
        <v>1</v>
      </c>
      <c r="K147" s="0"/>
      <c r="L147" s="0"/>
      <c r="M147" s="0"/>
      <c r="N147" s="0"/>
      <c r="O147" s="0"/>
      <c r="P147" s="0"/>
      <c r="Q147" s="0"/>
      <c r="R147" s="0"/>
      <c r="S147" s="0" t="n">
        <v>1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5" t="s">
        <v>184</v>
      </c>
      <c r="B148" s="35" t="s">
        <v>458</v>
      </c>
      <c r="C148" s="35" t="n">
        <v>1</v>
      </c>
      <c r="D148" s="35" t="n">
        <v>0</v>
      </c>
      <c r="E148" s="10" t="n">
        <v>0</v>
      </c>
      <c r="F148" s="0"/>
      <c r="G148" s="10" t="n">
        <v>1</v>
      </c>
      <c r="H148" s="0"/>
      <c r="I148" s="0"/>
      <c r="J148" s="10" t="n">
        <v>1</v>
      </c>
      <c r="K148" s="0"/>
      <c r="L148" s="0"/>
      <c r="M148" s="0"/>
      <c r="N148" s="0"/>
      <c r="O148" s="0"/>
      <c r="P148" s="0"/>
      <c r="Q148" s="0"/>
      <c r="R148" s="0"/>
      <c r="S148" s="0" t="n">
        <v>1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5" t="s">
        <v>184</v>
      </c>
      <c r="B149" s="35" t="s">
        <v>459</v>
      </c>
      <c r="C149" s="35" t="n">
        <v>1</v>
      </c>
      <c r="D149" s="35" t="n">
        <v>0</v>
      </c>
      <c r="E149" s="10" t="n">
        <v>1</v>
      </c>
      <c r="F149" s="0"/>
      <c r="G149" s="10" t="n">
        <v>1</v>
      </c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 t="n">
        <v>1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5" t="s">
        <v>184</v>
      </c>
      <c r="B150" s="35" t="s">
        <v>460</v>
      </c>
      <c r="C150" s="35" t="n">
        <v>1</v>
      </c>
      <c r="D150" s="35" t="n">
        <v>0</v>
      </c>
      <c r="E150" s="10" t="n">
        <v>0</v>
      </c>
      <c r="F150" s="0"/>
      <c r="G150" s="10" t="n">
        <v>1</v>
      </c>
      <c r="H150" s="0"/>
      <c r="I150" s="0"/>
      <c r="J150" s="10" t="n">
        <v>1</v>
      </c>
      <c r="K150" s="0"/>
      <c r="L150" s="0"/>
      <c r="M150" s="0"/>
      <c r="N150" s="0"/>
      <c r="O150" s="0"/>
      <c r="P150" s="0"/>
      <c r="Q150" s="0"/>
      <c r="R150" s="0"/>
      <c r="S150" s="0" t="n">
        <v>1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5" t="s">
        <v>184</v>
      </c>
      <c r="B151" s="35" t="s">
        <v>461</v>
      </c>
      <c r="C151" s="35" t="n">
        <v>1</v>
      </c>
      <c r="D151" s="35" t="n">
        <v>0</v>
      </c>
      <c r="E151" s="10" t="n">
        <v>0</v>
      </c>
      <c r="F151" s="0"/>
      <c r="G151" s="10" t="n">
        <v>1</v>
      </c>
      <c r="H151" s="0"/>
      <c r="I151" s="0"/>
      <c r="J151" s="10" t="n">
        <v>1</v>
      </c>
      <c r="K151" s="0"/>
      <c r="L151" s="0"/>
      <c r="M151" s="0"/>
      <c r="N151" s="0"/>
      <c r="O151" s="0"/>
      <c r="P151" s="0"/>
      <c r="Q151" s="0"/>
      <c r="R151" s="0"/>
      <c r="S151" s="0" t="n">
        <v>1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5" t="s">
        <v>184</v>
      </c>
      <c r="B152" s="35" t="s">
        <v>462</v>
      </c>
      <c r="C152" s="35" t="n">
        <v>1</v>
      </c>
      <c r="D152" s="35" t="n">
        <v>0</v>
      </c>
      <c r="E152" s="10" t="n">
        <v>0</v>
      </c>
      <c r="F152" s="0"/>
      <c r="G152" s="10" t="n">
        <v>1</v>
      </c>
      <c r="H152" s="0"/>
      <c r="I152" s="0"/>
      <c r="J152" s="10" t="n">
        <v>1</v>
      </c>
      <c r="K152" s="0"/>
      <c r="L152" s="0"/>
      <c r="M152" s="0"/>
      <c r="N152" s="0"/>
      <c r="O152" s="0"/>
      <c r="P152" s="0"/>
      <c r="Q152" s="0"/>
      <c r="R152" s="0"/>
      <c r="S152" s="0" t="n">
        <v>1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10" t="s">
        <v>75</v>
      </c>
      <c r="B153" s="10" t="s">
        <v>463</v>
      </c>
      <c r="C153" s="10" t="n">
        <v>0</v>
      </c>
      <c r="D153" s="10" t="n">
        <v>0</v>
      </c>
      <c r="E153" s="10" t="n">
        <v>1</v>
      </c>
      <c r="F153" s="0"/>
      <c r="G153" s="10" t="n">
        <v>1</v>
      </c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 t="n">
        <v>1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10" t="s">
        <v>75</v>
      </c>
      <c r="B154" s="10" t="s">
        <v>464</v>
      </c>
      <c r="C154" s="10" t="n">
        <v>0</v>
      </c>
      <c r="D154" s="10" t="n">
        <v>0</v>
      </c>
      <c r="E154" s="10" t="n">
        <v>1</v>
      </c>
      <c r="F154" s="0"/>
      <c r="G154" s="10" t="n">
        <v>1</v>
      </c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 t="n">
        <v>1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10" t="s">
        <v>75</v>
      </c>
      <c r="B155" s="10" t="s">
        <v>465</v>
      </c>
      <c r="C155" s="10" t="n">
        <v>0</v>
      </c>
      <c r="D155" s="10" t="n">
        <v>0</v>
      </c>
      <c r="E155" s="10" t="n">
        <v>0</v>
      </c>
      <c r="F155" s="0"/>
      <c r="G155" s="10" t="n">
        <v>1</v>
      </c>
      <c r="H155" s="0"/>
      <c r="I155" s="10" t="n">
        <v>1</v>
      </c>
      <c r="J155" s="0"/>
      <c r="K155" s="0"/>
      <c r="L155" s="10" t="n">
        <v>1</v>
      </c>
      <c r="M155" s="0"/>
      <c r="N155" s="0"/>
      <c r="O155" s="0"/>
      <c r="P155" s="0"/>
      <c r="Q155" s="0"/>
      <c r="R155" s="0"/>
      <c r="S155" s="0" t="n">
        <v>1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10" t="s">
        <v>75</v>
      </c>
      <c r="B156" s="10" t="s">
        <v>466</v>
      </c>
      <c r="C156" s="10" t="n">
        <v>0</v>
      </c>
      <c r="D156" s="10" t="n">
        <v>0</v>
      </c>
      <c r="E156" s="10" t="n">
        <v>1</v>
      </c>
      <c r="F156" s="0"/>
      <c r="G156" s="10" t="n">
        <v>1</v>
      </c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 t="n">
        <v>1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10" t="s">
        <v>75</v>
      </c>
      <c r="B157" s="10" t="s">
        <v>467</v>
      </c>
      <c r="C157" s="10" t="n">
        <v>0</v>
      </c>
      <c r="D157" s="10" t="n">
        <v>0</v>
      </c>
      <c r="E157" s="10" t="n">
        <v>1</v>
      </c>
      <c r="F157" s="0"/>
      <c r="G157" s="10" t="n">
        <v>1</v>
      </c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 t="n">
        <v>1</v>
      </c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10" t="s">
        <v>75</v>
      </c>
      <c r="B158" s="10" t="s">
        <v>468</v>
      </c>
      <c r="C158" s="10" t="n">
        <v>0</v>
      </c>
      <c r="D158" s="10" t="n">
        <v>0</v>
      </c>
      <c r="E158" s="10" t="n">
        <v>1</v>
      </c>
      <c r="F158" s="0"/>
      <c r="G158" s="10" t="n">
        <v>1</v>
      </c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 t="n">
        <v>1</v>
      </c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10" t="s">
        <v>75</v>
      </c>
      <c r="B159" s="10" t="s">
        <v>469</v>
      </c>
      <c r="C159" s="10" t="n">
        <v>0</v>
      </c>
      <c r="D159" s="10" t="n">
        <v>0</v>
      </c>
      <c r="E159" s="10" t="n">
        <v>1</v>
      </c>
      <c r="F159" s="0"/>
      <c r="G159" s="10" t="n">
        <v>1</v>
      </c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 t="n">
        <v>1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10" t="s">
        <v>75</v>
      </c>
      <c r="B160" s="10" t="s">
        <v>470</v>
      </c>
      <c r="C160" s="10" t="n">
        <v>0</v>
      </c>
      <c r="D160" s="10" t="n">
        <v>0</v>
      </c>
      <c r="E160" s="10" t="n">
        <v>1</v>
      </c>
      <c r="F160" s="0"/>
      <c r="G160" s="10" t="n">
        <v>1</v>
      </c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 t="n">
        <v>1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10" t="s">
        <v>75</v>
      </c>
      <c r="B161" s="10" t="s">
        <v>471</v>
      </c>
      <c r="C161" s="10" t="n">
        <v>0</v>
      </c>
      <c r="D161" s="10" t="n">
        <v>0</v>
      </c>
      <c r="E161" s="10" t="n">
        <v>1</v>
      </c>
      <c r="F161" s="0"/>
      <c r="G161" s="10" t="n">
        <v>1</v>
      </c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 t="n">
        <v>1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10" t="s">
        <v>75</v>
      </c>
      <c r="B162" s="10" t="s">
        <v>472</v>
      </c>
      <c r="C162" s="10" t="n">
        <v>0</v>
      </c>
      <c r="D162" s="10" t="n">
        <v>0</v>
      </c>
      <c r="E162" s="10" t="n">
        <v>1</v>
      </c>
      <c r="F162" s="0"/>
      <c r="G162" s="10" t="n">
        <v>1</v>
      </c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 t="n">
        <v>1</v>
      </c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10" t="s">
        <v>75</v>
      </c>
      <c r="B163" s="10" t="s">
        <v>473</v>
      </c>
      <c r="C163" s="10" t="n">
        <v>0</v>
      </c>
      <c r="D163" s="10" t="n">
        <v>0</v>
      </c>
      <c r="E163" s="10" t="n">
        <v>0</v>
      </c>
      <c r="F163" s="0"/>
      <c r="G163" s="10" t="n">
        <v>1</v>
      </c>
      <c r="H163" s="10" t="n">
        <v>1</v>
      </c>
      <c r="I163" s="10" t="n">
        <v>1</v>
      </c>
      <c r="J163" s="0"/>
      <c r="K163" s="0"/>
      <c r="L163" s="0"/>
      <c r="M163" s="10" t="s">
        <v>474</v>
      </c>
      <c r="N163" s="0"/>
      <c r="O163" s="0"/>
      <c r="P163" s="0"/>
      <c r="Q163" s="0"/>
      <c r="R163" s="0"/>
      <c r="S163" s="0" t="n">
        <v>1</v>
      </c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10" t="s">
        <v>75</v>
      </c>
      <c r="B164" s="10" t="s">
        <v>475</v>
      </c>
      <c r="C164" s="10" t="n">
        <v>0</v>
      </c>
      <c r="D164" s="10" t="n">
        <v>0</v>
      </c>
      <c r="E164" s="10" t="n">
        <v>0</v>
      </c>
      <c r="F164" s="0"/>
      <c r="G164" s="10" t="n">
        <v>1</v>
      </c>
      <c r="H164" s="10" t="n">
        <v>1</v>
      </c>
      <c r="I164" s="10" t="n">
        <v>1</v>
      </c>
      <c r="J164" s="0"/>
      <c r="K164" s="0"/>
      <c r="L164" s="0"/>
      <c r="M164" s="10" t="s">
        <v>474</v>
      </c>
      <c r="N164" s="0"/>
      <c r="O164" s="0"/>
      <c r="P164" s="0"/>
      <c r="Q164" s="0"/>
      <c r="R164" s="0"/>
      <c r="S164" s="0" t="n">
        <v>1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10" t="s">
        <v>81</v>
      </c>
      <c r="B165" s="10" t="s">
        <v>476</v>
      </c>
      <c r="C165" s="10" t="n">
        <v>0</v>
      </c>
      <c r="D165" s="10" t="n">
        <v>0</v>
      </c>
      <c r="E165" s="10" t="n">
        <v>0</v>
      </c>
      <c r="F165" s="0"/>
      <c r="G165" s="10" t="n">
        <v>1</v>
      </c>
      <c r="H165" s="0"/>
      <c r="I165" s="10" t="n">
        <v>1</v>
      </c>
      <c r="J165" s="0"/>
      <c r="K165" s="0"/>
      <c r="L165" s="0"/>
      <c r="M165" s="0"/>
      <c r="N165" s="0"/>
      <c r="O165" s="0"/>
      <c r="P165" s="0"/>
      <c r="Q165" s="0"/>
      <c r="R165" s="0"/>
      <c r="S165" s="0" t="n">
        <v>1</v>
      </c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10" t="s">
        <v>81</v>
      </c>
      <c r="B166" s="10" t="s">
        <v>477</v>
      </c>
      <c r="C166" s="10" t="n">
        <v>0</v>
      </c>
      <c r="D166" s="10" t="n">
        <v>0</v>
      </c>
      <c r="E166" s="10" t="n">
        <v>1</v>
      </c>
      <c r="F166" s="0"/>
      <c r="G166" s="10" t="n">
        <v>1</v>
      </c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 t="n">
        <v>1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10" t="s">
        <v>81</v>
      </c>
      <c r="B167" s="10" t="s">
        <v>478</v>
      </c>
      <c r="C167" s="10" t="n">
        <v>0</v>
      </c>
      <c r="D167" s="10" t="n">
        <v>0</v>
      </c>
      <c r="E167" s="10" t="n">
        <v>0</v>
      </c>
      <c r="F167" s="0"/>
      <c r="G167" s="10" t="n">
        <v>1</v>
      </c>
      <c r="H167" s="0"/>
      <c r="I167" s="10" t="n">
        <v>1</v>
      </c>
      <c r="J167" s="0"/>
      <c r="K167" s="0"/>
      <c r="L167" s="0"/>
      <c r="M167" s="0"/>
      <c r="N167" s="0"/>
      <c r="O167" s="0"/>
      <c r="P167" s="0"/>
      <c r="Q167" s="0"/>
      <c r="R167" s="0"/>
      <c r="S167" s="0" t="n">
        <v>1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10" t="s">
        <v>81</v>
      </c>
      <c r="B168" s="10" t="s">
        <v>479</v>
      </c>
      <c r="C168" s="10" t="n">
        <v>0</v>
      </c>
      <c r="D168" s="10" t="n">
        <v>0</v>
      </c>
      <c r="E168" s="10" t="n">
        <v>1</v>
      </c>
      <c r="F168" s="0"/>
      <c r="G168" s="10" t="n">
        <v>1</v>
      </c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 t="n">
        <v>1</v>
      </c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10" t="s">
        <v>81</v>
      </c>
      <c r="B169" s="10" t="s">
        <v>480</v>
      </c>
      <c r="C169" s="10" t="n">
        <v>0</v>
      </c>
      <c r="D169" s="10" t="n">
        <v>0</v>
      </c>
      <c r="E169" s="10" t="n">
        <v>1</v>
      </c>
      <c r="F169" s="0"/>
      <c r="G169" s="10" t="n">
        <v>1</v>
      </c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 t="n">
        <v>1</v>
      </c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10" t="s">
        <v>81</v>
      </c>
      <c r="B170" s="10" t="s">
        <v>481</v>
      </c>
      <c r="C170" s="10" t="n">
        <v>0</v>
      </c>
      <c r="D170" s="10" t="n">
        <v>0</v>
      </c>
      <c r="E170" s="10" t="n">
        <v>0</v>
      </c>
      <c r="F170" s="0"/>
      <c r="G170" s="10" t="n">
        <v>1</v>
      </c>
      <c r="H170" s="0"/>
      <c r="I170" s="10" t="n">
        <v>1</v>
      </c>
      <c r="J170" s="0"/>
      <c r="K170" s="0"/>
      <c r="L170" s="0"/>
      <c r="M170" s="0"/>
      <c r="N170" s="0"/>
      <c r="O170" s="0"/>
      <c r="P170" s="0"/>
      <c r="Q170" s="0"/>
      <c r="R170" s="0"/>
      <c r="S170" s="0" t="n">
        <v>1</v>
      </c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10" t="s">
        <v>81</v>
      </c>
      <c r="B171" s="10" t="s">
        <v>482</v>
      </c>
      <c r="C171" s="10" t="n">
        <v>0</v>
      </c>
      <c r="D171" s="10" t="n">
        <v>0</v>
      </c>
      <c r="E171" s="10" t="n">
        <v>1</v>
      </c>
      <c r="F171" s="0"/>
      <c r="G171" s="10" t="n">
        <v>1</v>
      </c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 t="n">
        <v>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5" t="s">
        <v>83</v>
      </c>
      <c r="B172" s="35" t="s">
        <v>483</v>
      </c>
      <c r="C172" s="35" t="n">
        <v>1</v>
      </c>
      <c r="D172" s="35" t="n">
        <v>0</v>
      </c>
      <c r="E172" s="10" t="n">
        <v>0</v>
      </c>
      <c r="F172" s="0"/>
      <c r="G172" s="10" t="n">
        <v>1</v>
      </c>
      <c r="H172" s="10" t="n">
        <v>1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 t="n">
        <v>1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5" t="s">
        <v>83</v>
      </c>
      <c r="B173" s="35" t="s">
        <v>484</v>
      </c>
      <c r="C173" s="35" t="n">
        <v>1</v>
      </c>
      <c r="D173" s="35" t="n">
        <v>0</v>
      </c>
      <c r="E173" s="10" t="n">
        <v>1</v>
      </c>
      <c r="F173" s="0"/>
      <c r="G173" s="10" t="n">
        <v>1</v>
      </c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 t="n">
        <v>1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5" t="s">
        <v>83</v>
      </c>
      <c r="B174" s="35" t="s">
        <v>485</v>
      </c>
      <c r="C174" s="35" t="n">
        <v>1</v>
      </c>
      <c r="D174" s="35" t="n">
        <v>0</v>
      </c>
      <c r="E174" s="10" t="n">
        <v>0</v>
      </c>
      <c r="F174" s="0"/>
      <c r="G174" s="10" t="n">
        <v>1</v>
      </c>
      <c r="H174" s="10" t="n">
        <v>1</v>
      </c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 t="n">
        <v>1</v>
      </c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5" t="s">
        <v>83</v>
      </c>
      <c r="B175" s="35" t="s">
        <v>486</v>
      </c>
      <c r="C175" s="35" t="n">
        <v>1</v>
      </c>
      <c r="D175" s="35" t="n">
        <v>0</v>
      </c>
      <c r="E175" s="10" t="n">
        <v>1</v>
      </c>
      <c r="F175" s="0"/>
      <c r="G175" s="10" t="n">
        <v>1</v>
      </c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 t="n">
        <v>1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5" t="s">
        <v>83</v>
      </c>
      <c r="B176" s="35" t="s">
        <v>487</v>
      </c>
      <c r="C176" s="35" t="n">
        <v>1</v>
      </c>
      <c r="D176" s="35" t="n">
        <v>0</v>
      </c>
      <c r="E176" s="10" t="n">
        <v>1</v>
      </c>
      <c r="F176" s="0"/>
      <c r="G176" s="10" t="n">
        <v>1</v>
      </c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 t="n">
        <v>1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5" t="s">
        <v>83</v>
      </c>
      <c r="B177" s="35" t="s">
        <v>488</v>
      </c>
      <c r="C177" s="35" t="n">
        <v>1</v>
      </c>
      <c r="D177" s="35" t="n">
        <v>0</v>
      </c>
      <c r="E177" s="10" t="n">
        <v>1</v>
      </c>
      <c r="F177" s="0"/>
      <c r="G177" s="10" t="n">
        <v>1</v>
      </c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 t="n">
        <v>1</v>
      </c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5" t="s">
        <v>83</v>
      </c>
      <c r="B178" s="35" t="s">
        <v>486</v>
      </c>
      <c r="C178" s="35" t="n">
        <v>1</v>
      </c>
      <c r="D178" s="35" t="n">
        <v>0</v>
      </c>
      <c r="E178" s="10" t="n">
        <v>0</v>
      </c>
      <c r="F178" s="0"/>
      <c r="G178" s="10" t="n">
        <v>1</v>
      </c>
      <c r="H178" s="0"/>
      <c r="I178" s="0"/>
      <c r="J178" s="0"/>
      <c r="K178" s="0"/>
      <c r="L178" s="10" t="n">
        <v>1</v>
      </c>
      <c r="M178" s="10" t="s">
        <v>489</v>
      </c>
      <c r="N178" s="0"/>
      <c r="O178" s="0"/>
      <c r="P178" s="0"/>
      <c r="Q178" s="0"/>
      <c r="R178" s="0"/>
      <c r="S178" s="0" t="n">
        <v>1</v>
      </c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5" t="s">
        <v>83</v>
      </c>
      <c r="B179" s="35" t="s">
        <v>490</v>
      </c>
      <c r="C179" s="35" t="n">
        <v>1</v>
      </c>
      <c r="D179" s="35" t="n">
        <v>0</v>
      </c>
      <c r="E179" s="10" t="n">
        <v>1</v>
      </c>
      <c r="F179" s="0"/>
      <c r="G179" s="10" t="n">
        <v>1</v>
      </c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 t="n">
        <v>1</v>
      </c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5" t="s">
        <v>83</v>
      </c>
      <c r="B180" s="35" t="s">
        <v>490</v>
      </c>
      <c r="C180" s="35" t="n">
        <v>1</v>
      </c>
      <c r="D180" s="35" t="n">
        <v>0</v>
      </c>
      <c r="E180" s="10" t="n">
        <v>1</v>
      </c>
      <c r="F180" s="0"/>
      <c r="G180" s="10" t="n">
        <v>1</v>
      </c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 t="n">
        <v>1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5" t="s">
        <v>83</v>
      </c>
      <c r="B181" s="35" t="s">
        <v>491</v>
      </c>
      <c r="C181" s="35" t="n">
        <v>1</v>
      </c>
      <c r="D181" s="35" t="n">
        <v>0</v>
      </c>
      <c r="E181" s="10" t="n">
        <v>0</v>
      </c>
      <c r="F181" s="0"/>
      <c r="G181" s="10" t="n">
        <v>1</v>
      </c>
      <c r="H181" s="0"/>
      <c r="I181" s="0"/>
      <c r="J181" s="0"/>
      <c r="K181" s="0"/>
      <c r="L181" s="10" t="n">
        <v>1</v>
      </c>
      <c r="M181" s="10" t="s">
        <v>492</v>
      </c>
      <c r="N181" s="0"/>
      <c r="O181" s="0"/>
      <c r="P181" s="0"/>
      <c r="Q181" s="0"/>
      <c r="R181" s="0"/>
      <c r="S181" s="0" t="n">
        <v>1</v>
      </c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5" t="s">
        <v>83</v>
      </c>
      <c r="B182" s="35" t="s">
        <v>493</v>
      </c>
      <c r="C182" s="35" t="n">
        <v>1</v>
      </c>
      <c r="D182" s="35" t="n">
        <v>0</v>
      </c>
      <c r="E182" s="10" t="n">
        <v>1</v>
      </c>
      <c r="F182" s="0"/>
      <c r="G182" s="10" t="n">
        <v>1</v>
      </c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 t="n">
        <v>1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5" t="s">
        <v>83</v>
      </c>
      <c r="B183" s="35" t="s">
        <v>487</v>
      </c>
      <c r="C183" s="35" t="n">
        <v>1</v>
      </c>
      <c r="D183" s="35" t="n">
        <v>0</v>
      </c>
      <c r="E183" s="10" t="n">
        <v>1</v>
      </c>
      <c r="F183" s="0"/>
      <c r="G183" s="10" t="n">
        <v>1</v>
      </c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 t="n">
        <v>1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5" t="s">
        <v>83</v>
      </c>
      <c r="B184" s="35" t="s">
        <v>494</v>
      </c>
      <c r="C184" s="35" t="n">
        <v>1</v>
      </c>
      <c r="D184" s="35" t="n">
        <v>0</v>
      </c>
      <c r="E184" s="10" t="n">
        <v>1</v>
      </c>
      <c r="F184" s="0"/>
      <c r="G184" s="10" t="n">
        <v>1</v>
      </c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 t="n">
        <v>1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5" t="s">
        <v>83</v>
      </c>
      <c r="B185" s="35" t="s">
        <v>495</v>
      </c>
      <c r="C185" s="35" t="n">
        <v>1</v>
      </c>
      <c r="D185" s="35" t="n">
        <v>0</v>
      </c>
      <c r="E185" s="10" t="n">
        <v>1</v>
      </c>
      <c r="F185" s="0"/>
      <c r="G185" s="10" t="n">
        <v>1</v>
      </c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 t="n">
        <v>1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35" t="s">
        <v>83</v>
      </c>
      <c r="B186" s="35" t="s">
        <v>488</v>
      </c>
      <c r="C186" s="35" t="n">
        <v>1</v>
      </c>
      <c r="D186" s="35" t="n">
        <v>0</v>
      </c>
      <c r="E186" s="10" t="n">
        <v>1</v>
      </c>
      <c r="F186" s="0"/>
      <c r="G186" s="10" t="n">
        <v>1</v>
      </c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 t="n">
        <v>1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35" t="s">
        <v>83</v>
      </c>
      <c r="B187" s="35" t="s">
        <v>496</v>
      </c>
      <c r="C187" s="35" t="n">
        <v>1</v>
      </c>
      <c r="D187" s="35" t="n">
        <v>0</v>
      </c>
      <c r="E187" s="10" t="n">
        <v>1</v>
      </c>
      <c r="F187" s="0"/>
      <c r="G187" s="10" t="n">
        <v>1</v>
      </c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 t="n">
        <v>1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35" t="s">
        <v>83</v>
      </c>
      <c r="B188" s="35" t="s">
        <v>497</v>
      </c>
      <c r="C188" s="35" t="n">
        <v>1</v>
      </c>
      <c r="D188" s="35" t="n">
        <v>0</v>
      </c>
      <c r="E188" s="10" t="n">
        <v>1</v>
      </c>
      <c r="F188" s="0"/>
      <c r="G188" s="10" t="n">
        <v>1</v>
      </c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 t="n">
        <v>1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35" t="s">
        <v>83</v>
      </c>
      <c r="B189" s="35" t="s">
        <v>498</v>
      </c>
      <c r="C189" s="35" t="n">
        <v>1</v>
      </c>
      <c r="D189" s="35" t="n">
        <v>0</v>
      </c>
      <c r="E189" s="10" t="n">
        <v>0</v>
      </c>
      <c r="F189" s="0"/>
      <c r="G189" s="10" t="n">
        <v>1</v>
      </c>
      <c r="H189" s="0"/>
      <c r="I189" s="10" t="n">
        <v>1</v>
      </c>
      <c r="J189" s="0"/>
      <c r="K189" s="0"/>
      <c r="L189" s="0"/>
      <c r="M189" s="10" t="s">
        <v>406</v>
      </c>
      <c r="N189" s="0"/>
      <c r="O189" s="0"/>
      <c r="P189" s="0"/>
      <c r="Q189" s="0"/>
      <c r="R189" s="0"/>
      <c r="S189" s="0" t="n">
        <v>1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0" t="s">
        <v>83</v>
      </c>
      <c r="B190" s="0" t="s">
        <v>486</v>
      </c>
      <c r="C190" s="10" t="n">
        <v>1</v>
      </c>
      <c r="D190" s="10" t="n">
        <v>0</v>
      </c>
      <c r="E190" s="0" t="n">
        <v>1</v>
      </c>
      <c r="F190" s="0" t="n">
        <v>0</v>
      </c>
      <c r="G190" s="0" t="n">
        <v>0</v>
      </c>
      <c r="H190" s="0"/>
      <c r="I190" s="0"/>
      <c r="J190" s="0"/>
      <c r="K190" s="0"/>
      <c r="L190" s="0"/>
      <c r="M190" s="0"/>
      <c r="N190" s="0"/>
      <c r="O190" s="0" t="n">
        <v>70</v>
      </c>
      <c r="P190" s="0" t="n">
        <v>0</v>
      </c>
      <c r="Q190" s="0" t="n">
        <v>1</v>
      </c>
      <c r="R190" s="0"/>
      <c r="S190" s="0" t="n">
        <v>1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0" t="s">
        <v>83</v>
      </c>
      <c r="B191" s="0" t="s">
        <v>491</v>
      </c>
      <c r="C191" s="10" t="n">
        <v>1</v>
      </c>
      <c r="D191" s="10" t="n">
        <v>0</v>
      </c>
      <c r="E191" s="0" t="n">
        <v>0</v>
      </c>
      <c r="F191" s="0" t="n">
        <v>0</v>
      </c>
      <c r="G191" s="0" t="n">
        <v>0</v>
      </c>
      <c r="H191" s="0" t="n">
        <v>1</v>
      </c>
      <c r="I191" s="0"/>
      <c r="J191" s="0"/>
      <c r="K191" s="0"/>
      <c r="L191" s="0" t="n">
        <v>1</v>
      </c>
      <c r="M191" s="0"/>
      <c r="N191" s="0"/>
      <c r="O191" s="0" t="n">
        <v>70</v>
      </c>
      <c r="P191" s="0" t="n">
        <v>0</v>
      </c>
      <c r="Q191" s="0" t="n">
        <v>1</v>
      </c>
      <c r="R191" s="0"/>
      <c r="S191" s="0" t="n">
        <v>1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0" t="s">
        <v>83</v>
      </c>
      <c r="B192" s="0" t="s">
        <v>487</v>
      </c>
      <c r="C192" s="10" t="n">
        <v>1</v>
      </c>
      <c r="D192" s="10" t="n">
        <v>0</v>
      </c>
      <c r="E192" s="0" t="n">
        <v>1</v>
      </c>
      <c r="F192" s="0" t="n">
        <v>0</v>
      </c>
      <c r="G192" s="0" t="n">
        <v>0</v>
      </c>
      <c r="H192" s="0"/>
      <c r="I192" s="0"/>
      <c r="J192" s="0"/>
      <c r="K192" s="0"/>
      <c r="L192" s="0"/>
      <c r="M192" s="0"/>
      <c r="N192" s="0"/>
      <c r="O192" s="0" t="n">
        <v>85</v>
      </c>
      <c r="P192" s="0" t="n">
        <v>0</v>
      </c>
      <c r="Q192" s="0" t="n">
        <v>1</v>
      </c>
      <c r="R192" s="0"/>
      <c r="S192" s="0" t="n">
        <v>1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0" t="s">
        <v>83</v>
      </c>
      <c r="B193" s="0" t="s">
        <v>488</v>
      </c>
      <c r="C193" s="10" t="n">
        <v>1</v>
      </c>
      <c r="D193" s="10" t="n">
        <v>0</v>
      </c>
      <c r="E193" s="0" t="n">
        <v>1</v>
      </c>
      <c r="F193" s="0" t="n">
        <v>0</v>
      </c>
      <c r="G193" s="0" t="n">
        <v>0</v>
      </c>
      <c r="H193" s="0"/>
      <c r="I193" s="0"/>
      <c r="J193" s="0"/>
      <c r="K193" s="0"/>
      <c r="L193" s="0"/>
      <c r="M193" s="0"/>
      <c r="N193" s="0"/>
      <c r="O193" s="0" t="n">
        <v>85</v>
      </c>
      <c r="P193" s="0" t="n">
        <v>0</v>
      </c>
      <c r="Q193" s="0" t="n">
        <v>1</v>
      </c>
      <c r="R193" s="0"/>
      <c r="S193" s="0" t="n">
        <v>1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0" t="s">
        <v>83</v>
      </c>
      <c r="B194" s="34" t="s">
        <v>490</v>
      </c>
      <c r="C194" s="10" t="n">
        <v>1</v>
      </c>
      <c r="D194" s="10" t="n">
        <v>0</v>
      </c>
      <c r="E194" s="0" t="n">
        <v>0</v>
      </c>
      <c r="F194" s="0" t="n">
        <v>0</v>
      </c>
      <c r="G194" s="0" t="n">
        <v>0</v>
      </c>
      <c r="H194" s="0" t="n">
        <v>1</v>
      </c>
      <c r="I194" s="0"/>
      <c r="J194" s="0"/>
      <c r="K194" s="0"/>
      <c r="L194" s="0"/>
      <c r="M194" s="0"/>
      <c r="N194" s="0"/>
      <c r="O194" s="0" t="n">
        <v>90</v>
      </c>
      <c r="P194" s="0" t="n">
        <v>0</v>
      </c>
      <c r="Q194" s="0" t="n">
        <v>2</v>
      </c>
      <c r="R194" s="0"/>
      <c r="S194" s="0" t="n">
        <v>1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0" t="s">
        <v>83</v>
      </c>
      <c r="B195" s="34" t="s">
        <v>499</v>
      </c>
      <c r="C195" s="10" t="n">
        <v>1</v>
      </c>
      <c r="D195" s="10" t="n">
        <v>0</v>
      </c>
      <c r="E195" s="0" t="n">
        <v>0</v>
      </c>
      <c r="F195" s="0" t="n">
        <v>0</v>
      </c>
      <c r="G195" s="0" t="n">
        <v>0</v>
      </c>
      <c r="H195" s="0" t="n">
        <v>1</v>
      </c>
      <c r="I195" s="0"/>
      <c r="J195" s="0"/>
      <c r="K195" s="0"/>
      <c r="L195" s="0"/>
      <c r="M195" s="0"/>
      <c r="N195" s="0"/>
      <c r="O195" s="0" t="n">
        <v>90</v>
      </c>
      <c r="P195" s="0" t="n">
        <v>0</v>
      </c>
      <c r="Q195" s="0" t="n">
        <v>2</v>
      </c>
      <c r="R195" s="0"/>
      <c r="S195" s="0" t="n">
        <v>1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0" t="s">
        <v>83</v>
      </c>
      <c r="B196" s="34" t="s">
        <v>494</v>
      </c>
      <c r="C196" s="10" t="n">
        <v>1</v>
      </c>
      <c r="D196" s="10" t="n">
        <v>0</v>
      </c>
      <c r="E196" s="0" t="n">
        <v>1</v>
      </c>
      <c r="F196" s="0" t="n">
        <v>0</v>
      </c>
      <c r="G196" s="0" t="n">
        <v>0</v>
      </c>
      <c r="H196" s="0"/>
      <c r="I196" s="0"/>
      <c r="J196" s="0"/>
      <c r="K196" s="0"/>
      <c r="L196" s="0"/>
      <c r="M196" s="0"/>
      <c r="N196" s="0"/>
      <c r="O196" s="0" t="n">
        <v>90</v>
      </c>
      <c r="P196" s="0" t="n">
        <v>0</v>
      </c>
      <c r="Q196" s="0" t="n">
        <v>2</v>
      </c>
      <c r="R196" s="0"/>
      <c r="S196" s="0" t="n">
        <v>1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0" t="s">
        <v>83</v>
      </c>
      <c r="B197" s="34" t="s">
        <v>496</v>
      </c>
      <c r="C197" s="10" t="n">
        <v>1</v>
      </c>
      <c r="D197" s="10" t="n">
        <v>0</v>
      </c>
      <c r="E197" s="0" t="n">
        <v>0</v>
      </c>
      <c r="F197" s="0" t="n">
        <v>0</v>
      </c>
      <c r="G197" s="0" t="n">
        <v>0</v>
      </c>
      <c r="H197" s="0" t="n">
        <v>1</v>
      </c>
      <c r="I197" s="0"/>
      <c r="J197" s="0"/>
      <c r="K197" s="0"/>
      <c r="L197" s="0"/>
      <c r="M197" s="0"/>
      <c r="N197" s="0"/>
      <c r="O197" s="0" t="n">
        <v>90</v>
      </c>
      <c r="P197" s="0" t="n">
        <v>0</v>
      </c>
      <c r="Q197" s="0" t="n">
        <v>2</v>
      </c>
      <c r="R197" s="0"/>
      <c r="S197" s="0" t="n">
        <v>1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10" t="s">
        <v>85</v>
      </c>
      <c r="B198" s="10" t="s">
        <v>500</v>
      </c>
      <c r="C198" s="10" t="n">
        <v>0</v>
      </c>
      <c r="D198" s="10" t="n">
        <v>0</v>
      </c>
      <c r="E198" s="10" t="n">
        <v>0</v>
      </c>
      <c r="F198" s="0"/>
      <c r="G198" s="10" t="n">
        <v>1</v>
      </c>
      <c r="H198" s="0"/>
      <c r="I198" s="0"/>
      <c r="J198" s="0"/>
      <c r="K198" s="0"/>
      <c r="L198" s="0"/>
      <c r="M198" s="10" t="s">
        <v>501</v>
      </c>
      <c r="N198" s="0"/>
      <c r="O198" s="0"/>
      <c r="P198" s="0"/>
      <c r="Q198" s="0"/>
      <c r="R198" s="0"/>
      <c r="S198" s="0" t="n">
        <v>1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10" t="s">
        <v>85</v>
      </c>
      <c r="B199" s="10" t="s">
        <v>502</v>
      </c>
      <c r="C199" s="10" t="n">
        <v>0</v>
      </c>
      <c r="D199" s="10" t="n">
        <v>0</v>
      </c>
      <c r="E199" s="10" t="n">
        <v>1</v>
      </c>
      <c r="F199" s="0"/>
      <c r="G199" s="10" t="n">
        <v>1</v>
      </c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 t="n">
        <v>1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10" t="s">
        <v>85</v>
      </c>
      <c r="B200" s="10" t="s">
        <v>503</v>
      </c>
      <c r="C200" s="10" t="n">
        <v>0</v>
      </c>
      <c r="D200" s="10" t="n">
        <v>0</v>
      </c>
      <c r="E200" s="10" t="n">
        <v>1</v>
      </c>
      <c r="F200" s="0"/>
      <c r="G200" s="10" t="n">
        <v>1</v>
      </c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 t="n">
        <v>1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10" t="s">
        <v>85</v>
      </c>
      <c r="B201" s="10" t="s">
        <v>504</v>
      </c>
      <c r="C201" s="10" t="n">
        <v>0</v>
      </c>
      <c r="D201" s="10" t="n">
        <v>0</v>
      </c>
      <c r="E201" s="10" t="n">
        <v>1</v>
      </c>
      <c r="F201" s="0"/>
      <c r="G201" s="10" t="n">
        <v>1</v>
      </c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 t="n">
        <v>1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10" t="s">
        <v>85</v>
      </c>
      <c r="B202" s="10" t="s">
        <v>505</v>
      </c>
      <c r="C202" s="10" t="n">
        <v>0</v>
      </c>
      <c r="D202" s="10" t="n">
        <v>0</v>
      </c>
      <c r="E202" s="10" t="n">
        <v>1</v>
      </c>
      <c r="F202" s="0"/>
      <c r="G202" s="10" t="n">
        <v>1</v>
      </c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 t="n">
        <v>1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10" t="s">
        <v>85</v>
      </c>
      <c r="B203" s="10" t="s">
        <v>506</v>
      </c>
      <c r="C203" s="10" t="n">
        <v>0</v>
      </c>
      <c r="D203" s="10" t="n">
        <v>0</v>
      </c>
      <c r="E203" s="10" t="n">
        <v>1</v>
      </c>
      <c r="F203" s="0"/>
      <c r="G203" s="10" t="n">
        <v>1</v>
      </c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 t="n">
        <v>1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10" t="s">
        <v>85</v>
      </c>
      <c r="B204" s="10" t="s">
        <v>507</v>
      </c>
      <c r="C204" s="10" t="n">
        <v>0</v>
      </c>
      <c r="D204" s="10" t="n">
        <v>0</v>
      </c>
      <c r="E204" s="10" t="n">
        <v>1</v>
      </c>
      <c r="F204" s="0"/>
      <c r="G204" s="10" t="n">
        <v>1</v>
      </c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 t="n">
        <v>1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10" t="s">
        <v>85</v>
      </c>
      <c r="B205" s="10" t="s">
        <v>508</v>
      </c>
      <c r="C205" s="10" t="n">
        <v>0</v>
      </c>
      <c r="D205" s="10" t="n">
        <v>0</v>
      </c>
      <c r="E205" s="10" t="n">
        <v>1</v>
      </c>
      <c r="F205" s="0"/>
      <c r="G205" s="10" t="n">
        <v>1</v>
      </c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 t="n">
        <v>1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10" t="s">
        <v>85</v>
      </c>
      <c r="B206" s="10" t="s">
        <v>509</v>
      </c>
      <c r="C206" s="10" t="n">
        <v>0</v>
      </c>
      <c r="D206" s="10" t="n">
        <v>0</v>
      </c>
      <c r="E206" s="10" t="n">
        <v>1</v>
      </c>
      <c r="F206" s="0"/>
      <c r="G206" s="10" t="n">
        <v>1</v>
      </c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 t="n">
        <v>1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10" t="s">
        <v>85</v>
      </c>
      <c r="B207" s="10" t="s">
        <v>510</v>
      </c>
      <c r="C207" s="10" t="n">
        <v>0</v>
      </c>
      <c r="D207" s="10" t="n">
        <v>0</v>
      </c>
      <c r="E207" s="10" t="n">
        <v>1</v>
      </c>
      <c r="F207" s="0"/>
      <c r="G207" s="10" t="n">
        <v>1</v>
      </c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 t="n">
        <v>1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10" t="s">
        <v>85</v>
      </c>
      <c r="B208" s="10" t="s">
        <v>511</v>
      </c>
      <c r="C208" s="10" t="n">
        <v>0</v>
      </c>
      <c r="D208" s="10" t="n">
        <v>0</v>
      </c>
      <c r="E208" s="10" t="n">
        <v>1</v>
      </c>
      <c r="F208" s="0"/>
      <c r="G208" s="10" t="n">
        <v>1</v>
      </c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 t="n">
        <v>1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10" t="s">
        <v>85</v>
      </c>
      <c r="B209" s="10" t="s">
        <v>512</v>
      </c>
      <c r="C209" s="10" t="n">
        <v>0</v>
      </c>
      <c r="D209" s="10" t="n">
        <v>0</v>
      </c>
      <c r="E209" s="10" t="n">
        <v>1</v>
      </c>
      <c r="F209" s="0"/>
      <c r="G209" s="10" t="n">
        <v>1</v>
      </c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 t="n">
        <v>1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10" t="s">
        <v>85</v>
      </c>
      <c r="B210" s="10" t="s">
        <v>513</v>
      </c>
      <c r="C210" s="10" t="n">
        <v>0</v>
      </c>
      <c r="D210" s="10" t="n">
        <v>0</v>
      </c>
      <c r="E210" s="10" t="n">
        <v>1</v>
      </c>
      <c r="F210" s="0"/>
      <c r="G210" s="10" t="n">
        <v>1</v>
      </c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 t="n">
        <v>1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10" t="s">
        <v>85</v>
      </c>
      <c r="B211" s="10" t="s">
        <v>514</v>
      </c>
      <c r="C211" s="10" t="n">
        <v>0</v>
      </c>
      <c r="D211" s="10" t="n">
        <v>0</v>
      </c>
      <c r="E211" s="10" t="n">
        <v>1</v>
      </c>
      <c r="F211" s="0"/>
      <c r="G211" s="10" t="n">
        <v>1</v>
      </c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 t="n">
        <v>1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10" t="s">
        <v>87</v>
      </c>
      <c r="B212" s="10" t="s">
        <v>515</v>
      </c>
      <c r="C212" s="10" t="n">
        <v>0</v>
      </c>
      <c r="D212" s="10" t="n">
        <v>0</v>
      </c>
      <c r="E212" s="10" t="n">
        <v>0</v>
      </c>
      <c r="F212" s="0"/>
      <c r="G212" s="10" t="n">
        <v>0</v>
      </c>
      <c r="H212" s="0"/>
      <c r="I212" s="10" t="n">
        <v>1</v>
      </c>
      <c r="J212" s="0"/>
      <c r="K212" s="0"/>
      <c r="L212" s="0"/>
      <c r="M212" s="0"/>
      <c r="N212" s="0"/>
      <c r="O212" s="0"/>
      <c r="P212" s="0"/>
      <c r="Q212" s="0"/>
      <c r="R212" s="0"/>
      <c r="S212" s="0" t="n">
        <v>0</v>
      </c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10" t="s">
        <v>87</v>
      </c>
      <c r="B213" s="10" t="s">
        <v>516</v>
      </c>
      <c r="C213" s="10" t="n">
        <v>0</v>
      </c>
      <c r="D213" s="10" t="n">
        <v>0</v>
      </c>
      <c r="E213" s="10" t="n">
        <v>0</v>
      </c>
      <c r="F213" s="0"/>
      <c r="G213" s="10" t="n">
        <v>0</v>
      </c>
      <c r="H213" s="0"/>
      <c r="I213" s="10" t="n">
        <v>1</v>
      </c>
      <c r="J213" s="0"/>
      <c r="K213" s="0"/>
      <c r="L213" s="0"/>
      <c r="M213" s="0"/>
      <c r="N213" s="0"/>
      <c r="O213" s="0"/>
      <c r="P213" s="0"/>
      <c r="Q213" s="0"/>
      <c r="R213" s="0"/>
      <c r="S213" s="0" t="n">
        <v>0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10" t="s">
        <v>87</v>
      </c>
      <c r="B214" s="10" t="s">
        <v>517</v>
      </c>
      <c r="C214" s="10" t="n">
        <v>0</v>
      </c>
      <c r="D214" s="10" t="n">
        <v>0</v>
      </c>
      <c r="E214" s="10" t="n">
        <v>0</v>
      </c>
      <c r="F214" s="0"/>
      <c r="G214" s="10" t="n">
        <v>0</v>
      </c>
      <c r="H214" s="0"/>
      <c r="I214" s="10" t="n">
        <v>1</v>
      </c>
      <c r="J214" s="0"/>
      <c r="K214" s="0"/>
      <c r="L214" s="0"/>
      <c r="M214" s="0"/>
      <c r="N214" s="0"/>
      <c r="O214" s="0"/>
      <c r="P214" s="0"/>
      <c r="Q214" s="0"/>
      <c r="R214" s="0"/>
      <c r="S214" s="0" t="n">
        <v>0</v>
      </c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10" t="s">
        <v>87</v>
      </c>
      <c r="B215" s="10" t="s">
        <v>518</v>
      </c>
      <c r="C215" s="10" t="n">
        <v>0</v>
      </c>
      <c r="D215" s="10" t="n">
        <v>0</v>
      </c>
      <c r="E215" s="10" t="n">
        <v>0</v>
      </c>
      <c r="F215" s="0"/>
      <c r="G215" s="10" t="n">
        <v>0</v>
      </c>
      <c r="H215" s="0"/>
      <c r="I215" s="0"/>
      <c r="J215" s="0"/>
      <c r="K215" s="0"/>
      <c r="L215" s="0"/>
      <c r="M215" s="10" t="s">
        <v>501</v>
      </c>
      <c r="N215" s="0"/>
      <c r="O215" s="0"/>
      <c r="P215" s="0"/>
      <c r="Q215" s="0"/>
      <c r="R215" s="0"/>
      <c r="S215" s="0" t="n">
        <v>0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10" t="s">
        <v>87</v>
      </c>
      <c r="B216" s="10" t="s">
        <v>519</v>
      </c>
      <c r="C216" s="10" t="n">
        <v>0</v>
      </c>
      <c r="D216" s="10" t="n">
        <v>0</v>
      </c>
      <c r="E216" s="10" t="n">
        <v>0</v>
      </c>
      <c r="F216" s="0"/>
      <c r="G216" s="10" t="n">
        <v>0</v>
      </c>
      <c r="H216" s="0"/>
      <c r="I216" s="0"/>
      <c r="J216" s="0"/>
      <c r="K216" s="0"/>
      <c r="L216" s="0"/>
      <c r="M216" s="10" t="s">
        <v>501</v>
      </c>
      <c r="N216" s="0"/>
      <c r="O216" s="0"/>
      <c r="P216" s="0"/>
      <c r="Q216" s="0"/>
      <c r="R216" s="0"/>
      <c r="S216" s="0" t="n">
        <v>0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10" t="s">
        <v>87</v>
      </c>
      <c r="B217" s="10" t="s">
        <v>520</v>
      </c>
      <c r="C217" s="10" t="n">
        <v>0</v>
      </c>
      <c r="D217" s="10" t="n">
        <v>0</v>
      </c>
      <c r="E217" s="10" t="n">
        <v>0</v>
      </c>
      <c r="F217" s="0"/>
      <c r="G217" s="10" t="n">
        <v>0</v>
      </c>
      <c r="H217" s="0"/>
      <c r="I217" s="10" t="n">
        <v>1</v>
      </c>
      <c r="J217" s="0"/>
      <c r="K217" s="0"/>
      <c r="L217" s="0"/>
      <c r="M217" s="0"/>
      <c r="N217" s="0"/>
      <c r="O217" s="0"/>
      <c r="P217" s="0"/>
      <c r="Q217" s="0"/>
      <c r="R217" s="0"/>
      <c r="S217" s="0" t="n">
        <v>0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10" t="s">
        <v>87</v>
      </c>
      <c r="B218" s="10" t="s">
        <v>521</v>
      </c>
      <c r="C218" s="10" t="n">
        <v>0</v>
      </c>
      <c r="D218" s="10" t="n">
        <v>0</v>
      </c>
      <c r="E218" s="10" t="n">
        <v>0</v>
      </c>
      <c r="F218" s="0"/>
      <c r="G218" s="10" t="n">
        <v>0</v>
      </c>
      <c r="H218" s="0"/>
      <c r="I218" s="0"/>
      <c r="J218" s="10" t="n">
        <v>1</v>
      </c>
      <c r="K218" s="0"/>
      <c r="L218" s="0"/>
      <c r="M218" s="0"/>
      <c r="N218" s="0"/>
      <c r="O218" s="0"/>
      <c r="P218" s="0"/>
      <c r="Q218" s="0"/>
      <c r="R218" s="0"/>
      <c r="S218" s="0" t="n">
        <v>0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10" t="s">
        <v>87</v>
      </c>
      <c r="B219" s="10" t="s">
        <v>522</v>
      </c>
      <c r="C219" s="10" t="n">
        <v>0</v>
      </c>
      <c r="D219" s="10" t="n">
        <v>0</v>
      </c>
      <c r="E219" s="10" t="n">
        <v>0</v>
      </c>
      <c r="F219" s="0"/>
      <c r="G219" s="10" t="n">
        <v>0</v>
      </c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 t="n">
        <v>0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10" t="s">
        <v>87</v>
      </c>
      <c r="B220" s="10" t="s">
        <v>523</v>
      </c>
      <c r="C220" s="10" t="n">
        <v>0</v>
      </c>
      <c r="D220" s="10" t="n">
        <v>0</v>
      </c>
      <c r="E220" s="10" t="n">
        <v>0</v>
      </c>
      <c r="F220" s="0"/>
      <c r="G220" s="10" t="n">
        <v>0</v>
      </c>
      <c r="H220" s="0"/>
      <c r="I220" s="0"/>
      <c r="J220" s="10" t="n">
        <v>1</v>
      </c>
      <c r="K220" s="0"/>
      <c r="L220" s="0"/>
      <c r="M220" s="0"/>
      <c r="N220" s="0"/>
      <c r="O220" s="0"/>
      <c r="P220" s="0"/>
      <c r="Q220" s="0"/>
      <c r="R220" s="0"/>
      <c r="S220" s="0" t="n">
        <v>0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10" t="s">
        <v>87</v>
      </c>
      <c r="B221" s="10" t="s">
        <v>524</v>
      </c>
      <c r="C221" s="10" t="n">
        <v>0</v>
      </c>
      <c r="D221" s="10" t="n">
        <v>0</v>
      </c>
      <c r="E221" s="10" t="n">
        <v>0</v>
      </c>
      <c r="F221" s="0"/>
      <c r="G221" s="10" t="n">
        <v>0</v>
      </c>
      <c r="H221" s="0"/>
      <c r="I221" s="0"/>
      <c r="J221" s="10" t="n">
        <v>1</v>
      </c>
      <c r="K221" s="0"/>
      <c r="L221" s="0"/>
      <c r="M221" s="0"/>
      <c r="N221" s="0"/>
      <c r="O221" s="0"/>
      <c r="P221" s="0"/>
      <c r="Q221" s="0"/>
      <c r="R221" s="0"/>
      <c r="S221" s="0" t="n">
        <v>0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10" t="s">
        <v>87</v>
      </c>
      <c r="B222" s="10" t="s">
        <v>525</v>
      </c>
      <c r="C222" s="10" t="n">
        <v>0</v>
      </c>
      <c r="D222" s="10" t="n">
        <v>0</v>
      </c>
      <c r="E222" s="10" t="n">
        <v>0</v>
      </c>
      <c r="F222" s="0"/>
      <c r="G222" s="10" t="n">
        <v>0</v>
      </c>
      <c r="H222" s="0"/>
      <c r="I222" s="0"/>
      <c r="J222" s="10" t="n">
        <v>1</v>
      </c>
      <c r="K222" s="0"/>
      <c r="L222" s="0"/>
      <c r="M222" s="0"/>
      <c r="N222" s="0"/>
      <c r="O222" s="0"/>
      <c r="P222" s="0"/>
      <c r="Q222" s="0"/>
      <c r="R222" s="0"/>
      <c r="S222" s="0" t="n">
        <v>0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0" t="s">
        <v>87</v>
      </c>
      <c r="B223" s="0" t="s">
        <v>526</v>
      </c>
      <c r="C223" s="10" t="n">
        <v>0</v>
      </c>
      <c r="D223" s="10" t="n">
        <v>0</v>
      </c>
      <c r="E223" s="0" t="n">
        <v>0</v>
      </c>
      <c r="F223" s="33"/>
      <c r="G223" s="33"/>
      <c r="H223" s="0"/>
      <c r="I223" s="0"/>
      <c r="J223" s="0" t="n">
        <v>1</v>
      </c>
      <c r="K223" s="0"/>
      <c r="L223" s="0"/>
      <c r="M223" s="0"/>
      <c r="N223" s="0"/>
      <c r="O223" s="0"/>
      <c r="P223" s="0"/>
      <c r="Q223" s="0"/>
      <c r="R223" s="0"/>
      <c r="S223" s="0" t="n">
        <v>0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0" t="s">
        <v>97</v>
      </c>
      <c r="B224" s="0" t="s">
        <v>527</v>
      </c>
      <c r="C224" s="10" t="n">
        <v>0</v>
      </c>
      <c r="D224" s="10" t="n">
        <v>0</v>
      </c>
      <c r="E224" s="0" t="n">
        <v>1</v>
      </c>
      <c r="F224" s="33" t="n">
        <v>0</v>
      </c>
      <c r="G224" s="33" t="n">
        <v>0</v>
      </c>
      <c r="H224" s="0"/>
      <c r="I224" s="0"/>
      <c r="J224" s="0"/>
      <c r="K224" s="0"/>
      <c r="L224" s="0"/>
      <c r="M224" s="0"/>
      <c r="N224" s="0"/>
      <c r="O224" s="0" t="n">
        <v>95</v>
      </c>
      <c r="P224" s="0" t="n">
        <v>4</v>
      </c>
      <c r="Q224" s="0" t="n">
        <v>2</v>
      </c>
      <c r="R224" s="0"/>
      <c r="S224" s="0" t="n">
        <v>1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0" t="s">
        <v>97</v>
      </c>
      <c r="B225" s="0" t="s">
        <v>528</v>
      </c>
      <c r="C225" s="10" t="n">
        <v>0</v>
      </c>
      <c r="D225" s="10" t="n">
        <v>0</v>
      </c>
      <c r="E225" s="0" t="n">
        <v>1</v>
      </c>
      <c r="F225" s="33" t="n">
        <v>0</v>
      </c>
      <c r="G225" s="33" t="n">
        <v>0</v>
      </c>
      <c r="H225" s="0"/>
      <c r="I225" s="0"/>
      <c r="J225" s="0"/>
      <c r="K225" s="0"/>
      <c r="L225" s="0"/>
      <c r="M225" s="0"/>
      <c r="N225" s="0"/>
      <c r="O225" s="0" t="n">
        <v>95</v>
      </c>
      <c r="P225" s="0" t="n">
        <v>4</v>
      </c>
      <c r="Q225" s="0" t="n">
        <v>1</v>
      </c>
      <c r="R225" s="0" t="s">
        <v>529</v>
      </c>
      <c r="S225" s="0" t="n">
        <v>1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0" t="s">
        <v>97</v>
      </c>
      <c r="B226" s="0" t="s">
        <v>530</v>
      </c>
      <c r="C226" s="10" t="n">
        <v>0</v>
      </c>
      <c r="D226" s="10" t="n">
        <v>0</v>
      </c>
      <c r="E226" s="0" t="n">
        <v>1</v>
      </c>
      <c r="F226" s="33" t="n">
        <v>0</v>
      </c>
      <c r="G226" s="33" t="n">
        <v>0</v>
      </c>
      <c r="H226" s="0"/>
      <c r="I226" s="0"/>
      <c r="J226" s="0"/>
      <c r="K226" s="0"/>
      <c r="L226" s="0"/>
      <c r="M226" s="0"/>
      <c r="N226" s="0"/>
      <c r="O226" s="0" t="n">
        <v>95</v>
      </c>
      <c r="P226" s="0" t="n">
        <v>4</v>
      </c>
      <c r="Q226" s="0" t="n">
        <v>2</v>
      </c>
      <c r="R226" s="0"/>
      <c r="S226" s="0" t="n">
        <v>1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0" t="s">
        <v>97</v>
      </c>
      <c r="B227" s="0" t="s">
        <v>531</v>
      </c>
      <c r="C227" s="10" t="n">
        <v>0</v>
      </c>
      <c r="D227" s="10" t="n">
        <v>0</v>
      </c>
      <c r="E227" s="0" t="n">
        <v>1</v>
      </c>
      <c r="F227" s="33" t="n">
        <v>0</v>
      </c>
      <c r="G227" s="33" t="n">
        <v>0</v>
      </c>
      <c r="H227" s="0"/>
      <c r="I227" s="0"/>
      <c r="J227" s="0"/>
      <c r="K227" s="0"/>
      <c r="L227" s="0"/>
      <c r="M227" s="0"/>
      <c r="N227" s="0"/>
      <c r="O227" s="0" t="n">
        <v>95</v>
      </c>
      <c r="P227" s="0" t="n">
        <v>4</v>
      </c>
      <c r="Q227" s="0" t="n">
        <v>1</v>
      </c>
      <c r="R227" s="0" t="s">
        <v>529</v>
      </c>
      <c r="S227" s="0" t="n">
        <v>1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0" t="s">
        <v>97</v>
      </c>
      <c r="B228" s="0" t="s">
        <v>532</v>
      </c>
      <c r="C228" s="10" t="n">
        <v>0</v>
      </c>
      <c r="D228" s="10" t="n">
        <v>0</v>
      </c>
      <c r="E228" s="0" t="n">
        <v>1</v>
      </c>
      <c r="F228" s="33" t="n">
        <v>0</v>
      </c>
      <c r="G228" s="33" t="n">
        <v>0</v>
      </c>
      <c r="H228" s="0"/>
      <c r="I228" s="0"/>
      <c r="J228" s="0"/>
      <c r="K228" s="0"/>
      <c r="L228" s="0"/>
      <c r="M228" s="0"/>
      <c r="N228" s="0"/>
      <c r="O228" s="0" t="n">
        <v>95</v>
      </c>
      <c r="P228" s="0" t="n">
        <v>4</v>
      </c>
      <c r="Q228" s="0" t="n">
        <v>2</v>
      </c>
      <c r="R228" s="0"/>
      <c r="S228" s="0" t="n">
        <v>1</v>
      </c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0" t="s">
        <v>97</v>
      </c>
      <c r="B229" s="0" t="s">
        <v>533</v>
      </c>
      <c r="C229" s="10" t="n">
        <v>0</v>
      </c>
      <c r="D229" s="10" t="n">
        <v>0</v>
      </c>
      <c r="E229" s="0" t="n">
        <v>1</v>
      </c>
      <c r="F229" s="33" t="n">
        <v>0</v>
      </c>
      <c r="G229" s="33" t="n">
        <v>0</v>
      </c>
      <c r="H229" s="0"/>
      <c r="I229" s="0"/>
      <c r="J229" s="0"/>
      <c r="K229" s="0"/>
      <c r="L229" s="0"/>
      <c r="M229" s="0"/>
      <c r="N229" s="0"/>
      <c r="O229" s="0" t="n">
        <v>95</v>
      </c>
      <c r="P229" s="0" t="n">
        <v>4</v>
      </c>
      <c r="Q229" s="0" t="n">
        <v>2</v>
      </c>
      <c r="R229" s="0" t="s">
        <v>534</v>
      </c>
      <c r="S229" s="0" t="n">
        <v>1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10" t="s">
        <v>97</v>
      </c>
      <c r="B230" s="10" t="s">
        <v>535</v>
      </c>
      <c r="C230" s="10" t="n">
        <v>0</v>
      </c>
      <c r="D230" s="10" t="n">
        <v>0</v>
      </c>
      <c r="E230" s="10" t="n">
        <v>1</v>
      </c>
      <c r="F230" s="0"/>
      <c r="G230" s="10" t="n">
        <v>1</v>
      </c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 t="n">
        <v>1</v>
      </c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10" t="s">
        <v>97</v>
      </c>
      <c r="B231" s="10" t="s">
        <v>536</v>
      </c>
      <c r="C231" s="10" t="n">
        <v>0</v>
      </c>
      <c r="D231" s="10" t="n">
        <v>0</v>
      </c>
      <c r="E231" s="10" t="n">
        <v>1</v>
      </c>
      <c r="F231" s="0"/>
      <c r="G231" s="10" t="n">
        <v>1</v>
      </c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 t="n">
        <v>1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0" t="s">
        <v>99</v>
      </c>
      <c r="B232" s="0" t="s">
        <v>537</v>
      </c>
      <c r="C232" s="10" t="n">
        <v>0</v>
      </c>
      <c r="D232" s="10" t="n">
        <v>0</v>
      </c>
      <c r="E232" s="0" t="n">
        <v>0</v>
      </c>
      <c r="F232" s="33" t="n">
        <v>0</v>
      </c>
      <c r="G232" s="33" t="n">
        <v>0</v>
      </c>
      <c r="H232" s="0"/>
      <c r="I232" s="0" t="n">
        <v>1</v>
      </c>
      <c r="J232" s="0"/>
      <c r="K232" s="0"/>
      <c r="L232" s="0" t="n">
        <v>1</v>
      </c>
      <c r="M232" s="0"/>
      <c r="N232" s="0"/>
      <c r="O232" s="0"/>
      <c r="P232" s="0" t="n">
        <v>4</v>
      </c>
      <c r="Q232" s="0" t="n">
        <v>2</v>
      </c>
      <c r="R232" s="0"/>
      <c r="S232" s="0" t="n">
        <v>1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0" t="s">
        <v>99</v>
      </c>
      <c r="B233" s="0" t="s">
        <v>538</v>
      </c>
      <c r="C233" s="10" t="n">
        <v>0</v>
      </c>
      <c r="D233" s="10" t="n">
        <v>0</v>
      </c>
      <c r="E233" s="0" t="n">
        <v>0</v>
      </c>
      <c r="F233" s="33" t="n">
        <v>0</v>
      </c>
      <c r="G233" s="33" t="n">
        <v>0</v>
      </c>
      <c r="H233" s="0"/>
      <c r="I233" s="0" t="n">
        <v>1</v>
      </c>
      <c r="J233" s="0"/>
      <c r="K233" s="0"/>
      <c r="L233" s="0" t="n">
        <v>1</v>
      </c>
      <c r="M233" s="0"/>
      <c r="N233" s="0"/>
      <c r="O233" s="0"/>
      <c r="P233" s="0" t="n">
        <v>4</v>
      </c>
      <c r="Q233" s="0" t="n">
        <v>2</v>
      </c>
      <c r="R233" s="0"/>
      <c r="S233" s="0" t="n">
        <v>1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0" t="s">
        <v>99</v>
      </c>
      <c r="B234" s="0" t="s">
        <v>539</v>
      </c>
      <c r="C234" s="10" t="n">
        <v>0</v>
      </c>
      <c r="D234" s="10" t="n">
        <v>0</v>
      </c>
      <c r="E234" s="0" t="n">
        <v>0</v>
      </c>
      <c r="F234" s="33" t="n">
        <v>0</v>
      </c>
      <c r="G234" s="33" t="n">
        <v>0</v>
      </c>
      <c r="H234" s="0"/>
      <c r="I234" s="0" t="n">
        <v>1</v>
      </c>
      <c r="J234" s="0"/>
      <c r="K234" s="0"/>
      <c r="L234" s="0" t="n">
        <v>1</v>
      </c>
      <c r="M234" s="0"/>
      <c r="N234" s="0"/>
      <c r="O234" s="0"/>
      <c r="P234" s="0" t="n">
        <v>4</v>
      </c>
      <c r="Q234" s="0" t="n">
        <v>2</v>
      </c>
      <c r="R234" s="0"/>
      <c r="S234" s="0" t="n">
        <v>1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0" t="s">
        <v>99</v>
      </c>
      <c r="B235" s="0" t="s">
        <v>540</v>
      </c>
      <c r="C235" s="10" t="n">
        <v>0</v>
      </c>
      <c r="D235" s="10" t="n">
        <v>0</v>
      </c>
      <c r="E235" s="0" t="n">
        <v>1</v>
      </c>
      <c r="F235" s="33" t="n">
        <v>0</v>
      </c>
      <c r="G235" s="33" t="n">
        <v>0</v>
      </c>
      <c r="H235" s="0"/>
      <c r="I235" s="0"/>
      <c r="J235" s="0"/>
      <c r="K235" s="0"/>
      <c r="L235" s="0"/>
      <c r="M235" s="0"/>
      <c r="N235" s="0"/>
      <c r="O235" s="0" t="n">
        <v>85</v>
      </c>
      <c r="P235" s="0" t="n">
        <v>4</v>
      </c>
      <c r="Q235" s="0" t="n">
        <v>1</v>
      </c>
      <c r="R235" s="0" t="s">
        <v>541</v>
      </c>
      <c r="S235" s="0" t="n">
        <v>1</v>
      </c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0" t="s">
        <v>99</v>
      </c>
      <c r="B236" s="0" t="s">
        <v>542</v>
      </c>
      <c r="C236" s="10" t="n">
        <v>0</v>
      </c>
      <c r="D236" s="10" t="n">
        <v>0</v>
      </c>
      <c r="E236" s="0" t="n">
        <v>1</v>
      </c>
      <c r="F236" s="33" t="n">
        <v>0</v>
      </c>
      <c r="G236" s="33" t="n">
        <v>0</v>
      </c>
      <c r="H236" s="0"/>
      <c r="I236" s="0"/>
      <c r="J236" s="0"/>
      <c r="K236" s="0"/>
      <c r="L236" s="0"/>
      <c r="M236" s="0"/>
      <c r="N236" s="0"/>
      <c r="O236" s="0" t="n">
        <v>85</v>
      </c>
      <c r="P236" s="0" t="n">
        <v>4</v>
      </c>
      <c r="Q236" s="0" t="n">
        <v>1</v>
      </c>
      <c r="R236" s="0" t="s">
        <v>541</v>
      </c>
      <c r="S236" s="0" t="n">
        <v>1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0" t="s">
        <v>99</v>
      </c>
      <c r="B237" s="0" t="s">
        <v>543</v>
      </c>
      <c r="C237" s="10" t="n">
        <v>0</v>
      </c>
      <c r="D237" s="10" t="n">
        <v>0</v>
      </c>
      <c r="E237" s="0" t="n">
        <v>1</v>
      </c>
      <c r="F237" s="33" t="n">
        <v>0</v>
      </c>
      <c r="G237" s="33" t="n">
        <v>0</v>
      </c>
      <c r="H237" s="0"/>
      <c r="I237" s="0"/>
      <c r="J237" s="0"/>
      <c r="K237" s="0"/>
      <c r="L237" s="0"/>
      <c r="M237" s="0"/>
      <c r="N237" s="0"/>
      <c r="O237" s="0" t="n">
        <v>80</v>
      </c>
      <c r="P237" s="0" t="n">
        <v>4</v>
      </c>
      <c r="Q237" s="0" t="n">
        <v>2</v>
      </c>
      <c r="R237" s="0" t="s">
        <v>534</v>
      </c>
      <c r="S237" s="0" t="n">
        <v>1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0" t="s">
        <v>99</v>
      </c>
      <c r="B238" s="0" t="s">
        <v>544</v>
      </c>
      <c r="C238" s="10" t="n">
        <v>0</v>
      </c>
      <c r="D238" s="10" t="n">
        <v>0</v>
      </c>
      <c r="E238" s="0" t="n">
        <v>1</v>
      </c>
      <c r="F238" s="33" t="n">
        <v>0</v>
      </c>
      <c r="G238" s="33" t="n">
        <v>0</v>
      </c>
      <c r="H238" s="0"/>
      <c r="I238" s="0"/>
      <c r="J238" s="0"/>
      <c r="K238" s="0"/>
      <c r="L238" s="0"/>
      <c r="M238" s="0"/>
      <c r="N238" s="0"/>
      <c r="O238" s="0" t="n">
        <v>80</v>
      </c>
      <c r="P238" s="0" t="n">
        <v>4</v>
      </c>
      <c r="Q238" s="0" t="n">
        <v>2</v>
      </c>
      <c r="R238" s="0" t="s">
        <v>534</v>
      </c>
      <c r="S238" s="0" t="n">
        <v>1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0" t="s">
        <v>99</v>
      </c>
      <c r="B239" s="0" t="s">
        <v>545</v>
      </c>
      <c r="C239" s="10" t="n">
        <v>0</v>
      </c>
      <c r="D239" s="10" t="n">
        <v>0</v>
      </c>
      <c r="E239" s="0" t="n">
        <v>1</v>
      </c>
      <c r="F239" s="33" t="n">
        <v>0</v>
      </c>
      <c r="G239" s="33" t="n">
        <v>0</v>
      </c>
      <c r="H239" s="0"/>
      <c r="I239" s="0"/>
      <c r="J239" s="0"/>
      <c r="K239" s="0"/>
      <c r="L239" s="0"/>
      <c r="M239" s="0"/>
      <c r="N239" s="0"/>
      <c r="O239" s="0" t="n">
        <v>85</v>
      </c>
      <c r="P239" s="0" t="n">
        <v>4</v>
      </c>
      <c r="Q239" s="0" t="n">
        <v>1</v>
      </c>
      <c r="R239" s="0"/>
      <c r="S239" s="0" t="n">
        <v>1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0" t="s">
        <v>99</v>
      </c>
      <c r="B240" s="0" t="s">
        <v>546</v>
      </c>
      <c r="C240" s="10" t="n">
        <v>0</v>
      </c>
      <c r="D240" s="10" t="n">
        <v>0</v>
      </c>
      <c r="E240" s="0" t="n">
        <v>1</v>
      </c>
      <c r="F240" s="33" t="n">
        <v>0</v>
      </c>
      <c r="G240" s="33" t="n">
        <v>0</v>
      </c>
      <c r="H240" s="0"/>
      <c r="I240" s="0"/>
      <c r="J240" s="0"/>
      <c r="K240" s="0"/>
      <c r="L240" s="0"/>
      <c r="M240" s="0"/>
      <c r="N240" s="0"/>
      <c r="O240" s="0" t="n">
        <v>80</v>
      </c>
      <c r="P240" s="0" t="n">
        <v>4</v>
      </c>
      <c r="Q240" s="0" t="n">
        <v>2</v>
      </c>
      <c r="R240" s="0"/>
      <c r="S240" s="0" t="n">
        <v>1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0" t="s">
        <v>99</v>
      </c>
      <c r="B241" s="0" t="s">
        <v>547</v>
      </c>
      <c r="C241" s="10" t="n">
        <v>0</v>
      </c>
      <c r="D241" s="10" t="n">
        <v>0</v>
      </c>
      <c r="E241" s="0" t="n">
        <v>1</v>
      </c>
      <c r="F241" s="33" t="n">
        <v>0</v>
      </c>
      <c r="G241" s="33" t="n">
        <v>0</v>
      </c>
      <c r="H241" s="0"/>
      <c r="I241" s="0"/>
      <c r="J241" s="0"/>
      <c r="K241" s="0"/>
      <c r="L241" s="0"/>
      <c r="M241" s="0"/>
      <c r="N241" s="0"/>
      <c r="O241" s="0" t="n">
        <v>85</v>
      </c>
      <c r="P241" s="0" t="n">
        <v>4</v>
      </c>
      <c r="Q241" s="0" t="n">
        <v>1</v>
      </c>
      <c r="R241" s="0" t="s">
        <v>541</v>
      </c>
      <c r="S241" s="0" t="n">
        <v>1</v>
      </c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0" t="s">
        <v>99</v>
      </c>
      <c r="B242" s="0" t="s">
        <v>548</v>
      </c>
      <c r="C242" s="10" t="n">
        <v>0</v>
      </c>
      <c r="D242" s="10" t="n">
        <v>0</v>
      </c>
      <c r="E242" s="0" t="n">
        <v>1</v>
      </c>
      <c r="F242" s="33" t="n">
        <v>0</v>
      </c>
      <c r="G242" s="33" t="n">
        <v>0</v>
      </c>
      <c r="H242" s="0"/>
      <c r="I242" s="0"/>
      <c r="J242" s="0"/>
      <c r="K242" s="0"/>
      <c r="L242" s="0"/>
      <c r="M242" s="0"/>
      <c r="N242" s="0"/>
      <c r="O242" s="0" t="n">
        <v>90</v>
      </c>
      <c r="P242" s="0" t="n">
        <v>4</v>
      </c>
      <c r="Q242" s="0" t="n">
        <v>2</v>
      </c>
      <c r="R242" s="0" t="s">
        <v>534</v>
      </c>
      <c r="S242" s="0" t="n">
        <v>1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0" t="s">
        <v>99</v>
      </c>
      <c r="B243" s="0" t="s">
        <v>549</v>
      </c>
      <c r="C243" s="10" t="n">
        <v>0</v>
      </c>
      <c r="D243" s="10" t="n">
        <v>0</v>
      </c>
      <c r="E243" s="0" t="n">
        <v>1</v>
      </c>
      <c r="F243" s="33" t="n">
        <v>0</v>
      </c>
      <c r="G243" s="33" t="n">
        <v>0</v>
      </c>
      <c r="H243" s="0"/>
      <c r="I243" s="0"/>
      <c r="J243" s="0"/>
      <c r="K243" s="0"/>
      <c r="L243" s="0"/>
      <c r="M243" s="0"/>
      <c r="N243" s="0"/>
      <c r="O243" s="0" t="n">
        <v>85</v>
      </c>
      <c r="P243" s="0" t="n">
        <v>4</v>
      </c>
      <c r="Q243" s="0" t="n">
        <v>1</v>
      </c>
      <c r="R243" s="0" t="s">
        <v>541</v>
      </c>
      <c r="S243" s="0" t="n">
        <v>1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0" t="s">
        <v>99</v>
      </c>
      <c r="B244" s="0" t="s">
        <v>550</v>
      </c>
      <c r="C244" s="10" t="n">
        <v>0</v>
      </c>
      <c r="D244" s="10" t="n">
        <v>0</v>
      </c>
      <c r="E244" s="0" t="n">
        <v>1</v>
      </c>
      <c r="F244" s="33" t="n">
        <v>0</v>
      </c>
      <c r="G244" s="33" t="n">
        <v>0</v>
      </c>
      <c r="H244" s="0"/>
      <c r="I244" s="0"/>
      <c r="J244" s="0"/>
      <c r="K244" s="0"/>
      <c r="L244" s="0"/>
      <c r="M244" s="0"/>
      <c r="N244" s="0"/>
      <c r="O244" s="0" t="n">
        <v>90</v>
      </c>
      <c r="P244" s="0" t="n">
        <v>4</v>
      </c>
      <c r="Q244" s="0" t="n">
        <v>2</v>
      </c>
      <c r="R244" s="0" t="s">
        <v>534</v>
      </c>
      <c r="S244" s="0" t="n">
        <v>1</v>
      </c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10" t="s">
        <v>99</v>
      </c>
      <c r="B245" s="10" t="s">
        <v>551</v>
      </c>
      <c r="C245" s="10" t="n">
        <v>0</v>
      </c>
      <c r="D245" s="10" t="n">
        <v>0</v>
      </c>
      <c r="E245" s="10" t="n">
        <v>1</v>
      </c>
      <c r="F245" s="0"/>
      <c r="G245" s="10" t="n">
        <v>1</v>
      </c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 t="n">
        <v>1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10" t="s">
        <v>99</v>
      </c>
      <c r="B246" s="10" t="s">
        <v>552</v>
      </c>
      <c r="C246" s="10" t="n">
        <v>0</v>
      </c>
      <c r="D246" s="10" t="n">
        <v>0</v>
      </c>
      <c r="E246" s="10" t="n">
        <v>1</v>
      </c>
      <c r="F246" s="0"/>
      <c r="G246" s="10" t="n">
        <v>1</v>
      </c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 t="n">
        <v>1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10" t="s">
        <v>99</v>
      </c>
      <c r="B247" s="10" t="s">
        <v>553</v>
      </c>
      <c r="C247" s="10" t="n">
        <v>0</v>
      </c>
      <c r="D247" s="10" t="n">
        <v>0</v>
      </c>
      <c r="E247" s="10" t="n">
        <v>0</v>
      </c>
      <c r="F247" s="0"/>
      <c r="G247" s="10" t="n">
        <v>1</v>
      </c>
      <c r="H247" s="0"/>
      <c r="I247" s="0"/>
      <c r="J247" s="0"/>
      <c r="K247" s="10" t="n">
        <v>1</v>
      </c>
      <c r="L247" s="0"/>
      <c r="M247" s="10" t="s">
        <v>554</v>
      </c>
      <c r="N247" s="0"/>
      <c r="O247" s="0"/>
      <c r="P247" s="0"/>
      <c r="Q247" s="0"/>
      <c r="R247" s="0"/>
      <c r="S247" s="0" t="n">
        <v>1</v>
      </c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10" t="s">
        <v>99</v>
      </c>
      <c r="B248" s="10" t="s">
        <v>555</v>
      </c>
      <c r="C248" s="10" t="n">
        <v>0</v>
      </c>
      <c r="D248" s="10" t="n">
        <v>0</v>
      </c>
      <c r="E248" s="10" t="n">
        <v>1</v>
      </c>
      <c r="F248" s="0"/>
      <c r="G248" s="10" t="n">
        <v>1</v>
      </c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 t="n">
        <v>1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10" t="s">
        <v>99</v>
      </c>
      <c r="B249" s="10" t="s">
        <v>556</v>
      </c>
      <c r="C249" s="10" t="n">
        <v>0</v>
      </c>
      <c r="D249" s="10" t="n">
        <v>0</v>
      </c>
      <c r="E249" s="10" t="n">
        <v>1</v>
      </c>
      <c r="F249" s="0"/>
      <c r="G249" s="10" t="n">
        <v>1</v>
      </c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 t="n">
        <v>1</v>
      </c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10" t="s">
        <v>99</v>
      </c>
      <c r="B250" s="10" t="s">
        <v>557</v>
      </c>
      <c r="C250" s="10" t="n">
        <v>0</v>
      </c>
      <c r="D250" s="10" t="n">
        <v>0</v>
      </c>
      <c r="E250" s="10" t="n">
        <v>1</v>
      </c>
      <c r="F250" s="0"/>
      <c r="G250" s="10" t="n">
        <v>1</v>
      </c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 t="n">
        <v>1</v>
      </c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10" t="s">
        <v>99</v>
      </c>
      <c r="B251" s="10" t="s">
        <v>558</v>
      </c>
      <c r="C251" s="10" t="n">
        <v>0</v>
      </c>
      <c r="D251" s="10" t="n">
        <v>0</v>
      </c>
      <c r="E251" s="10" t="n">
        <v>1</v>
      </c>
      <c r="F251" s="0"/>
      <c r="G251" s="10" t="n">
        <v>1</v>
      </c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 t="n">
        <v>1</v>
      </c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10" t="s">
        <v>99</v>
      </c>
      <c r="B252" s="10" t="s">
        <v>559</v>
      </c>
      <c r="C252" s="10" t="n">
        <v>0</v>
      </c>
      <c r="D252" s="10" t="n">
        <v>0</v>
      </c>
      <c r="E252" s="10" t="n">
        <v>1</v>
      </c>
      <c r="F252" s="0"/>
      <c r="G252" s="10" t="n">
        <v>1</v>
      </c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 t="n">
        <v>1</v>
      </c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10" t="s">
        <v>99</v>
      </c>
      <c r="B253" s="10" t="s">
        <v>560</v>
      </c>
      <c r="C253" s="10" t="n">
        <v>0</v>
      </c>
      <c r="D253" s="10" t="n">
        <v>0</v>
      </c>
      <c r="E253" s="10" t="n">
        <v>1</v>
      </c>
      <c r="F253" s="0"/>
      <c r="G253" s="10" t="n">
        <v>1</v>
      </c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 t="n">
        <v>1</v>
      </c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10" t="s">
        <v>99</v>
      </c>
      <c r="B254" s="10" t="s">
        <v>561</v>
      </c>
      <c r="C254" s="10" t="n">
        <v>0</v>
      </c>
      <c r="D254" s="10" t="n">
        <v>0</v>
      </c>
      <c r="E254" s="10" t="n">
        <v>1</v>
      </c>
      <c r="F254" s="0"/>
      <c r="G254" s="10" t="n">
        <v>1</v>
      </c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 t="n">
        <v>1</v>
      </c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0" t="s">
        <v>99</v>
      </c>
      <c r="B255" s="0" t="s">
        <v>562</v>
      </c>
      <c r="C255" s="10" t="n">
        <v>0</v>
      </c>
      <c r="D255" s="10" t="n">
        <v>0</v>
      </c>
      <c r="E255" s="0" t="n">
        <v>1</v>
      </c>
      <c r="F255" s="0" t="n">
        <v>0</v>
      </c>
      <c r="G255" s="0" t="n">
        <v>0</v>
      </c>
      <c r="H255" s="0"/>
      <c r="I255" s="0"/>
      <c r="J255" s="0"/>
      <c r="K255" s="0"/>
      <c r="L255" s="0"/>
      <c r="M255" s="0"/>
      <c r="N255" s="0"/>
      <c r="O255" s="0" t="n">
        <v>90</v>
      </c>
      <c r="P255" s="0" t="n">
        <v>0</v>
      </c>
      <c r="Q255" s="0" t="n">
        <v>2</v>
      </c>
      <c r="R255" s="0"/>
      <c r="S255" s="0" t="n">
        <v>1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0" t="s">
        <v>99</v>
      </c>
      <c r="B256" s="0" t="s">
        <v>563</v>
      </c>
      <c r="C256" s="10" t="n">
        <v>0</v>
      </c>
      <c r="D256" s="10" t="n">
        <v>0</v>
      </c>
      <c r="E256" s="0" t="n">
        <v>1</v>
      </c>
      <c r="F256" s="0" t="n">
        <v>0</v>
      </c>
      <c r="G256" s="0" t="n">
        <v>0</v>
      </c>
      <c r="H256" s="0"/>
      <c r="I256" s="0"/>
      <c r="J256" s="0"/>
      <c r="K256" s="0"/>
      <c r="L256" s="0"/>
      <c r="M256" s="0"/>
      <c r="N256" s="0"/>
      <c r="O256" s="0" t="n">
        <v>90</v>
      </c>
      <c r="P256" s="0" t="n">
        <v>0</v>
      </c>
      <c r="Q256" s="0" t="n">
        <v>2</v>
      </c>
      <c r="R256" s="0"/>
      <c r="S256" s="0" t="n">
        <v>1</v>
      </c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0" t="s">
        <v>99</v>
      </c>
      <c r="B257" s="0" t="s">
        <v>564</v>
      </c>
      <c r="C257" s="10" t="n">
        <v>0</v>
      </c>
      <c r="D257" s="10" t="n">
        <v>0</v>
      </c>
      <c r="E257" s="0" t="n">
        <v>1</v>
      </c>
      <c r="F257" s="0" t="n">
        <v>0</v>
      </c>
      <c r="G257" s="0" t="n">
        <v>0</v>
      </c>
      <c r="H257" s="0"/>
      <c r="I257" s="0"/>
      <c r="J257" s="0"/>
      <c r="K257" s="0"/>
      <c r="L257" s="0"/>
      <c r="M257" s="0"/>
      <c r="N257" s="0"/>
      <c r="O257" s="0" t="n">
        <v>90</v>
      </c>
      <c r="P257" s="0" t="n">
        <v>0</v>
      </c>
      <c r="Q257" s="0" t="n">
        <v>2</v>
      </c>
      <c r="R257" s="0"/>
      <c r="S257" s="0" t="n">
        <v>1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0" t="s">
        <v>99</v>
      </c>
      <c r="B258" s="0" t="s">
        <v>565</v>
      </c>
      <c r="C258" s="10" t="n">
        <v>0</v>
      </c>
      <c r="D258" s="10" t="n">
        <v>0</v>
      </c>
      <c r="E258" s="0" t="n">
        <v>1</v>
      </c>
      <c r="F258" s="0" t="n">
        <v>0</v>
      </c>
      <c r="G258" s="0" t="n">
        <v>0</v>
      </c>
      <c r="H258" s="0"/>
      <c r="I258" s="0"/>
      <c r="J258" s="0"/>
      <c r="K258" s="0"/>
      <c r="L258" s="0"/>
      <c r="M258" s="0"/>
      <c r="N258" s="0"/>
      <c r="O258" s="0" t="n">
        <v>90</v>
      </c>
      <c r="P258" s="0" t="n">
        <v>0</v>
      </c>
      <c r="Q258" s="0" t="n">
        <v>2</v>
      </c>
      <c r="R258" s="0"/>
      <c r="S258" s="0" t="n">
        <v>1</v>
      </c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0" t="s">
        <v>101</v>
      </c>
      <c r="B259" s="0" t="s">
        <v>566</v>
      </c>
      <c r="C259" s="10" t="n">
        <v>0</v>
      </c>
      <c r="D259" s="10" t="n">
        <v>0</v>
      </c>
      <c r="E259" s="0" t="n">
        <v>0</v>
      </c>
      <c r="F259" s="33"/>
      <c r="G259" s="33"/>
      <c r="H259" s="0"/>
      <c r="I259" s="0"/>
      <c r="J259" s="0" t="n">
        <v>1</v>
      </c>
      <c r="K259" s="0"/>
      <c r="L259" s="0"/>
      <c r="M259" s="0"/>
      <c r="N259" s="0"/>
      <c r="O259" s="0"/>
      <c r="P259" s="0"/>
      <c r="Q259" s="0"/>
      <c r="R259" s="0"/>
      <c r="S259" s="0" t="n">
        <v>0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0" t="s">
        <v>101</v>
      </c>
      <c r="B260" s="0" t="s">
        <v>567</v>
      </c>
      <c r="C260" s="10" t="n">
        <v>0</v>
      </c>
      <c r="D260" s="10" t="n">
        <v>0</v>
      </c>
      <c r="E260" s="0" t="n">
        <v>0</v>
      </c>
      <c r="F260" s="33"/>
      <c r="G260" s="33"/>
      <c r="H260" s="0"/>
      <c r="I260" s="0"/>
      <c r="J260" s="0" t="n">
        <v>1</v>
      </c>
      <c r="K260" s="0"/>
      <c r="L260" s="0"/>
      <c r="M260" s="0"/>
      <c r="N260" s="0"/>
      <c r="O260" s="0"/>
      <c r="P260" s="0"/>
      <c r="Q260" s="0"/>
      <c r="R260" s="0"/>
      <c r="S260" s="0" t="n">
        <v>0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0" t="s">
        <v>103</v>
      </c>
      <c r="B261" s="0" t="s">
        <v>568</v>
      </c>
      <c r="C261" s="10" t="n">
        <v>0</v>
      </c>
      <c r="D261" s="10" t="n">
        <v>0</v>
      </c>
      <c r="E261" s="0" t="n">
        <v>0</v>
      </c>
      <c r="F261" s="33" t="n">
        <v>0</v>
      </c>
      <c r="G261" s="33" t="n">
        <v>0</v>
      </c>
      <c r="H261" s="0"/>
      <c r="I261" s="0"/>
      <c r="J261" s="0"/>
      <c r="K261" s="0"/>
      <c r="L261" s="0" t="n">
        <v>1</v>
      </c>
      <c r="M261" s="0"/>
      <c r="N261" s="0"/>
      <c r="O261" s="0" t="n">
        <v>60</v>
      </c>
      <c r="P261" s="0" t="n">
        <v>4</v>
      </c>
      <c r="Q261" s="0" t="n">
        <v>1</v>
      </c>
      <c r="R261" s="0"/>
      <c r="S261" s="0" t="n">
        <v>0</v>
      </c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0" t="s">
        <v>103</v>
      </c>
      <c r="B262" s="0" t="s">
        <v>569</v>
      </c>
      <c r="C262" s="10" t="n">
        <v>0</v>
      </c>
      <c r="D262" s="10" t="n">
        <v>0</v>
      </c>
      <c r="E262" s="0" t="n">
        <v>1</v>
      </c>
      <c r="F262" s="33"/>
      <c r="G262" s="33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0" t="s">
        <v>103</v>
      </c>
      <c r="B263" s="0" t="s">
        <v>570</v>
      </c>
      <c r="C263" s="10" t="n">
        <v>0</v>
      </c>
      <c r="D263" s="10" t="n">
        <v>0</v>
      </c>
      <c r="E263" s="0" t="n">
        <v>0</v>
      </c>
      <c r="F263" s="33" t="n">
        <v>0</v>
      </c>
      <c r="G263" s="33" t="n">
        <v>0</v>
      </c>
      <c r="H263" s="0"/>
      <c r="I263" s="0"/>
      <c r="J263" s="0"/>
      <c r="K263" s="0"/>
      <c r="L263" s="0" t="n">
        <v>1</v>
      </c>
      <c r="M263" s="0"/>
      <c r="N263" s="0"/>
      <c r="O263" s="0" t="n">
        <v>60</v>
      </c>
      <c r="P263" s="0" t="n">
        <v>4</v>
      </c>
      <c r="Q263" s="0" t="n">
        <v>1</v>
      </c>
      <c r="R263" s="0"/>
      <c r="S263" s="0" t="n">
        <v>0</v>
      </c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0" t="s">
        <v>103</v>
      </c>
      <c r="B264" s="0" t="s">
        <v>571</v>
      </c>
      <c r="C264" s="10" t="n">
        <v>0</v>
      </c>
      <c r="D264" s="10" t="n">
        <v>0</v>
      </c>
      <c r="E264" s="0" t="n">
        <v>1</v>
      </c>
      <c r="F264" s="33"/>
      <c r="G264" s="33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0" t="s">
        <v>103</v>
      </c>
      <c r="B265" s="0" t="s">
        <v>572</v>
      </c>
      <c r="C265" s="10" t="n">
        <v>0</v>
      </c>
      <c r="D265" s="10" t="n">
        <v>0</v>
      </c>
      <c r="E265" s="0" t="n">
        <v>0</v>
      </c>
      <c r="F265" s="33" t="n">
        <v>0</v>
      </c>
      <c r="G265" s="33" t="n">
        <v>0</v>
      </c>
      <c r="H265" s="0"/>
      <c r="I265" s="0"/>
      <c r="J265" s="0"/>
      <c r="K265" s="0"/>
      <c r="L265" s="0" t="n">
        <v>1</v>
      </c>
      <c r="M265" s="0"/>
      <c r="N265" s="0"/>
      <c r="O265" s="0" t="n">
        <v>90</v>
      </c>
      <c r="P265" s="0" t="n">
        <v>4</v>
      </c>
      <c r="Q265" s="0" t="n">
        <v>2</v>
      </c>
      <c r="R265" s="0"/>
      <c r="S265" s="0" t="n">
        <v>0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0" t="s">
        <v>103</v>
      </c>
      <c r="B266" s="0" t="s">
        <v>573</v>
      </c>
      <c r="C266" s="10" t="n">
        <v>0</v>
      </c>
      <c r="D266" s="10" t="n">
        <v>0</v>
      </c>
      <c r="E266" s="0" t="n">
        <v>1</v>
      </c>
      <c r="F266" s="33"/>
      <c r="G266" s="33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0" t="s">
        <v>103</v>
      </c>
      <c r="B267" s="0" t="s">
        <v>574</v>
      </c>
      <c r="C267" s="10" t="n">
        <v>0</v>
      </c>
      <c r="D267" s="10" t="n">
        <v>0</v>
      </c>
      <c r="E267" s="0" t="n">
        <v>0</v>
      </c>
      <c r="F267" s="33" t="n">
        <v>0</v>
      </c>
      <c r="G267" s="33" t="n">
        <v>0</v>
      </c>
      <c r="H267" s="0"/>
      <c r="I267" s="0"/>
      <c r="J267" s="0" t="n">
        <v>1</v>
      </c>
      <c r="K267" s="0"/>
      <c r="L267" s="0"/>
      <c r="M267" s="0"/>
      <c r="N267" s="0"/>
      <c r="O267" s="0" t="n">
        <v>90</v>
      </c>
      <c r="P267" s="0" t="n">
        <v>4</v>
      </c>
      <c r="Q267" s="0" t="n">
        <v>2</v>
      </c>
      <c r="R267" s="0"/>
      <c r="S267" s="0" t="n">
        <v>0</v>
      </c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0" t="s">
        <v>103</v>
      </c>
      <c r="B268" s="0" t="s">
        <v>575</v>
      </c>
      <c r="C268" s="10" t="n">
        <v>0</v>
      </c>
      <c r="D268" s="10" t="n">
        <v>0</v>
      </c>
      <c r="E268" s="0" t="n">
        <v>1</v>
      </c>
      <c r="F268" s="33"/>
      <c r="G268" s="33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0" t="s">
        <v>103</v>
      </c>
      <c r="B269" s="0" t="s">
        <v>576</v>
      </c>
      <c r="C269" s="10" t="n">
        <v>0</v>
      </c>
      <c r="D269" s="10" t="n">
        <v>0</v>
      </c>
      <c r="E269" s="0" t="n">
        <v>0</v>
      </c>
      <c r="F269" s="33" t="n">
        <v>0</v>
      </c>
      <c r="G269" s="33" t="n">
        <v>0</v>
      </c>
      <c r="H269" s="0"/>
      <c r="I269" s="0"/>
      <c r="J269" s="0"/>
      <c r="K269" s="0"/>
      <c r="L269" s="0" t="n">
        <v>1</v>
      </c>
      <c r="M269" s="0"/>
      <c r="N269" s="0"/>
      <c r="O269" s="0" t="n">
        <v>60</v>
      </c>
      <c r="P269" s="0" t="n">
        <v>4</v>
      </c>
      <c r="Q269" s="0" t="n">
        <v>1</v>
      </c>
      <c r="R269" s="0"/>
      <c r="S269" s="0" t="n">
        <v>0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0" t="s">
        <v>103</v>
      </c>
      <c r="B270" s="0" t="s">
        <v>577</v>
      </c>
      <c r="C270" s="10" t="n">
        <v>0</v>
      </c>
      <c r="D270" s="10" t="n">
        <v>0</v>
      </c>
      <c r="E270" s="0" t="n">
        <v>1</v>
      </c>
      <c r="F270" s="33"/>
      <c r="G270" s="33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0" t="s">
        <v>103</v>
      </c>
      <c r="B271" s="0" t="s">
        <v>578</v>
      </c>
      <c r="C271" s="10" t="n">
        <v>0</v>
      </c>
      <c r="D271" s="10" t="n">
        <v>0</v>
      </c>
      <c r="E271" s="0" t="n">
        <v>0</v>
      </c>
      <c r="F271" s="33" t="n">
        <v>0</v>
      </c>
      <c r="G271" s="33" t="n">
        <v>0</v>
      </c>
      <c r="H271" s="0"/>
      <c r="I271" s="0"/>
      <c r="J271" s="0"/>
      <c r="K271" s="0"/>
      <c r="L271" s="0" t="n">
        <v>1</v>
      </c>
      <c r="M271" s="0"/>
      <c r="N271" s="0"/>
      <c r="O271" s="0" t="n">
        <v>90</v>
      </c>
      <c r="P271" s="0" t="n">
        <v>4</v>
      </c>
      <c r="Q271" s="0" t="n">
        <v>2</v>
      </c>
      <c r="R271" s="0"/>
      <c r="S271" s="0" t="n">
        <v>0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0" t="s">
        <v>107</v>
      </c>
      <c r="B272" s="0" t="s">
        <v>579</v>
      </c>
      <c r="C272" s="10" t="n">
        <v>0</v>
      </c>
      <c r="D272" s="10" t="n">
        <v>0</v>
      </c>
      <c r="E272" s="0" t="n">
        <v>1</v>
      </c>
      <c r="F272" s="33" t="n">
        <v>0</v>
      </c>
      <c r="G272" s="33" t="n">
        <v>0</v>
      </c>
      <c r="H272" s="0"/>
      <c r="I272" s="0"/>
      <c r="J272" s="0"/>
      <c r="K272" s="0"/>
      <c r="L272" s="0"/>
      <c r="M272" s="0"/>
      <c r="N272" s="0"/>
      <c r="O272" s="0" t="n">
        <v>80</v>
      </c>
      <c r="P272" s="0" t="n">
        <v>4</v>
      </c>
      <c r="Q272" s="0" t="n">
        <v>1</v>
      </c>
      <c r="R272" s="0" t="s">
        <v>580</v>
      </c>
      <c r="S272" s="0" t="n">
        <v>1</v>
      </c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0" t="s">
        <v>107</v>
      </c>
      <c r="B273" s="0" t="s">
        <v>581</v>
      </c>
      <c r="C273" s="10" t="n">
        <v>0</v>
      </c>
      <c r="D273" s="10" t="n">
        <v>0</v>
      </c>
      <c r="E273" s="0" t="s">
        <v>73</v>
      </c>
      <c r="F273" s="33" t="n">
        <v>0</v>
      </c>
      <c r="G273" s="33" t="n">
        <v>0</v>
      </c>
      <c r="H273" s="0"/>
      <c r="I273" s="0"/>
      <c r="J273" s="0"/>
      <c r="K273" s="0"/>
      <c r="L273" s="0"/>
      <c r="M273" s="0" t="s">
        <v>582</v>
      </c>
      <c r="N273" s="0"/>
      <c r="O273" s="0" t="n">
        <v>90</v>
      </c>
      <c r="P273" s="0" t="n">
        <v>4</v>
      </c>
      <c r="Q273" s="0" t="n">
        <v>2</v>
      </c>
      <c r="R273" s="0"/>
      <c r="S273" s="0" t="n">
        <v>1</v>
      </c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0" t="s">
        <v>107</v>
      </c>
      <c r="B274" s="34" t="s">
        <v>583</v>
      </c>
      <c r="C274" s="10" t="n">
        <v>0</v>
      </c>
      <c r="D274" s="10" t="n">
        <v>0</v>
      </c>
      <c r="E274" s="0" t="s">
        <v>73</v>
      </c>
      <c r="F274" s="33" t="n">
        <v>0</v>
      </c>
      <c r="G274" s="33" t="n">
        <v>0</v>
      </c>
      <c r="H274" s="0"/>
      <c r="I274" s="0"/>
      <c r="J274" s="0"/>
      <c r="K274" s="0"/>
      <c r="L274" s="0"/>
      <c r="M274" s="0" t="s">
        <v>582</v>
      </c>
      <c r="N274" s="0"/>
      <c r="O274" s="0" t="n">
        <v>90</v>
      </c>
      <c r="P274" s="0" t="n">
        <v>4</v>
      </c>
      <c r="Q274" s="0" t="n">
        <v>3</v>
      </c>
      <c r="R274" s="0" t="s">
        <v>584</v>
      </c>
      <c r="S274" s="0" t="n">
        <v>1</v>
      </c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0" t="s">
        <v>107</v>
      </c>
      <c r="B275" s="34" t="s">
        <v>585</v>
      </c>
      <c r="C275" s="10" t="n">
        <v>0</v>
      </c>
      <c r="D275" s="10" t="n">
        <v>0</v>
      </c>
      <c r="E275" s="0" t="n">
        <v>1</v>
      </c>
      <c r="F275" s="33" t="n">
        <v>0</v>
      </c>
      <c r="G275" s="33" t="n">
        <v>0</v>
      </c>
      <c r="H275" s="0"/>
      <c r="I275" s="0"/>
      <c r="J275" s="0"/>
      <c r="K275" s="0"/>
      <c r="L275" s="0"/>
      <c r="M275" s="0"/>
      <c r="N275" s="0"/>
      <c r="O275" s="0" t="n">
        <v>90</v>
      </c>
      <c r="P275" s="0" t="n">
        <v>4</v>
      </c>
      <c r="Q275" s="0" t="n">
        <v>3</v>
      </c>
      <c r="R275" s="0"/>
      <c r="S275" s="0" t="n">
        <v>1</v>
      </c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0" t="s">
        <v>107</v>
      </c>
      <c r="B276" s="0" t="s">
        <v>586</v>
      </c>
      <c r="C276" s="10" t="n">
        <v>0</v>
      </c>
      <c r="D276" s="10" t="n">
        <v>0</v>
      </c>
      <c r="E276" s="0" t="s">
        <v>73</v>
      </c>
      <c r="F276" s="33" t="n">
        <v>0</v>
      </c>
      <c r="G276" s="33" t="n">
        <v>0</v>
      </c>
      <c r="H276" s="0"/>
      <c r="I276" s="0"/>
      <c r="J276" s="0"/>
      <c r="K276" s="0"/>
      <c r="L276" s="0"/>
      <c r="M276" s="0" t="s">
        <v>582</v>
      </c>
      <c r="N276" s="0"/>
      <c r="O276" s="0" t="n">
        <v>90</v>
      </c>
      <c r="P276" s="0" t="n">
        <v>4</v>
      </c>
      <c r="Q276" s="0" t="n">
        <v>2</v>
      </c>
      <c r="R276" s="0"/>
      <c r="S276" s="0" t="n">
        <v>1</v>
      </c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0" t="s">
        <v>107</v>
      </c>
      <c r="B277" s="34" t="s">
        <v>587</v>
      </c>
      <c r="C277" s="10" t="n">
        <v>0</v>
      </c>
      <c r="D277" s="10" t="n">
        <v>0</v>
      </c>
      <c r="E277" s="0" t="s">
        <v>73</v>
      </c>
      <c r="F277" s="33" t="n">
        <v>0</v>
      </c>
      <c r="G277" s="33" t="n">
        <v>0</v>
      </c>
      <c r="H277" s="0"/>
      <c r="I277" s="0"/>
      <c r="J277" s="0"/>
      <c r="K277" s="0"/>
      <c r="L277" s="0"/>
      <c r="M277" s="0" t="s">
        <v>582</v>
      </c>
      <c r="N277" s="0"/>
      <c r="O277" s="0" t="n">
        <v>90</v>
      </c>
      <c r="P277" s="0" t="n">
        <v>4</v>
      </c>
      <c r="Q277" s="0" t="n">
        <v>3</v>
      </c>
      <c r="R277" s="0"/>
      <c r="S277" s="0" t="n">
        <v>1</v>
      </c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0" t="s">
        <v>107</v>
      </c>
      <c r="B278" s="34" t="s">
        <v>588</v>
      </c>
      <c r="C278" s="10" t="n">
        <v>0</v>
      </c>
      <c r="D278" s="10" t="n">
        <v>0</v>
      </c>
      <c r="E278" s="0" t="n">
        <v>1</v>
      </c>
      <c r="F278" s="33" t="n">
        <v>0</v>
      </c>
      <c r="G278" s="33" t="n">
        <v>0</v>
      </c>
      <c r="H278" s="0"/>
      <c r="I278" s="0"/>
      <c r="J278" s="0"/>
      <c r="K278" s="0"/>
      <c r="L278" s="0"/>
      <c r="M278" s="0"/>
      <c r="N278" s="0"/>
      <c r="O278" s="0" t="n">
        <v>90</v>
      </c>
      <c r="P278" s="0" t="n">
        <v>4</v>
      </c>
      <c r="Q278" s="0" t="n">
        <v>3</v>
      </c>
      <c r="R278" s="0"/>
      <c r="S278" s="0" t="n">
        <v>1</v>
      </c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0" t="s">
        <v>107</v>
      </c>
      <c r="B279" s="0" t="s">
        <v>589</v>
      </c>
      <c r="C279" s="10" t="n">
        <v>0</v>
      </c>
      <c r="D279" s="10" t="n">
        <v>0</v>
      </c>
      <c r="E279" s="0" t="n">
        <v>0</v>
      </c>
      <c r="F279" s="33"/>
      <c r="G279" s="33"/>
      <c r="H279" s="0" t="n">
        <v>1</v>
      </c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 t="n">
        <v>1</v>
      </c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0" t="s">
        <v>107</v>
      </c>
      <c r="B280" s="0" t="s">
        <v>590</v>
      </c>
      <c r="C280" s="10" t="n">
        <v>0</v>
      </c>
      <c r="D280" s="10" t="n">
        <v>0</v>
      </c>
      <c r="E280" s="0" t="n">
        <v>0</v>
      </c>
      <c r="F280" s="33"/>
      <c r="G280" s="33"/>
      <c r="H280" s="0" t="n">
        <v>1</v>
      </c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 t="n">
        <v>1</v>
      </c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0" t="s">
        <v>107</v>
      </c>
      <c r="B281" s="0" t="s">
        <v>591</v>
      </c>
      <c r="C281" s="10" t="n">
        <v>0</v>
      </c>
      <c r="D281" s="10" t="n">
        <v>0</v>
      </c>
      <c r="E281" s="0" t="n">
        <v>0</v>
      </c>
      <c r="F281" s="33"/>
      <c r="G281" s="33"/>
      <c r="H281" s="0" t="n">
        <v>1</v>
      </c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 t="n">
        <v>1</v>
      </c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0" t="s">
        <v>109</v>
      </c>
      <c r="B282" s="34" t="s">
        <v>592</v>
      </c>
      <c r="C282" s="10" t="n">
        <v>0</v>
      </c>
      <c r="D282" s="10" t="n">
        <v>0</v>
      </c>
      <c r="E282" s="0" t="n">
        <v>0</v>
      </c>
      <c r="F282" s="33" t="n">
        <v>0</v>
      </c>
      <c r="G282" s="33" t="n">
        <v>0</v>
      </c>
      <c r="H282" s="0" t="n">
        <v>1</v>
      </c>
      <c r="I282" s="0"/>
      <c r="J282" s="0"/>
      <c r="K282" s="0"/>
      <c r="L282" s="0"/>
      <c r="M282" s="0"/>
      <c r="N282" s="0"/>
      <c r="O282" s="0" t="n">
        <v>90</v>
      </c>
      <c r="P282" s="0" t="n">
        <v>4</v>
      </c>
      <c r="Q282" s="0" t="n">
        <v>3</v>
      </c>
      <c r="R282" s="0"/>
      <c r="S282" s="0" t="n">
        <v>0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10" t="s">
        <v>109</v>
      </c>
      <c r="B283" s="10" t="s">
        <v>593</v>
      </c>
      <c r="C283" s="10" t="n">
        <v>0</v>
      </c>
      <c r="D283" s="10" t="n">
        <v>0</v>
      </c>
      <c r="E283" s="10" t="n">
        <v>0</v>
      </c>
      <c r="F283" s="33"/>
      <c r="G283" s="33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0" t="s">
        <v>109</v>
      </c>
      <c r="B284" s="34" t="s">
        <v>594</v>
      </c>
      <c r="C284" s="10" t="n">
        <v>0</v>
      </c>
      <c r="D284" s="10" t="n">
        <v>0</v>
      </c>
      <c r="E284" s="0" t="n">
        <v>0</v>
      </c>
      <c r="F284" s="33" t="n">
        <v>0</v>
      </c>
      <c r="G284" s="33" t="n">
        <v>0</v>
      </c>
      <c r="H284" s="0" t="n">
        <v>1</v>
      </c>
      <c r="I284" s="0" t="n">
        <v>1</v>
      </c>
      <c r="J284" s="0"/>
      <c r="K284" s="0"/>
      <c r="L284" s="0"/>
      <c r="M284" s="0"/>
      <c r="N284" s="0"/>
      <c r="O284" s="0" t="n">
        <v>90</v>
      </c>
      <c r="P284" s="0" t="n">
        <v>4</v>
      </c>
      <c r="Q284" s="0" t="n">
        <v>3</v>
      </c>
      <c r="R284" s="0" t="s">
        <v>595</v>
      </c>
      <c r="S284" s="0" t="n">
        <v>0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10" t="s">
        <v>109</v>
      </c>
      <c r="B285" s="10" t="s">
        <v>596</v>
      </c>
      <c r="C285" s="10" t="n">
        <v>0</v>
      </c>
      <c r="D285" s="10" t="n">
        <v>0</v>
      </c>
      <c r="E285" s="10" t="n">
        <v>0</v>
      </c>
      <c r="F285" s="33" t="n">
        <v>0</v>
      </c>
      <c r="G285" s="33" t="n">
        <v>0</v>
      </c>
      <c r="H285" s="0"/>
      <c r="I285" s="0"/>
      <c r="J285" s="0"/>
      <c r="K285" s="0"/>
      <c r="L285" s="0"/>
      <c r="M285" s="0"/>
      <c r="N285" s="0"/>
      <c r="O285" s="10" t="n">
        <v>90</v>
      </c>
      <c r="P285" s="10" t="n">
        <v>4</v>
      </c>
      <c r="Q285" s="10" t="n">
        <v>2</v>
      </c>
      <c r="R285" s="0"/>
      <c r="S285" s="0" t="n">
        <v>0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10" t="s">
        <v>109</v>
      </c>
      <c r="B286" s="10" t="s">
        <v>597</v>
      </c>
      <c r="C286" s="10" t="n">
        <v>0</v>
      </c>
      <c r="D286" s="10" t="n">
        <v>0</v>
      </c>
      <c r="E286" s="10" t="n">
        <v>0</v>
      </c>
      <c r="F286" s="33"/>
      <c r="G286" s="33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0" t="s">
        <v>109</v>
      </c>
      <c r="B287" s="34" t="s">
        <v>598</v>
      </c>
      <c r="C287" s="10" t="n">
        <v>0</v>
      </c>
      <c r="D287" s="10" t="n">
        <v>0</v>
      </c>
      <c r="E287" s="0" t="n">
        <v>0</v>
      </c>
      <c r="F287" s="33" t="n">
        <v>0</v>
      </c>
      <c r="G287" s="33" t="n">
        <v>0</v>
      </c>
      <c r="H287" s="0" t="n">
        <v>1</v>
      </c>
      <c r="I287" s="0" t="n">
        <v>1</v>
      </c>
      <c r="J287" s="0"/>
      <c r="K287" s="0"/>
      <c r="L287" s="0"/>
      <c r="M287" s="0"/>
      <c r="N287" s="0"/>
      <c r="O287" s="0" t="n">
        <v>90</v>
      </c>
      <c r="P287" s="0" t="n">
        <v>4</v>
      </c>
      <c r="Q287" s="0" t="n">
        <v>3</v>
      </c>
      <c r="R287" s="0" t="s">
        <v>595</v>
      </c>
      <c r="S287" s="0" t="n">
        <v>0</v>
      </c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10" t="s">
        <v>109</v>
      </c>
      <c r="B288" s="10" t="s">
        <v>599</v>
      </c>
      <c r="C288" s="10" t="n">
        <v>0</v>
      </c>
      <c r="D288" s="10" t="n">
        <v>0</v>
      </c>
      <c r="E288" s="10" t="n">
        <v>0</v>
      </c>
      <c r="F288" s="33"/>
      <c r="G288" s="33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0" t="s">
        <v>109</v>
      </c>
      <c r="B289" s="0" t="s">
        <v>600</v>
      </c>
      <c r="C289" s="10" t="n">
        <v>0</v>
      </c>
      <c r="D289" s="10" t="n">
        <v>0</v>
      </c>
      <c r="E289" s="0" t="s">
        <v>73</v>
      </c>
      <c r="F289" s="33" t="n">
        <v>0</v>
      </c>
      <c r="G289" s="33" t="n">
        <v>0</v>
      </c>
      <c r="H289" s="0"/>
      <c r="I289" s="0"/>
      <c r="J289" s="0"/>
      <c r="K289" s="0"/>
      <c r="L289" s="0"/>
      <c r="M289" s="0" t="s">
        <v>582</v>
      </c>
      <c r="N289" s="0"/>
      <c r="O289" s="0"/>
      <c r="P289" s="0" t="n">
        <v>4</v>
      </c>
      <c r="Q289" s="0" t="n">
        <v>2</v>
      </c>
      <c r="R289" s="0"/>
      <c r="S289" s="0" t="n">
        <v>0</v>
      </c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0" t="s">
        <v>109</v>
      </c>
      <c r="B290" s="0" t="s">
        <v>601</v>
      </c>
      <c r="C290" s="10" t="n">
        <v>0</v>
      </c>
      <c r="D290" s="10" t="n">
        <v>0</v>
      </c>
      <c r="E290" s="0" t="n">
        <v>0</v>
      </c>
      <c r="F290" s="33" t="n">
        <v>0</v>
      </c>
      <c r="G290" s="33" t="n">
        <v>0</v>
      </c>
      <c r="H290" s="0" t="n">
        <v>1</v>
      </c>
      <c r="I290" s="0"/>
      <c r="J290" s="0"/>
      <c r="K290" s="0"/>
      <c r="L290" s="0"/>
      <c r="M290" s="0"/>
      <c r="N290" s="0"/>
      <c r="O290" s="0" t="n">
        <v>90</v>
      </c>
      <c r="P290" s="0" t="n">
        <v>4</v>
      </c>
      <c r="Q290" s="0" t="n">
        <v>3</v>
      </c>
      <c r="R290" s="0" t="s">
        <v>595</v>
      </c>
      <c r="S290" s="0" t="n">
        <v>0</v>
      </c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0" t="s">
        <v>109</v>
      </c>
      <c r="B291" s="34" t="s">
        <v>602</v>
      </c>
      <c r="C291" s="10" t="n">
        <v>0</v>
      </c>
      <c r="D291" s="10" t="n">
        <v>0</v>
      </c>
      <c r="E291" s="0" t="n">
        <v>0</v>
      </c>
      <c r="F291" s="33" t="n">
        <v>0</v>
      </c>
      <c r="G291" s="33" t="n">
        <v>0</v>
      </c>
      <c r="H291" s="0" t="n">
        <v>1</v>
      </c>
      <c r="I291" s="0" t="n">
        <v>1</v>
      </c>
      <c r="J291" s="0"/>
      <c r="K291" s="0"/>
      <c r="L291" s="0"/>
      <c r="M291" s="0"/>
      <c r="N291" s="0"/>
      <c r="O291" s="0" t="n">
        <v>90</v>
      </c>
      <c r="P291" s="0" t="n">
        <v>4</v>
      </c>
      <c r="Q291" s="0" t="n">
        <v>3</v>
      </c>
      <c r="R291" s="0" t="s">
        <v>595</v>
      </c>
      <c r="S291" s="0" t="n">
        <v>0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0" t="s">
        <v>109</v>
      </c>
      <c r="B292" s="0" t="s">
        <v>603</v>
      </c>
      <c r="C292" s="10" t="n">
        <v>0</v>
      </c>
      <c r="D292" s="10" t="n">
        <v>0</v>
      </c>
      <c r="E292" s="0" t="s">
        <v>73</v>
      </c>
      <c r="F292" s="33" t="n">
        <v>0</v>
      </c>
      <c r="G292" s="33" t="n">
        <v>0</v>
      </c>
      <c r="H292" s="0"/>
      <c r="I292" s="0"/>
      <c r="J292" s="0"/>
      <c r="K292" s="0"/>
      <c r="L292" s="0"/>
      <c r="M292" s="0" t="s">
        <v>582</v>
      </c>
      <c r="N292" s="0"/>
      <c r="O292" s="0" t="n">
        <v>90</v>
      </c>
      <c r="P292" s="0" t="n">
        <v>4</v>
      </c>
      <c r="Q292" s="0" t="n">
        <v>2</v>
      </c>
      <c r="R292" s="0"/>
      <c r="S292" s="0" t="n">
        <v>0</v>
      </c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0" t="s">
        <v>109</v>
      </c>
      <c r="B293" s="0" t="s">
        <v>604</v>
      </c>
      <c r="C293" s="10" t="n">
        <v>0</v>
      </c>
      <c r="D293" s="10" t="n">
        <v>0</v>
      </c>
      <c r="E293" s="0" t="n">
        <v>0</v>
      </c>
      <c r="F293" s="33" t="n">
        <v>0</v>
      </c>
      <c r="G293" s="33" t="n">
        <v>0</v>
      </c>
      <c r="H293" s="0" t="n">
        <v>1</v>
      </c>
      <c r="I293" s="0"/>
      <c r="J293" s="0"/>
      <c r="K293" s="0"/>
      <c r="L293" s="0"/>
      <c r="M293" s="0"/>
      <c r="N293" s="0"/>
      <c r="O293" s="0" t="n">
        <v>90</v>
      </c>
      <c r="P293" s="0" t="n">
        <v>4</v>
      </c>
      <c r="Q293" s="0" t="n">
        <v>3</v>
      </c>
      <c r="R293" s="0" t="s">
        <v>605</v>
      </c>
      <c r="S293" s="0" t="n">
        <v>0</v>
      </c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0" t="s">
        <v>109</v>
      </c>
      <c r="B294" s="0" t="s">
        <v>606</v>
      </c>
      <c r="C294" s="10" t="n">
        <v>0</v>
      </c>
      <c r="D294" s="10" t="n">
        <v>0</v>
      </c>
      <c r="E294" s="0" t="n">
        <v>0</v>
      </c>
      <c r="F294" s="33" t="n">
        <v>0</v>
      </c>
      <c r="G294" s="33" t="n">
        <v>0</v>
      </c>
      <c r="H294" s="0" t="n">
        <v>1</v>
      </c>
      <c r="I294" s="0" t="n">
        <v>1</v>
      </c>
      <c r="J294" s="0"/>
      <c r="K294" s="0"/>
      <c r="L294" s="0"/>
      <c r="M294" s="0"/>
      <c r="N294" s="0"/>
      <c r="O294" s="0" t="n">
        <v>90</v>
      </c>
      <c r="P294" s="0" t="n">
        <v>4</v>
      </c>
      <c r="Q294" s="0" t="n">
        <v>3</v>
      </c>
      <c r="R294" s="0" t="s">
        <v>595</v>
      </c>
      <c r="S294" s="0" t="n">
        <v>0</v>
      </c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0" t="s">
        <v>109</v>
      </c>
      <c r="B295" s="0" t="s">
        <v>607</v>
      </c>
      <c r="C295" s="10" t="n">
        <v>0</v>
      </c>
      <c r="D295" s="10" t="n">
        <v>0</v>
      </c>
      <c r="E295" s="0" t="n">
        <v>0</v>
      </c>
      <c r="F295" s="33" t="n">
        <v>0</v>
      </c>
      <c r="G295" s="33" t="n">
        <v>0</v>
      </c>
      <c r="H295" s="0" t="n">
        <v>1</v>
      </c>
      <c r="I295" s="0" t="n">
        <v>1</v>
      </c>
      <c r="J295" s="0"/>
      <c r="K295" s="0"/>
      <c r="L295" s="0"/>
      <c r="M295" s="0"/>
      <c r="N295" s="0"/>
      <c r="O295" s="0" t="n">
        <v>80</v>
      </c>
      <c r="P295" s="0" t="n">
        <v>4</v>
      </c>
      <c r="Q295" s="0" t="n">
        <v>1</v>
      </c>
      <c r="R295" s="0"/>
      <c r="S295" s="0" t="n">
        <v>0</v>
      </c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0" t="s">
        <v>109</v>
      </c>
      <c r="B296" s="0" t="s">
        <v>608</v>
      </c>
      <c r="C296" s="10" t="n">
        <v>0</v>
      </c>
      <c r="D296" s="10" t="n">
        <v>0</v>
      </c>
      <c r="E296" s="0" t="n">
        <v>0</v>
      </c>
      <c r="F296" s="33"/>
      <c r="G296" s="33"/>
      <c r="H296" s="0" t="n">
        <v>1</v>
      </c>
      <c r="I296" s="0"/>
      <c r="J296" s="0"/>
      <c r="K296" s="0"/>
      <c r="L296" s="0"/>
      <c r="M296" s="0"/>
      <c r="N296" s="33"/>
      <c r="O296" s="0"/>
      <c r="P296" s="0"/>
      <c r="Q296" s="0"/>
      <c r="R296" s="0"/>
      <c r="S296" s="0" t="n">
        <v>0</v>
      </c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0" t="s">
        <v>109</v>
      </c>
      <c r="B297" s="0" t="s">
        <v>609</v>
      </c>
      <c r="C297" s="10" t="n">
        <v>0</v>
      </c>
      <c r="D297" s="10" t="n">
        <v>0</v>
      </c>
      <c r="E297" s="0" t="n">
        <v>0</v>
      </c>
      <c r="F297" s="33"/>
      <c r="G297" s="33"/>
      <c r="H297" s="0" t="n">
        <v>1</v>
      </c>
      <c r="I297" s="0"/>
      <c r="J297" s="0"/>
      <c r="K297" s="0"/>
      <c r="L297" s="0"/>
      <c r="M297" s="0"/>
      <c r="N297" s="33"/>
      <c r="O297" s="0"/>
      <c r="P297" s="0"/>
      <c r="Q297" s="0"/>
      <c r="R297" s="0"/>
      <c r="S297" s="0" t="n">
        <v>0</v>
      </c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0" t="s">
        <v>109</v>
      </c>
      <c r="B298" s="0" t="s">
        <v>610</v>
      </c>
      <c r="C298" s="10" t="n">
        <v>0</v>
      </c>
      <c r="D298" s="10" t="n">
        <v>0</v>
      </c>
      <c r="E298" s="0" t="n">
        <v>0</v>
      </c>
      <c r="F298" s="33"/>
      <c r="G298" s="33"/>
      <c r="H298" s="0" t="n">
        <v>1</v>
      </c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 t="n">
        <v>0</v>
      </c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0" t="s">
        <v>111</v>
      </c>
      <c r="B299" s="0" t="s">
        <v>611</v>
      </c>
      <c r="C299" s="10" t="n">
        <v>0</v>
      </c>
      <c r="D299" s="10" t="n">
        <v>0</v>
      </c>
      <c r="E299" s="0" t="n">
        <v>0</v>
      </c>
      <c r="F299" s="33"/>
      <c r="G299" s="33"/>
      <c r="H299" s="0"/>
      <c r="I299" s="0"/>
      <c r="J299" s="0"/>
      <c r="K299" s="0"/>
      <c r="L299" s="0" t="n">
        <v>1</v>
      </c>
      <c r="M299" s="0"/>
      <c r="N299" s="0"/>
      <c r="O299" s="0"/>
      <c r="P299" s="0"/>
      <c r="Q299" s="0"/>
      <c r="R299" s="0"/>
      <c r="S299" s="0" t="n">
        <v>0</v>
      </c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0" t="s">
        <v>113</v>
      </c>
      <c r="B300" s="0" t="s">
        <v>612</v>
      </c>
      <c r="C300" s="10" t="n">
        <v>0</v>
      </c>
      <c r="D300" s="10" t="n">
        <v>0</v>
      </c>
      <c r="E300" s="0" t="n">
        <v>0</v>
      </c>
      <c r="F300" s="33" t="n">
        <v>0</v>
      </c>
      <c r="G300" s="33" t="n">
        <v>0</v>
      </c>
      <c r="H300" s="0"/>
      <c r="I300" s="0"/>
      <c r="J300" s="0"/>
      <c r="K300" s="0"/>
      <c r="L300" s="0"/>
      <c r="M300" s="0"/>
      <c r="N300" s="0"/>
      <c r="O300" s="0" t="n">
        <v>70</v>
      </c>
      <c r="P300" s="0" t="n">
        <v>4</v>
      </c>
      <c r="Q300" s="0" t="n">
        <v>2</v>
      </c>
      <c r="R300" s="0"/>
      <c r="S300" s="0" t="n">
        <v>1</v>
      </c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0" t="s">
        <v>113</v>
      </c>
      <c r="B301" s="0" t="s">
        <v>613</v>
      </c>
      <c r="C301" s="10" t="n">
        <v>0</v>
      </c>
      <c r="D301" s="10" t="n">
        <v>0</v>
      </c>
      <c r="E301" s="0" t="n">
        <v>1</v>
      </c>
      <c r="F301" s="33" t="n">
        <v>0</v>
      </c>
      <c r="G301" s="33" t="n">
        <v>0</v>
      </c>
      <c r="H301" s="0"/>
      <c r="I301" s="0"/>
      <c r="J301" s="0"/>
      <c r="K301" s="0"/>
      <c r="L301" s="0"/>
      <c r="M301" s="0"/>
      <c r="N301" s="0"/>
      <c r="O301" s="0" t="n">
        <v>70</v>
      </c>
      <c r="P301" s="0" t="n">
        <v>4</v>
      </c>
      <c r="Q301" s="0" t="n">
        <v>1</v>
      </c>
      <c r="R301" s="0"/>
      <c r="S301" s="0" t="n">
        <v>1</v>
      </c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0" t="s">
        <v>115</v>
      </c>
      <c r="B302" s="0" t="s">
        <v>614</v>
      </c>
      <c r="C302" s="10" t="n">
        <v>0</v>
      </c>
      <c r="D302" s="10" t="n">
        <v>0</v>
      </c>
      <c r="E302" s="0" t="n">
        <v>1</v>
      </c>
      <c r="F302" s="33" t="n">
        <v>0</v>
      </c>
      <c r="G302" s="33" t="n">
        <v>0</v>
      </c>
      <c r="H302" s="0"/>
      <c r="I302" s="0"/>
      <c r="J302" s="0"/>
      <c r="K302" s="0"/>
      <c r="L302" s="0"/>
      <c r="M302" s="0"/>
      <c r="N302" s="0"/>
      <c r="O302" s="0" t="n">
        <v>90</v>
      </c>
      <c r="P302" s="0" t="n">
        <v>4</v>
      </c>
      <c r="Q302" s="0" t="n">
        <v>2</v>
      </c>
      <c r="R302" s="0" t="s">
        <v>615</v>
      </c>
      <c r="S302" s="0" t="n">
        <v>1</v>
      </c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0" t="s">
        <v>115</v>
      </c>
      <c r="B303" s="0" t="s">
        <v>616</v>
      </c>
      <c r="C303" s="10" t="n">
        <v>0</v>
      </c>
      <c r="D303" s="10" t="n">
        <v>0</v>
      </c>
      <c r="E303" s="0" t="n">
        <v>1</v>
      </c>
      <c r="F303" s="33" t="n">
        <v>0</v>
      </c>
      <c r="G303" s="33" t="n">
        <v>0</v>
      </c>
      <c r="H303" s="0"/>
      <c r="I303" s="0"/>
      <c r="J303" s="0"/>
      <c r="K303" s="0"/>
      <c r="L303" s="0"/>
      <c r="M303" s="0"/>
      <c r="N303" s="0"/>
      <c r="O303" s="0" t="n">
        <v>90</v>
      </c>
      <c r="P303" s="0" t="n">
        <v>4</v>
      </c>
      <c r="Q303" s="0" t="n">
        <v>2</v>
      </c>
      <c r="R303" s="37" t="s">
        <v>615</v>
      </c>
      <c r="S303" s="0" t="n">
        <v>1</v>
      </c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0" t="s">
        <v>115</v>
      </c>
      <c r="B304" s="10" t="s">
        <v>617</v>
      </c>
      <c r="C304" s="10" t="n">
        <v>0</v>
      </c>
      <c r="D304" s="10" t="n">
        <v>0</v>
      </c>
      <c r="E304" s="34" t="n">
        <v>1</v>
      </c>
      <c r="F304" s="33" t="n">
        <v>0</v>
      </c>
      <c r="G304" s="33" t="n">
        <v>0</v>
      </c>
      <c r="H304" s="0"/>
      <c r="I304" s="0"/>
      <c r="J304" s="0"/>
      <c r="K304" s="0"/>
      <c r="L304" s="0"/>
      <c r="M304" s="0"/>
      <c r="N304" s="37"/>
      <c r="O304" s="37" t="n">
        <v>90</v>
      </c>
      <c r="P304" s="0" t="n">
        <v>4</v>
      </c>
      <c r="Q304" s="0" t="n">
        <v>2</v>
      </c>
      <c r="R304" s="0"/>
      <c r="S304" s="0" t="n">
        <v>1</v>
      </c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10" t="s">
        <v>115</v>
      </c>
      <c r="B305" s="10" t="s">
        <v>618</v>
      </c>
      <c r="C305" s="10" t="n">
        <v>0</v>
      </c>
      <c r="D305" s="10" t="n">
        <v>0</v>
      </c>
      <c r="E305" s="10" t="n">
        <v>1</v>
      </c>
      <c r="F305" s="0"/>
      <c r="G305" s="10" t="n">
        <v>1</v>
      </c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 t="n">
        <v>1</v>
      </c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10" t="s">
        <v>115</v>
      </c>
      <c r="B306" s="10" t="s">
        <v>619</v>
      </c>
      <c r="C306" s="10" t="n">
        <v>0</v>
      </c>
      <c r="D306" s="10" t="n">
        <v>0</v>
      </c>
      <c r="E306" s="10" t="n">
        <v>0</v>
      </c>
      <c r="F306" s="0"/>
      <c r="G306" s="10" t="n">
        <v>1</v>
      </c>
      <c r="H306" s="10" t="n">
        <v>1</v>
      </c>
      <c r="I306" s="0"/>
      <c r="J306" s="0"/>
      <c r="K306" s="0"/>
      <c r="L306" s="0"/>
      <c r="M306" s="10" t="s">
        <v>620</v>
      </c>
      <c r="N306" s="0"/>
      <c r="O306" s="0"/>
      <c r="P306" s="0"/>
      <c r="Q306" s="0"/>
      <c r="R306" s="0"/>
      <c r="S306" s="0" t="n">
        <v>1</v>
      </c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0" t="s">
        <v>119</v>
      </c>
      <c r="B307" s="10" t="s">
        <v>621</v>
      </c>
      <c r="C307" s="10" t="n">
        <v>0</v>
      </c>
      <c r="D307" s="10" t="n">
        <v>0</v>
      </c>
      <c r="E307" s="0" t="s">
        <v>73</v>
      </c>
      <c r="F307" s="33" t="n">
        <v>0</v>
      </c>
      <c r="G307" s="33" t="n">
        <v>0</v>
      </c>
      <c r="H307" s="0"/>
      <c r="I307" s="0"/>
      <c r="J307" s="0"/>
      <c r="K307" s="0"/>
      <c r="L307" s="0"/>
      <c r="M307" s="0" t="s">
        <v>582</v>
      </c>
      <c r="N307" s="0"/>
      <c r="O307" s="0" t="n">
        <v>90</v>
      </c>
      <c r="P307" s="0" t="n">
        <v>4</v>
      </c>
      <c r="Q307" s="0" t="n">
        <v>2</v>
      </c>
      <c r="R307" s="0"/>
      <c r="S307" s="0" t="n">
        <v>1</v>
      </c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0" t="s">
        <v>119</v>
      </c>
      <c r="B308" s="0" t="s">
        <v>622</v>
      </c>
      <c r="C308" s="10" t="n">
        <v>0</v>
      </c>
      <c r="D308" s="10" t="n">
        <v>0</v>
      </c>
      <c r="E308" s="0" t="n">
        <v>1</v>
      </c>
      <c r="F308" s="33" t="n">
        <v>0</v>
      </c>
      <c r="G308" s="33" t="n">
        <v>0</v>
      </c>
      <c r="H308" s="0"/>
      <c r="I308" s="0"/>
      <c r="J308" s="0"/>
      <c r="K308" s="0"/>
      <c r="L308" s="0"/>
      <c r="M308" s="0"/>
      <c r="N308" s="0"/>
      <c r="O308" s="0" t="n">
        <v>90</v>
      </c>
      <c r="P308" s="0" t="n">
        <v>4</v>
      </c>
      <c r="Q308" s="0" t="n">
        <v>1</v>
      </c>
      <c r="R308" s="0"/>
      <c r="S308" s="0" t="n">
        <v>1</v>
      </c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0" t="s">
        <v>119</v>
      </c>
      <c r="B309" s="0" t="s">
        <v>623</v>
      </c>
      <c r="C309" s="10" t="n">
        <v>0</v>
      </c>
      <c r="D309" s="10" t="n">
        <v>0</v>
      </c>
      <c r="E309" s="0" t="n">
        <v>1</v>
      </c>
      <c r="F309" s="33" t="n">
        <v>0</v>
      </c>
      <c r="G309" s="33" t="n">
        <v>0</v>
      </c>
      <c r="H309" s="0"/>
      <c r="I309" s="0"/>
      <c r="J309" s="0"/>
      <c r="K309" s="0"/>
      <c r="L309" s="0"/>
      <c r="M309" s="0"/>
      <c r="N309" s="0"/>
      <c r="O309" s="0" t="n">
        <v>90</v>
      </c>
      <c r="P309" s="0" t="n">
        <v>4</v>
      </c>
      <c r="Q309" s="0" t="n">
        <v>1</v>
      </c>
      <c r="R309" s="0"/>
      <c r="S309" s="0" t="n">
        <v>1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0" t="s">
        <v>119</v>
      </c>
      <c r="B310" s="0" t="s">
        <v>624</v>
      </c>
      <c r="C310" s="10" t="n">
        <v>0</v>
      </c>
      <c r="D310" s="10" t="n">
        <v>0</v>
      </c>
      <c r="E310" s="0" t="n">
        <v>1</v>
      </c>
      <c r="F310" s="33" t="n">
        <v>0</v>
      </c>
      <c r="G310" s="33" t="n">
        <v>0</v>
      </c>
      <c r="H310" s="0"/>
      <c r="I310" s="0"/>
      <c r="J310" s="0"/>
      <c r="K310" s="0"/>
      <c r="L310" s="0"/>
      <c r="M310" s="0"/>
      <c r="N310" s="0"/>
      <c r="O310" s="0" t="n">
        <v>90</v>
      </c>
      <c r="P310" s="0" t="n">
        <v>4</v>
      </c>
      <c r="Q310" s="0" t="n">
        <v>1</v>
      </c>
      <c r="R310" s="0"/>
      <c r="S310" s="0" t="n">
        <v>1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0" t="s">
        <v>119</v>
      </c>
      <c r="B311" s="0" t="s">
        <v>625</v>
      </c>
      <c r="C311" s="10" t="n">
        <v>0</v>
      </c>
      <c r="D311" s="10" t="n">
        <v>0</v>
      </c>
      <c r="E311" s="0" t="n">
        <v>1</v>
      </c>
      <c r="F311" s="33" t="n">
        <v>0</v>
      </c>
      <c r="G311" s="33" t="n">
        <v>0</v>
      </c>
      <c r="H311" s="0"/>
      <c r="I311" s="0"/>
      <c r="J311" s="0"/>
      <c r="K311" s="0"/>
      <c r="L311" s="0"/>
      <c r="M311" s="0"/>
      <c r="N311" s="0"/>
      <c r="O311" s="0" t="n">
        <v>90</v>
      </c>
      <c r="P311" s="0" t="n">
        <v>4</v>
      </c>
      <c r="Q311" s="0" t="n">
        <v>1</v>
      </c>
      <c r="R311" s="0" t="s">
        <v>626</v>
      </c>
      <c r="S311" s="0" t="n">
        <v>1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0" t="s">
        <v>119</v>
      </c>
      <c r="B312" s="10" t="s">
        <v>627</v>
      </c>
      <c r="C312" s="10" t="n">
        <v>0</v>
      </c>
      <c r="D312" s="10" t="n">
        <v>0</v>
      </c>
      <c r="E312" s="0" t="n">
        <v>1</v>
      </c>
      <c r="F312" s="33" t="n">
        <v>0</v>
      </c>
      <c r="G312" s="33" t="n">
        <v>0</v>
      </c>
      <c r="H312" s="0"/>
      <c r="I312" s="0"/>
      <c r="J312" s="0"/>
      <c r="K312" s="0"/>
      <c r="L312" s="0"/>
      <c r="M312" s="0"/>
      <c r="N312" s="0"/>
      <c r="O312" s="0" t="n">
        <v>90</v>
      </c>
      <c r="P312" s="0" t="n">
        <v>4</v>
      </c>
      <c r="Q312" s="0" t="n">
        <v>2</v>
      </c>
      <c r="R312" s="0"/>
      <c r="S312" s="0" t="n">
        <v>1</v>
      </c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10" t="s">
        <v>119</v>
      </c>
      <c r="B313" s="10" t="s">
        <v>628</v>
      </c>
      <c r="C313" s="10" t="n">
        <v>0</v>
      </c>
      <c r="D313" s="10" t="n">
        <v>0</v>
      </c>
      <c r="E313" s="10" t="n">
        <v>1</v>
      </c>
      <c r="F313" s="10" t="n">
        <v>1</v>
      </c>
      <c r="G313" s="10" t="n">
        <v>0</v>
      </c>
      <c r="H313" s="0"/>
      <c r="I313" s="0"/>
      <c r="J313" s="0"/>
      <c r="K313" s="0"/>
      <c r="L313" s="0"/>
      <c r="M313" s="10" t="s">
        <v>620</v>
      </c>
      <c r="N313" s="0"/>
      <c r="O313" s="0"/>
      <c r="P313" s="0"/>
      <c r="Q313" s="0"/>
      <c r="R313" s="0"/>
      <c r="S313" s="0" t="n">
        <v>1</v>
      </c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10" t="s">
        <v>119</v>
      </c>
      <c r="B314" s="10" t="s">
        <v>629</v>
      </c>
      <c r="C314" s="10" t="n">
        <v>0</v>
      </c>
      <c r="D314" s="10" t="n">
        <v>0</v>
      </c>
      <c r="E314" s="10" t="n">
        <v>1</v>
      </c>
      <c r="F314" s="10" t="n">
        <v>1</v>
      </c>
      <c r="G314" s="10" t="n">
        <v>0</v>
      </c>
      <c r="H314" s="0"/>
      <c r="I314" s="0"/>
      <c r="J314" s="0"/>
      <c r="K314" s="0"/>
      <c r="L314" s="0"/>
      <c r="M314" s="10" t="s">
        <v>620</v>
      </c>
      <c r="N314" s="0"/>
      <c r="O314" s="0"/>
      <c r="P314" s="0"/>
      <c r="Q314" s="0"/>
      <c r="R314" s="0"/>
      <c r="S314" s="0" t="n">
        <v>1</v>
      </c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0" t="s">
        <v>121</v>
      </c>
      <c r="B315" s="0" t="s">
        <v>630</v>
      </c>
      <c r="C315" s="10" t="n">
        <v>0</v>
      </c>
      <c r="D315" s="10" t="n">
        <v>0</v>
      </c>
      <c r="E315" s="0" t="n">
        <v>0</v>
      </c>
      <c r="F315" s="33" t="n">
        <v>0</v>
      </c>
      <c r="G315" s="33" t="n">
        <v>0</v>
      </c>
      <c r="H315" s="0"/>
      <c r="I315" s="0" t="n">
        <v>1</v>
      </c>
      <c r="J315" s="0"/>
      <c r="K315" s="0"/>
      <c r="L315" s="0"/>
      <c r="M315" s="0"/>
      <c r="N315" s="33"/>
      <c r="O315" s="0" t="n">
        <v>20</v>
      </c>
      <c r="P315" s="0" t="n">
        <v>4</v>
      </c>
      <c r="Q315" s="0" t="n">
        <v>1</v>
      </c>
      <c r="R315" s="0" t="s">
        <v>626</v>
      </c>
      <c r="S315" s="0" t="n">
        <v>1</v>
      </c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0" t="s">
        <v>121</v>
      </c>
      <c r="B316" s="0" t="s">
        <v>631</v>
      </c>
      <c r="C316" s="10" t="n">
        <v>0</v>
      </c>
      <c r="D316" s="10" t="n">
        <v>0</v>
      </c>
      <c r="E316" s="0" t="n">
        <v>1</v>
      </c>
      <c r="F316" s="33" t="n">
        <v>0</v>
      </c>
      <c r="G316" s="33" t="n">
        <v>0</v>
      </c>
      <c r="H316" s="0"/>
      <c r="I316" s="0"/>
      <c r="J316" s="0"/>
      <c r="K316" s="0"/>
      <c r="L316" s="0"/>
      <c r="M316" s="0"/>
      <c r="N316" s="33"/>
      <c r="O316" s="0" t="n">
        <v>20</v>
      </c>
      <c r="P316" s="0" t="n">
        <v>4</v>
      </c>
      <c r="Q316" s="0" t="n">
        <v>1</v>
      </c>
      <c r="R316" s="0" t="s">
        <v>626</v>
      </c>
      <c r="S316" s="0" t="n">
        <v>1</v>
      </c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0" t="s">
        <v>121</v>
      </c>
      <c r="B317" s="0" t="s">
        <v>632</v>
      </c>
      <c r="C317" s="10" t="n">
        <v>0</v>
      </c>
      <c r="D317" s="10" t="n">
        <v>0</v>
      </c>
      <c r="E317" s="0" t="n">
        <v>1</v>
      </c>
      <c r="F317" s="33" t="n">
        <v>0</v>
      </c>
      <c r="G317" s="33" t="n">
        <v>0</v>
      </c>
      <c r="H317" s="0"/>
      <c r="I317" s="0"/>
      <c r="J317" s="0"/>
      <c r="K317" s="0"/>
      <c r="L317" s="0"/>
      <c r="M317" s="0"/>
      <c r="N317" s="33"/>
      <c r="O317" s="0" t="n">
        <v>20</v>
      </c>
      <c r="P317" s="0" t="n">
        <v>4</v>
      </c>
      <c r="Q317" s="0" t="n">
        <v>1</v>
      </c>
      <c r="R317" s="0"/>
      <c r="S317" s="0" t="n">
        <v>1</v>
      </c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0" t="s">
        <v>123</v>
      </c>
      <c r="B318" s="0" t="s">
        <v>633</v>
      </c>
      <c r="C318" s="10" t="n">
        <v>0</v>
      </c>
      <c r="D318" s="10" t="n">
        <v>0</v>
      </c>
      <c r="E318" s="0" t="s">
        <v>73</v>
      </c>
      <c r="F318" s="33" t="n">
        <v>0</v>
      </c>
      <c r="G318" s="33" t="n">
        <v>0</v>
      </c>
      <c r="H318" s="0"/>
      <c r="I318" s="0"/>
      <c r="J318" s="0"/>
      <c r="K318" s="0"/>
      <c r="L318" s="0"/>
      <c r="M318" s="0" t="s">
        <v>634</v>
      </c>
      <c r="N318" s="33"/>
      <c r="O318" s="0" t="n">
        <v>80</v>
      </c>
      <c r="P318" s="0" t="n">
        <v>4</v>
      </c>
      <c r="Q318" s="0" t="n">
        <v>1</v>
      </c>
      <c r="R318" s="0"/>
      <c r="S318" s="0" t="n">
        <v>0</v>
      </c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0" t="s">
        <v>133</v>
      </c>
      <c r="B319" s="0" t="s">
        <v>635</v>
      </c>
      <c r="C319" s="10" t="n">
        <v>0</v>
      </c>
      <c r="D319" s="10" t="n">
        <v>0</v>
      </c>
      <c r="E319" s="0" t="n">
        <v>0</v>
      </c>
      <c r="F319" s="0" t="n">
        <v>0</v>
      </c>
      <c r="G319" s="0" t="n">
        <v>0</v>
      </c>
      <c r="H319" s="0" t="n">
        <v>1</v>
      </c>
      <c r="I319" s="0"/>
      <c r="J319" s="0"/>
      <c r="K319" s="0"/>
      <c r="L319" s="0" t="n">
        <v>1</v>
      </c>
      <c r="M319" s="0"/>
      <c r="N319" s="0"/>
      <c r="O319" s="0" t="n">
        <v>80</v>
      </c>
      <c r="P319" s="0" t="n">
        <v>0</v>
      </c>
      <c r="Q319" s="0" t="n">
        <v>1</v>
      </c>
      <c r="R319" s="0"/>
      <c r="S319" s="0" t="n">
        <v>0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0" t="s">
        <v>133</v>
      </c>
      <c r="B320" s="0" t="s">
        <v>636</v>
      </c>
      <c r="C320" s="10" t="n">
        <v>0</v>
      </c>
      <c r="D320" s="10" t="n">
        <v>0</v>
      </c>
      <c r="E320" s="0" t="n">
        <v>0</v>
      </c>
      <c r="F320" s="0" t="n">
        <v>0</v>
      </c>
      <c r="G320" s="0" t="n">
        <v>0</v>
      </c>
      <c r="H320" s="0" t="n">
        <v>1</v>
      </c>
      <c r="I320" s="0"/>
      <c r="J320" s="0"/>
      <c r="K320" s="0"/>
      <c r="L320" s="0" t="n">
        <v>1</v>
      </c>
      <c r="M320" s="0"/>
      <c r="N320" s="0"/>
      <c r="O320" s="0" t="n">
        <v>80</v>
      </c>
      <c r="P320" s="0" t="n">
        <v>0</v>
      </c>
      <c r="Q320" s="0" t="n">
        <v>1</v>
      </c>
      <c r="R320" s="0"/>
      <c r="S320" s="0" t="n">
        <v>0</v>
      </c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0" t="s">
        <v>133</v>
      </c>
      <c r="B321" s="0" t="s">
        <v>637</v>
      </c>
      <c r="C321" s="10" t="n">
        <v>0</v>
      </c>
      <c r="D321" s="10" t="n">
        <v>0</v>
      </c>
      <c r="E321" s="0" t="n">
        <v>0</v>
      </c>
      <c r="F321" s="0" t="n">
        <v>0</v>
      </c>
      <c r="G321" s="0" t="n">
        <v>0</v>
      </c>
      <c r="H321" s="0" t="n">
        <v>1</v>
      </c>
      <c r="I321" s="0"/>
      <c r="J321" s="0"/>
      <c r="K321" s="0"/>
      <c r="L321" s="0" t="n">
        <v>1</v>
      </c>
      <c r="M321" s="0"/>
      <c r="N321" s="0"/>
      <c r="O321" s="0" t="n">
        <v>80</v>
      </c>
      <c r="P321" s="0" t="n">
        <v>0</v>
      </c>
      <c r="Q321" s="0" t="n">
        <v>1</v>
      </c>
      <c r="R321" s="0"/>
      <c r="S321" s="0" t="n">
        <v>0</v>
      </c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0" t="s">
        <v>133</v>
      </c>
      <c r="B322" s="0" t="s">
        <v>638</v>
      </c>
      <c r="C322" s="10" t="n">
        <v>0</v>
      </c>
      <c r="D322" s="10" t="n">
        <v>0</v>
      </c>
      <c r="E322" s="0" t="n">
        <v>0</v>
      </c>
      <c r="F322" s="0" t="n">
        <v>0</v>
      </c>
      <c r="G322" s="0" t="n">
        <v>0</v>
      </c>
      <c r="H322" s="0" t="n">
        <v>1</v>
      </c>
      <c r="I322" s="0"/>
      <c r="J322" s="0"/>
      <c r="K322" s="0"/>
      <c r="L322" s="0" t="n">
        <v>1</v>
      </c>
      <c r="M322" s="0"/>
      <c r="N322" s="0"/>
      <c r="O322" s="0" t="n">
        <v>80</v>
      </c>
      <c r="P322" s="0" t="n">
        <v>0</v>
      </c>
      <c r="Q322" s="0" t="n">
        <v>1</v>
      </c>
      <c r="R322" s="0"/>
      <c r="S322" s="0" t="n">
        <v>0</v>
      </c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0" t="s">
        <v>133</v>
      </c>
      <c r="B323" s="0" t="s">
        <v>639</v>
      </c>
      <c r="C323" s="10" t="n">
        <v>0</v>
      </c>
      <c r="D323" s="10" t="n">
        <v>0</v>
      </c>
      <c r="E323" s="0" t="n">
        <v>0</v>
      </c>
      <c r="F323" s="0" t="n">
        <v>0</v>
      </c>
      <c r="G323" s="0" t="n">
        <v>0</v>
      </c>
      <c r="H323" s="0" t="n">
        <v>1</v>
      </c>
      <c r="I323" s="0"/>
      <c r="J323" s="0"/>
      <c r="K323" s="0"/>
      <c r="L323" s="0"/>
      <c r="M323" s="0"/>
      <c r="N323" s="0"/>
      <c r="O323" s="0" t="n">
        <v>90</v>
      </c>
      <c r="P323" s="0" t="n">
        <v>0</v>
      </c>
      <c r="Q323" s="0" t="n">
        <v>2</v>
      </c>
      <c r="R323" s="0"/>
      <c r="S323" s="0" t="n">
        <v>0</v>
      </c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0" t="s">
        <v>133</v>
      </c>
      <c r="B324" s="0" t="s">
        <v>640</v>
      </c>
      <c r="C324" s="10" t="n">
        <v>0</v>
      </c>
      <c r="D324" s="10" t="n">
        <v>0</v>
      </c>
      <c r="E324" s="0" t="n">
        <v>0</v>
      </c>
      <c r="F324" s="0" t="n">
        <v>0</v>
      </c>
      <c r="G324" s="0" t="n">
        <v>0</v>
      </c>
      <c r="H324" s="0" t="n">
        <v>1</v>
      </c>
      <c r="I324" s="0"/>
      <c r="J324" s="0"/>
      <c r="K324" s="0"/>
      <c r="L324" s="0"/>
      <c r="M324" s="0"/>
      <c r="N324" s="0"/>
      <c r="O324" s="0" t="n">
        <v>90</v>
      </c>
      <c r="P324" s="0" t="n">
        <v>0</v>
      </c>
      <c r="Q324" s="0" t="n">
        <v>2</v>
      </c>
      <c r="R324" s="0"/>
      <c r="S324" s="0" t="n">
        <v>0</v>
      </c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0" t="s">
        <v>133</v>
      </c>
      <c r="B325" s="0" t="s">
        <v>641</v>
      </c>
      <c r="C325" s="10" t="n">
        <v>0</v>
      </c>
      <c r="D325" s="10" t="n">
        <v>0</v>
      </c>
      <c r="E325" s="0" t="n">
        <v>0</v>
      </c>
      <c r="F325" s="0" t="n">
        <v>0</v>
      </c>
      <c r="G325" s="0" t="n">
        <v>0</v>
      </c>
      <c r="H325" s="0" t="n">
        <v>1</v>
      </c>
      <c r="I325" s="0"/>
      <c r="J325" s="0"/>
      <c r="K325" s="0"/>
      <c r="L325" s="0"/>
      <c r="M325" s="0"/>
      <c r="N325" s="0"/>
      <c r="O325" s="0" t="n">
        <v>90</v>
      </c>
      <c r="P325" s="0" t="n">
        <v>0</v>
      </c>
      <c r="Q325" s="0" t="n">
        <v>2</v>
      </c>
      <c r="R325" s="0"/>
      <c r="S325" s="0" t="n">
        <v>0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0" t="s">
        <v>133</v>
      </c>
      <c r="B326" s="0" t="s">
        <v>642</v>
      </c>
      <c r="C326" s="10" t="n">
        <v>0</v>
      </c>
      <c r="D326" s="10" t="n">
        <v>0</v>
      </c>
      <c r="E326" s="0" t="n">
        <v>0</v>
      </c>
      <c r="F326" s="0" t="n">
        <v>0</v>
      </c>
      <c r="G326" s="0" t="n">
        <v>0</v>
      </c>
      <c r="H326" s="0" t="n">
        <v>1</v>
      </c>
      <c r="I326" s="0"/>
      <c r="J326" s="0"/>
      <c r="K326" s="0"/>
      <c r="L326" s="0"/>
      <c r="M326" s="0"/>
      <c r="N326" s="0"/>
      <c r="O326" s="0" t="n">
        <v>90</v>
      </c>
      <c r="P326" s="0" t="n">
        <v>0</v>
      </c>
      <c r="Q326" s="0" t="n">
        <v>2</v>
      </c>
      <c r="R326" s="0"/>
      <c r="S326" s="0" t="n">
        <v>0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10" t="s">
        <v>135</v>
      </c>
      <c r="B327" s="10" t="s">
        <v>643</v>
      </c>
      <c r="C327" s="10" t="n">
        <v>0</v>
      </c>
      <c r="D327" s="10" t="n">
        <v>0</v>
      </c>
      <c r="E327" s="10" t="n">
        <v>1</v>
      </c>
      <c r="F327" s="0"/>
      <c r="G327" s="10" t="n">
        <v>1</v>
      </c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 t="n">
        <v>1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10" t="s">
        <v>135</v>
      </c>
      <c r="B328" s="10" t="s">
        <v>644</v>
      </c>
      <c r="C328" s="10" t="n">
        <v>0</v>
      </c>
      <c r="D328" s="10" t="n">
        <v>0</v>
      </c>
      <c r="E328" s="10" t="n">
        <v>0</v>
      </c>
      <c r="F328" s="0"/>
      <c r="G328" s="10" t="n">
        <v>1</v>
      </c>
      <c r="H328" s="10" t="n">
        <v>1</v>
      </c>
      <c r="I328" s="0"/>
      <c r="J328" s="10" t="n">
        <v>1</v>
      </c>
      <c r="K328" s="0"/>
      <c r="L328" s="0"/>
      <c r="M328" s="10" t="s">
        <v>645</v>
      </c>
      <c r="N328" s="0"/>
      <c r="O328" s="0"/>
      <c r="P328" s="0"/>
      <c r="Q328" s="0"/>
      <c r="R328" s="0"/>
      <c r="S328" s="0" t="n">
        <v>1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10" t="s">
        <v>135</v>
      </c>
      <c r="B329" s="10" t="s">
        <v>646</v>
      </c>
      <c r="C329" s="10" t="n">
        <v>0</v>
      </c>
      <c r="D329" s="10" t="n">
        <v>0</v>
      </c>
      <c r="E329" s="10" t="n">
        <v>0</v>
      </c>
      <c r="F329" s="0"/>
      <c r="G329" s="10" t="n">
        <v>1</v>
      </c>
      <c r="H329" s="10" t="n">
        <v>1</v>
      </c>
      <c r="I329" s="0"/>
      <c r="J329" s="10" t="n">
        <v>1</v>
      </c>
      <c r="K329" s="0"/>
      <c r="L329" s="0"/>
      <c r="M329" s="10" t="s">
        <v>645</v>
      </c>
      <c r="N329" s="0"/>
      <c r="O329" s="0"/>
      <c r="P329" s="0"/>
      <c r="Q329" s="0"/>
      <c r="R329" s="0"/>
      <c r="S329" s="0" t="n">
        <v>1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10" t="s">
        <v>135</v>
      </c>
      <c r="B330" s="10" t="s">
        <v>647</v>
      </c>
      <c r="C330" s="10" t="n">
        <v>0</v>
      </c>
      <c r="D330" s="10" t="n">
        <v>0</v>
      </c>
      <c r="E330" s="10" t="n">
        <v>1</v>
      </c>
      <c r="F330" s="33"/>
      <c r="G330" s="33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 t="n">
        <v>1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0" t="s">
        <v>135</v>
      </c>
      <c r="B331" s="0" t="s">
        <v>648</v>
      </c>
      <c r="C331" s="10" t="n">
        <v>0</v>
      </c>
      <c r="D331" s="10" t="n">
        <v>0</v>
      </c>
      <c r="E331" s="0" t="n">
        <v>0</v>
      </c>
      <c r="F331" s="0" t="n">
        <v>0</v>
      </c>
      <c r="G331" s="0" t="n">
        <v>0</v>
      </c>
      <c r="H331" s="0" t="n">
        <v>1</v>
      </c>
      <c r="I331" s="0"/>
      <c r="J331" s="0"/>
      <c r="K331" s="0"/>
      <c r="L331" s="0"/>
      <c r="M331" s="0"/>
      <c r="N331" s="0"/>
      <c r="O331" s="0" t="n">
        <v>90</v>
      </c>
      <c r="P331" s="0" t="n">
        <v>0</v>
      </c>
      <c r="Q331" s="0" t="n">
        <v>2</v>
      </c>
      <c r="R331" s="0"/>
      <c r="S331" s="0" t="n">
        <v>1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0" t="s">
        <v>135</v>
      </c>
      <c r="B332" s="0" t="s">
        <v>649</v>
      </c>
      <c r="C332" s="10" t="n">
        <v>0</v>
      </c>
      <c r="D332" s="10" t="n">
        <v>0</v>
      </c>
      <c r="E332" s="0" t="n">
        <v>0</v>
      </c>
      <c r="F332" s="0" t="n">
        <v>0</v>
      </c>
      <c r="G332" s="0" t="n">
        <v>0</v>
      </c>
      <c r="H332" s="0" t="n">
        <v>1</v>
      </c>
      <c r="I332" s="0"/>
      <c r="J332" s="0"/>
      <c r="K332" s="0"/>
      <c r="L332" s="0"/>
      <c r="M332" s="0"/>
      <c r="N332" s="0"/>
      <c r="O332" s="0" t="n">
        <v>90</v>
      </c>
      <c r="P332" s="0" t="n">
        <v>0</v>
      </c>
      <c r="Q332" s="0" t="n">
        <v>2</v>
      </c>
      <c r="R332" s="0"/>
      <c r="S332" s="0" t="n">
        <v>1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0" t="s">
        <v>135</v>
      </c>
      <c r="B333" s="0" t="s">
        <v>650</v>
      </c>
      <c r="C333" s="10" t="n">
        <v>0</v>
      </c>
      <c r="D333" s="10" t="n">
        <v>0</v>
      </c>
      <c r="E333" s="0" t="n">
        <v>1</v>
      </c>
      <c r="F333" s="0" t="n">
        <v>0</v>
      </c>
      <c r="G333" s="0" t="n">
        <v>0</v>
      </c>
      <c r="H333" s="0"/>
      <c r="I333" s="0"/>
      <c r="J333" s="0"/>
      <c r="K333" s="0"/>
      <c r="L333" s="0"/>
      <c r="M333" s="0"/>
      <c r="N333" s="0"/>
      <c r="O333" s="0" t="n">
        <v>90</v>
      </c>
      <c r="P333" s="0" t="n">
        <v>0</v>
      </c>
      <c r="Q333" s="0" t="n">
        <v>2</v>
      </c>
      <c r="R333" s="0"/>
      <c r="S333" s="0" t="n">
        <v>1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0" t="s">
        <v>135</v>
      </c>
      <c r="B334" s="0" t="s">
        <v>651</v>
      </c>
      <c r="C334" s="10" t="n">
        <v>0</v>
      </c>
      <c r="D334" s="10" t="n">
        <v>0</v>
      </c>
      <c r="E334" s="0" t="n">
        <v>0</v>
      </c>
      <c r="F334" s="0" t="n">
        <v>0</v>
      </c>
      <c r="G334" s="0" t="n">
        <v>0</v>
      </c>
      <c r="H334" s="0" t="n">
        <v>1</v>
      </c>
      <c r="I334" s="0"/>
      <c r="J334" s="0"/>
      <c r="K334" s="0"/>
      <c r="L334" s="0"/>
      <c r="M334" s="0"/>
      <c r="N334" s="0"/>
      <c r="O334" s="0" t="n">
        <v>90</v>
      </c>
      <c r="P334" s="0" t="n">
        <v>0</v>
      </c>
      <c r="Q334" s="0" t="n">
        <v>2</v>
      </c>
      <c r="R334" s="0"/>
      <c r="S334" s="0" t="n">
        <v>1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0" t="s">
        <v>29</v>
      </c>
      <c r="B335" s="0" t="s">
        <v>652</v>
      </c>
      <c r="C335" s="10" t="n">
        <f aca="false">VLOOKUP(A335,'patient_data_survival(Nov17)'!$B$2:$J$71,9,0)</f>
        <v>0</v>
      </c>
      <c r="D335" s="10" t="n">
        <v>0</v>
      </c>
      <c r="E335" s="0"/>
      <c r="F335" s="0"/>
      <c r="G335" s="0"/>
      <c r="H335" s="0"/>
      <c r="I335" s="0"/>
      <c r="J335" s="0"/>
      <c r="K335" s="0"/>
      <c r="L335" s="0"/>
      <c r="M335" s="10" t="s">
        <v>653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0" t="s">
        <v>29</v>
      </c>
      <c r="B336" s="0" t="s">
        <v>654</v>
      </c>
      <c r="C336" s="10" t="n">
        <f aca="false">VLOOKUP(A336,'patient_data_survival(Nov17)'!$B$2:$J$71,9,0)</f>
        <v>0</v>
      </c>
      <c r="D336" s="10" t="n">
        <v>0</v>
      </c>
      <c r="E336" s="0"/>
      <c r="F336" s="0"/>
      <c r="G336" s="0"/>
      <c r="H336" s="0"/>
      <c r="I336" s="0"/>
      <c r="J336" s="0"/>
      <c r="K336" s="0"/>
      <c r="L336" s="0"/>
      <c r="M336" s="10" t="s">
        <v>653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0" t="s">
        <v>29</v>
      </c>
      <c r="B337" s="0" t="s">
        <v>655</v>
      </c>
      <c r="C337" s="10" t="n">
        <f aca="false">VLOOKUP(A337,'patient_data_survival(Nov17)'!$B$2:$J$71,9,0)</f>
        <v>0</v>
      </c>
      <c r="D337" s="10" t="n">
        <v>0</v>
      </c>
      <c r="E337" s="0"/>
      <c r="F337" s="0"/>
      <c r="G337" s="0"/>
      <c r="H337" s="0"/>
      <c r="I337" s="0"/>
      <c r="J337" s="0"/>
      <c r="K337" s="0"/>
      <c r="L337" s="0"/>
      <c r="M337" s="10" t="s">
        <v>653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0" t="s">
        <v>29</v>
      </c>
      <c r="B338" s="0" t="s">
        <v>656</v>
      </c>
      <c r="C338" s="10" t="n">
        <f aca="false">VLOOKUP(A338,'patient_data_survival(Nov17)'!$B$2:$J$71,9,0)</f>
        <v>0</v>
      </c>
      <c r="D338" s="10" t="n">
        <v>0</v>
      </c>
      <c r="E338" s="0"/>
      <c r="F338" s="0"/>
      <c r="G338" s="0"/>
      <c r="H338" s="0"/>
      <c r="I338" s="0"/>
      <c r="J338" s="0"/>
      <c r="K338" s="0"/>
      <c r="L338" s="0"/>
      <c r="M338" s="10" t="s">
        <v>653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0" t="s">
        <v>29</v>
      </c>
      <c r="B339" s="0" t="s">
        <v>657</v>
      </c>
      <c r="C339" s="10" t="n">
        <f aca="false">VLOOKUP(A339,'patient_data_survival(Nov17)'!$B$2:$J$71,9,0)</f>
        <v>0</v>
      </c>
      <c r="D339" s="10" t="n">
        <v>0</v>
      </c>
      <c r="E339" s="0"/>
      <c r="F339" s="0"/>
      <c r="G339" s="0"/>
      <c r="H339" s="0"/>
      <c r="I339" s="0"/>
      <c r="J339" s="0"/>
      <c r="K339" s="0"/>
      <c r="L339" s="0"/>
      <c r="M339" s="10" t="s">
        <v>653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0" t="s">
        <v>29</v>
      </c>
      <c r="B340" s="0" t="s">
        <v>658</v>
      </c>
      <c r="C340" s="10" t="n">
        <f aca="false">VLOOKUP(A340,'patient_data_survival(Nov17)'!$B$2:$J$71,9,0)</f>
        <v>0</v>
      </c>
      <c r="D340" s="10" t="n">
        <v>0</v>
      </c>
      <c r="E340" s="0"/>
      <c r="F340" s="0"/>
      <c r="G340" s="0"/>
      <c r="H340" s="0"/>
      <c r="I340" s="0"/>
      <c r="J340" s="0"/>
      <c r="K340" s="0"/>
      <c r="L340" s="0"/>
      <c r="M340" s="10" t="s">
        <v>653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0" t="s">
        <v>29</v>
      </c>
      <c r="B341" s="0" t="s">
        <v>659</v>
      </c>
      <c r="C341" s="10" t="n">
        <f aca="false">VLOOKUP(A341,'patient_data_survival(Nov17)'!$B$2:$J$71,9,0)</f>
        <v>0</v>
      </c>
      <c r="D341" s="10" t="n">
        <v>0</v>
      </c>
      <c r="E341" s="0"/>
      <c r="F341" s="0"/>
      <c r="G341" s="0"/>
      <c r="H341" s="0"/>
      <c r="I341" s="0"/>
      <c r="J341" s="0"/>
      <c r="K341" s="0"/>
      <c r="L341" s="0"/>
      <c r="M341" s="10" t="s">
        <v>653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0" t="s">
        <v>29</v>
      </c>
      <c r="B342" s="0" t="s">
        <v>660</v>
      </c>
      <c r="C342" s="10" t="n">
        <f aca="false">VLOOKUP(A342,'patient_data_survival(Nov17)'!$B$2:$J$71,9,0)</f>
        <v>0</v>
      </c>
      <c r="D342" s="10" t="n">
        <v>0</v>
      </c>
      <c r="E342" s="0"/>
      <c r="F342" s="0"/>
      <c r="G342" s="0"/>
      <c r="H342" s="0"/>
      <c r="I342" s="0"/>
      <c r="J342" s="0"/>
      <c r="K342" s="0"/>
      <c r="L342" s="0"/>
      <c r="M342" s="10" t="s">
        <v>653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0" t="s">
        <v>29</v>
      </c>
      <c r="B343" s="0" t="s">
        <v>661</v>
      </c>
      <c r="C343" s="10" t="n">
        <f aca="false">VLOOKUP(A343,'patient_data_survival(Nov17)'!$B$2:$J$71,9,0)</f>
        <v>0</v>
      </c>
      <c r="D343" s="10" t="n">
        <v>0</v>
      </c>
      <c r="E343" s="0"/>
      <c r="F343" s="0"/>
      <c r="G343" s="0"/>
      <c r="H343" s="0"/>
      <c r="I343" s="0"/>
      <c r="J343" s="0"/>
      <c r="K343" s="0"/>
      <c r="L343" s="0"/>
      <c r="M343" s="10" t="s">
        <v>653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0" t="s">
        <v>29</v>
      </c>
      <c r="B344" s="0" t="s">
        <v>662</v>
      </c>
      <c r="C344" s="10" t="n">
        <f aca="false">VLOOKUP(A344,'patient_data_survival(Nov17)'!$B$2:$J$71,9,0)</f>
        <v>0</v>
      </c>
      <c r="D344" s="10" t="n">
        <v>0</v>
      </c>
      <c r="E344" s="0"/>
      <c r="F344" s="0"/>
      <c r="G344" s="0"/>
      <c r="H344" s="0"/>
      <c r="I344" s="0"/>
      <c r="J344" s="0"/>
      <c r="K344" s="0"/>
      <c r="L344" s="0"/>
      <c r="M344" s="10" t="s">
        <v>653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0" t="s">
        <v>29</v>
      </c>
      <c r="B345" s="0" t="s">
        <v>663</v>
      </c>
      <c r="C345" s="10" t="n">
        <f aca="false">VLOOKUP(A345,'patient_data_survival(Nov17)'!$B$2:$J$71,9,0)</f>
        <v>0</v>
      </c>
      <c r="D345" s="10" t="n">
        <v>0</v>
      </c>
      <c r="E345" s="0"/>
      <c r="F345" s="0"/>
      <c r="G345" s="0"/>
      <c r="H345" s="0"/>
      <c r="I345" s="0"/>
      <c r="J345" s="0"/>
      <c r="K345" s="0"/>
      <c r="L345" s="0"/>
      <c r="M345" s="10" t="s">
        <v>653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0" t="s">
        <v>29</v>
      </c>
      <c r="B346" s="0" t="s">
        <v>664</v>
      </c>
      <c r="C346" s="10" t="n">
        <f aca="false">VLOOKUP(A346,'patient_data_survival(Nov17)'!$B$2:$J$71,9,0)</f>
        <v>0</v>
      </c>
      <c r="D346" s="10" t="n">
        <v>0</v>
      </c>
      <c r="E346" s="0"/>
      <c r="F346" s="0"/>
      <c r="G346" s="0"/>
      <c r="H346" s="0"/>
      <c r="I346" s="0"/>
      <c r="J346" s="0"/>
      <c r="K346" s="0"/>
      <c r="L346" s="0"/>
      <c r="M346" s="10" t="s">
        <v>653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0" t="s">
        <v>29</v>
      </c>
      <c r="B347" s="0" t="s">
        <v>665</v>
      </c>
      <c r="C347" s="10" t="n">
        <f aca="false">VLOOKUP(A347,'patient_data_survival(Nov17)'!$B$2:$J$71,9,0)</f>
        <v>0</v>
      </c>
      <c r="D347" s="10" t="n">
        <v>0</v>
      </c>
      <c r="E347" s="0"/>
      <c r="F347" s="0"/>
      <c r="G347" s="0"/>
      <c r="H347" s="0"/>
      <c r="I347" s="0"/>
      <c r="J347" s="0"/>
      <c r="K347" s="0"/>
      <c r="L347" s="0"/>
      <c r="M347" s="10" t="s">
        <v>653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0" t="s">
        <v>56</v>
      </c>
      <c r="B348" s="0" t="s">
        <v>666</v>
      </c>
      <c r="C348" s="10" t="n">
        <f aca="false">VLOOKUP(A348,'patient_data_survival(Nov17)'!$B$2:$J$71,9,0)</f>
        <v>0</v>
      </c>
      <c r="D348" s="10" t="n">
        <v>0</v>
      </c>
      <c r="E348" s="0"/>
      <c r="F348" s="0"/>
      <c r="G348" s="0"/>
      <c r="H348" s="0"/>
      <c r="I348" s="0"/>
      <c r="J348" s="0"/>
      <c r="K348" s="0"/>
      <c r="L348" s="0"/>
      <c r="M348" s="10" t="s">
        <v>653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0" t="s">
        <v>56</v>
      </c>
      <c r="B349" s="0" t="s">
        <v>667</v>
      </c>
      <c r="C349" s="10" t="n">
        <f aca="false">VLOOKUP(A349,'patient_data_survival(Nov17)'!$B$2:$J$71,9,0)</f>
        <v>0</v>
      </c>
      <c r="D349" s="10" t="n">
        <v>0</v>
      </c>
      <c r="E349" s="0"/>
      <c r="F349" s="0"/>
      <c r="G349" s="0"/>
      <c r="H349" s="0"/>
      <c r="I349" s="0"/>
      <c r="J349" s="0"/>
      <c r="K349" s="0"/>
      <c r="L349" s="0"/>
      <c r="M349" s="10" t="s">
        <v>653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0" t="s">
        <v>56</v>
      </c>
      <c r="B350" s="0" t="s">
        <v>668</v>
      </c>
      <c r="C350" s="10" t="n">
        <f aca="false">VLOOKUP(A350,'patient_data_survival(Nov17)'!$B$2:$J$71,9,0)</f>
        <v>0</v>
      </c>
      <c r="D350" s="10" t="n">
        <v>0</v>
      </c>
      <c r="E350" s="0"/>
      <c r="F350" s="0"/>
      <c r="G350" s="0"/>
      <c r="H350" s="0"/>
      <c r="I350" s="0"/>
      <c r="J350" s="0"/>
      <c r="K350" s="0"/>
      <c r="L350" s="0"/>
      <c r="M350" s="10" t="s">
        <v>653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0" t="s">
        <v>56</v>
      </c>
      <c r="B351" s="0" t="s">
        <v>669</v>
      </c>
      <c r="C351" s="10" t="n">
        <f aca="false">VLOOKUP(A351,'patient_data_survival(Nov17)'!$B$2:$J$71,9,0)</f>
        <v>0</v>
      </c>
      <c r="D351" s="10" t="n">
        <v>0</v>
      </c>
      <c r="E351" s="0"/>
      <c r="F351" s="0"/>
      <c r="G351" s="0"/>
      <c r="H351" s="0"/>
      <c r="I351" s="0"/>
      <c r="J351" s="0"/>
      <c r="K351" s="0"/>
      <c r="L351" s="0"/>
      <c r="M351" s="10" t="s">
        <v>653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0" t="s">
        <v>56</v>
      </c>
      <c r="B352" s="0" t="s">
        <v>670</v>
      </c>
      <c r="C352" s="10" t="n">
        <f aca="false">VLOOKUP(A352,'patient_data_survival(Nov17)'!$B$2:$J$71,9,0)</f>
        <v>0</v>
      </c>
      <c r="D352" s="10" t="n">
        <v>0</v>
      </c>
      <c r="E352" s="0"/>
      <c r="F352" s="0"/>
      <c r="G352" s="0"/>
      <c r="H352" s="0"/>
      <c r="I352" s="0"/>
      <c r="J352" s="0"/>
      <c r="K352" s="0"/>
      <c r="L352" s="0"/>
      <c r="M352" s="10" t="s">
        <v>653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0" t="s">
        <v>56</v>
      </c>
      <c r="B353" s="0" t="s">
        <v>671</v>
      </c>
      <c r="C353" s="10" t="n">
        <f aca="false">VLOOKUP(A353,'patient_data_survival(Nov17)'!$B$2:$J$71,9,0)</f>
        <v>0</v>
      </c>
      <c r="D353" s="10" t="n">
        <v>0</v>
      </c>
      <c r="E353" s="0"/>
      <c r="F353" s="0"/>
      <c r="G353" s="0"/>
      <c r="H353" s="0"/>
      <c r="I353" s="0"/>
      <c r="J353" s="0"/>
      <c r="K353" s="0"/>
      <c r="L353" s="0"/>
      <c r="M353" s="10" t="s">
        <v>653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0" t="s">
        <v>56</v>
      </c>
      <c r="B354" s="0" t="s">
        <v>672</v>
      </c>
      <c r="C354" s="10" t="n">
        <f aca="false">VLOOKUP(A354,'patient_data_survival(Nov17)'!$B$2:$J$71,9,0)</f>
        <v>0</v>
      </c>
      <c r="D354" s="10" t="n">
        <v>0</v>
      </c>
      <c r="E354" s="0"/>
      <c r="F354" s="0"/>
      <c r="G354" s="0"/>
      <c r="H354" s="0"/>
      <c r="I354" s="0"/>
      <c r="J354" s="0"/>
      <c r="K354" s="0"/>
      <c r="L354" s="0"/>
      <c r="M354" s="10" t="s">
        <v>653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0" t="s">
        <v>56</v>
      </c>
      <c r="B355" s="0" t="s">
        <v>673</v>
      </c>
      <c r="C355" s="10" t="n">
        <f aca="false">VLOOKUP(A355,'patient_data_survival(Nov17)'!$B$2:$J$71,9,0)</f>
        <v>0</v>
      </c>
      <c r="D355" s="10" t="n">
        <v>0</v>
      </c>
      <c r="E355" s="0"/>
      <c r="F355" s="0"/>
      <c r="G355" s="0"/>
      <c r="H355" s="0"/>
      <c r="I355" s="0"/>
      <c r="J355" s="0"/>
      <c r="K355" s="0"/>
      <c r="L355" s="0"/>
      <c r="M355" s="10" t="s">
        <v>653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0" t="s">
        <v>56</v>
      </c>
      <c r="B356" s="0" t="s">
        <v>674</v>
      </c>
      <c r="C356" s="10" t="n">
        <f aca="false">VLOOKUP(A356,'patient_data_survival(Nov17)'!$B$2:$J$71,9,0)</f>
        <v>0</v>
      </c>
      <c r="D356" s="10" t="n">
        <v>0</v>
      </c>
      <c r="E356" s="0"/>
      <c r="F356" s="0"/>
      <c r="G356" s="0"/>
      <c r="H356" s="0"/>
      <c r="I356" s="0"/>
      <c r="J356" s="0"/>
      <c r="K356" s="0"/>
      <c r="L356" s="0"/>
      <c r="M356" s="10" t="s">
        <v>653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8" hidden="false" customHeight="false" outlineLevel="0" collapsed="false">
      <c r="A357" s="0" t="s">
        <v>56</v>
      </c>
      <c r="B357" s="0" t="s">
        <v>675</v>
      </c>
      <c r="C357" s="10" t="n">
        <f aca="false">VLOOKUP(A357,'patient_data_survival(Nov17)'!$B$2:$J$71,9,0)</f>
        <v>0</v>
      </c>
      <c r="D357" s="10" t="n">
        <v>0</v>
      </c>
      <c r="E357" s="0"/>
      <c r="F357" s="0"/>
      <c r="G357" s="0"/>
      <c r="H357" s="0"/>
      <c r="I357" s="0"/>
      <c r="J357" s="0"/>
      <c r="K357" s="0"/>
      <c r="L357" s="0"/>
      <c r="M357" s="10" t="s">
        <v>653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0" t="s">
        <v>56</v>
      </c>
      <c r="B358" s="0" t="s">
        <v>676</v>
      </c>
      <c r="C358" s="10" t="n">
        <f aca="false">VLOOKUP(A358,'patient_data_survival(Nov17)'!$B$2:$J$71,9,0)</f>
        <v>0</v>
      </c>
      <c r="D358" s="10" t="n">
        <v>0</v>
      </c>
      <c r="E358" s="0"/>
      <c r="F358" s="0"/>
      <c r="G358" s="0"/>
      <c r="H358" s="0"/>
      <c r="I358" s="0"/>
      <c r="J358" s="0"/>
      <c r="K358" s="0"/>
      <c r="L358" s="0"/>
      <c r="M358" s="10" t="s">
        <v>653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8" hidden="false" customHeight="false" outlineLevel="0" collapsed="false">
      <c r="A359" s="0" t="s">
        <v>56</v>
      </c>
      <c r="B359" s="0" t="s">
        <v>677</v>
      </c>
      <c r="C359" s="10" t="n">
        <f aca="false">VLOOKUP(A359,'patient_data_survival(Nov17)'!$B$2:$J$71,9,0)</f>
        <v>0</v>
      </c>
      <c r="D359" s="10" t="n">
        <v>0</v>
      </c>
      <c r="E359" s="0"/>
      <c r="F359" s="0"/>
      <c r="G359" s="0"/>
      <c r="H359" s="0"/>
      <c r="I359" s="0"/>
      <c r="J359" s="0"/>
      <c r="K359" s="0"/>
      <c r="L359" s="0"/>
      <c r="M359" s="10" t="s">
        <v>653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8" hidden="false" customHeight="false" outlineLevel="0" collapsed="false">
      <c r="A360" s="0" t="s">
        <v>56</v>
      </c>
      <c r="B360" s="0" t="s">
        <v>678</v>
      </c>
      <c r="C360" s="10" t="n">
        <f aca="false">VLOOKUP(A360,'patient_data_survival(Nov17)'!$B$2:$J$71,9,0)</f>
        <v>0</v>
      </c>
      <c r="D360" s="10" t="n">
        <v>0</v>
      </c>
      <c r="E360" s="0"/>
      <c r="F360" s="0"/>
      <c r="G360" s="0"/>
      <c r="H360" s="0"/>
      <c r="I360" s="0"/>
      <c r="J360" s="0"/>
      <c r="K360" s="0"/>
      <c r="L360" s="0"/>
      <c r="M360" s="10" t="s">
        <v>653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8" hidden="false" customHeight="false" outlineLevel="0" collapsed="false">
      <c r="A361" s="0" t="s">
        <v>56</v>
      </c>
      <c r="B361" s="0" t="s">
        <v>679</v>
      </c>
      <c r="C361" s="10" t="n">
        <f aca="false">VLOOKUP(A361,'patient_data_survival(Nov17)'!$B$2:$J$71,9,0)</f>
        <v>0</v>
      </c>
      <c r="D361" s="10" t="n">
        <v>0</v>
      </c>
      <c r="E361" s="0"/>
      <c r="F361" s="0"/>
      <c r="G361" s="0"/>
      <c r="H361" s="0"/>
      <c r="I361" s="0"/>
      <c r="J361" s="0"/>
      <c r="K361" s="0"/>
      <c r="L361" s="0"/>
      <c r="M361" s="10" t="s">
        <v>653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8" hidden="false" customHeight="false" outlineLevel="0" collapsed="false">
      <c r="A362" s="0" t="s">
        <v>56</v>
      </c>
      <c r="B362" s="0" t="s">
        <v>680</v>
      </c>
      <c r="C362" s="10" t="n">
        <f aca="false">VLOOKUP(A362,'patient_data_survival(Nov17)'!$B$2:$J$71,9,0)</f>
        <v>0</v>
      </c>
      <c r="D362" s="10" t="n">
        <v>0</v>
      </c>
      <c r="E362" s="0"/>
      <c r="F362" s="0"/>
      <c r="G362" s="0"/>
      <c r="H362" s="0"/>
      <c r="I362" s="0"/>
      <c r="J362" s="0"/>
      <c r="K362" s="0"/>
      <c r="L362" s="0"/>
      <c r="M362" s="10" t="s">
        <v>653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A363" s="0" t="s">
        <v>56</v>
      </c>
      <c r="B363" s="0" t="s">
        <v>681</v>
      </c>
      <c r="C363" s="10" t="n">
        <f aca="false">VLOOKUP(A363,'patient_data_survival(Nov17)'!$B$2:$J$71,9,0)</f>
        <v>0</v>
      </c>
      <c r="D363" s="10" t="n">
        <v>0</v>
      </c>
      <c r="E363" s="0"/>
      <c r="F363" s="0"/>
      <c r="G363" s="0"/>
      <c r="H363" s="0"/>
      <c r="I363" s="0"/>
      <c r="J363" s="0"/>
      <c r="K363" s="0"/>
      <c r="L363" s="0"/>
      <c r="M363" s="10" t="s">
        <v>653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8" hidden="false" customHeight="false" outlineLevel="0" collapsed="false">
      <c r="A364" s="0" t="s">
        <v>56</v>
      </c>
      <c r="B364" s="0" t="s">
        <v>682</v>
      </c>
      <c r="C364" s="10" t="n">
        <f aca="false">VLOOKUP(A364,'patient_data_survival(Nov17)'!$B$2:$J$71,9,0)</f>
        <v>0</v>
      </c>
      <c r="D364" s="10" t="n">
        <v>0</v>
      </c>
      <c r="E364" s="0"/>
      <c r="F364" s="0"/>
      <c r="G364" s="0"/>
      <c r="H364" s="0"/>
      <c r="I364" s="0"/>
      <c r="J364" s="0"/>
      <c r="K364" s="0"/>
      <c r="L364" s="0"/>
      <c r="M364" s="10" t="s">
        <v>653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8" hidden="false" customHeight="false" outlineLevel="0" collapsed="false">
      <c r="A365" s="0" t="s">
        <v>56</v>
      </c>
      <c r="B365" s="0" t="s">
        <v>683</v>
      </c>
      <c r="C365" s="10" t="n">
        <f aca="false">VLOOKUP(A365,'patient_data_survival(Nov17)'!$B$2:$J$71,9,0)</f>
        <v>0</v>
      </c>
      <c r="D365" s="10" t="n">
        <v>0</v>
      </c>
      <c r="E365" s="0"/>
      <c r="F365" s="0"/>
      <c r="G365" s="0"/>
      <c r="H365" s="0"/>
      <c r="I365" s="0"/>
      <c r="J365" s="0"/>
      <c r="K365" s="0"/>
      <c r="L365" s="0"/>
      <c r="M365" s="10" t="s">
        <v>653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8" hidden="false" customHeight="false" outlineLevel="0" collapsed="false">
      <c r="A366" s="0" t="s">
        <v>56</v>
      </c>
      <c r="B366" s="0" t="s">
        <v>684</v>
      </c>
      <c r="C366" s="10" t="n">
        <f aca="false">VLOOKUP(A366,'patient_data_survival(Nov17)'!$B$2:$J$71,9,0)</f>
        <v>0</v>
      </c>
      <c r="D366" s="10" t="n">
        <v>0</v>
      </c>
      <c r="E366" s="0"/>
      <c r="F366" s="0"/>
      <c r="G366" s="0"/>
      <c r="H366" s="0"/>
      <c r="I366" s="0"/>
      <c r="J366" s="0"/>
      <c r="K366" s="0"/>
      <c r="L366" s="0"/>
      <c r="M366" s="10" t="s">
        <v>653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8" hidden="false" customHeight="false" outlineLevel="0" collapsed="false">
      <c r="A367" s="0" t="s">
        <v>56</v>
      </c>
      <c r="B367" s="0" t="s">
        <v>685</v>
      </c>
      <c r="C367" s="10" t="n">
        <f aca="false">VLOOKUP(A367,'patient_data_survival(Nov17)'!$B$2:$J$71,9,0)</f>
        <v>0</v>
      </c>
      <c r="D367" s="10" t="n">
        <v>0</v>
      </c>
      <c r="E367" s="0"/>
      <c r="F367" s="0"/>
      <c r="G367" s="0"/>
      <c r="H367" s="0"/>
      <c r="I367" s="0"/>
      <c r="J367" s="0"/>
      <c r="K367" s="0"/>
      <c r="L367" s="0"/>
      <c r="M367" s="10" t="s">
        <v>653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8" hidden="false" customHeight="false" outlineLevel="0" collapsed="false">
      <c r="A368" s="0" t="s">
        <v>56</v>
      </c>
      <c r="B368" s="0" t="s">
        <v>686</v>
      </c>
      <c r="C368" s="10" t="n">
        <f aca="false">VLOOKUP(A368,'patient_data_survival(Nov17)'!$B$2:$J$71,9,0)</f>
        <v>0</v>
      </c>
      <c r="D368" s="10" t="n">
        <v>0</v>
      </c>
      <c r="E368" s="0"/>
      <c r="F368" s="0"/>
      <c r="G368" s="0"/>
      <c r="H368" s="0"/>
      <c r="I368" s="0"/>
      <c r="J368" s="0"/>
      <c r="K368" s="0"/>
      <c r="L368" s="0"/>
      <c r="M368" s="10" t="s">
        <v>653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8" hidden="false" customHeight="false" outlineLevel="0" collapsed="false">
      <c r="A369" s="0" t="s">
        <v>56</v>
      </c>
      <c r="B369" s="0" t="s">
        <v>687</v>
      </c>
      <c r="C369" s="10" t="n">
        <f aca="false">VLOOKUP(A369,'patient_data_survival(Nov17)'!$B$2:$J$71,9,0)</f>
        <v>0</v>
      </c>
      <c r="D369" s="10" t="n">
        <v>0</v>
      </c>
      <c r="E369" s="0"/>
      <c r="F369" s="0"/>
      <c r="G369" s="0"/>
      <c r="H369" s="0"/>
      <c r="I369" s="0"/>
      <c r="J369" s="0"/>
      <c r="K369" s="0"/>
      <c r="L369" s="0"/>
      <c r="M369" s="10" t="s">
        <v>653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8" hidden="false" customHeight="false" outlineLevel="0" collapsed="false">
      <c r="A370" s="0" t="s">
        <v>56</v>
      </c>
      <c r="B370" s="0" t="s">
        <v>688</v>
      </c>
      <c r="C370" s="10" t="n">
        <f aca="false">VLOOKUP(A370,'patient_data_survival(Nov17)'!$B$2:$J$71,9,0)</f>
        <v>0</v>
      </c>
      <c r="D370" s="10" t="n">
        <v>0</v>
      </c>
      <c r="E370" s="0"/>
      <c r="F370" s="0"/>
      <c r="G370" s="0"/>
      <c r="H370" s="0"/>
      <c r="I370" s="0"/>
      <c r="J370" s="0"/>
      <c r="K370" s="0"/>
      <c r="L370" s="0"/>
      <c r="M370" s="10" t="s">
        <v>653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8" hidden="false" customHeight="false" outlineLevel="0" collapsed="false">
      <c r="A371" s="0" t="s">
        <v>56</v>
      </c>
      <c r="B371" s="0" t="s">
        <v>689</v>
      </c>
      <c r="C371" s="10" t="n">
        <f aca="false">VLOOKUP(A371,'patient_data_survival(Nov17)'!$B$2:$J$71,9,0)</f>
        <v>0</v>
      </c>
      <c r="D371" s="10" t="n">
        <v>0</v>
      </c>
      <c r="E371" s="0"/>
      <c r="F371" s="0"/>
      <c r="G371" s="0"/>
      <c r="H371" s="0"/>
      <c r="I371" s="0"/>
      <c r="J371" s="0"/>
      <c r="K371" s="0"/>
      <c r="L371" s="0"/>
      <c r="M371" s="10" t="s">
        <v>653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A372" s="0" t="s">
        <v>56</v>
      </c>
      <c r="B372" s="0" t="s">
        <v>690</v>
      </c>
      <c r="C372" s="10" t="n">
        <f aca="false">VLOOKUP(A372,'patient_data_survival(Nov17)'!$B$2:$J$71,9,0)</f>
        <v>0</v>
      </c>
      <c r="D372" s="10" t="n">
        <v>0</v>
      </c>
      <c r="E372" s="0"/>
      <c r="F372" s="0"/>
      <c r="G372" s="0"/>
      <c r="H372" s="0"/>
      <c r="I372" s="0"/>
      <c r="J372" s="0"/>
      <c r="K372" s="0"/>
      <c r="L372" s="0"/>
      <c r="M372" s="10" t="s">
        <v>653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8" hidden="false" customHeight="false" outlineLevel="0" collapsed="false">
      <c r="A373" s="0" t="s">
        <v>56</v>
      </c>
      <c r="B373" s="0" t="s">
        <v>691</v>
      </c>
      <c r="C373" s="10" t="n">
        <f aca="false">VLOOKUP(A373,'patient_data_survival(Nov17)'!$B$2:$J$71,9,0)</f>
        <v>0</v>
      </c>
      <c r="D373" s="10" t="n">
        <v>0</v>
      </c>
      <c r="E373" s="0"/>
      <c r="F373" s="0"/>
      <c r="G373" s="0"/>
      <c r="H373" s="0"/>
      <c r="I373" s="0"/>
      <c r="J373" s="0"/>
      <c r="K373" s="0"/>
      <c r="L373" s="0"/>
      <c r="M373" s="10" t="s">
        <v>653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8" hidden="false" customHeight="false" outlineLevel="0" collapsed="false">
      <c r="A374" s="0" t="s">
        <v>56</v>
      </c>
      <c r="B374" s="0" t="s">
        <v>692</v>
      </c>
      <c r="C374" s="10" t="n">
        <f aca="false">VLOOKUP(A374,'patient_data_survival(Nov17)'!$B$2:$J$71,9,0)</f>
        <v>0</v>
      </c>
      <c r="D374" s="10" t="n">
        <v>0</v>
      </c>
      <c r="E374" s="0"/>
      <c r="F374" s="0"/>
      <c r="G374" s="0"/>
      <c r="H374" s="0"/>
      <c r="I374" s="0"/>
      <c r="J374" s="0"/>
      <c r="K374" s="0"/>
      <c r="L374" s="0"/>
      <c r="M374" s="10" t="s">
        <v>653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8" hidden="false" customHeight="false" outlineLevel="0" collapsed="false">
      <c r="A375" s="0" t="s">
        <v>56</v>
      </c>
      <c r="B375" s="0" t="s">
        <v>693</v>
      </c>
      <c r="C375" s="10" t="n">
        <f aca="false">VLOOKUP(A375,'patient_data_survival(Nov17)'!$B$2:$J$71,9,0)</f>
        <v>0</v>
      </c>
      <c r="D375" s="10" t="n">
        <v>0</v>
      </c>
      <c r="E375" s="0"/>
      <c r="F375" s="0"/>
      <c r="G375" s="0"/>
      <c r="H375" s="0"/>
      <c r="I375" s="0"/>
      <c r="J375" s="0"/>
      <c r="K375" s="0"/>
      <c r="L375" s="0"/>
      <c r="M375" s="10" t="s">
        <v>653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8" hidden="false" customHeight="false" outlineLevel="0" collapsed="false">
      <c r="A376" s="0" t="s">
        <v>56</v>
      </c>
      <c r="B376" s="0" t="s">
        <v>694</v>
      </c>
      <c r="C376" s="10" t="n">
        <f aca="false">VLOOKUP(A376,'patient_data_survival(Nov17)'!$B$2:$J$71,9,0)</f>
        <v>0</v>
      </c>
      <c r="D376" s="10" t="n">
        <v>0</v>
      </c>
      <c r="E376" s="0"/>
      <c r="F376" s="0"/>
      <c r="G376" s="0"/>
      <c r="H376" s="0"/>
      <c r="I376" s="0"/>
      <c r="J376" s="0"/>
      <c r="K376" s="0"/>
      <c r="L376" s="0"/>
      <c r="M376" s="10" t="s">
        <v>653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8" hidden="false" customHeight="false" outlineLevel="0" collapsed="false">
      <c r="A377" s="0" t="s">
        <v>66</v>
      </c>
      <c r="B377" s="0" t="s">
        <v>695</v>
      </c>
      <c r="C377" s="10" t="n">
        <f aca="false">VLOOKUP(A377,'patient_data_survival(Nov17)'!$B$2:$J$71,9,0)</f>
        <v>0</v>
      </c>
      <c r="D377" s="10" t="n">
        <v>0</v>
      </c>
      <c r="E377" s="0"/>
      <c r="F377" s="0"/>
      <c r="G377" s="0"/>
      <c r="H377" s="0"/>
      <c r="I377" s="0"/>
      <c r="J377" s="0"/>
      <c r="K377" s="0"/>
      <c r="L377" s="0"/>
      <c r="M377" s="10" t="s">
        <v>653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8" hidden="false" customHeight="false" outlineLevel="0" collapsed="false">
      <c r="A378" s="0" t="s">
        <v>66</v>
      </c>
      <c r="B378" s="0" t="s">
        <v>696</v>
      </c>
      <c r="C378" s="10" t="n">
        <f aca="false">VLOOKUP(A378,'patient_data_survival(Nov17)'!$B$2:$J$71,9,0)</f>
        <v>0</v>
      </c>
      <c r="D378" s="10" t="n">
        <v>0</v>
      </c>
      <c r="E378" s="0"/>
      <c r="F378" s="0"/>
      <c r="G378" s="0"/>
      <c r="H378" s="0"/>
      <c r="I378" s="0"/>
      <c r="J378" s="0"/>
      <c r="K378" s="0"/>
      <c r="L378" s="0"/>
      <c r="M378" s="10" t="s">
        <v>653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8" hidden="false" customHeight="false" outlineLevel="0" collapsed="false">
      <c r="A379" s="0" t="s">
        <v>66</v>
      </c>
      <c r="B379" s="0" t="s">
        <v>697</v>
      </c>
      <c r="C379" s="10" t="n">
        <f aca="false">VLOOKUP(A379,'patient_data_survival(Nov17)'!$B$2:$J$71,9,0)</f>
        <v>0</v>
      </c>
      <c r="D379" s="10" t="n">
        <v>0</v>
      </c>
      <c r="E379" s="0"/>
      <c r="F379" s="0"/>
      <c r="G379" s="0"/>
      <c r="H379" s="0"/>
      <c r="I379" s="0"/>
      <c r="J379" s="0"/>
      <c r="K379" s="0"/>
      <c r="L379" s="0"/>
      <c r="M379" s="10" t="s">
        <v>653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A380" s="0" t="s">
        <v>66</v>
      </c>
      <c r="B380" s="0" t="s">
        <v>698</v>
      </c>
      <c r="C380" s="10" t="n">
        <f aca="false">VLOOKUP(A380,'patient_data_survival(Nov17)'!$B$2:$J$71,9,0)</f>
        <v>0</v>
      </c>
      <c r="D380" s="10" t="n">
        <v>0</v>
      </c>
      <c r="E380" s="0"/>
      <c r="F380" s="0"/>
      <c r="G380" s="0"/>
      <c r="H380" s="0"/>
      <c r="I380" s="0"/>
      <c r="J380" s="0"/>
      <c r="K380" s="0"/>
      <c r="L380" s="0"/>
      <c r="M380" s="10" t="s">
        <v>653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8" hidden="false" customHeight="false" outlineLevel="0" collapsed="false">
      <c r="A381" s="0" t="s">
        <v>70</v>
      </c>
      <c r="B381" s="0" t="s">
        <v>699</v>
      </c>
      <c r="C381" s="10" t="n">
        <f aca="false">VLOOKUP(A381,'patient_data_survival(Nov17)'!$B$2:$J$71,9,0)</f>
        <v>0</v>
      </c>
      <c r="D381" s="10" t="n">
        <v>0</v>
      </c>
      <c r="E381" s="0"/>
      <c r="F381" s="0"/>
      <c r="G381" s="0"/>
      <c r="H381" s="0"/>
      <c r="I381" s="0"/>
      <c r="J381" s="0"/>
      <c r="K381" s="0"/>
      <c r="L381" s="0"/>
      <c r="M381" s="10" t="s">
        <v>653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8" hidden="false" customHeight="false" outlineLevel="0" collapsed="false">
      <c r="A382" s="0" t="s">
        <v>70</v>
      </c>
      <c r="B382" s="0" t="s">
        <v>700</v>
      </c>
      <c r="C382" s="10" t="n">
        <f aca="false">VLOOKUP(A382,'patient_data_survival(Nov17)'!$B$2:$J$71,9,0)</f>
        <v>0</v>
      </c>
      <c r="D382" s="10" t="n">
        <v>0</v>
      </c>
      <c r="E382" s="0"/>
      <c r="F382" s="0"/>
      <c r="G382" s="0"/>
      <c r="H382" s="0"/>
      <c r="I382" s="0"/>
      <c r="J382" s="0"/>
      <c r="K382" s="0"/>
      <c r="L382" s="0"/>
      <c r="M382" s="10" t="s">
        <v>653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8" hidden="false" customHeight="false" outlineLevel="0" collapsed="false">
      <c r="A383" s="0" t="s">
        <v>103</v>
      </c>
      <c r="B383" s="0" t="s">
        <v>701</v>
      </c>
      <c r="C383" s="10" t="n">
        <f aca="false">VLOOKUP(A383,'patient_data_survival(Nov17)'!$B$2:$J$71,9,0)</f>
        <v>0</v>
      </c>
      <c r="D383" s="10" t="n">
        <v>0</v>
      </c>
      <c r="E383" s="0"/>
      <c r="F383" s="0"/>
      <c r="G383" s="0"/>
      <c r="H383" s="0"/>
      <c r="I383" s="0"/>
      <c r="J383" s="0"/>
      <c r="K383" s="0"/>
      <c r="L383" s="0"/>
      <c r="M383" s="10" t="s">
        <v>653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8" hidden="false" customHeight="false" outlineLevel="0" collapsed="false">
      <c r="A384" s="0" t="s">
        <v>103</v>
      </c>
      <c r="B384" s="0" t="s">
        <v>702</v>
      </c>
      <c r="C384" s="10" t="n">
        <f aca="false">VLOOKUP(A384,'patient_data_survival(Nov17)'!$B$2:$J$71,9,0)</f>
        <v>0</v>
      </c>
      <c r="D384" s="10" t="n">
        <v>0</v>
      </c>
      <c r="E384" s="0"/>
      <c r="F384" s="0"/>
      <c r="G384" s="0"/>
      <c r="H384" s="0"/>
      <c r="I384" s="0"/>
      <c r="J384" s="0"/>
      <c r="K384" s="0"/>
      <c r="L384" s="0"/>
      <c r="M384" s="10" t="s">
        <v>653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A385" s="0" t="s">
        <v>103</v>
      </c>
      <c r="B385" s="0" t="s">
        <v>703</v>
      </c>
      <c r="C385" s="10" t="n">
        <f aca="false">VLOOKUP(A385,'patient_data_survival(Nov17)'!$B$2:$J$71,9,0)</f>
        <v>0</v>
      </c>
      <c r="D385" s="10" t="n">
        <v>0</v>
      </c>
      <c r="E385" s="0"/>
      <c r="F385" s="0"/>
      <c r="G385" s="0"/>
      <c r="H385" s="0"/>
      <c r="I385" s="0"/>
      <c r="J385" s="0"/>
      <c r="K385" s="0"/>
      <c r="L385" s="0"/>
      <c r="M385" s="10" t="s">
        <v>653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8" hidden="false" customHeight="false" outlineLevel="0" collapsed="false">
      <c r="A386" s="0" t="s">
        <v>103</v>
      </c>
      <c r="B386" s="0" t="s">
        <v>704</v>
      </c>
      <c r="C386" s="10" t="n">
        <f aca="false">VLOOKUP(A386,'patient_data_survival(Nov17)'!$B$2:$J$71,9,0)</f>
        <v>0</v>
      </c>
      <c r="D386" s="10" t="n">
        <v>0</v>
      </c>
      <c r="E386" s="0"/>
      <c r="F386" s="0"/>
      <c r="G386" s="0"/>
      <c r="H386" s="0"/>
      <c r="I386" s="0"/>
      <c r="J386" s="0"/>
      <c r="K386" s="0"/>
      <c r="L386" s="0"/>
      <c r="M386" s="10" t="s">
        <v>653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8" hidden="false" customHeight="false" outlineLevel="0" collapsed="false">
      <c r="A387" s="0" t="s">
        <v>103</v>
      </c>
      <c r="B387" s="0" t="s">
        <v>705</v>
      </c>
      <c r="C387" s="10" t="n">
        <f aca="false">VLOOKUP(A387,'patient_data_survival(Nov17)'!$B$2:$J$71,9,0)</f>
        <v>0</v>
      </c>
      <c r="D387" s="10" t="n">
        <v>0</v>
      </c>
      <c r="E387" s="0"/>
      <c r="F387" s="0"/>
      <c r="G387" s="0"/>
      <c r="H387" s="0"/>
      <c r="I387" s="0"/>
      <c r="J387" s="0"/>
      <c r="K387" s="0"/>
      <c r="L387" s="0"/>
      <c r="M387" s="10" t="s">
        <v>653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8" hidden="false" customHeight="false" outlineLevel="0" collapsed="false">
      <c r="A388" s="0" t="s">
        <v>103</v>
      </c>
      <c r="B388" s="0" t="s">
        <v>706</v>
      </c>
      <c r="C388" s="10" t="n">
        <f aca="false">VLOOKUP(A388,'patient_data_survival(Nov17)'!$B$2:$J$71,9,0)</f>
        <v>0</v>
      </c>
      <c r="D388" s="10" t="n">
        <v>0</v>
      </c>
      <c r="E388" s="0"/>
      <c r="F388" s="0"/>
      <c r="G388" s="0"/>
      <c r="H388" s="0"/>
      <c r="I388" s="0"/>
      <c r="J388" s="0"/>
      <c r="K388" s="0"/>
      <c r="L388" s="0"/>
      <c r="M388" s="10" t="s">
        <v>653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8" hidden="false" customHeight="false" outlineLevel="0" collapsed="false">
      <c r="A389" s="0" t="s">
        <v>103</v>
      </c>
      <c r="B389" s="0" t="s">
        <v>707</v>
      </c>
      <c r="C389" s="10" t="n">
        <f aca="false">VLOOKUP(A389,'patient_data_survival(Nov17)'!$B$2:$J$71,9,0)</f>
        <v>0</v>
      </c>
      <c r="D389" s="10" t="n">
        <v>0</v>
      </c>
      <c r="E389" s="0"/>
      <c r="F389" s="0"/>
      <c r="G389" s="0"/>
      <c r="H389" s="0"/>
      <c r="I389" s="0"/>
      <c r="J389" s="0"/>
      <c r="K389" s="0"/>
      <c r="L389" s="0"/>
      <c r="M389" s="10" t="s">
        <v>653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8" hidden="false" customHeight="false" outlineLevel="0" collapsed="false">
      <c r="A390" s="0" t="s">
        <v>103</v>
      </c>
      <c r="B390" s="0" t="s">
        <v>708</v>
      </c>
      <c r="C390" s="10" t="n">
        <f aca="false">VLOOKUP(A390,'patient_data_survival(Nov17)'!$B$2:$J$71,9,0)</f>
        <v>0</v>
      </c>
      <c r="D390" s="10" t="n">
        <v>0</v>
      </c>
      <c r="E390" s="0"/>
      <c r="F390" s="0"/>
      <c r="G390" s="0"/>
      <c r="H390" s="0"/>
      <c r="I390" s="0"/>
      <c r="J390" s="0"/>
      <c r="K390" s="0"/>
      <c r="L390" s="0"/>
      <c r="M390" s="10" t="s">
        <v>653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8" hidden="false" customHeight="false" outlineLevel="0" collapsed="false">
      <c r="A391" s="0" t="s">
        <v>103</v>
      </c>
      <c r="B391" s="0" t="s">
        <v>709</v>
      </c>
      <c r="C391" s="10" t="n">
        <f aca="false">VLOOKUP(A391,'patient_data_survival(Nov17)'!$B$2:$J$71,9,0)</f>
        <v>0</v>
      </c>
      <c r="D391" s="10" t="n">
        <v>0</v>
      </c>
      <c r="E391" s="0"/>
      <c r="F391" s="0"/>
      <c r="G391" s="0"/>
      <c r="H391" s="0"/>
      <c r="I391" s="0"/>
      <c r="J391" s="0"/>
      <c r="K391" s="0"/>
      <c r="L391" s="0"/>
      <c r="M391" s="10" t="s">
        <v>653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8" hidden="false" customHeight="false" outlineLevel="0" collapsed="false">
      <c r="A392" s="0" t="s">
        <v>103</v>
      </c>
      <c r="B392" s="0" t="s">
        <v>710</v>
      </c>
      <c r="C392" s="10" t="n">
        <f aca="false">VLOOKUP(A392,'patient_data_survival(Nov17)'!$B$2:$J$71,9,0)</f>
        <v>0</v>
      </c>
      <c r="D392" s="10" t="n">
        <v>0</v>
      </c>
      <c r="E392" s="0"/>
      <c r="F392" s="0"/>
      <c r="G392" s="0"/>
      <c r="H392" s="0"/>
      <c r="I392" s="0"/>
      <c r="J392" s="0"/>
      <c r="K392" s="0"/>
      <c r="L392" s="0"/>
      <c r="M392" s="10" t="s">
        <v>653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8" hidden="false" customHeight="false" outlineLevel="0" collapsed="false">
      <c r="A393" s="0" t="s">
        <v>133</v>
      </c>
      <c r="B393" s="0" t="s">
        <v>711</v>
      </c>
      <c r="C393" s="10" t="n">
        <f aca="false">VLOOKUP(A393,'patient_data_survival(Nov17)'!$B$2:$J$71,9,0)</f>
        <v>0</v>
      </c>
      <c r="D393" s="10" t="n">
        <v>0</v>
      </c>
      <c r="E393" s="0"/>
      <c r="F393" s="0"/>
      <c r="G393" s="0"/>
      <c r="H393" s="0"/>
      <c r="I393" s="0"/>
      <c r="J393" s="0"/>
      <c r="K393" s="0"/>
      <c r="L393" s="0"/>
      <c r="M393" s="10" t="s">
        <v>653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8" hidden="false" customHeight="false" outlineLevel="0" collapsed="false">
      <c r="A394" s="0" t="s">
        <v>133</v>
      </c>
      <c r="B394" s="0" t="s">
        <v>712</v>
      </c>
      <c r="C394" s="10" t="n">
        <f aca="false">VLOOKUP(A394,'patient_data_survival(Nov17)'!$B$2:$J$71,9,0)</f>
        <v>0</v>
      </c>
      <c r="D394" s="10" t="n">
        <v>0</v>
      </c>
      <c r="E394" s="0"/>
      <c r="F394" s="0"/>
      <c r="G394" s="0"/>
      <c r="H394" s="0"/>
      <c r="I394" s="0"/>
      <c r="J394" s="0"/>
      <c r="K394" s="0"/>
      <c r="L394" s="0"/>
      <c r="M394" s="10" t="s">
        <v>653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A395" s="0" t="s">
        <v>26</v>
      </c>
      <c r="B395" s="0" t="s">
        <v>713</v>
      </c>
      <c r="C395" s="10" t="n">
        <f aca="false">VLOOKUP(A395,'patient_data_survival(Nov17)'!$B$2:$J$71,9,0)</f>
        <v>0</v>
      </c>
      <c r="D395" s="10" t="n">
        <v>0</v>
      </c>
      <c r="E395" s="0"/>
      <c r="F395" s="0"/>
      <c r="G395" s="0"/>
      <c r="H395" s="0"/>
      <c r="I395" s="0"/>
      <c r="J395" s="0"/>
      <c r="K395" s="0"/>
      <c r="L395" s="0"/>
      <c r="M395" s="10" t="s">
        <v>653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8" hidden="false" customHeight="false" outlineLevel="0" collapsed="false">
      <c r="A396" s="0" t="s">
        <v>26</v>
      </c>
      <c r="B396" s="0" t="s">
        <v>714</v>
      </c>
      <c r="C396" s="10" t="n">
        <f aca="false">VLOOKUP(A396,'patient_data_survival(Nov17)'!$B$2:$J$71,9,0)</f>
        <v>0</v>
      </c>
      <c r="D396" s="10" t="n">
        <v>0</v>
      </c>
      <c r="E396" s="0"/>
      <c r="F396" s="0"/>
      <c r="G396" s="0"/>
      <c r="H396" s="0"/>
      <c r="I396" s="0"/>
      <c r="J396" s="0"/>
      <c r="K396" s="0"/>
      <c r="L396" s="0"/>
      <c r="M396" s="10" t="s">
        <v>653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8" hidden="false" customHeight="false" outlineLevel="0" collapsed="false">
      <c r="A397" s="0" t="s">
        <v>26</v>
      </c>
      <c r="B397" s="0" t="s">
        <v>715</v>
      </c>
      <c r="C397" s="10" t="n">
        <f aca="false">VLOOKUP(A397,'patient_data_survival(Nov17)'!$B$2:$J$71,9,0)</f>
        <v>0</v>
      </c>
      <c r="D397" s="10" t="n">
        <v>0</v>
      </c>
      <c r="E397" s="0"/>
      <c r="F397" s="0"/>
      <c r="G397" s="0"/>
      <c r="H397" s="0"/>
      <c r="I397" s="0"/>
      <c r="J397" s="0"/>
      <c r="K397" s="0"/>
      <c r="L397" s="0"/>
      <c r="M397" s="10" t="s">
        <v>653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8" hidden="false" customHeight="false" outlineLevel="0" collapsed="false">
      <c r="A398" s="0" t="s">
        <v>26</v>
      </c>
      <c r="B398" s="0" t="s">
        <v>716</v>
      </c>
      <c r="C398" s="10" t="n">
        <f aca="false">VLOOKUP(A398,'patient_data_survival(Nov17)'!$B$2:$J$71,9,0)</f>
        <v>0</v>
      </c>
      <c r="D398" s="10" t="n">
        <v>0</v>
      </c>
      <c r="E398" s="0"/>
      <c r="F398" s="0"/>
      <c r="G398" s="0"/>
      <c r="H398" s="0"/>
      <c r="I398" s="0"/>
      <c r="J398" s="0"/>
      <c r="K398" s="0"/>
      <c r="L398" s="0"/>
      <c r="M398" s="10" t="s">
        <v>653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8" hidden="false" customHeight="false" outlineLevel="0" collapsed="false">
      <c r="A399" s="0" t="s">
        <v>26</v>
      </c>
      <c r="B399" s="0" t="s">
        <v>717</v>
      </c>
      <c r="C399" s="10" t="n">
        <f aca="false">VLOOKUP(A399,'patient_data_survival(Nov17)'!$B$2:$J$71,9,0)</f>
        <v>0</v>
      </c>
      <c r="D399" s="10" t="n">
        <v>0</v>
      </c>
      <c r="E399" s="0"/>
      <c r="F399" s="0"/>
      <c r="G399" s="0"/>
      <c r="H399" s="0"/>
      <c r="I399" s="0"/>
      <c r="J399" s="0"/>
      <c r="K399" s="0"/>
      <c r="L399" s="0"/>
      <c r="M399" s="10" t="s">
        <v>653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8" hidden="false" customHeight="false" outlineLevel="0" collapsed="false">
      <c r="A400" s="0" t="s">
        <v>26</v>
      </c>
      <c r="B400" s="0" t="s">
        <v>718</v>
      </c>
      <c r="C400" s="10" t="n">
        <f aca="false">VLOOKUP(A400,'patient_data_survival(Nov17)'!$B$2:$J$71,9,0)</f>
        <v>0</v>
      </c>
      <c r="D400" s="10" t="n">
        <v>0</v>
      </c>
      <c r="E400" s="0"/>
      <c r="F400" s="0"/>
      <c r="G400" s="0"/>
      <c r="H400" s="0"/>
      <c r="I400" s="0"/>
      <c r="J400" s="0"/>
      <c r="K400" s="0"/>
      <c r="L400" s="0"/>
      <c r="M400" s="10" t="s">
        <v>653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8" hidden="false" customHeight="false" outlineLevel="0" collapsed="false">
      <c r="A401" s="0" t="s">
        <v>26</v>
      </c>
      <c r="B401" s="0" t="s">
        <v>719</v>
      </c>
      <c r="C401" s="10" t="n">
        <f aca="false">VLOOKUP(A401,'patient_data_survival(Nov17)'!$B$2:$J$71,9,0)</f>
        <v>0</v>
      </c>
      <c r="D401" s="10" t="n">
        <v>0</v>
      </c>
      <c r="E401" s="0"/>
      <c r="F401" s="0"/>
      <c r="G401" s="0"/>
      <c r="H401" s="0"/>
      <c r="I401" s="0"/>
      <c r="J401" s="0"/>
      <c r="K401" s="0"/>
      <c r="L401" s="0"/>
      <c r="M401" s="10" t="s">
        <v>653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8" hidden="false" customHeight="false" outlineLevel="0" collapsed="false">
      <c r="A402" s="0" t="s">
        <v>26</v>
      </c>
      <c r="B402" s="0" t="s">
        <v>720</v>
      </c>
      <c r="C402" s="10" t="n">
        <f aca="false">VLOOKUP(A402,'patient_data_survival(Nov17)'!$B$2:$J$71,9,0)</f>
        <v>0</v>
      </c>
      <c r="D402" s="10" t="n">
        <v>0</v>
      </c>
      <c r="E402" s="0"/>
      <c r="F402" s="0"/>
      <c r="G402" s="0"/>
      <c r="H402" s="0"/>
      <c r="I402" s="0"/>
      <c r="J402" s="0"/>
      <c r="K402" s="0"/>
      <c r="L402" s="0"/>
      <c r="M402" s="10" t="s">
        <v>653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8" hidden="false" customHeight="false" outlineLevel="0" collapsed="false">
      <c r="A403" s="0" t="s">
        <v>26</v>
      </c>
      <c r="B403" s="0" t="s">
        <v>721</v>
      </c>
      <c r="C403" s="10" t="n">
        <f aca="false">VLOOKUP(A403,'patient_data_survival(Nov17)'!$B$2:$J$71,9,0)</f>
        <v>0</v>
      </c>
      <c r="D403" s="10" t="n">
        <v>0</v>
      </c>
      <c r="E403" s="0"/>
      <c r="F403" s="0"/>
      <c r="G403" s="0"/>
      <c r="H403" s="0"/>
      <c r="I403" s="0"/>
      <c r="J403" s="0"/>
      <c r="K403" s="0"/>
      <c r="L403" s="0"/>
      <c r="M403" s="10" t="s">
        <v>653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A404" s="0" t="s">
        <v>26</v>
      </c>
      <c r="B404" s="0" t="s">
        <v>722</v>
      </c>
      <c r="C404" s="10" t="n">
        <f aca="false">VLOOKUP(A404,'patient_data_survival(Nov17)'!$B$2:$J$71,9,0)</f>
        <v>0</v>
      </c>
      <c r="D404" s="10" t="n">
        <v>0</v>
      </c>
      <c r="E404" s="0"/>
      <c r="F404" s="0"/>
      <c r="G404" s="0"/>
      <c r="H404" s="0"/>
      <c r="I404" s="0"/>
      <c r="J404" s="0"/>
      <c r="K404" s="0"/>
      <c r="L404" s="0"/>
      <c r="M404" s="10" t="s">
        <v>653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8" hidden="false" customHeight="false" outlineLevel="0" collapsed="false">
      <c r="A405" s="0" t="s">
        <v>26</v>
      </c>
      <c r="B405" s="0" t="s">
        <v>723</v>
      </c>
      <c r="C405" s="10" t="n">
        <f aca="false">VLOOKUP(A405,'patient_data_survival(Nov17)'!$B$2:$J$71,9,0)</f>
        <v>0</v>
      </c>
      <c r="D405" s="10" t="n">
        <v>0</v>
      </c>
      <c r="M405" s="10" t="s">
        <v>653</v>
      </c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8" hidden="false" customHeight="false" outlineLevel="0" collapsed="false">
      <c r="A406" s="0" t="s">
        <v>26</v>
      </c>
      <c r="B406" s="0" t="s">
        <v>724</v>
      </c>
      <c r="C406" s="10" t="n">
        <f aca="false">VLOOKUP(A406,'patient_data_survival(Nov17)'!$B$2:$J$71,9,0)</f>
        <v>0</v>
      </c>
      <c r="D406" s="10" t="n">
        <v>0</v>
      </c>
      <c r="E406" s="0"/>
      <c r="F406" s="0"/>
      <c r="G406" s="0"/>
      <c r="H406" s="0"/>
      <c r="I406" s="0"/>
      <c r="J406" s="0"/>
      <c r="K406" s="0"/>
      <c r="L406" s="0"/>
      <c r="M406" s="10" t="s">
        <v>653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8" hidden="false" customHeight="false" outlineLevel="0" collapsed="false">
      <c r="A407" s="0" t="s">
        <v>26</v>
      </c>
      <c r="B407" s="0" t="s">
        <v>725</v>
      </c>
      <c r="C407" s="10" t="n">
        <f aca="false">VLOOKUP(A407,'patient_data_survival(Nov17)'!$B$2:$J$71,9,0)</f>
        <v>0</v>
      </c>
      <c r="D407" s="10" t="n">
        <v>0</v>
      </c>
      <c r="E407" s="0"/>
      <c r="F407" s="0"/>
      <c r="G407" s="0"/>
      <c r="H407" s="0"/>
      <c r="I407" s="0"/>
      <c r="J407" s="0"/>
      <c r="K407" s="0"/>
      <c r="L407" s="0"/>
      <c r="M407" s="10" t="s">
        <v>653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8" hidden="false" customHeight="false" outlineLevel="0" collapsed="false">
      <c r="A408" s="0" t="s">
        <v>26</v>
      </c>
      <c r="B408" s="0" t="s">
        <v>726</v>
      </c>
      <c r="C408" s="10" t="n">
        <f aca="false">VLOOKUP(A408,'patient_data_survival(Nov17)'!$B$2:$J$71,9,0)</f>
        <v>0</v>
      </c>
      <c r="D408" s="10" t="n">
        <v>0</v>
      </c>
      <c r="E408" s="0"/>
      <c r="F408" s="0"/>
      <c r="G408" s="0"/>
      <c r="H408" s="0"/>
      <c r="I408" s="0"/>
      <c r="J408" s="0"/>
      <c r="K408" s="0"/>
      <c r="L408" s="0"/>
      <c r="M408" s="10" t="s">
        <v>653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8" hidden="false" customHeight="false" outlineLevel="0" collapsed="false">
      <c r="A409" s="10" t="s">
        <v>20</v>
      </c>
      <c r="B409" s="10" t="s">
        <v>727</v>
      </c>
      <c r="C409" s="10" t="n">
        <f aca="false">VLOOKUP(A409,[1]'patient_data_survival(Nov17)'!$B$2:$J$71,9,0)</f>
        <v>0</v>
      </c>
      <c r="D409" s="10" t="e">
        <f aca="false">VLOOKUP(A409,[1]yvonne_data!$A$2:$B$70,2,0)</f>
        <v>#N/A</v>
      </c>
      <c r="E409" s="10" t="n">
        <v>1</v>
      </c>
      <c r="F409" s="0"/>
      <c r="H409" s="0"/>
      <c r="I409" s="0"/>
      <c r="J409" s="0"/>
      <c r="K409" s="10" t="n">
        <v>1</v>
      </c>
      <c r="L409" s="0"/>
      <c r="M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8" hidden="false" customHeight="false" outlineLevel="0" collapsed="false">
      <c r="A410" s="10" t="s">
        <v>20</v>
      </c>
      <c r="B410" s="10" t="s">
        <v>728</v>
      </c>
      <c r="C410" s="10" t="n">
        <f aca="false">VLOOKUP(A410,[1]'patient_data_survival(Nov17)'!$B$2:$J$71,9,0)</f>
        <v>0</v>
      </c>
      <c r="D410" s="10" t="e">
        <f aca="false">VLOOKUP(A410,[1]yvonne_data!$A$2:$B$70,2,0)</f>
        <v>#N/A</v>
      </c>
      <c r="E410" s="10" t="n">
        <v>1</v>
      </c>
      <c r="F410" s="0"/>
      <c r="H410" s="0"/>
      <c r="I410" s="0"/>
      <c r="J410" s="0"/>
      <c r="K410" s="0"/>
      <c r="L410" s="0"/>
      <c r="M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8" hidden="false" customHeight="false" outlineLevel="0" collapsed="false">
      <c r="A411" s="10" t="s">
        <v>20</v>
      </c>
      <c r="B411" s="10" t="s">
        <v>729</v>
      </c>
      <c r="C411" s="10" t="n">
        <f aca="false">VLOOKUP(A411,[1]'patient_data_survival(Nov17)'!$B$2:$J$71,9,0)</f>
        <v>0</v>
      </c>
      <c r="D411" s="10" t="e">
        <f aca="false">VLOOKUP(A411,[1]yvonne_data!$A$2:$B$70,2,0)</f>
        <v>#N/A</v>
      </c>
      <c r="E411" s="10" t="n">
        <v>1</v>
      </c>
      <c r="F411" s="0"/>
      <c r="H411" s="0"/>
      <c r="I411" s="0"/>
      <c r="J411" s="0"/>
      <c r="K411" s="0"/>
      <c r="L411" s="0"/>
      <c r="M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8" hidden="false" customHeight="false" outlineLevel="0" collapsed="false">
      <c r="A412" s="10" t="s">
        <v>20</v>
      </c>
      <c r="B412" s="10" t="s">
        <v>730</v>
      </c>
      <c r="C412" s="10" t="n">
        <f aca="false">VLOOKUP(A412,[1]'patient_data_survival(Nov17)'!$B$2:$J$71,9,0)</f>
        <v>0</v>
      </c>
      <c r="D412" s="10" t="e">
        <f aca="false">VLOOKUP(A412,[1]yvonne_data!$A$2:$B$70,2,0)</f>
        <v>#N/A</v>
      </c>
      <c r="E412" s="10" t="n">
        <v>1</v>
      </c>
      <c r="F412" s="0"/>
      <c r="H412" s="0"/>
      <c r="I412" s="0"/>
      <c r="J412" s="0"/>
      <c r="K412" s="10" t="n">
        <v>1</v>
      </c>
      <c r="L412" s="0"/>
      <c r="M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8" hidden="false" customHeight="false" outlineLevel="0" collapsed="false">
      <c r="A413" s="10" t="s">
        <v>20</v>
      </c>
      <c r="B413" s="10" t="s">
        <v>731</v>
      </c>
      <c r="C413" s="10" t="n">
        <f aca="false">VLOOKUP(A413,[1]'patient_data_survival(Nov17)'!$B$2:$J$71,9,0)</f>
        <v>0</v>
      </c>
      <c r="D413" s="10" t="e">
        <f aca="false">VLOOKUP(A413,[1]yvonne_data!$A$2:$B$70,2,0)</f>
        <v>#N/A</v>
      </c>
      <c r="E413" s="10" t="n">
        <v>1</v>
      </c>
      <c r="F413" s="0"/>
      <c r="H413" s="0"/>
      <c r="I413" s="0"/>
      <c r="J413" s="0"/>
      <c r="K413" s="0"/>
      <c r="L413" s="0"/>
      <c r="M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8" hidden="false" customHeight="false" outlineLevel="0" collapsed="false">
      <c r="A414" s="10" t="s">
        <v>20</v>
      </c>
      <c r="B414" s="10" t="s">
        <v>732</v>
      </c>
      <c r="C414" s="10" t="n">
        <f aca="false">VLOOKUP(A414,[1]'patient_data_survival(Nov17)'!$B$2:$J$71,9,0)</f>
        <v>0</v>
      </c>
      <c r="D414" s="10" t="e">
        <f aca="false">VLOOKUP(A414,[1]yvonne_data!$A$2:$B$70,2,0)</f>
        <v>#N/A</v>
      </c>
      <c r="E414" s="10" t="n">
        <v>1</v>
      </c>
      <c r="F414" s="0"/>
      <c r="H414" s="0"/>
      <c r="I414" s="0"/>
      <c r="J414" s="0"/>
      <c r="K414" s="10" t="n">
        <v>1</v>
      </c>
      <c r="L414" s="0"/>
      <c r="M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8" hidden="false" customHeight="false" outlineLevel="0" collapsed="false">
      <c r="A415" s="10" t="s">
        <v>20</v>
      </c>
      <c r="B415" s="10" t="s">
        <v>733</v>
      </c>
      <c r="C415" s="10" t="n">
        <f aca="false">VLOOKUP(A415,[1]'patient_data_survival(Nov17)'!$B$2:$J$71,9,0)</f>
        <v>0</v>
      </c>
      <c r="D415" s="10" t="e">
        <f aca="false">VLOOKUP(A415,[1]yvonne_data!$A$2:$B$70,2,0)</f>
        <v>#N/A</v>
      </c>
      <c r="E415" s="10" t="n">
        <v>1</v>
      </c>
      <c r="F415" s="0"/>
      <c r="H415" s="0"/>
      <c r="I415" s="0"/>
      <c r="J415" s="0"/>
      <c r="K415" s="0"/>
      <c r="L415" s="0"/>
      <c r="M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8" hidden="false" customHeight="false" outlineLevel="0" collapsed="false">
      <c r="A416" s="10" t="s">
        <v>20</v>
      </c>
      <c r="B416" s="10" t="s">
        <v>734</v>
      </c>
      <c r="C416" s="10" t="n">
        <f aca="false">VLOOKUP(A416,[1]'patient_data_survival(Nov17)'!$B$2:$J$71,9,0)</f>
        <v>0</v>
      </c>
      <c r="D416" s="10" t="e">
        <f aca="false">VLOOKUP(A416,[1]yvonne_data!$A$2:$B$70,2,0)</f>
        <v>#N/A</v>
      </c>
      <c r="E416" s="10" t="n">
        <v>1</v>
      </c>
      <c r="F416" s="0"/>
      <c r="H416" s="0"/>
      <c r="I416" s="0"/>
      <c r="J416" s="0"/>
      <c r="K416" s="10" t="n">
        <v>1</v>
      </c>
      <c r="L416" s="0"/>
      <c r="M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8" hidden="false" customHeight="false" outlineLevel="0" collapsed="false">
      <c r="A417" s="10" t="s">
        <v>20</v>
      </c>
      <c r="B417" s="10" t="s">
        <v>735</v>
      </c>
      <c r="C417" s="10" t="n">
        <f aca="false">VLOOKUP(A417,[1]'patient_data_survival(Nov17)'!$B$2:$J$71,9,0)</f>
        <v>0</v>
      </c>
      <c r="D417" s="10" t="e">
        <f aca="false">VLOOKUP(A417,[1]yvonne_data!$A$2:$B$70,2,0)</f>
        <v>#N/A</v>
      </c>
      <c r="E417" s="10" t="n">
        <v>1</v>
      </c>
      <c r="F417" s="0"/>
      <c r="H417" s="0"/>
      <c r="I417" s="0"/>
      <c r="J417" s="0"/>
      <c r="K417" s="0"/>
      <c r="L417" s="0"/>
      <c r="M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8" hidden="false" customHeight="false" outlineLevel="0" collapsed="false">
      <c r="A418" s="10" t="s">
        <v>20</v>
      </c>
      <c r="B418" s="10" t="s">
        <v>736</v>
      </c>
      <c r="C418" s="10" t="n">
        <f aca="false">VLOOKUP(A418,[1]'patient_data_survival(Nov17)'!$B$2:$J$71,9,0)</f>
        <v>0</v>
      </c>
      <c r="D418" s="10" t="e">
        <f aca="false">VLOOKUP(A418,[1]yvonne_data!$A$2:$B$70,2,0)</f>
        <v>#N/A</v>
      </c>
      <c r="E418" s="10" t="n">
        <v>1</v>
      </c>
      <c r="F418" s="0"/>
      <c r="H418" s="10" t="n">
        <v>1</v>
      </c>
      <c r="I418" s="0"/>
      <c r="J418" s="0"/>
      <c r="K418" s="10" t="n">
        <v>1</v>
      </c>
      <c r="L418" s="0"/>
      <c r="M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8" hidden="false" customHeight="false" outlineLevel="0" collapsed="false">
      <c r="A419" s="10" t="s">
        <v>20</v>
      </c>
      <c r="B419" s="10" t="s">
        <v>737</v>
      </c>
      <c r="C419" s="10" t="n">
        <f aca="false">VLOOKUP(A419,[1]'patient_data_survival(Nov17)'!$B$2:$J$71,9,0)</f>
        <v>0</v>
      </c>
      <c r="D419" s="10" t="e">
        <f aca="false">VLOOKUP(A419,[1]yvonne_data!$A$2:$B$70,2,0)</f>
        <v>#N/A</v>
      </c>
      <c r="E419" s="10" t="n">
        <v>1</v>
      </c>
      <c r="F419" s="0"/>
      <c r="H419" s="0"/>
      <c r="I419" s="0"/>
      <c r="J419" s="0"/>
      <c r="K419" s="0"/>
      <c r="L419" s="0"/>
      <c r="M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8" hidden="false" customHeight="false" outlineLevel="0" collapsed="false">
      <c r="A420" s="10" t="s">
        <v>20</v>
      </c>
      <c r="B420" s="10" t="s">
        <v>738</v>
      </c>
      <c r="C420" s="10" t="n">
        <f aca="false">VLOOKUP(A420,[1]'patient_data_survival(Nov17)'!$B$2:$J$71,9,0)</f>
        <v>0</v>
      </c>
      <c r="D420" s="10" t="e">
        <f aca="false">VLOOKUP(A420,[1]yvonne_data!$A$2:$B$70,2,0)</f>
        <v>#N/A</v>
      </c>
      <c r="E420" s="10" t="n">
        <v>1</v>
      </c>
      <c r="F420" s="0"/>
      <c r="H420" s="0"/>
      <c r="I420" s="0"/>
      <c r="J420" s="0"/>
      <c r="K420" s="10" t="n">
        <v>1</v>
      </c>
      <c r="L420" s="0"/>
      <c r="M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8" hidden="false" customHeight="false" outlineLevel="0" collapsed="false">
      <c r="A421" s="10" t="s">
        <v>20</v>
      </c>
      <c r="B421" s="10" t="s">
        <v>739</v>
      </c>
      <c r="C421" s="10" t="n">
        <f aca="false">VLOOKUP(A421,[1]'patient_data_survival(Nov17)'!$B$2:$J$71,9,0)</f>
        <v>0</v>
      </c>
      <c r="D421" s="10" t="e">
        <f aca="false">VLOOKUP(A421,[1]yvonne_data!$A$2:$B$70,2,0)</f>
        <v>#N/A</v>
      </c>
      <c r="E421" s="10" t="n">
        <v>1</v>
      </c>
      <c r="F421" s="0"/>
      <c r="H421" s="0"/>
      <c r="I421" s="0"/>
      <c r="J421" s="0"/>
      <c r="K421" s="0"/>
      <c r="L421" s="0"/>
      <c r="M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8" hidden="false" customHeight="false" outlineLevel="0" collapsed="false">
      <c r="A422" s="10" t="s">
        <v>20</v>
      </c>
      <c r="B422" s="10" t="s">
        <v>740</v>
      </c>
      <c r="C422" s="10" t="n">
        <f aca="false">VLOOKUP(A422,[1]'patient_data_survival(Nov17)'!$B$2:$J$71,9,0)</f>
        <v>0</v>
      </c>
      <c r="D422" s="10" t="e">
        <f aca="false">VLOOKUP(A422,[1]yvonne_data!$A$2:$B$70,2,0)</f>
        <v>#N/A</v>
      </c>
      <c r="E422" s="10" t="n">
        <v>1</v>
      </c>
      <c r="F422" s="0"/>
      <c r="H422" s="0"/>
      <c r="I422" s="0"/>
      <c r="J422" s="0"/>
      <c r="K422" s="10" t="n">
        <v>1</v>
      </c>
      <c r="L422" s="0"/>
      <c r="M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A423" s="10" t="s">
        <v>20</v>
      </c>
      <c r="B423" s="10" t="s">
        <v>741</v>
      </c>
      <c r="C423" s="10" t="n">
        <f aca="false">VLOOKUP(A423,[1]'patient_data_survival(Nov17)'!$B$2:$J$71,9,0)</f>
        <v>0</v>
      </c>
      <c r="D423" s="10" t="e">
        <f aca="false">VLOOKUP(A423,[1]yvonne_data!$A$2:$B$70,2,0)</f>
        <v>#N/A</v>
      </c>
      <c r="E423" s="10" t="n">
        <v>1</v>
      </c>
      <c r="F423" s="0"/>
      <c r="H423" s="0"/>
      <c r="I423" s="0"/>
      <c r="J423" s="0"/>
      <c r="K423" s="0"/>
      <c r="L423" s="0"/>
      <c r="M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8" hidden="false" customHeight="false" outlineLevel="0" collapsed="false">
      <c r="A424" s="10" t="s">
        <v>20</v>
      </c>
      <c r="B424" s="10" t="s">
        <v>742</v>
      </c>
      <c r="C424" s="10" t="n">
        <f aca="false">VLOOKUP(A424,[1]'patient_data_survival(Nov17)'!$B$2:$J$71,9,0)</f>
        <v>0</v>
      </c>
      <c r="D424" s="10" t="e">
        <f aca="false">VLOOKUP(A424,[1]yvonne_data!$A$2:$B$70,2,0)</f>
        <v>#N/A</v>
      </c>
      <c r="E424" s="10" t="n">
        <v>1</v>
      </c>
      <c r="F424" s="0"/>
      <c r="H424" s="0"/>
      <c r="I424" s="0"/>
      <c r="J424" s="0"/>
      <c r="K424" s="10" t="n">
        <v>1</v>
      </c>
      <c r="L424" s="0"/>
      <c r="M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8" hidden="false" customHeight="false" outlineLevel="0" collapsed="false">
      <c r="A425" s="10" t="s">
        <v>20</v>
      </c>
      <c r="B425" s="10" t="s">
        <v>743</v>
      </c>
      <c r="C425" s="10" t="n">
        <f aca="false">VLOOKUP(A425,[1]'patient_data_survival(Nov17)'!$B$2:$J$71,9,0)</f>
        <v>0</v>
      </c>
      <c r="D425" s="10" t="e">
        <f aca="false">VLOOKUP(A425,[1]yvonne_data!$A$2:$B$70,2,0)</f>
        <v>#N/A</v>
      </c>
      <c r="E425" s="10" t="n">
        <v>1</v>
      </c>
      <c r="F425" s="0"/>
      <c r="H425" s="0"/>
      <c r="I425" s="0"/>
      <c r="J425" s="0"/>
      <c r="K425" s="0"/>
      <c r="L425" s="0"/>
      <c r="M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8" hidden="false" customHeight="false" outlineLevel="0" collapsed="false">
      <c r="A426" s="10" t="s">
        <v>20</v>
      </c>
      <c r="B426" s="10" t="s">
        <v>744</v>
      </c>
      <c r="C426" s="10" t="n">
        <f aca="false">VLOOKUP(A426,[1]'patient_data_survival(Nov17)'!$B$2:$J$71,9,0)</f>
        <v>0</v>
      </c>
      <c r="D426" s="10" t="e">
        <f aca="false">VLOOKUP(A426,[1]yvonne_data!$A$2:$B$70,2,0)</f>
        <v>#N/A</v>
      </c>
      <c r="E426" s="10" t="n">
        <v>1</v>
      </c>
      <c r="F426" s="0"/>
      <c r="H426" s="0"/>
      <c r="I426" s="0"/>
      <c r="J426" s="0"/>
      <c r="K426" s="10" t="n">
        <v>1</v>
      </c>
      <c r="L426" s="0"/>
      <c r="M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8" hidden="false" customHeight="false" outlineLevel="0" collapsed="false">
      <c r="A427" s="10" t="s">
        <v>20</v>
      </c>
      <c r="B427" s="10" t="s">
        <v>745</v>
      </c>
      <c r="C427" s="10" t="n">
        <f aca="false">VLOOKUP(A427,[1]'patient_data_survival(Nov17)'!$B$2:$J$71,9,0)</f>
        <v>0</v>
      </c>
      <c r="D427" s="10" t="e">
        <f aca="false">VLOOKUP(A427,[1]yvonne_data!$A$2:$B$70,2,0)</f>
        <v>#N/A</v>
      </c>
      <c r="E427" s="10" t="n">
        <v>1</v>
      </c>
      <c r="F427" s="0"/>
      <c r="H427" s="0"/>
      <c r="I427" s="0"/>
      <c r="J427" s="0"/>
      <c r="K427" s="0"/>
      <c r="L427" s="0"/>
      <c r="M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8" hidden="false" customHeight="false" outlineLevel="0" collapsed="false">
      <c r="A428" s="10" t="s">
        <v>56</v>
      </c>
      <c r="B428" s="10" t="s">
        <v>746</v>
      </c>
      <c r="C428" s="10" t="n">
        <f aca="false">VLOOKUP(A428,[1]'patient_data_survival(Nov17)'!$B$2:$J$71,9,0)</f>
        <v>0</v>
      </c>
      <c r="D428" s="10" t="n">
        <f aca="false">VLOOKUP(A428,[1]yvonne_data!$A$2:$B$70,2,0)</f>
        <v>0</v>
      </c>
      <c r="E428" s="10" t="n">
        <v>1</v>
      </c>
      <c r="F428" s="0"/>
      <c r="H428" s="0"/>
      <c r="I428" s="0"/>
      <c r="J428" s="0"/>
      <c r="K428" s="0"/>
      <c r="L428" s="0"/>
      <c r="M428" s="10" t="s">
        <v>747</v>
      </c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8" hidden="false" customHeight="false" outlineLevel="0" collapsed="false">
      <c r="A429" s="10" t="s">
        <v>66</v>
      </c>
      <c r="B429" s="10" t="s">
        <v>748</v>
      </c>
      <c r="C429" s="10" t="n">
        <f aca="false">VLOOKUP(A429,[1]'patient_data_survival(Nov17)'!$B$2:$J$71,9,0)</f>
        <v>0</v>
      </c>
      <c r="D429" s="10" t="n">
        <f aca="false">VLOOKUP(A429,[1]yvonne_data!$A$2:$B$70,2,0)</f>
        <v>0</v>
      </c>
      <c r="E429" s="10" t="n">
        <v>1</v>
      </c>
      <c r="F429" s="0"/>
      <c r="H429" s="0"/>
      <c r="I429" s="0"/>
      <c r="J429" s="0"/>
      <c r="K429" s="0"/>
      <c r="L429" s="0"/>
      <c r="M429" s="10" t="s">
        <v>747</v>
      </c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8" hidden="false" customHeight="false" outlineLevel="0" collapsed="false">
      <c r="A430" s="10" t="s">
        <v>66</v>
      </c>
      <c r="B430" s="10" t="s">
        <v>749</v>
      </c>
      <c r="C430" s="10" t="n">
        <f aca="false">VLOOKUP(A430,[1]'patient_data_survival(Nov17)'!$B$2:$J$71,9,0)</f>
        <v>0</v>
      </c>
      <c r="D430" s="10" t="n">
        <f aca="false">VLOOKUP(A430,[1]yvonne_data!$A$2:$B$70,2,0)</f>
        <v>0</v>
      </c>
      <c r="E430" s="10" t="n">
        <v>1</v>
      </c>
      <c r="F430" s="0"/>
      <c r="H430" s="0"/>
      <c r="I430" s="0"/>
      <c r="J430" s="0"/>
      <c r="K430" s="0"/>
      <c r="L430" s="0"/>
      <c r="M430" s="10" t="s">
        <v>747</v>
      </c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8" hidden="false" customHeight="false" outlineLevel="0" collapsed="false">
      <c r="A431" s="10" t="s">
        <v>70</v>
      </c>
      <c r="B431" s="10" t="s">
        <v>750</v>
      </c>
      <c r="C431" s="10" t="n">
        <f aca="false">VLOOKUP(A431,[1]'patient_data_survival(Nov17)'!$B$2:$J$71,9,0)</f>
        <v>0</v>
      </c>
      <c r="D431" s="10" t="n">
        <f aca="false">VLOOKUP(A431,[1]yvonne_data!$A$2:$B$70,2,0)</f>
        <v>0</v>
      </c>
      <c r="E431" s="10" t="n">
        <v>1</v>
      </c>
      <c r="F431" s="0"/>
      <c r="H431" s="0"/>
      <c r="I431" s="0"/>
      <c r="J431" s="0"/>
      <c r="K431" s="0"/>
      <c r="L431" s="0"/>
      <c r="M431" s="10" t="s">
        <v>747</v>
      </c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8" hidden="false" customHeight="false" outlineLevel="0" collapsed="false">
      <c r="A432" s="10" t="s">
        <v>70</v>
      </c>
      <c r="B432" s="10" t="s">
        <v>751</v>
      </c>
      <c r="C432" s="10" t="n">
        <f aca="false">VLOOKUP(A432,[1]'patient_data_survival(Nov17)'!$B$2:$J$71,9,0)</f>
        <v>0</v>
      </c>
      <c r="D432" s="10" t="n">
        <f aca="false">VLOOKUP(A432,[1]yvonne_data!$A$2:$B$70,2,0)</f>
        <v>0</v>
      </c>
      <c r="E432" s="10" t="n">
        <v>1</v>
      </c>
      <c r="F432" s="0"/>
      <c r="H432" s="0"/>
      <c r="I432" s="0"/>
      <c r="J432" s="0"/>
      <c r="K432" s="0"/>
      <c r="L432" s="0"/>
      <c r="M432" s="10" t="s">
        <v>747</v>
      </c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8" hidden="false" customHeight="false" outlineLevel="0" collapsed="false">
      <c r="A433" s="10" t="s">
        <v>70</v>
      </c>
      <c r="B433" s="10" t="s">
        <v>752</v>
      </c>
      <c r="C433" s="10" t="n">
        <f aca="false">VLOOKUP(A433,[1]'patient_data_survival(Nov17)'!$B$2:$J$71,9,0)</f>
        <v>0</v>
      </c>
      <c r="D433" s="10" t="n">
        <f aca="false">VLOOKUP(A433,[1]yvonne_data!$A$2:$B$70,2,0)</f>
        <v>0</v>
      </c>
      <c r="E433" s="10" t="n">
        <v>1</v>
      </c>
      <c r="F433" s="0"/>
      <c r="H433" s="0"/>
      <c r="I433" s="0"/>
      <c r="J433" s="0"/>
      <c r="K433" s="0"/>
      <c r="L433" s="0"/>
      <c r="M433" s="10" t="s">
        <v>747</v>
      </c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8" hidden="false" customHeight="false" outlineLevel="0" collapsed="false">
      <c r="A434" s="10" t="s">
        <v>70</v>
      </c>
      <c r="B434" s="10" t="s">
        <v>753</v>
      </c>
      <c r="C434" s="10" t="n">
        <f aca="false">VLOOKUP(A434,[1]'patient_data_survival(Nov17)'!$B$2:$J$71,9,0)</f>
        <v>0</v>
      </c>
      <c r="D434" s="10" t="n">
        <f aca="false">VLOOKUP(A434,[1]yvonne_data!$A$2:$B$70,2,0)</f>
        <v>0</v>
      </c>
      <c r="E434" s="10" t="n">
        <v>1</v>
      </c>
      <c r="F434" s="0"/>
      <c r="H434" s="0"/>
      <c r="I434" s="0"/>
      <c r="J434" s="0"/>
      <c r="K434" s="0"/>
      <c r="L434" s="0"/>
      <c r="M434" s="10" t="s">
        <v>747</v>
      </c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8" hidden="false" customHeight="false" outlineLevel="0" collapsed="false">
      <c r="A435" s="10" t="s">
        <v>184</v>
      </c>
      <c r="B435" s="10" t="s">
        <v>754</v>
      </c>
      <c r="C435" s="10" t="n">
        <f aca="false">VLOOKUP(A435,[1]'patient_data_survival(Nov17)'!$B$2:$J$71,9,0)</f>
        <v>1</v>
      </c>
      <c r="D435" s="10" t="n">
        <f aca="false">VLOOKUP(A435,[1]yvonne_data!$A$2:$B$70,2,0)</f>
        <v>0</v>
      </c>
      <c r="E435" s="10" t="n">
        <v>1</v>
      </c>
      <c r="F435" s="0"/>
      <c r="H435" s="0"/>
      <c r="I435" s="0"/>
      <c r="J435" s="0"/>
      <c r="K435" s="0"/>
      <c r="L435" s="0"/>
      <c r="M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8" hidden="false" customHeight="false" outlineLevel="0" collapsed="false">
      <c r="A436" s="10" t="s">
        <v>184</v>
      </c>
      <c r="B436" s="10" t="s">
        <v>755</v>
      </c>
      <c r="C436" s="10" t="n">
        <f aca="false">VLOOKUP(A436,[1]'patient_data_survival(Nov17)'!$B$2:$J$71,9,0)</f>
        <v>1</v>
      </c>
      <c r="D436" s="10" t="n">
        <f aca="false">VLOOKUP(A436,[1]yvonne_data!$A$2:$B$70,2,0)</f>
        <v>0</v>
      </c>
      <c r="E436" s="10" t="n">
        <v>1</v>
      </c>
      <c r="F436" s="0"/>
      <c r="H436" s="0"/>
      <c r="I436" s="0"/>
      <c r="J436" s="0"/>
      <c r="K436" s="0"/>
      <c r="L436" s="0"/>
      <c r="M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8" hidden="false" customHeight="false" outlineLevel="0" collapsed="false">
      <c r="A437" s="10" t="s">
        <v>184</v>
      </c>
      <c r="B437" s="10" t="s">
        <v>756</v>
      </c>
      <c r="C437" s="10" t="n">
        <f aca="false">VLOOKUP(A437,[1]'patient_data_survival(Nov17)'!$B$2:$J$71,9,0)</f>
        <v>1</v>
      </c>
      <c r="D437" s="10" t="n">
        <f aca="false">VLOOKUP(A437,[1]yvonne_data!$A$2:$B$70,2,0)</f>
        <v>0</v>
      </c>
      <c r="E437" s="10" t="n">
        <v>1</v>
      </c>
      <c r="F437" s="0"/>
      <c r="H437" s="0"/>
      <c r="I437" s="0"/>
      <c r="J437" s="0"/>
      <c r="K437" s="0"/>
      <c r="L437" s="0"/>
      <c r="M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8" hidden="false" customHeight="false" outlineLevel="0" collapsed="false">
      <c r="A438" s="10" t="s">
        <v>184</v>
      </c>
      <c r="B438" s="10" t="s">
        <v>757</v>
      </c>
      <c r="C438" s="10" t="n">
        <f aca="false">VLOOKUP(A438,[1]'patient_data_survival(Nov17)'!$B$2:$J$71,9,0)</f>
        <v>1</v>
      </c>
      <c r="D438" s="10" t="n">
        <f aca="false">VLOOKUP(A438,[1]yvonne_data!$A$2:$B$70,2,0)</f>
        <v>0</v>
      </c>
      <c r="E438" s="10" t="n">
        <v>1</v>
      </c>
      <c r="F438" s="0"/>
      <c r="H438" s="0"/>
      <c r="I438" s="0"/>
      <c r="J438" s="0"/>
      <c r="K438" s="0"/>
      <c r="L438" s="0"/>
      <c r="M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8" hidden="false" customHeight="false" outlineLevel="0" collapsed="false">
      <c r="A439" s="10" t="s">
        <v>184</v>
      </c>
      <c r="B439" s="10" t="s">
        <v>758</v>
      </c>
      <c r="C439" s="10" t="n">
        <f aca="false">VLOOKUP(A439,[1]'patient_data_survival(Nov17)'!$B$2:$J$71,9,0)</f>
        <v>1</v>
      </c>
      <c r="D439" s="10" t="n">
        <f aca="false">VLOOKUP(A439,[1]yvonne_data!$A$2:$B$70,2,0)</f>
        <v>0</v>
      </c>
      <c r="E439" s="10" t="n">
        <v>1</v>
      </c>
      <c r="F439" s="0"/>
      <c r="H439" s="0"/>
      <c r="I439" s="0"/>
      <c r="J439" s="0"/>
      <c r="K439" s="0"/>
      <c r="L439" s="0"/>
      <c r="M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8" hidden="false" customHeight="false" outlineLevel="0" collapsed="false">
      <c r="A440" s="10" t="s">
        <v>184</v>
      </c>
      <c r="B440" s="10" t="s">
        <v>759</v>
      </c>
      <c r="C440" s="10" t="n">
        <f aca="false">VLOOKUP(A440,[1]'patient_data_survival(Nov17)'!$B$2:$J$71,9,0)</f>
        <v>1</v>
      </c>
      <c r="D440" s="10" t="n">
        <f aca="false">VLOOKUP(A440,[1]yvonne_data!$A$2:$B$70,2,0)</f>
        <v>0</v>
      </c>
      <c r="E440" s="10" t="n">
        <v>1</v>
      </c>
      <c r="F440" s="0"/>
      <c r="H440" s="0"/>
      <c r="I440" s="0"/>
      <c r="J440" s="0"/>
      <c r="K440" s="10" t="n">
        <v>1</v>
      </c>
      <c r="L440" s="0"/>
      <c r="M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8" hidden="false" customHeight="false" outlineLevel="0" collapsed="false">
      <c r="A441" s="10" t="s">
        <v>184</v>
      </c>
      <c r="B441" s="10" t="s">
        <v>760</v>
      </c>
      <c r="C441" s="10" t="n">
        <f aca="false">VLOOKUP(A441,[1]'patient_data_survival(Nov17)'!$B$2:$J$71,9,0)</f>
        <v>1</v>
      </c>
      <c r="D441" s="10" t="n">
        <f aca="false">VLOOKUP(A441,[1]yvonne_data!$A$2:$B$70,2,0)</f>
        <v>0</v>
      </c>
      <c r="E441" s="10" t="n">
        <v>1</v>
      </c>
      <c r="F441" s="0"/>
      <c r="H441" s="0"/>
      <c r="I441" s="0"/>
      <c r="J441" s="0"/>
      <c r="K441" s="0"/>
      <c r="L441" s="0"/>
      <c r="M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8" hidden="false" customHeight="false" outlineLevel="0" collapsed="false">
      <c r="A442" s="10" t="s">
        <v>184</v>
      </c>
      <c r="B442" s="10" t="s">
        <v>761</v>
      </c>
      <c r="C442" s="10" t="n">
        <f aca="false">VLOOKUP(A442,[1]'patient_data_survival(Nov17)'!$B$2:$J$71,9,0)</f>
        <v>1</v>
      </c>
      <c r="D442" s="10" t="n">
        <f aca="false">VLOOKUP(A442,[1]yvonne_data!$A$2:$B$70,2,0)</f>
        <v>0</v>
      </c>
      <c r="E442" s="10" t="n">
        <v>1</v>
      </c>
      <c r="F442" s="0"/>
      <c r="H442" s="0"/>
      <c r="I442" s="0"/>
      <c r="J442" s="0"/>
      <c r="K442" s="0"/>
      <c r="L442" s="0"/>
      <c r="M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8" hidden="false" customHeight="false" outlineLevel="0" collapsed="false">
      <c r="A443" s="10" t="s">
        <v>184</v>
      </c>
      <c r="B443" s="10" t="s">
        <v>762</v>
      </c>
      <c r="C443" s="10" t="n">
        <f aca="false">VLOOKUP(A443,[1]'patient_data_survival(Nov17)'!$B$2:$J$71,9,0)</f>
        <v>1</v>
      </c>
      <c r="D443" s="10" t="n">
        <f aca="false">VLOOKUP(A443,[1]yvonne_data!$A$2:$B$70,2,0)</f>
        <v>0</v>
      </c>
      <c r="E443" s="10" t="n">
        <v>1</v>
      </c>
      <c r="F443" s="0"/>
      <c r="H443" s="0"/>
      <c r="I443" s="0"/>
      <c r="J443" s="0"/>
      <c r="K443" s="0"/>
      <c r="L443" s="0"/>
      <c r="M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8" hidden="false" customHeight="false" outlineLevel="0" collapsed="false">
      <c r="A444" s="10" t="s">
        <v>184</v>
      </c>
      <c r="B444" s="10" t="s">
        <v>763</v>
      </c>
      <c r="C444" s="10" t="n">
        <f aca="false">VLOOKUP(A444,[1]'patient_data_survival(Nov17)'!$B$2:$J$71,9,0)</f>
        <v>1</v>
      </c>
      <c r="D444" s="10" t="n">
        <f aca="false">VLOOKUP(A444,[1]yvonne_data!$A$2:$B$70,2,0)</f>
        <v>0</v>
      </c>
      <c r="E444" s="10" t="n">
        <v>1</v>
      </c>
      <c r="F444" s="0"/>
      <c r="H444" s="0"/>
      <c r="I444" s="0"/>
      <c r="J444" s="0"/>
      <c r="K444" s="0"/>
      <c r="L444" s="0"/>
      <c r="M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8" hidden="false" customHeight="false" outlineLevel="0" collapsed="false">
      <c r="A445" s="10" t="s">
        <v>184</v>
      </c>
      <c r="B445" s="10" t="s">
        <v>764</v>
      </c>
      <c r="C445" s="10" t="n">
        <f aca="false">VLOOKUP(A445,[1]'patient_data_survival(Nov17)'!$B$2:$J$71,9,0)</f>
        <v>1</v>
      </c>
      <c r="D445" s="10" t="n">
        <f aca="false">VLOOKUP(A445,[1]yvonne_data!$A$2:$B$70,2,0)</f>
        <v>0</v>
      </c>
      <c r="E445" s="10" t="n">
        <v>1</v>
      </c>
      <c r="F445" s="0"/>
      <c r="H445" s="10" t="n">
        <v>1</v>
      </c>
      <c r="I445" s="0"/>
      <c r="J445" s="0"/>
      <c r="K445" s="0"/>
      <c r="L445" s="0"/>
      <c r="M445" s="10" t="s">
        <v>765</v>
      </c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8" hidden="false" customHeight="false" outlineLevel="0" collapsed="false">
      <c r="A446" s="10" t="s">
        <v>184</v>
      </c>
      <c r="B446" s="10" t="s">
        <v>766</v>
      </c>
      <c r="C446" s="10" t="n">
        <f aca="false">VLOOKUP(A446,[1]'patient_data_survival(Nov17)'!$B$2:$J$71,9,0)</f>
        <v>1</v>
      </c>
      <c r="D446" s="10" t="n">
        <f aca="false">VLOOKUP(A446,[1]yvonne_data!$A$2:$B$70,2,0)</f>
        <v>0</v>
      </c>
      <c r="E446" s="10" t="n">
        <v>1</v>
      </c>
      <c r="F446" s="0"/>
      <c r="H446" s="10" t="n">
        <v>1</v>
      </c>
      <c r="I446" s="0"/>
      <c r="J446" s="0"/>
      <c r="K446" s="0"/>
      <c r="L446" s="0"/>
      <c r="M446" s="10" t="s">
        <v>765</v>
      </c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8" hidden="false" customHeight="false" outlineLevel="0" collapsed="false">
      <c r="A447" s="10" t="s">
        <v>184</v>
      </c>
      <c r="B447" s="10" t="s">
        <v>767</v>
      </c>
      <c r="C447" s="10" t="n">
        <f aca="false">VLOOKUP(A447,[1]'patient_data_survival(Nov17)'!$B$2:$J$71,9,0)</f>
        <v>1</v>
      </c>
      <c r="D447" s="10" t="n">
        <f aca="false">VLOOKUP(A447,[1]yvonne_data!$A$2:$B$70,2,0)</f>
        <v>0</v>
      </c>
      <c r="E447" s="10" t="n">
        <v>1</v>
      </c>
      <c r="F447" s="0"/>
      <c r="H447" s="10" t="n">
        <v>1</v>
      </c>
      <c r="I447" s="0"/>
      <c r="J447" s="0"/>
      <c r="K447" s="0"/>
      <c r="L447" s="0"/>
      <c r="M447" s="10" t="s">
        <v>765</v>
      </c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8" hidden="false" customHeight="false" outlineLevel="0" collapsed="false">
      <c r="A448" s="10" t="s">
        <v>184</v>
      </c>
      <c r="B448" s="10" t="s">
        <v>768</v>
      </c>
      <c r="C448" s="10" t="n">
        <f aca="false">VLOOKUP(A448,[1]'patient_data_survival(Nov17)'!$B$2:$J$71,9,0)</f>
        <v>1</v>
      </c>
      <c r="D448" s="10" t="n">
        <f aca="false">VLOOKUP(A448,[1]yvonne_data!$A$2:$B$70,2,0)</f>
        <v>0</v>
      </c>
      <c r="E448" s="10" t="n">
        <v>1</v>
      </c>
      <c r="F448" s="0"/>
      <c r="H448" s="10" t="n">
        <v>1</v>
      </c>
      <c r="I448" s="0"/>
      <c r="J448" s="0"/>
      <c r="K448" s="0"/>
      <c r="L448" s="0"/>
      <c r="M448" s="10" t="s">
        <v>765</v>
      </c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8" hidden="false" customHeight="false" outlineLevel="0" collapsed="false">
      <c r="A449" s="10" t="s">
        <v>87</v>
      </c>
      <c r="B449" s="10" t="s">
        <v>769</v>
      </c>
      <c r="C449" s="10" t="n">
        <f aca="false">VLOOKUP(A449,[1]'patient_data_survival(Nov17)'!$B$2:$J$71,9,0)</f>
        <v>0</v>
      </c>
      <c r="D449" s="10" t="n">
        <f aca="false">VLOOKUP(A449,[1]yvonne_data!$A$2:$B$70,2,0)</f>
        <v>0</v>
      </c>
      <c r="E449" s="10" t="n">
        <v>1</v>
      </c>
      <c r="F449" s="0"/>
      <c r="H449" s="10" t="n">
        <v>1</v>
      </c>
      <c r="I449" s="0"/>
      <c r="J449" s="0"/>
      <c r="K449" s="0"/>
      <c r="L449" s="0"/>
      <c r="M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8" hidden="false" customHeight="false" outlineLevel="0" collapsed="false">
      <c r="A450" s="10" t="s">
        <v>87</v>
      </c>
      <c r="B450" s="10" t="s">
        <v>770</v>
      </c>
      <c r="C450" s="10" t="n">
        <f aca="false">VLOOKUP(A450,[1]'patient_data_survival(Nov17)'!$B$2:$J$71,9,0)</f>
        <v>0</v>
      </c>
      <c r="D450" s="10" t="n">
        <f aca="false">VLOOKUP(A450,[1]yvonne_data!$A$2:$B$70,2,0)</f>
        <v>0</v>
      </c>
      <c r="E450" s="10" t="n">
        <v>1</v>
      </c>
      <c r="F450" s="0"/>
      <c r="H450" s="0"/>
      <c r="I450" s="0"/>
      <c r="J450" s="0"/>
      <c r="K450" s="10" t="n">
        <v>1</v>
      </c>
      <c r="L450" s="0"/>
      <c r="M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8" hidden="false" customHeight="false" outlineLevel="0" collapsed="false">
      <c r="A451" s="10" t="s">
        <v>87</v>
      </c>
      <c r="B451" s="10" t="s">
        <v>771</v>
      </c>
      <c r="C451" s="10" t="n">
        <f aca="false">VLOOKUP(A451,[1]'patient_data_survival(Nov17)'!$B$2:$J$71,9,0)</f>
        <v>0</v>
      </c>
      <c r="D451" s="10" t="n">
        <f aca="false">VLOOKUP(A451,[1]yvonne_data!$A$2:$B$70,2,0)</f>
        <v>0</v>
      </c>
      <c r="E451" s="10" t="n">
        <v>1</v>
      </c>
      <c r="F451" s="0"/>
      <c r="H451" s="0"/>
      <c r="I451" s="0"/>
      <c r="J451" s="0"/>
      <c r="L451" s="0"/>
      <c r="M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8" hidden="false" customHeight="false" outlineLevel="0" collapsed="false">
      <c r="A452" s="10" t="s">
        <v>87</v>
      </c>
      <c r="B452" s="10" t="s">
        <v>772</v>
      </c>
      <c r="C452" s="10" t="n">
        <f aca="false">VLOOKUP(A452,[1]'patient_data_survival(Nov17)'!$B$2:$J$71,9,0)</f>
        <v>0</v>
      </c>
      <c r="D452" s="10" t="n">
        <f aca="false">VLOOKUP(A452,[1]yvonne_data!$A$2:$B$70,2,0)</f>
        <v>0</v>
      </c>
      <c r="E452" s="10" t="n">
        <v>1</v>
      </c>
      <c r="F452" s="0"/>
      <c r="H452" s="0"/>
      <c r="I452" s="0"/>
      <c r="J452" s="0"/>
      <c r="L452" s="0"/>
      <c r="M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8" hidden="false" customHeight="false" outlineLevel="0" collapsed="false">
      <c r="A453" s="10" t="s">
        <v>87</v>
      </c>
      <c r="B453" s="10" t="s">
        <v>773</v>
      </c>
      <c r="C453" s="10" t="n">
        <f aca="false">VLOOKUP(A453,[1]'patient_data_survival(Nov17)'!$B$2:$J$71,9,0)</f>
        <v>0</v>
      </c>
      <c r="D453" s="10" t="n">
        <f aca="false">VLOOKUP(A453,[1]yvonne_data!$A$2:$B$70,2,0)</f>
        <v>0</v>
      </c>
      <c r="E453" s="10" t="n">
        <v>1</v>
      </c>
      <c r="F453" s="0"/>
      <c r="H453" s="10" t="n">
        <v>1</v>
      </c>
      <c r="I453" s="0"/>
      <c r="J453" s="0"/>
      <c r="L453" s="0"/>
      <c r="M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8" hidden="false" customHeight="false" outlineLevel="0" collapsed="false">
      <c r="A454" s="10" t="s">
        <v>87</v>
      </c>
      <c r="B454" s="10" t="s">
        <v>774</v>
      </c>
      <c r="C454" s="10" t="n">
        <f aca="false">VLOOKUP(A454,[1]'patient_data_survival(Nov17)'!$B$2:$J$71,9,0)</f>
        <v>0</v>
      </c>
      <c r="D454" s="10" t="n">
        <f aca="false">VLOOKUP(A454,[1]yvonne_data!$A$2:$B$70,2,0)</f>
        <v>0</v>
      </c>
      <c r="E454" s="10" t="n">
        <v>1</v>
      </c>
      <c r="F454" s="0"/>
      <c r="H454" s="0"/>
      <c r="I454" s="0"/>
      <c r="J454" s="0"/>
      <c r="L454" s="0"/>
      <c r="M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8" hidden="false" customHeight="false" outlineLevel="0" collapsed="false">
      <c r="A455" s="10" t="s">
        <v>87</v>
      </c>
      <c r="B455" s="10" t="s">
        <v>775</v>
      </c>
      <c r="C455" s="10" t="n">
        <f aca="false">VLOOKUP(A455,[1]'patient_data_survival(Nov17)'!$B$2:$J$71,9,0)</f>
        <v>0</v>
      </c>
      <c r="D455" s="10" t="n">
        <f aca="false">VLOOKUP(A455,[1]yvonne_data!$A$2:$B$70,2,0)</f>
        <v>0</v>
      </c>
      <c r="E455" s="10" t="n">
        <v>1</v>
      </c>
      <c r="F455" s="0"/>
      <c r="H455" s="0"/>
      <c r="I455" s="0"/>
      <c r="J455" s="0"/>
      <c r="L455" s="0"/>
      <c r="M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8" hidden="false" customHeight="false" outlineLevel="0" collapsed="false">
      <c r="A456" s="10" t="s">
        <v>87</v>
      </c>
      <c r="B456" s="10" t="s">
        <v>776</v>
      </c>
      <c r="C456" s="10" t="n">
        <f aca="false">VLOOKUP(A456,[1]'patient_data_survival(Nov17)'!$B$2:$J$71,9,0)</f>
        <v>0</v>
      </c>
      <c r="D456" s="10" t="n">
        <f aca="false">VLOOKUP(A456,[1]yvonne_data!$A$2:$B$70,2,0)</f>
        <v>0</v>
      </c>
      <c r="E456" s="10" t="n">
        <v>1</v>
      </c>
      <c r="F456" s="0"/>
      <c r="H456" s="0"/>
      <c r="I456" s="0"/>
      <c r="J456" s="0"/>
      <c r="L456" s="0"/>
      <c r="M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8" hidden="false" customHeight="false" outlineLevel="0" collapsed="false">
      <c r="A457" s="10" t="s">
        <v>87</v>
      </c>
      <c r="B457" s="10" t="s">
        <v>777</v>
      </c>
      <c r="C457" s="10" t="n">
        <f aca="false">VLOOKUP(A457,[1]'patient_data_survival(Nov17)'!$B$2:$J$71,9,0)</f>
        <v>0</v>
      </c>
      <c r="D457" s="10" t="n">
        <f aca="false">VLOOKUP(A457,[1]yvonne_data!$A$2:$B$70,2,0)</f>
        <v>0</v>
      </c>
      <c r="E457" s="10" t="n">
        <v>1</v>
      </c>
      <c r="F457" s="0"/>
      <c r="H457" s="10" t="n">
        <v>1</v>
      </c>
      <c r="I457" s="0"/>
      <c r="J457" s="0"/>
      <c r="L457" s="0"/>
      <c r="M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8" hidden="false" customHeight="false" outlineLevel="0" collapsed="false">
      <c r="A458" s="10" t="s">
        <v>87</v>
      </c>
      <c r="B458" s="10" t="s">
        <v>778</v>
      </c>
      <c r="C458" s="10" t="n">
        <f aca="false">VLOOKUP(A458,[1]'patient_data_survival(Nov17)'!$B$2:$J$71,9,0)</f>
        <v>0</v>
      </c>
      <c r="D458" s="10" t="n">
        <f aca="false">VLOOKUP(A458,[1]yvonne_data!$A$2:$B$70,2,0)</f>
        <v>0</v>
      </c>
      <c r="E458" s="10" t="n">
        <v>1</v>
      </c>
      <c r="F458" s="0"/>
      <c r="H458" s="0"/>
      <c r="I458" s="0"/>
      <c r="J458" s="0"/>
      <c r="L458" s="0"/>
      <c r="M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8" hidden="false" customHeight="false" outlineLevel="0" collapsed="false">
      <c r="A459" s="10" t="s">
        <v>87</v>
      </c>
      <c r="B459" s="10" t="s">
        <v>779</v>
      </c>
      <c r="C459" s="10" t="n">
        <f aca="false">VLOOKUP(A459,[1]'patient_data_survival(Nov17)'!$B$2:$J$71,9,0)</f>
        <v>0</v>
      </c>
      <c r="D459" s="10" t="n">
        <f aca="false">VLOOKUP(A459,[1]yvonne_data!$A$2:$B$70,2,0)</f>
        <v>0</v>
      </c>
      <c r="E459" s="10" t="n">
        <v>1</v>
      </c>
      <c r="F459" s="0"/>
      <c r="H459" s="0"/>
      <c r="I459" s="0"/>
      <c r="J459" s="0"/>
      <c r="L459" s="0"/>
      <c r="M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8" hidden="false" customHeight="false" outlineLevel="0" collapsed="false">
      <c r="A460" s="10" t="s">
        <v>87</v>
      </c>
      <c r="B460" s="10" t="s">
        <v>780</v>
      </c>
      <c r="C460" s="10" t="n">
        <f aca="false">VLOOKUP(A460,[1]'patient_data_survival(Nov17)'!$B$2:$J$71,9,0)</f>
        <v>0</v>
      </c>
      <c r="D460" s="10" t="n">
        <f aca="false">VLOOKUP(A460,[1]yvonne_data!$A$2:$B$70,2,0)</f>
        <v>0</v>
      </c>
      <c r="E460" s="10" t="n">
        <v>1</v>
      </c>
      <c r="F460" s="0"/>
      <c r="H460" s="0"/>
      <c r="I460" s="0"/>
      <c r="J460" s="0"/>
      <c r="L460" s="0"/>
      <c r="M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8" hidden="false" customHeight="false" outlineLevel="0" collapsed="false">
      <c r="A461" s="10" t="s">
        <v>87</v>
      </c>
      <c r="B461" s="10" t="s">
        <v>781</v>
      </c>
      <c r="C461" s="10" t="n">
        <f aca="false">VLOOKUP(A461,[1]'patient_data_survival(Nov17)'!$B$2:$J$71,9,0)</f>
        <v>0</v>
      </c>
      <c r="D461" s="10" t="n">
        <f aca="false">VLOOKUP(A461,[1]yvonne_data!$A$2:$B$70,2,0)</f>
        <v>0</v>
      </c>
      <c r="E461" s="10" t="n">
        <v>1</v>
      </c>
      <c r="F461" s="0"/>
      <c r="H461" s="0"/>
      <c r="I461" s="0"/>
      <c r="J461" s="0"/>
      <c r="L461" s="0"/>
      <c r="M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8" hidden="false" customHeight="false" outlineLevel="0" collapsed="false">
      <c r="A462" s="10" t="s">
        <v>87</v>
      </c>
      <c r="B462" s="10" t="s">
        <v>782</v>
      </c>
      <c r="C462" s="10" t="n">
        <f aca="false">VLOOKUP(A462,[1]'patient_data_survival(Nov17)'!$B$2:$J$71,9,0)</f>
        <v>0</v>
      </c>
      <c r="D462" s="10" t="n">
        <f aca="false">VLOOKUP(A462,[1]yvonne_data!$A$2:$B$70,2,0)</f>
        <v>0</v>
      </c>
      <c r="E462" s="10" t="n">
        <v>1</v>
      </c>
      <c r="F462" s="0"/>
      <c r="H462" s="0"/>
      <c r="I462" s="0"/>
      <c r="J462" s="0"/>
      <c r="L462" s="0"/>
      <c r="M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8" hidden="false" customHeight="false" outlineLevel="0" collapsed="false">
      <c r="A463" s="10" t="s">
        <v>87</v>
      </c>
      <c r="B463" s="10" t="s">
        <v>783</v>
      </c>
      <c r="C463" s="10" t="n">
        <f aca="false">VLOOKUP(A463,[1]'patient_data_survival(Nov17)'!$B$2:$J$71,9,0)</f>
        <v>0</v>
      </c>
      <c r="D463" s="10" t="n">
        <f aca="false">VLOOKUP(A463,[1]yvonne_data!$A$2:$B$70,2,0)</f>
        <v>0</v>
      </c>
      <c r="E463" s="10" t="n">
        <v>1</v>
      </c>
      <c r="F463" s="0"/>
      <c r="H463" s="0"/>
      <c r="I463" s="0"/>
      <c r="J463" s="0"/>
      <c r="L463" s="0"/>
      <c r="M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8" hidden="false" customHeight="false" outlineLevel="0" collapsed="false">
      <c r="A464" s="10" t="s">
        <v>87</v>
      </c>
      <c r="B464" s="10" t="s">
        <v>784</v>
      </c>
      <c r="C464" s="10" t="n">
        <f aca="false">VLOOKUP(A464,[1]'patient_data_survival(Nov17)'!$B$2:$J$71,9,0)</f>
        <v>0</v>
      </c>
      <c r="D464" s="10" t="n">
        <f aca="false">VLOOKUP(A464,[1]yvonne_data!$A$2:$B$70,2,0)</f>
        <v>0</v>
      </c>
      <c r="E464" s="10" t="n">
        <v>1</v>
      </c>
      <c r="F464" s="0"/>
      <c r="H464" s="0"/>
      <c r="I464" s="0"/>
      <c r="J464" s="0"/>
      <c r="L464" s="0"/>
      <c r="M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8" hidden="false" customHeight="false" outlineLevel="0" collapsed="false">
      <c r="A465" s="10" t="s">
        <v>87</v>
      </c>
      <c r="B465" s="10" t="s">
        <v>785</v>
      </c>
      <c r="C465" s="10" t="n">
        <f aca="false">VLOOKUP(A465,[1]'patient_data_survival(Nov17)'!$B$2:$J$71,9,0)</f>
        <v>0</v>
      </c>
      <c r="D465" s="10" t="n">
        <f aca="false">VLOOKUP(A465,[1]yvonne_data!$A$2:$B$70,2,0)</f>
        <v>0</v>
      </c>
      <c r="E465" s="10" t="n">
        <v>1</v>
      </c>
      <c r="F465" s="0"/>
      <c r="H465" s="0"/>
      <c r="I465" s="0"/>
      <c r="J465" s="0"/>
      <c r="L465" s="0"/>
      <c r="M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8" hidden="false" customHeight="false" outlineLevel="0" collapsed="false">
      <c r="A466" s="10" t="s">
        <v>87</v>
      </c>
      <c r="B466" s="10" t="s">
        <v>786</v>
      </c>
      <c r="C466" s="10" t="n">
        <f aca="false">VLOOKUP(A466,[1]'patient_data_survival(Nov17)'!$B$2:$J$71,9,0)</f>
        <v>0</v>
      </c>
      <c r="D466" s="10" t="n">
        <f aca="false">VLOOKUP(A466,[1]yvonne_data!$A$2:$B$70,2,0)</f>
        <v>0</v>
      </c>
      <c r="E466" s="10" t="n">
        <v>1</v>
      </c>
      <c r="F466" s="0"/>
      <c r="H466" s="0"/>
      <c r="I466" s="0"/>
      <c r="J466" s="0"/>
      <c r="L466" s="0"/>
      <c r="M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8" hidden="false" customHeight="false" outlineLevel="0" collapsed="false">
      <c r="A467" s="10" t="s">
        <v>87</v>
      </c>
      <c r="B467" s="10" t="s">
        <v>787</v>
      </c>
      <c r="C467" s="10" t="n">
        <f aca="false">VLOOKUP(A467,[1]'patient_data_survival(Nov17)'!$B$2:$J$71,9,0)</f>
        <v>0</v>
      </c>
      <c r="D467" s="10" t="n">
        <f aca="false">VLOOKUP(A467,[1]yvonne_data!$A$2:$B$70,2,0)</f>
        <v>0</v>
      </c>
      <c r="E467" s="10" t="n">
        <v>1</v>
      </c>
      <c r="F467" s="0"/>
      <c r="H467" s="0"/>
      <c r="I467" s="0"/>
      <c r="J467" s="0"/>
      <c r="L467" s="0"/>
      <c r="M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8" hidden="false" customHeight="false" outlineLevel="0" collapsed="false">
      <c r="A468" s="10" t="s">
        <v>87</v>
      </c>
      <c r="B468" s="10" t="s">
        <v>788</v>
      </c>
      <c r="C468" s="10" t="n">
        <f aca="false">VLOOKUP(A468,[1]'patient_data_survival(Nov17)'!$B$2:$J$71,9,0)</f>
        <v>0</v>
      </c>
      <c r="D468" s="10" t="n">
        <f aca="false">VLOOKUP(A468,[1]yvonne_data!$A$2:$B$70,2,0)</f>
        <v>0</v>
      </c>
      <c r="E468" s="10" t="n">
        <v>1</v>
      </c>
      <c r="F468" s="0"/>
      <c r="H468" s="0"/>
      <c r="I468" s="0"/>
      <c r="J468" s="0"/>
      <c r="L468" s="0"/>
      <c r="M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8" hidden="false" customHeight="false" outlineLevel="0" collapsed="false">
      <c r="A469" s="10" t="s">
        <v>87</v>
      </c>
      <c r="B469" s="10" t="s">
        <v>789</v>
      </c>
      <c r="C469" s="10" t="n">
        <f aca="false">VLOOKUP(A469,[1]'patient_data_survival(Nov17)'!$B$2:$J$71,9,0)</f>
        <v>0</v>
      </c>
      <c r="D469" s="10" t="n">
        <f aca="false">VLOOKUP(A469,[1]yvonne_data!$A$2:$B$70,2,0)</f>
        <v>0</v>
      </c>
      <c r="E469" s="10" t="n">
        <v>1</v>
      </c>
      <c r="F469" s="0"/>
      <c r="H469" s="0"/>
      <c r="I469" s="0"/>
      <c r="J469" s="0"/>
      <c r="L469" s="0"/>
      <c r="M469" s="10" t="s">
        <v>747</v>
      </c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8" hidden="false" customHeight="false" outlineLevel="0" collapsed="false">
      <c r="A470" s="10" t="s">
        <v>87</v>
      </c>
      <c r="B470" s="10" t="s">
        <v>790</v>
      </c>
      <c r="C470" s="10" t="n">
        <f aca="false">VLOOKUP(A470,[1]'patient_data_survival(Nov17)'!$B$2:$J$71,9,0)</f>
        <v>0</v>
      </c>
      <c r="D470" s="10" t="n">
        <f aca="false">VLOOKUP(A470,[1]yvonne_data!$A$2:$B$70,2,0)</f>
        <v>0</v>
      </c>
      <c r="E470" s="10" t="n">
        <v>1</v>
      </c>
      <c r="F470" s="0"/>
      <c r="H470" s="0"/>
      <c r="I470" s="0"/>
      <c r="J470" s="0"/>
      <c r="L470" s="0"/>
      <c r="M470" s="10" t="s">
        <v>747</v>
      </c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8" hidden="false" customHeight="false" outlineLevel="0" collapsed="false">
      <c r="A471" s="10" t="s">
        <v>197</v>
      </c>
      <c r="B471" s="10" t="s">
        <v>791</v>
      </c>
      <c r="C471" s="10" t="n">
        <f aca="false">VLOOKUP(A471,[1]'patient_data_survival(Nov17)'!$B$2:$J$71,9,0)</f>
        <v>1</v>
      </c>
      <c r="D471" s="10" t="e">
        <f aca="false">VLOOKUP(A471,[1]yvonne_data!$A$2:$B$70,2,0)</f>
        <v>#N/A</v>
      </c>
      <c r="E471" s="10" t="n">
        <v>1</v>
      </c>
      <c r="F471" s="0"/>
      <c r="H471" s="0"/>
      <c r="I471" s="0"/>
      <c r="J471" s="0"/>
      <c r="L471" s="0"/>
      <c r="M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8" hidden="false" customHeight="false" outlineLevel="0" collapsed="false">
      <c r="A472" s="10" t="s">
        <v>197</v>
      </c>
      <c r="B472" s="10" t="s">
        <v>792</v>
      </c>
      <c r="C472" s="10" t="n">
        <f aca="false">VLOOKUP(A472,[1]'patient_data_survival(Nov17)'!$B$2:$J$71,9,0)</f>
        <v>1</v>
      </c>
      <c r="D472" s="10" t="e">
        <f aca="false">VLOOKUP(A472,[1]yvonne_data!$A$2:$B$70,2,0)</f>
        <v>#N/A</v>
      </c>
      <c r="E472" s="10" t="n">
        <v>1</v>
      </c>
      <c r="F472" s="10" t="n">
        <v>1</v>
      </c>
      <c r="H472" s="0"/>
      <c r="I472" s="0"/>
      <c r="J472" s="0"/>
      <c r="L472" s="0"/>
      <c r="M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8" hidden="false" customHeight="false" outlineLevel="0" collapsed="false">
      <c r="A473" s="10" t="s">
        <v>197</v>
      </c>
      <c r="B473" s="10" t="s">
        <v>793</v>
      </c>
      <c r="C473" s="10" t="n">
        <f aca="false">VLOOKUP(A473,[1]'patient_data_survival(Nov17)'!$B$2:$J$71,9,0)</f>
        <v>1</v>
      </c>
      <c r="D473" s="10" t="e">
        <f aca="false">VLOOKUP(A473,[1]yvonne_data!$A$2:$B$70,2,0)</f>
        <v>#N/A</v>
      </c>
      <c r="E473" s="10" t="n">
        <v>1</v>
      </c>
      <c r="F473" s="0"/>
      <c r="H473" s="0"/>
      <c r="I473" s="0"/>
      <c r="J473" s="0"/>
      <c r="L473" s="0"/>
      <c r="M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8" hidden="false" customHeight="false" outlineLevel="0" collapsed="false">
      <c r="A474" s="10" t="s">
        <v>197</v>
      </c>
      <c r="B474" s="10" t="s">
        <v>794</v>
      </c>
      <c r="C474" s="10" t="n">
        <f aca="false">VLOOKUP(A474,[1]'patient_data_survival(Nov17)'!$B$2:$J$71,9,0)</f>
        <v>1</v>
      </c>
      <c r="D474" s="10" t="e">
        <f aca="false">VLOOKUP(A474,[1]yvonne_data!$A$2:$B$70,2,0)</f>
        <v>#N/A</v>
      </c>
      <c r="E474" s="10" t="n">
        <v>1</v>
      </c>
      <c r="F474" s="10" t="n">
        <v>1</v>
      </c>
      <c r="H474" s="0"/>
      <c r="I474" s="0"/>
      <c r="J474" s="0"/>
      <c r="L474" s="0"/>
      <c r="M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8" hidden="false" customHeight="false" outlineLevel="0" collapsed="false">
      <c r="A475" s="10" t="s">
        <v>197</v>
      </c>
      <c r="B475" s="10" t="s">
        <v>795</v>
      </c>
      <c r="C475" s="10" t="n">
        <f aca="false">VLOOKUP(A475,[1]'patient_data_survival(Nov17)'!$B$2:$J$71,9,0)</f>
        <v>1</v>
      </c>
      <c r="D475" s="10" t="e">
        <f aca="false">VLOOKUP(A475,[1]yvonne_data!$A$2:$B$70,2,0)</f>
        <v>#N/A</v>
      </c>
      <c r="E475" s="10" t="n">
        <v>1</v>
      </c>
      <c r="F475" s="0"/>
      <c r="H475" s="0"/>
      <c r="I475" s="0"/>
      <c r="J475" s="0"/>
      <c r="L475" s="0"/>
      <c r="M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8" hidden="false" customHeight="false" outlineLevel="0" collapsed="false">
      <c r="A476" s="10" t="s">
        <v>197</v>
      </c>
      <c r="B476" s="10" t="s">
        <v>796</v>
      </c>
      <c r="C476" s="10" t="n">
        <f aca="false">VLOOKUP(A476,[1]'patient_data_survival(Nov17)'!$B$2:$J$71,9,0)</f>
        <v>1</v>
      </c>
      <c r="D476" s="10" t="e">
        <f aca="false">VLOOKUP(A476,[1]yvonne_data!$A$2:$B$70,2,0)</f>
        <v>#N/A</v>
      </c>
      <c r="E476" s="10" t="n">
        <v>1</v>
      </c>
      <c r="F476" s="10" t="n">
        <v>1</v>
      </c>
      <c r="H476" s="0"/>
      <c r="I476" s="0"/>
      <c r="J476" s="0"/>
      <c r="L476" s="0"/>
      <c r="M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38" customFormat="true" ht="12.8" hidden="false" customHeight="false" outlineLevel="0" collapsed="false">
      <c r="A477" s="10" t="s">
        <v>197</v>
      </c>
      <c r="B477" s="10" t="s">
        <v>797</v>
      </c>
      <c r="C477" s="10" t="n">
        <f aca="false">VLOOKUP(A477,[1]'patient_data_survival(Nov17)'!$B$2:$J$71,9,0)</f>
        <v>1</v>
      </c>
      <c r="D477" s="10" t="e">
        <f aca="false">VLOOKUP(A477,[1]yvonne_data!$A$2:$B$70,2,0)</f>
        <v>#N/A</v>
      </c>
      <c r="E477" s="10" t="n">
        <v>1</v>
      </c>
      <c r="F477" s="0"/>
      <c r="G477" s="10"/>
      <c r="H477" s="0"/>
      <c r="I477" s="0"/>
      <c r="J477" s="0"/>
      <c r="K477" s="10"/>
      <c r="L477" s="0"/>
      <c r="M477" s="0"/>
      <c r="N477" s="10"/>
      <c r="O477" s="10"/>
      <c r="P477" s="10"/>
      <c r="Q477" s="10"/>
      <c r="R477" s="10"/>
      <c r="S477" s="10"/>
      <c r="T477" s="10"/>
    </row>
    <row r="478" customFormat="false" ht="12.8" hidden="false" customHeight="false" outlineLevel="0" collapsed="false">
      <c r="A478" s="10" t="s">
        <v>197</v>
      </c>
      <c r="B478" s="10" t="s">
        <v>798</v>
      </c>
      <c r="C478" s="10" t="n">
        <f aca="false">VLOOKUP(A478,[1]'patient_data_survival(Nov17)'!$B$2:$J$71,9,0)</f>
        <v>1</v>
      </c>
      <c r="D478" s="10" t="e">
        <f aca="false">VLOOKUP(A478,[1]yvonne_data!$A$2:$B$70,2,0)</f>
        <v>#N/A</v>
      </c>
      <c r="E478" s="10" t="n">
        <v>1</v>
      </c>
      <c r="F478" s="10" t="n">
        <v>1</v>
      </c>
      <c r="H478" s="0"/>
      <c r="I478" s="0"/>
      <c r="J478" s="0"/>
      <c r="L478" s="0"/>
      <c r="M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8" hidden="false" customHeight="false" outlineLevel="0" collapsed="false">
      <c r="A479" s="10" t="s">
        <v>197</v>
      </c>
      <c r="B479" s="10" t="s">
        <v>799</v>
      </c>
      <c r="C479" s="10" t="n">
        <f aca="false">VLOOKUP(A479,[1]'patient_data_survival(Nov17)'!$B$2:$J$71,9,0)</f>
        <v>1</v>
      </c>
      <c r="D479" s="10" t="e">
        <f aca="false">VLOOKUP(A479,[1]yvonne_data!$A$2:$B$70,2,0)</f>
        <v>#N/A</v>
      </c>
      <c r="E479" s="10" t="n">
        <v>1</v>
      </c>
      <c r="F479" s="0"/>
      <c r="H479" s="0"/>
      <c r="I479" s="0"/>
      <c r="J479" s="0"/>
      <c r="L479" s="0"/>
      <c r="M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8" hidden="false" customHeight="false" outlineLevel="0" collapsed="false">
      <c r="A480" s="10" t="s">
        <v>197</v>
      </c>
      <c r="B480" s="10" t="s">
        <v>800</v>
      </c>
      <c r="C480" s="10" t="n">
        <f aca="false">VLOOKUP(A480,[1]'patient_data_survival(Nov17)'!$B$2:$J$71,9,0)</f>
        <v>1</v>
      </c>
      <c r="D480" s="10" t="e">
        <f aca="false">VLOOKUP(A480,[1]yvonne_data!$A$2:$B$70,2,0)</f>
        <v>#N/A</v>
      </c>
      <c r="E480" s="10" t="n">
        <v>1</v>
      </c>
      <c r="F480" s="10" t="n">
        <v>1</v>
      </c>
      <c r="H480" s="0"/>
      <c r="I480" s="0"/>
      <c r="J480" s="0"/>
      <c r="L480" s="0"/>
      <c r="M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8" hidden="false" customHeight="false" outlineLevel="0" collapsed="false">
      <c r="A481" s="10" t="s">
        <v>101</v>
      </c>
      <c r="B481" s="10" t="s">
        <v>801</v>
      </c>
      <c r="C481" s="10" t="n">
        <f aca="false">VLOOKUP(A481,[1]'patient_data_survival(Nov17)'!$B$2:$J$71,9,0)</f>
        <v>0</v>
      </c>
      <c r="D481" s="10" t="n">
        <f aca="false">VLOOKUP(A481,[1]yvonne_data!$A$2:$B$70,2,0)</f>
        <v>0</v>
      </c>
      <c r="E481" s="10" t="n">
        <v>1</v>
      </c>
      <c r="H481" s="0"/>
      <c r="I481" s="0"/>
      <c r="J481" s="0"/>
      <c r="L481" s="0"/>
      <c r="M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8" hidden="false" customHeight="false" outlineLevel="0" collapsed="false">
      <c r="A482" s="10" t="s">
        <v>101</v>
      </c>
      <c r="B482" s="10" t="s">
        <v>802</v>
      </c>
      <c r="C482" s="10" t="n">
        <f aca="false">VLOOKUP(A482,[1]'patient_data_survival(Nov17)'!$B$2:$J$71,9,0)</f>
        <v>0</v>
      </c>
      <c r="D482" s="10" t="n">
        <f aca="false">VLOOKUP(A482,[1]yvonne_data!$A$2:$B$70,2,0)</f>
        <v>0</v>
      </c>
      <c r="E482" s="10" t="n">
        <v>1</v>
      </c>
      <c r="H482" s="0"/>
      <c r="I482" s="0"/>
      <c r="J482" s="0"/>
      <c r="L482" s="0"/>
      <c r="M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8" hidden="false" customHeight="false" outlineLevel="0" collapsed="false">
      <c r="A483" s="10" t="s">
        <v>101</v>
      </c>
      <c r="B483" s="10" t="s">
        <v>803</v>
      </c>
      <c r="C483" s="10" t="n">
        <f aca="false">VLOOKUP(A483,[1]'patient_data_survival(Nov17)'!$B$2:$J$71,9,0)</f>
        <v>0</v>
      </c>
      <c r="D483" s="10" t="n">
        <f aca="false">VLOOKUP(A483,[1]yvonne_data!$A$2:$B$70,2,0)</f>
        <v>0</v>
      </c>
      <c r="E483" s="10" t="n">
        <v>1</v>
      </c>
      <c r="H483" s="0"/>
      <c r="I483" s="0"/>
      <c r="J483" s="0"/>
      <c r="L483" s="0"/>
      <c r="M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8" hidden="false" customHeight="false" outlineLevel="0" collapsed="false">
      <c r="A484" s="10" t="s">
        <v>111</v>
      </c>
      <c r="B484" s="10" t="s">
        <v>804</v>
      </c>
      <c r="C484" s="10" t="n">
        <f aca="false">VLOOKUP(A484,[1]'patient_data_survival(Nov17)'!$B$2:$J$71,9,0)</f>
        <v>0</v>
      </c>
      <c r="D484" s="10" t="n">
        <f aca="false">VLOOKUP(A484,[1]yvonne_data!$A$2:$B$70,2,0)</f>
        <v>0</v>
      </c>
      <c r="E484" s="10" t="n">
        <v>1</v>
      </c>
      <c r="H484" s="0"/>
      <c r="I484" s="0"/>
      <c r="J484" s="0"/>
      <c r="L484" s="0"/>
      <c r="M484" s="10" t="s">
        <v>747</v>
      </c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8" hidden="false" customHeight="false" outlineLevel="0" collapsed="false">
      <c r="A485" s="10" t="s">
        <v>111</v>
      </c>
      <c r="B485" s="10" t="s">
        <v>805</v>
      </c>
      <c r="C485" s="10" t="n">
        <f aca="false">VLOOKUP(A485,[1]'patient_data_survival(Nov17)'!$B$2:$J$71,9,0)</f>
        <v>0</v>
      </c>
      <c r="D485" s="10" t="n">
        <f aca="false">VLOOKUP(A485,[1]yvonne_data!$A$2:$B$70,2,0)</f>
        <v>0</v>
      </c>
      <c r="E485" s="10" t="n">
        <v>1</v>
      </c>
      <c r="H485" s="0"/>
      <c r="I485" s="0"/>
      <c r="J485" s="0"/>
      <c r="L485" s="0"/>
      <c r="M485" s="10" t="s">
        <v>747</v>
      </c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8" hidden="false" customHeight="false" outlineLevel="0" collapsed="false">
      <c r="A486" s="0" t="s">
        <v>123</v>
      </c>
      <c r="B486" s="0" t="s">
        <v>806</v>
      </c>
      <c r="C486" s="10" t="n">
        <f aca="false">VLOOKUP(A486,[1]'patient_data_survival(Nov17)'!$B$2:$J$71,9,0)</f>
        <v>0</v>
      </c>
      <c r="D486" s="0" t="n">
        <v>0</v>
      </c>
      <c r="E486" s="0" t="n">
        <v>1</v>
      </c>
      <c r="H486" s="0"/>
      <c r="I486" s="0"/>
      <c r="J486" s="0"/>
      <c r="L486" s="0"/>
      <c r="M486" s="10" t="s">
        <v>747</v>
      </c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8" hidden="false" customHeight="false" outlineLevel="0" collapsed="false">
      <c r="A487" s="0" t="s">
        <v>127</v>
      </c>
      <c r="B487" s="0" t="s">
        <v>807</v>
      </c>
      <c r="C487" s="10" t="n">
        <f aca="false">VLOOKUP(A487,[1]'patient_data_survival(Nov17)'!$B$2:$J$71,9,0)</f>
        <v>0</v>
      </c>
      <c r="D487" s="0" t="n">
        <v>0</v>
      </c>
      <c r="E487" s="0" t="n">
        <v>1</v>
      </c>
      <c r="H487" s="0"/>
      <c r="I487" s="0"/>
      <c r="J487" s="0"/>
      <c r="L487" s="0"/>
      <c r="M487" s="10" t="s">
        <v>747</v>
      </c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8" hidden="false" customHeight="false" outlineLevel="0" collapsed="false">
      <c r="A488" s="0" t="s">
        <v>133</v>
      </c>
      <c r="B488" s="0" t="s">
        <v>808</v>
      </c>
      <c r="C488" s="10" t="n">
        <f aca="false">VLOOKUP(A488,[1]'patient_data_survival(Nov17)'!$B$2:$J$71,9,0)</f>
        <v>0</v>
      </c>
      <c r="D488" s="0" t="n">
        <v>0</v>
      </c>
      <c r="E488" s="0" t="n">
        <v>1</v>
      </c>
      <c r="H488" s="0"/>
      <c r="I488" s="0"/>
      <c r="J488" s="0"/>
      <c r="L488" s="0"/>
      <c r="M488" s="10" t="s">
        <v>747</v>
      </c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8" hidden="false" customHeight="false" outlineLevel="0" collapsed="false">
      <c r="A489" s="0" t="s">
        <v>133</v>
      </c>
      <c r="B489" s="0" t="s">
        <v>809</v>
      </c>
      <c r="C489" s="10" t="n">
        <f aca="false">VLOOKUP(A489,[1]'patient_data_survival(Nov17)'!$B$2:$J$71,9,0)</f>
        <v>0</v>
      </c>
      <c r="D489" s="0" t="n">
        <v>0</v>
      </c>
      <c r="E489" s="0" t="n">
        <v>1</v>
      </c>
      <c r="H489" s="0"/>
      <c r="I489" s="0"/>
      <c r="J489" s="0"/>
      <c r="L489" s="0"/>
      <c r="M489" s="10" t="s">
        <v>747</v>
      </c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8" hidden="false" customHeight="false" outlineLevel="0" collapsed="false">
      <c r="A490" s="0" t="s">
        <v>133</v>
      </c>
      <c r="B490" s="0" t="s">
        <v>810</v>
      </c>
      <c r="C490" s="10" t="n">
        <f aca="false">VLOOKUP(A490,[1]'patient_data_survival(Nov17)'!$B$2:$J$71,9,0)</f>
        <v>0</v>
      </c>
      <c r="D490" s="0" t="n">
        <v>0</v>
      </c>
      <c r="E490" s="0" t="n">
        <v>1</v>
      </c>
      <c r="H490" s="0"/>
      <c r="I490" s="0"/>
      <c r="J490" s="0"/>
      <c r="L490" s="0"/>
      <c r="M490" s="10" t="s">
        <v>747</v>
      </c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8" hidden="false" customHeight="false" outlineLevel="0" collapsed="false">
      <c r="A491" s="0" t="s">
        <v>133</v>
      </c>
      <c r="B491" s="0" t="s">
        <v>811</v>
      </c>
      <c r="C491" s="10" t="n">
        <f aca="false">VLOOKUP(A491,[1]'patient_data_survival(Nov17)'!$B$2:$J$71,9,0)</f>
        <v>0</v>
      </c>
      <c r="D491" s="0" t="n">
        <v>0</v>
      </c>
      <c r="E491" s="0" t="n">
        <v>1</v>
      </c>
      <c r="H491" s="0"/>
      <c r="I491" s="0"/>
      <c r="J491" s="0"/>
      <c r="L491" s="0"/>
      <c r="M491" s="10" t="s">
        <v>747</v>
      </c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8" hidden="false" customHeight="false" outlineLevel="0" collapsed="false">
      <c r="A492" s="0" t="s">
        <v>109</v>
      </c>
      <c r="B492" s="0" t="s">
        <v>812</v>
      </c>
      <c r="C492" s="10" t="n">
        <f aca="false">VLOOKUP(A492,[1]'patient_data_survival(Nov17)'!$B$2:$J$71,9,0)</f>
        <v>0</v>
      </c>
      <c r="D492" s="0" t="n">
        <v>0</v>
      </c>
      <c r="E492" s="0" t="n">
        <v>1</v>
      </c>
      <c r="H492" s="0"/>
      <c r="I492" s="0"/>
      <c r="J492" s="0"/>
      <c r="L492" s="0"/>
      <c r="M492" s="10" t="s">
        <v>747</v>
      </c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8" hidden="false" customHeight="false" outlineLevel="0" collapsed="false">
      <c r="A493" s="0" t="s">
        <v>26</v>
      </c>
      <c r="B493" s="0" t="s">
        <v>813</v>
      </c>
      <c r="C493" s="10" t="n">
        <f aca="false">VLOOKUP(A493,[1]'patient_data_survival(Nov17)'!$B$2:$J$71,9,0)</f>
        <v>0</v>
      </c>
      <c r="D493" s="0" t="n">
        <v>0</v>
      </c>
      <c r="E493" s="0" t="n">
        <v>1</v>
      </c>
      <c r="H493" s="0"/>
      <c r="I493" s="0"/>
      <c r="J493" s="0"/>
      <c r="L493" s="0"/>
      <c r="M493" s="10" t="s">
        <v>747</v>
      </c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8" hidden="false" customHeight="false" outlineLevel="0" collapsed="false">
      <c r="A494" s="0" t="s">
        <v>26</v>
      </c>
      <c r="B494" s="0" t="s">
        <v>814</v>
      </c>
      <c r="C494" s="10" t="n">
        <f aca="false">VLOOKUP(A494,[1]'patient_data_survival(Nov17)'!$B$2:$J$71,9,0)</f>
        <v>0</v>
      </c>
      <c r="D494" s="0" t="n">
        <v>0</v>
      </c>
      <c r="E494" s="0" t="n">
        <v>1</v>
      </c>
      <c r="H494" s="0"/>
      <c r="I494" s="0"/>
      <c r="J494" s="0"/>
      <c r="L494" s="0"/>
      <c r="M494" s="10" t="s">
        <v>747</v>
      </c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39" customFormat="true" ht="12.8" hidden="false" customHeight="false" outlineLevel="0" collapsed="false">
      <c r="A495" s="0" t="s">
        <v>26</v>
      </c>
      <c r="B495" s="0" t="s">
        <v>815</v>
      </c>
      <c r="C495" s="10" t="n">
        <f aca="false">VLOOKUP(A495,[1]'patient_data_survival(Nov17)'!$B$2:$J$71,9,0)</f>
        <v>0</v>
      </c>
      <c r="D495" s="0" t="n">
        <v>0</v>
      </c>
      <c r="E495" s="0" t="n">
        <v>1</v>
      </c>
      <c r="F495" s="10"/>
      <c r="G495" s="10"/>
      <c r="H495" s="0"/>
      <c r="I495" s="0"/>
      <c r="J495" s="0"/>
      <c r="K495" s="10"/>
      <c r="L495" s="0"/>
      <c r="M495" s="10" t="s">
        <v>747</v>
      </c>
      <c r="N495" s="10"/>
      <c r="O495" s="10"/>
      <c r="P495" s="10"/>
      <c r="Q495" s="10"/>
      <c r="R495" s="10"/>
      <c r="S495" s="10"/>
      <c r="T495" s="10"/>
    </row>
    <row r="496" customFormat="false" ht="12.8" hidden="false" customHeight="false" outlineLevel="0" collapsed="false">
      <c r="A496" s="0" t="s">
        <v>26</v>
      </c>
      <c r="B496" s="0" t="s">
        <v>816</v>
      </c>
      <c r="C496" s="10" t="n">
        <f aca="false">VLOOKUP(A496,[1]'patient_data_survival(Nov17)'!$B$2:$J$71,9,0)</f>
        <v>0</v>
      </c>
      <c r="D496" s="0" t="n">
        <v>0</v>
      </c>
      <c r="E496" s="0" t="n">
        <v>1</v>
      </c>
      <c r="H496" s="0"/>
      <c r="I496" s="0"/>
      <c r="J496" s="0"/>
      <c r="L496" s="0"/>
      <c r="M496" s="10" t="s">
        <v>747</v>
      </c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8" hidden="false" customHeight="false" outlineLevel="0" collapsed="false">
      <c r="A497" s="0" t="s">
        <v>26</v>
      </c>
      <c r="B497" s="0" t="s">
        <v>817</v>
      </c>
      <c r="C497" s="10" t="n">
        <f aca="false">VLOOKUP(A497,[1]'patient_data_survival(Nov17)'!$B$2:$J$71,9,0)</f>
        <v>0</v>
      </c>
      <c r="D497" s="0" t="n">
        <v>0</v>
      </c>
      <c r="E497" s="0" t="n">
        <v>1</v>
      </c>
      <c r="H497" s="0"/>
      <c r="I497" s="0"/>
      <c r="J497" s="0"/>
      <c r="L497" s="0"/>
      <c r="M497" s="10" t="s">
        <v>747</v>
      </c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8" hidden="false" customHeight="false" outlineLevel="0" collapsed="false">
      <c r="A498" s="0" t="s">
        <v>26</v>
      </c>
      <c r="B498" s="0" t="s">
        <v>818</v>
      </c>
      <c r="C498" s="10" t="n">
        <f aca="false">VLOOKUP(A498,[1]'patient_data_survival(Nov17)'!$B$2:$J$71,9,0)</f>
        <v>0</v>
      </c>
      <c r="D498" s="0" t="n">
        <v>0</v>
      </c>
      <c r="E498" s="0" t="n">
        <v>1</v>
      </c>
      <c r="H498" s="0"/>
      <c r="I498" s="0"/>
      <c r="J498" s="0"/>
      <c r="L498" s="0"/>
      <c r="M498" s="10" t="s">
        <v>747</v>
      </c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8" hidden="false" customHeight="false" outlineLevel="0" collapsed="false">
      <c r="A499" s="10" t="s">
        <v>819</v>
      </c>
      <c r="B499" s="10" t="s">
        <v>820</v>
      </c>
      <c r="C499" s="10" t="n">
        <f aca="false">VLOOKUP(A499,'Sinai-slide-labels'!$A$2:$F$47,6,0)</f>
        <v>0</v>
      </c>
      <c r="D499" s="10" t="n">
        <v>0</v>
      </c>
      <c r="E499" s="10" t="n">
        <v>0</v>
      </c>
      <c r="H499" s="0"/>
      <c r="I499" s="10" t="n">
        <v>1</v>
      </c>
      <c r="J499" s="0"/>
      <c r="L499" s="0"/>
      <c r="M499" s="10" t="s">
        <v>821</v>
      </c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8" hidden="false" customHeight="false" outlineLevel="0" collapsed="false">
      <c r="A500" s="10" t="s">
        <v>822</v>
      </c>
      <c r="B500" s="10" t="s">
        <v>823</v>
      </c>
      <c r="C500" s="10" t="n">
        <f aca="false">VLOOKUP(A500,'Sinai-slide-labels'!$A$2:$F$47,6,0)</f>
        <v>0</v>
      </c>
      <c r="D500" s="10" t="n">
        <v>0</v>
      </c>
      <c r="E500" s="10" t="n">
        <v>1</v>
      </c>
      <c r="H500" s="0"/>
      <c r="I500" s="0"/>
      <c r="J500" s="0"/>
      <c r="L500" s="0"/>
      <c r="M500" s="10" t="s">
        <v>821</v>
      </c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8" hidden="false" customHeight="false" outlineLevel="0" collapsed="false">
      <c r="A501" s="10" t="s">
        <v>822</v>
      </c>
      <c r="B501" s="10" t="s">
        <v>824</v>
      </c>
      <c r="C501" s="10" t="n">
        <f aca="false">VLOOKUP(A501,'Sinai-slide-labels'!$A$2:$F$47,6,0)</f>
        <v>0</v>
      </c>
      <c r="D501" s="10" t="n">
        <v>0</v>
      </c>
      <c r="E501" s="10" t="n">
        <v>1</v>
      </c>
      <c r="H501" s="0"/>
      <c r="I501" s="0"/>
      <c r="J501" s="0"/>
      <c r="L501" s="0"/>
      <c r="M501" s="10" t="s">
        <v>821</v>
      </c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8" hidden="false" customHeight="false" outlineLevel="0" collapsed="false">
      <c r="A502" s="10" t="s">
        <v>822</v>
      </c>
      <c r="B502" s="10" t="s">
        <v>825</v>
      </c>
      <c r="C502" s="10" t="n">
        <f aca="false">VLOOKUP(A502,'Sinai-slide-labels'!$A$2:$F$47,6,0)</f>
        <v>0</v>
      </c>
      <c r="D502" s="10" t="n">
        <v>0</v>
      </c>
      <c r="E502" s="10" t="s">
        <v>826</v>
      </c>
      <c r="H502" s="0"/>
      <c r="I502" s="0"/>
      <c r="J502" s="0"/>
      <c r="L502" s="0"/>
      <c r="M502" s="10" t="s">
        <v>827</v>
      </c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8" hidden="false" customHeight="false" outlineLevel="0" collapsed="false">
      <c r="A503" s="10" t="s">
        <v>822</v>
      </c>
      <c r="B503" s="10" t="s">
        <v>828</v>
      </c>
      <c r="C503" s="10" t="n">
        <f aca="false">VLOOKUP(A503,'Sinai-slide-labels'!$A$2:$F$47,6,0)</f>
        <v>0</v>
      </c>
      <c r="D503" s="10" t="n">
        <v>0</v>
      </c>
      <c r="E503" s="10" t="n">
        <v>1</v>
      </c>
      <c r="H503" s="0"/>
      <c r="I503" s="0"/>
      <c r="J503" s="0"/>
      <c r="L503" s="0"/>
      <c r="M503" s="10" t="s">
        <v>821</v>
      </c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8" hidden="false" customHeight="false" outlineLevel="0" collapsed="false">
      <c r="A504" s="10" t="s">
        <v>829</v>
      </c>
      <c r="B504" s="10" t="s">
        <v>830</v>
      </c>
      <c r="C504" s="10" t="n">
        <f aca="false">VLOOKUP(A504,'Sinai-slide-labels'!$A$2:$F$47,6,0)</f>
        <v>0</v>
      </c>
      <c r="D504" s="10" t="n">
        <v>0</v>
      </c>
      <c r="E504" s="10" t="n">
        <v>0</v>
      </c>
      <c r="H504" s="0"/>
      <c r="I504" s="0"/>
      <c r="J504" s="0"/>
      <c r="L504" s="0"/>
      <c r="M504" s="10" t="s">
        <v>821</v>
      </c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8" hidden="false" customHeight="false" outlineLevel="0" collapsed="false">
      <c r="A505" s="10" t="s">
        <v>829</v>
      </c>
      <c r="B505" s="10" t="s">
        <v>831</v>
      </c>
      <c r="C505" s="10" t="n">
        <f aca="false">VLOOKUP(A505,'Sinai-slide-labels'!$A$2:$F$47,6,0)</f>
        <v>0</v>
      </c>
      <c r="D505" s="10" t="n">
        <v>0</v>
      </c>
      <c r="E505" s="10" t="n">
        <v>0</v>
      </c>
      <c r="H505" s="0"/>
      <c r="I505" s="0"/>
      <c r="J505" s="0"/>
      <c r="L505" s="0"/>
      <c r="M505" s="10" t="s">
        <v>821</v>
      </c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8" hidden="false" customHeight="false" outlineLevel="0" collapsed="false">
      <c r="A506" s="10" t="s">
        <v>829</v>
      </c>
      <c r="B506" s="10" t="s">
        <v>832</v>
      </c>
      <c r="C506" s="10" t="n">
        <f aca="false">VLOOKUP(A506,'Sinai-slide-labels'!$A$2:$F$47,6,0)</f>
        <v>0</v>
      </c>
      <c r="D506" s="10" t="n">
        <v>0</v>
      </c>
      <c r="E506" s="10" t="n">
        <v>0</v>
      </c>
      <c r="H506" s="0"/>
      <c r="I506" s="10" t="n">
        <v>1</v>
      </c>
      <c r="J506" s="10" t="n">
        <v>1</v>
      </c>
      <c r="L506" s="0"/>
      <c r="M506" s="10" t="s">
        <v>821</v>
      </c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8" hidden="false" customHeight="false" outlineLevel="0" collapsed="false">
      <c r="A507" s="10" t="s">
        <v>833</v>
      </c>
      <c r="B507" s="10" t="s">
        <v>834</v>
      </c>
      <c r="C507" s="10" t="n">
        <f aca="false">VLOOKUP(A507,'Sinai-slide-labels'!$A$2:$F$47,6,0)</f>
        <v>0</v>
      </c>
      <c r="D507" s="10" t="n">
        <v>0</v>
      </c>
      <c r="E507" s="10" t="n">
        <v>1</v>
      </c>
      <c r="H507" s="0"/>
      <c r="I507" s="0"/>
      <c r="J507" s="0"/>
      <c r="L507" s="0"/>
      <c r="M507" s="10" t="s">
        <v>821</v>
      </c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8" hidden="false" customHeight="false" outlineLevel="0" collapsed="false">
      <c r="A508" s="10" t="s">
        <v>833</v>
      </c>
      <c r="B508" s="10" t="s">
        <v>835</v>
      </c>
      <c r="C508" s="10" t="n">
        <f aca="false">VLOOKUP(A508,'Sinai-slide-labels'!$A$2:$F$47,6,0)</f>
        <v>0</v>
      </c>
      <c r="D508" s="10" t="n">
        <v>0</v>
      </c>
      <c r="E508" s="10" t="n">
        <v>0</v>
      </c>
      <c r="H508" s="0"/>
      <c r="I508" s="10" t="n">
        <v>1</v>
      </c>
      <c r="J508" s="0"/>
      <c r="L508" s="0"/>
      <c r="M508" s="10" t="s">
        <v>821</v>
      </c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8" hidden="false" customHeight="false" outlineLevel="0" collapsed="false">
      <c r="A509" s="10" t="s">
        <v>833</v>
      </c>
      <c r="B509" s="10" t="s">
        <v>836</v>
      </c>
      <c r="C509" s="10" t="n">
        <f aca="false">VLOOKUP(A509,'Sinai-slide-labels'!$A$2:$F$47,6,0)</f>
        <v>0</v>
      </c>
      <c r="D509" s="10" t="n">
        <v>0</v>
      </c>
      <c r="E509" s="10" t="n">
        <v>1</v>
      </c>
      <c r="H509" s="0"/>
      <c r="I509" s="0"/>
      <c r="J509" s="0"/>
      <c r="L509" s="0"/>
      <c r="M509" s="10" t="s">
        <v>821</v>
      </c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8" hidden="false" customHeight="false" outlineLevel="0" collapsed="false">
      <c r="A510" s="10" t="s">
        <v>837</v>
      </c>
      <c r="B510" s="10" t="s">
        <v>838</v>
      </c>
      <c r="C510" s="10" t="n">
        <f aca="false">VLOOKUP(A510,'Sinai-slide-labels'!$A$2:$F$47,6,0)</f>
        <v>0</v>
      </c>
      <c r="D510" s="10" t="n">
        <v>0</v>
      </c>
      <c r="E510" s="10" t="n">
        <v>0</v>
      </c>
      <c r="H510" s="0"/>
      <c r="I510" s="10" t="n">
        <v>1</v>
      </c>
      <c r="J510" s="0"/>
      <c r="L510" s="0"/>
      <c r="M510" s="10" t="s">
        <v>821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8" hidden="false" customHeight="false" outlineLevel="0" collapsed="false">
      <c r="A511" s="10" t="s">
        <v>837</v>
      </c>
      <c r="B511" s="10" t="s">
        <v>839</v>
      </c>
      <c r="C511" s="10" t="n">
        <f aca="false">VLOOKUP(A511,'Sinai-slide-labels'!$A$2:$F$47,6,0)</f>
        <v>0</v>
      </c>
      <c r="D511" s="10" t="n">
        <v>0</v>
      </c>
      <c r="E511" s="10" t="n">
        <v>1</v>
      </c>
      <c r="H511" s="0"/>
      <c r="I511" s="0"/>
      <c r="J511" s="0"/>
      <c r="L511" s="0"/>
      <c r="M511" s="10" t="s">
        <v>821</v>
      </c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8" hidden="false" customHeight="false" outlineLevel="0" collapsed="false">
      <c r="A512" s="10" t="s">
        <v>837</v>
      </c>
      <c r="B512" s="10" t="s">
        <v>840</v>
      </c>
      <c r="C512" s="10" t="n">
        <f aca="false">VLOOKUP(A512,'Sinai-slide-labels'!$A$2:$F$47,6,0)</f>
        <v>0</v>
      </c>
      <c r="D512" s="10" t="n">
        <v>0</v>
      </c>
      <c r="E512" s="10" t="n">
        <v>1</v>
      </c>
      <c r="H512" s="0"/>
      <c r="I512" s="0"/>
      <c r="J512" s="0"/>
      <c r="L512" s="0"/>
      <c r="M512" s="10" t="s">
        <v>821</v>
      </c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8" hidden="false" customHeight="false" outlineLevel="0" collapsed="false">
      <c r="A513" s="10" t="s">
        <v>837</v>
      </c>
      <c r="B513" s="10" t="s">
        <v>841</v>
      </c>
      <c r="C513" s="10" t="n">
        <f aca="false">VLOOKUP(A513,'Sinai-slide-labels'!$A$2:$F$47,6,0)</f>
        <v>0</v>
      </c>
      <c r="D513" s="10" t="n">
        <v>0</v>
      </c>
      <c r="E513" s="10" t="n">
        <v>1</v>
      </c>
      <c r="H513" s="0"/>
      <c r="I513" s="0"/>
      <c r="J513" s="0"/>
      <c r="L513" s="0"/>
      <c r="M513" s="10" t="s">
        <v>821</v>
      </c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8" hidden="false" customHeight="false" outlineLevel="0" collapsed="false">
      <c r="A514" s="10" t="s">
        <v>842</v>
      </c>
      <c r="B514" s="10" t="s">
        <v>843</v>
      </c>
      <c r="C514" s="10" t="n">
        <f aca="false">VLOOKUP(A514,'Sinai-slide-labels'!$B$2:$F$47,5,0)</f>
        <v>0</v>
      </c>
      <c r="D514" s="10" t="n">
        <v>0</v>
      </c>
      <c r="E514" s="10" t="n">
        <v>1</v>
      </c>
      <c r="H514" s="0"/>
      <c r="I514" s="0"/>
      <c r="J514" s="0"/>
      <c r="L514" s="0"/>
      <c r="M514" s="10" t="s">
        <v>821</v>
      </c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8" hidden="false" customHeight="false" outlineLevel="0" collapsed="false">
      <c r="A515" s="10" t="s">
        <v>844</v>
      </c>
      <c r="B515" s="10" t="s">
        <v>845</v>
      </c>
      <c r="C515" s="10" t="n">
        <f aca="false">VLOOKUP(A515,'Sinai-slide-labels'!$B$2:$F$47,5,0)</f>
        <v>0</v>
      </c>
      <c r="D515" s="10" t="n">
        <v>0</v>
      </c>
      <c r="E515" s="10" t="n">
        <v>0</v>
      </c>
      <c r="I515" s="0"/>
      <c r="J515" s="10" t="n">
        <v>1</v>
      </c>
      <c r="L515" s="0"/>
      <c r="M515" s="10" t="s">
        <v>821</v>
      </c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8" hidden="false" customHeight="false" outlineLevel="0" collapsed="false">
      <c r="A516" s="10" t="s">
        <v>846</v>
      </c>
      <c r="B516" s="10" t="s">
        <v>847</v>
      </c>
      <c r="C516" s="10" t="n">
        <f aca="false">VLOOKUP(A516,'Sinai-slide-labels'!$B$2:$F$47,5,0)</f>
        <v>0</v>
      </c>
      <c r="D516" s="10" t="n">
        <v>0</v>
      </c>
      <c r="E516" s="10" t="n">
        <v>0</v>
      </c>
      <c r="I516" s="0"/>
      <c r="J516" s="10" t="n">
        <v>1</v>
      </c>
      <c r="L516" s="0"/>
      <c r="M516" s="10" t="s">
        <v>821</v>
      </c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8" hidden="false" customHeight="false" outlineLevel="0" collapsed="false">
      <c r="A517" s="10" t="s">
        <v>848</v>
      </c>
      <c r="B517" s="10" t="s">
        <v>849</v>
      </c>
      <c r="C517" s="10" t="n">
        <f aca="false">VLOOKUP(A517,'Sinai-slide-labels'!$B$2:$F$47,5,0)</f>
        <v>0</v>
      </c>
      <c r="D517" s="10" t="n">
        <v>0</v>
      </c>
      <c r="E517" s="10" t="n">
        <v>1</v>
      </c>
      <c r="I517" s="0"/>
      <c r="J517" s="0"/>
      <c r="L517" s="0"/>
      <c r="M517" s="10" t="s">
        <v>821</v>
      </c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8" hidden="false" customHeight="false" outlineLevel="0" collapsed="false">
      <c r="A518" s="10" t="s">
        <v>848</v>
      </c>
      <c r="B518" s="10" t="s">
        <v>850</v>
      </c>
      <c r="C518" s="10" t="n">
        <f aca="false">VLOOKUP(A518,'Sinai-slide-labels'!$B$2:$F$47,5,0)</f>
        <v>0</v>
      </c>
      <c r="D518" s="10" t="n">
        <v>0</v>
      </c>
      <c r="E518" s="10" t="n">
        <v>1</v>
      </c>
      <c r="I518" s="0"/>
      <c r="J518" s="0"/>
      <c r="L518" s="0"/>
      <c r="M518" s="10" t="s">
        <v>821</v>
      </c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8" hidden="false" customHeight="false" outlineLevel="0" collapsed="false">
      <c r="A519" s="10" t="s">
        <v>851</v>
      </c>
      <c r="B519" s="10" t="s">
        <v>852</v>
      </c>
      <c r="C519" s="10" t="n">
        <f aca="false">VLOOKUP(A519,'Sinai-slide-labels'!$B$2:$F$47,5,0)</f>
        <v>0</v>
      </c>
      <c r="D519" s="10" t="n">
        <v>0</v>
      </c>
      <c r="E519" s="10" t="n">
        <v>1</v>
      </c>
      <c r="I519" s="0"/>
      <c r="J519" s="0"/>
      <c r="L519" s="0"/>
      <c r="M519" s="10" t="s">
        <v>821</v>
      </c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8" hidden="false" customHeight="false" outlineLevel="0" collapsed="false">
      <c r="A520" s="10" t="s">
        <v>853</v>
      </c>
      <c r="B520" s="10" t="s">
        <v>854</v>
      </c>
      <c r="C520" s="10" t="n">
        <f aca="false">VLOOKUP(A520,'Sinai-slide-labels'!$B$2:$F$47,5,0)</f>
        <v>0</v>
      </c>
      <c r="D520" s="10" t="n">
        <v>0</v>
      </c>
      <c r="E520" s="10" t="n">
        <v>0</v>
      </c>
      <c r="I520" s="0"/>
      <c r="J520" s="10" t="n">
        <v>1</v>
      </c>
      <c r="L520" s="0"/>
      <c r="M520" s="10" t="s">
        <v>821</v>
      </c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8" hidden="false" customHeight="false" outlineLevel="0" collapsed="false">
      <c r="A521" s="10" t="s">
        <v>855</v>
      </c>
      <c r="B521" s="10" t="s">
        <v>856</v>
      </c>
      <c r="C521" s="10" t="n">
        <f aca="false">VLOOKUP(A521,'Sinai-slide-labels'!$B$2:$F$47,5,0)</f>
        <v>0</v>
      </c>
      <c r="D521" s="10" t="n">
        <v>0</v>
      </c>
      <c r="E521" s="10" t="n">
        <v>0</v>
      </c>
      <c r="I521" s="0"/>
      <c r="J521" s="0"/>
      <c r="L521" s="0"/>
      <c r="M521" s="10" t="s">
        <v>821</v>
      </c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8" hidden="false" customHeight="false" outlineLevel="0" collapsed="false">
      <c r="A522" s="10" t="s">
        <v>855</v>
      </c>
      <c r="B522" s="10" t="s">
        <v>857</v>
      </c>
      <c r="C522" s="10" t="n">
        <f aca="false">VLOOKUP(A522,'Sinai-slide-labels'!$B$2:$F$47,5,0)</f>
        <v>0</v>
      </c>
      <c r="D522" s="10" t="n">
        <v>0</v>
      </c>
      <c r="E522" s="10" t="n">
        <v>0</v>
      </c>
      <c r="I522" s="0"/>
      <c r="J522" s="0"/>
      <c r="L522" s="0"/>
      <c r="M522" s="10" t="s">
        <v>821</v>
      </c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8" hidden="false" customHeight="false" outlineLevel="0" collapsed="false">
      <c r="A523" s="10" t="s">
        <v>858</v>
      </c>
      <c r="B523" s="10" t="s">
        <v>859</v>
      </c>
      <c r="C523" s="10" t="n">
        <f aca="false">VLOOKUP(A523,'Sinai-slide-labels'!$B$2:$F$47,5,0)</f>
        <v>0</v>
      </c>
      <c r="D523" s="10" t="n">
        <v>0</v>
      </c>
      <c r="E523" s="10" t="n">
        <v>0</v>
      </c>
      <c r="I523" s="10" t="n">
        <v>1</v>
      </c>
      <c r="J523" s="0"/>
      <c r="L523" s="0"/>
      <c r="M523" s="10" t="s">
        <v>821</v>
      </c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8" hidden="false" customHeight="false" outlineLevel="0" collapsed="false">
      <c r="A524" s="10" t="s">
        <v>858</v>
      </c>
      <c r="B524" s="10" t="s">
        <v>860</v>
      </c>
      <c r="C524" s="10" t="n">
        <f aca="false">VLOOKUP(A524,'Sinai-slide-labels'!$B$2:$F$47,5,0)</f>
        <v>0</v>
      </c>
      <c r="D524" s="10" t="n">
        <v>0</v>
      </c>
      <c r="E524" s="10" t="n">
        <v>0</v>
      </c>
      <c r="I524" s="10" t="n">
        <v>1</v>
      </c>
      <c r="J524" s="0"/>
      <c r="L524" s="0"/>
      <c r="M524" s="10" t="s">
        <v>821</v>
      </c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8" hidden="false" customHeight="false" outlineLevel="0" collapsed="false">
      <c r="A525" s="10" t="s">
        <v>858</v>
      </c>
      <c r="B525" s="10" t="s">
        <v>861</v>
      </c>
      <c r="C525" s="10" t="n">
        <f aca="false">VLOOKUP(A525,'Sinai-slide-labels'!$B$2:$F$47,5,0)</f>
        <v>0</v>
      </c>
      <c r="D525" s="10" t="n">
        <v>0</v>
      </c>
      <c r="E525" s="10" t="n">
        <v>0</v>
      </c>
      <c r="I525" s="10" t="n">
        <v>1</v>
      </c>
      <c r="J525" s="0"/>
      <c r="L525" s="0"/>
      <c r="M525" s="10" t="s">
        <v>821</v>
      </c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8" hidden="false" customHeight="false" outlineLevel="0" collapsed="false">
      <c r="A526" s="10" t="s">
        <v>858</v>
      </c>
      <c r="B526" s="10" t="s">
        <v>862</v>
      </c>
      <c r="C526" s="10" t="n">
        <f aca="false">VLOOKUP(A526,'Sinai-slide-labels'!$B$2:$F$47,5,0)</f>
        <v>0</v>
      </c>
      <c r="D526" s="10" t="n">
        <v>0</v>
      </c>
      <c r="E526" s="10" t="n">
        <v>0</v>
      </c>
      <c r="I526" s="0"/>
      <c r="J526" s="10" t="n">
        <v>1</v>
      </c>
      <c r="L526" s="0"/>
      <c r="M526" s="10" t="s">
        <v>821</v>
      </c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8" hidden="false" customHeight="false" outlineLevel="0" collapsed="false">
      <c r="A527" s="10" t="s">
        <v>858</v>
      </c>
      <c r="B527" s="10" t="s">
        <v>863</v>
      </c>
      <c r="C527" s="10" t="n">
        <f aca="false">VLOOKUP(A527,'Sinai-slide-labels'!$B$2:$F$47,5,0)</f>
        <v>0</v>
      </c>
      <c r="D527" s="10" t="n">
        <v>0</v>
      </c>
      <c r="E527" s="10" t="n">
        <v>0</v>
      </c>
      <c r="I527" s="10" t="n">
        <v>1</v>
      </c>
      <c r="J527" s="0"/>
      <c r="L527" s="0"/>
      <c r="M527" s="10" t="s">
        <v>821</v>
      </c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8" hidden="false" customHeight="false" outlineLevel="0" collapsed="false">
      <c r="A528" s="10" t="s">
        <v>858</v>
      </c>
      <c r="B528" s="10" t="s">
        <v>864</v>
      </c>
      <c r="C528" s="10" t="n">
        <f aca="false">VLOOKUP(A528,'Sinai-slide-labels'!$B$2:$F$47,5,0)</f>
        <v>0</v>
      </c>
      <c r="D528" s="10" t="n">
        <v>0</v>
      </c>
      <c r="E528" s="10" t="n">
        <v>0</v>
      </c>
      <c r="I528" s="0"/>
      <c r="J528" s="0"/>
      <c r="L528" s="0"/>
      <c r="M528" s="10" t="s">
        <v>821</v>
      </c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8" hidden="false" customHeight="false" outlineLevel="0" collapsed="false">
      <c r="A529" s="10" t="s">
        <v>858</v>
      </c>
      <c r="B529" s="10" t="s">
        <v>865</v>
      </c>
      <c r="C529" s="10" t="n">
        <f aca="false">VLOOKUP(A529,'Sinai-slide-labels'!$B$2:$F$47,5,0)</f>
        <v>0</v>
      </c>
      <c r="D529" s="10" t="n">
        <v>0</v>
      </c>
      <c r="E529" s="10" t="n">
        <v>0</v>
      </c>
      <c r="I529" s="10" t="n">
        <v>1</v>
      </c>
      <c r="J529" s="10" t="n">
        <v>1</v>
      </c>
      <c r="L529" s="0"/>
      <c r="M529" s="10" t="s">
        <v>821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8" hidden="false" customHeight="false" outlineLevel="0" collapsed="false">
      <c r="A530" s="10" t="s">
        <v>160</v>
      </c>
      <c r="B530" s="10" t="s">
        <v>866</v>
      </c>
      <c r="C530" s="10" t="n">
        <v>1</v>
      </c>
      <c r="D530" s="10" t="n">
        <v>1</v>
      </c>
      <c r="E530" s="10" t="n">
        <v>1</v>
      </c>
      <c r="F530" s="0"/>
      <c r="G530" s="10" t="n">
        <v>1</v>
      </c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 t="n">
        <v>1</v>
      </c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8" hidden="false" customHeight="false" outlineLevel="0" collapsed="false">
      <c r="A531" s="10" t="s">
        <v>160</v>
      </c>
      <c r="B531" s="10" t="s">
        <v>867</v>
      </c>
      <c r="C531" s="10" t="n">
        <v>1</v>
      </c>
      <c r="D531" s="10" t="n">
        <v>1</v>
      </c>
      <c r="E531" s="10" t="n">
        <v>0</v>
      </c>
      <c r="F531" s="0"/>
      <c r="G531" s="10" t="n">
        <v>1</v>
      </c>
      <c r="H531" s="10" t="n">
        <v>1</v>
      </c>
      <c r="I531" s="0"/>
      <c r="J531" s="10" t="n">
        <v>1</v>
      </c>
      <c r="K531" s="0"/>
      <c r="L531" s="0"/>
      <c r="M531" s="0"/>
      <c r="N531" s="0"/>
      <c r="O531" s="0"/>
      <c r="P531" s="0"/>
      <c r="Q531" s="0"/>
      <c r="R531" s="0"/>
      <c r="S531" s="0" t="n">
        <v>1</v>
      </c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8" hidden="false" customHeight="false" outlineLevel="0" collapsed="false">
      <c r="A532" s="10" t="s">
        <v>160</v>
      </c>
      <c r="B532" s="10" t="s">
        <v>868</v>
      </c>
      <c r="C532" s="10" t="n">
        <v>1</v>
      </c>
      <c r="D532" s="10" t="n">
        <v>1</v>
      </c>
      <c r="E532" s="10" t="n">
        <v>0</v>
      </c>
      <c r="F532" s="0"/>
      <c r="G532" s="10" t="n">
        <v>1</v>
      </c>
      <c r="H532" s="0"/>
      <c r="I532" s="0"/>
      <c r="J532" s="10" t="n">
        <v>1</v>
      </c>
      <c r="K532" s="0"/>
      <c r="L532" s="0"/>
      <c r="M532" s="0"/>
      <c r="N532" s="0"/>
      <c r="O532" s="0"/>
      <c r="P532" s="0"/>
      <c r="Q532" s="0"/>
      <c r="R532" s="0"/>
      <c r="S532" s="0" t="n">
        <v>1</v>
      </c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8" hidden="false" customHeight="false" outlineLevel="0" collapsed="false">
      <c r="A533" s="10" t="s">
        <v>160</v>
      </c>
      <c r="B533" s="10" t="s">
        <v>869</v>
      </c>
      <c r="C533" s="10" t="n">
        <v>1</v>
      </c>
      <c r="D533" s="10" t="n">
        <v>1</v>
      </c>
      <c r="E533" s="10" t="n">
        <v>1</v>
      </c>
      <c r="F533" s="0"/>
      <c r="G533" s="10" t="n">
        <v>1</v>
      </c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 t="n">
        <v>1</v>
      </c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8" hidden="false" customHeight="false" outlineLevel="0" collapsed="false">
      <c r="A534" s="10" t="s">
        <v>160</v>
      </c>
      <c r="B534" s="10" t="s">
        <v>870</v>
      </c>
      <c r="C534" s="10" t="n">
        <v>1</v>
      </c>
      <c r="D534" s="10" t="n">
        <v>1</v>
      </c>
      <c r="E534" s="10" t="n">
        <v>0</v>
      </c>
      <c r="F534" s="0"/>
      <c r="G534" s="10" t="n">
        <v>1</v>
      </c>
      <c r="H534" s="10" t="n">
        <v>1</v>
      </c>
      <c r="I534" s="0"/>
      <c r="J534" s="10" t="n">
        <v>1</v>
      </c>
      <c r="K534" s="0"/>
      <c r="L534" s="0"/>
      <c r="M534" s="0"/>
      <c r="N534" s="0"/>
      <c r="O534" s="0"/>
      <c r="P534" s="0"/>
      <c r="Q534" s="0"/>
      <c r="R534" s="0"/>
      <c r="S534" s="0" t="n">
        <v>1</v>
      </c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8" hidden="false" customHeight="false" outlineLevel="0" collapsed="false">
      <c r="A535" s="10" t="s">
        <v>160</v>
      </c>
      <c r="B535" s="10" t="s">
        <v>871</v>
      </c>
      <c r="C535" s="10" t="n">
        <v>1</v>
      </c>
      <c r="D535" s="10" t="n">
        <v>1</v>
      </c>
      <c r="E535" s="10" t="n">
        <v>0</v>
      </c>
      <c r="F535" s="0"/>
      <c r="G535" s="10" t="n">
        <v>1</v>
      </c>
      <c r="H535" s="0"/>
      <c r="I535" s="0"/>
      <c r="J535" s="10" t="n">
        <v>1</v>
      </c>
      <c r="K535" s="0"/>
      <c r="L535" s="10" t="n">
        <v>1</v>
      </c>
      <c r="M535" s="10" t="s">
        <v>872</v>
      </c>
      <c r="N535" s="0"/>
      <c r="O535" s="0"/>
      <c r="P535" s="0"/>
      <c r="Q535" s="0"/>
      <c r="R535" s="0"/>
      <c r="S535" s="0" t="n">
        <v>1</v>
      </c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8" hidden="false" customHeight="false" outlineLevel="0" collapsed="false">
      <c r="A536" s="10" t="s">
        <v>160</v>
      </c>
      <c r="B536" s="10" t="s">
        <v>873</v>
      </c>
      <c r="C536" s="10" t="n">
        <v>1</v>
      </c>
      <c r="D536" s="10" t="n">
        <v>1</v>
      </c>
      <c r="E536" s="10" t="n">
        <v>0</v>
      </c>
      <c r="F536" s="0"/>
      <c r="G536" s="10" t="n">
        <v>1</v>
      </c>
      <c r="H536" s="0"/>
      <c r="I536" s="0"/>
      <c r="J536" s="0"/>
      <c r="K536" s="0"/>
      <c r="L536" s="10" t="n">
        <v>1</v>
      </c>
      <c r="M536" s="10" t="s">
        <v>874</v>
      </c>
      <c r="N536" s="0"/>
      <c r="O536" s="0"/>
      <c r="P536" s="0"/>
      <c r="Q536" s="0"/>
      <c r="R536" s="0"/>
      <c r="S536" s="0" t="n">
        <v>1</v>
      </c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8" hidden="false" customHeight="false" outlineLevel="0" collapsed="false">
      <c r="A537" s="10" t="s">
        <v>23</v>
      </c>
      <c r="B537" s="10" t="s">
        <v>875</v>
      </c>
      <c r="C537" s="10" t="n">
        <v>1</v>
      </c>
      <c r="D537" s="10" t="n">
        <v>1</v>
      </c>
      <c r="E537" s="10" t="n">
        <v>1</v>
      </c>
      <c r="F537" s="0"/>
      <c r="G537" s="10" t="n">
        <v>1</v>
      </c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 t="n">
        <v>1</v>
      </c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8" hidden="false" customHeight="false" outlineLevel="0" collapsed="false">
      <c r="A538" s="10" t="s">
        <v>23</v>
      </c>
      <c r="B538" s="10" t="s">
        <v>876</v>
      </c>
      <c r="C538" s="10" t="n">
        <v>1</v>
      </c>
      <c r="D538" s="10" t="n">
        <v>1</v>
      </c>
      <c r="E538" s="10" t="n">
        <v>1</v>
      </c>
      <c r="F538" s="0"/>
      <c r="G538" s="10" t="n">
        <v>1</v>
      </c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 t="n">
        <v>1</v>
      </c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8" hidden="false" customHeight="false" outlineLevel="0" collapsed="false">
      <c r="A539" s="10" t="s">
        <v>23</v>
      </c>
      <c r="B539" s="10" t="s">
        <v>877</v>
      </c>
      <c r="C539" s="10" t="n">
        <v>1</v>
      </c>
      <c r="D539" s="10" t="n">
        <v>1</v>
      </c>
      <c r="E539" s="10" t="n">
        <v>1</v>
      </c>
      <c r="F539" s="0"/>
      <c r="G539" s="10" t="n">
        <v>1</v>
      </c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 t="n">
        <v>1</v>
      </c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8" hidden="false" customHeight="false" outlineLevel="0" collapsed="false">
      <c r="A540" s="10" t="s">
        <v>23</v>
      </c>
      <c r="B540" s="10" t="s">
        <v>878</v>
      </c>
      <c r="C540" s="10" t="n">
        <v>1</v>
      </c>
      <c r="D540" s="10" t="n">
        <v>1</v>
      </c>
      <c r="E540" s="10" t="n">
        <v>0</v>
      </c>
      <c r="F540" s="0"/>
      <c r="G540" s="10" t="n">
        <v>1</v>
      </c>
      <c r="H540" s="0"/>
      <c r="I540" s="0"/>
      <c r="J540" s="0"/>
      <c r="K540" s="0"/>
      <c r="L540" s="0"/>
      <c r="M540" s="10" t="s">
        <v>879</v>
      </c>
      <c r="N540" s="0"/>
      <c r="O540" s="0"/>
      <c r="P540" s="0"/>
      <c r="Q540" s="0"/>
      <c r="R540" s="0"/>
      <c r="S540" s="0" t="n">
        <v>1</v>
      </c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8" hidden="false" customHeight="false" outlineLevel="0" collapsed="false">
      <c r="A541" s="10" t="s">
        <v>23</v>
      </c>
      <c r="B541" s="10" t="s">
        <v>880</v>
      </c>
      <c r="C541" s="10" t="n">
        <v>1</v>
      </c>
      <c r="D541" s="10" t="n">
        <v>1</v>
      </c>
      <c r="E541" s="10" t="n">
        <v>1</v>
      </c>
      <c r="F541" s="0"/>
      <c r="G541" s="10" t="n">
        <v>1</v>
      </c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 t="n">
        <v>1</v>
      </c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8" hidden="false" customHeight="false" outlineLevel="0" collapsed="false">
      <c r="A542" s="10" t="s">
        <v>162</v>
      </c>
      <c r="B542" s="10" t="s">
        <v>881</v>
      </c>
      <c r="C542" s="10" t="n">
        <v>1</v>
      </c>
      <c r="D542" s="10" t="n">
        <v>1</v>
      </c>
      <c r="E542" s="0"/>
      <c r="F542" s="0"/>
      <c r="G542" s="10" t="n">
        <v>0</v>
      </c>
      <c r="H542" s="0"/>
      <c r="I542" s="10" t="n">
        <v>1</v>
      </c>
      <c r="J542" s="0"/>
      <c r="K542" s="0"/>
      <c r="L542" s="0"/>
      <c r="M542" s="10" t="s">
        <v>882</v>
      </c>
      <c r="N542" s="40" t="s">
        <v>296</v>
      </c>
      <c r="O542" s="0"/>
      <c r="P542" s="0"/>
      <c r="Q542" s="0"/>
      <c r="R542" s="0"/>
      <c r="S542" s="0" t="n">
        <v>0</v>
      </c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.6" hidden="false" customHeight="true" outlineLevel="0" collapsed="false">
      <c r="A543" s="10" t="s">
        <v>162</v>
      </c>
      <c r="B543" s="10" t="s">
        <v>883</v>
      </c>
      <c r="C543" s="10" t="n">
        <v>1</v>
      </c>
      <c r="D543" s="10" t="n">
        <v>1</v>
      </c>
      <c r="E543" s="0"/>
      <c r="F543" s="0"/>
      <c r="G543" s="10" t="n">
        <v>0</v>
      </c>
      <c r="H543" s="0"/>
      <c r="I543" s="10" t="n">
        <v>1</v>
      </c>
      <c r="J543" s="0"/>
      <c r="K543" s="0"/>
      <c r="L543" s="0"/>
      <c r="M543" s="10" t="s">
        <v>882</v>
      </c>
      <c r="N543" s="40" t="s">
        <v>296</v>
      </c>
      <c r="O543" s="0"/>
      <c r="P543" s="0"/>
      <c r="Q543" s="0"/>
      <c r="R543" s="0"/>
      <c r="S543" s="0" t="n">
        <v>0</v>
      </c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8" hidden="false" customHeight="false" outlineLevel="0" collapsed="false">
      <c r="A544" s="10" t="s">
        <v>162</v>
      </c>
      <c r="B544" s="10" t="s">
        <v>884</v>
      </c>
      <c r="C544" s="10" t="n">
        <v>1</v>
      </c>
      <c r="D544" s="10" t="n">
        <v>1</v>
      </c>
      <c r="E544" s="0" t="n">
        <v>0</v>
      </c>
      <c r="F544" s="0"/>
      <c r="G544" s="0" t="n">
        <v>0</v>
      </c>
      <c r="H544" s="0"/>
      <c r="I544" s="0" t="n">
        <v>1</v>
      </c>
      <c r="J544" s="0"/>
      <c r="K544" s="0"/>
      <c r="L544" s="0"/>
      <c r="M544" s="10" t="s">
        <v>882</v>
      </c>
      <c r="N544" s="0"/>
      <c r="O544" s="0"/>
      <c r="P544" s="0"/>
      <c r="Q544" s="0"/>
      <c r="R544" s="0"/>
      <c r="S544" s="0" t="n">
        <v>0</v>
      </c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2.8" hidden="false" customHeight="false" outlineLevel="0" collapsed="false">
      <c r="A545" s="10" t="s">
        <v>162</v>
      </c>
      <c r="B545" s="10" t="s">
        <v>885</v>
      </c>
      <c r="C545" s="10" t="n">
        <v>1</v>
      </c>
      <c r="D545" s="10" t="n">
        <v>1</v>
      </c>
      <c r="E545" s="10" t="n">
        <v>0</v>
      </c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39" customFormat="true" ht="12.8" hidden="false" customHeight="false" outlineLevel="0" collapsed="false">
      <c r="A546" s="10" t="s">
        <v>162</v>
      </c>
      <c r="B546" s="10" t="s">
        <v>886</v>
      </c>
      <c r="C546" s="10" t="n">
        <v>1</v>
      </c>
      <c r="D546" s="10" t="n">
        <v>1</v>
      </c>
      <c r="E546" s="10" t="n">
        <v>0</v>
      </c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</row>
    <row r="547" customFormat="false" ht="12.8" hidden="false" customHeight="false" outlineLevel="0" collapsed="false">
      <c r="A547" s="10" t="s">
        <v>162</v>
      </c>
      <c r="B547" s="10" t="s">
        <v>887</v>
      </c>
      <c r="C547" s="10" t="n">
        <v>1</v>
      </c>
      <c r="D547" s="10" t="n">
        <v>1</v>
      </c>
      <c r="E547" s="10" t="n">
        <v>0</v>
      </c>
      <c r="F547" s="0"/>
      <c r="G547" s="0"/>
      <c r="H547" s="0"/>
      <c r="I547" s="10" t="n">
        <v>1</v>
      </c>
      <c r="J547" s="0"/>
      <c r="K547" s="0"/>
      <c r="L547" s="10" t="n">
        <v>1</v>
      </c>
      <c r="M547" s="10" t="s">
        <v>447</v>
      </c>
      <c r="N547" s="0"/>
      <c r="O547" s="0"/>
      <c r="P547" s="0"/>
      <c r="Q547" s="0"/>
      <c r="R547" s="0"/>
      <c r="S547" s="10" t="n">
        <v>0</v>
      </c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8" hidden="false" customHeight="false" outlineLevel="0" collapsed="false">
      <c r="A548" s="10" t="s">
        <v>162</v>
      </c>
      <c r="B548" s="10" t="s">
        <v>888</v>
      </c>
      <c r="C548" s="10" t="n">
        <v>1</v>
      </c>
      <c r="D548" s="10" t="n">
        <v>1</v>
      </c>
      <c r="E548" s="10" t="n">
        <v>0</v>
      </c>
      <c r="F548" s="0"/>
      <c r="G548" s="0"/>
      <c r="H548" s="0"/>
      <c r="I548" s="10" t="n">
        <v>1</v>
      </c>
      <c r="J548" s="0"/>
      <c r="K548" s="0"/>
      <c r="L548" s="10" t="n">
        <v>1</v>
      </c>
      <c r="M548" s="10" t="s">
        <v>447</v>
      </c>
      <c r="N548" s="0"/>
      <c r="O548" s="0"/>
      <c r="P548" s="0"/>
      <c r="Q548" s="0"/>
      <c r="R548" s="0"/>
      <c r="S548" s="10" t="n">
        <v>0</v>
      </c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8" hidden="false" customHeight="false" outlineLevel="0" collapsed="false">
      <c r="A549" s="10" t="s">
        <v>162</v>
      </c>
      <c r="B549" s="10" t="s">
        <v>889</v>
      </c>
      <c r="C549" s="10" t="n">
        <v>1</v>
      </c>
      <c r="D549" s="10" t="n">
        <v>1</v>
      </c>
      <c r="E549" s="10" t="n">
        <v>0</v>
      </c>
      <c r="F549" s="0"/>
      <c r="G549" s="0"/>
      <c r="H549" s="0"/>
      <c r="I549" s="10" t="n">
        <v>1</v>
      </c>
      <c r="J549" s="0"/>
      <c r="K549" s="0"/>
      <c r="L549" s="10" t="n">
        <v>1</v>
      </c>
      <c r="M549" s="10" t="s">
        <v>447</v>
      </c>
      <c r="N549" s="0"/>
      <c r="O549" s="0"/>
      <c r="P549" s="0"/>
      <c r="Q549" s="0"/>
      <c r="R549" s="0"/>
      <c r="S549" s="10" t="n">
        <v>0</v>
      </c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8" hidden="false" customHeight="false" outlineLevel="0" collapsed="false">
      <c r="A550" s="10" t="s">
        <v>162</v>
      </c>
      <c r="B550" s="10" t="s">
        <v>890</v>
      </c>
      <c r="C550" s="10" t="n">
        <v>1</v>
      </c>
      <c r="D550" s="10" t="n">
        <v>1</v>
      </c>
      <c r="E550" s="10" t="n">
        <v>0</v>
      </c>
      <c r="F550" s="0"/>
      <c r="G550" s="0"/>
      <c r="H550" s="0"/>
      <c r="I550" s="10" t="n">
        <v>1</v>
      </c>
      <c r="J550" s="0"/>
      <c r="K550" s="0"/>
      <c r="L550" s="10" t="n">
        <v>1</v>
      </c>
      <c r="M550" s="10" t="s">
        <v>447</v>
      </c>
      <c r="N550" s="0"/>
      <c r="O550" s="0"/>
      <c r="P550" s="0"/>
      <c r="Q550" s="0"/>
      <c r="R550" s="0"/>
      <c r="S550" s="10" t="n">
        <v>0</v>
      </c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2.8" hidden="false" customHeight="false" outlineLevel="0" collapsed="false">
      <c r="A551" s="10" t="s">
        <v>162</v>
      </c>
      <c r="B551" s="10" t="s">
        <v>891</v>
      </c>
      <c r="C551" s="10" t="n">
        <v>1</v>
      </c>
      <c r="D551" s="10" t="n">
        <v>1</v>
      </c>
      <c r="E551" s="10" t="n">
        <v>0</v>
      </c>
      <c r="F551" s="0"/>
      <c r="G551" s="0"/>
      <c r="H551" s="0"/>
      <c r="I551" s="10" t="n">
        <v>1</v>
      </c>
      <c r="J551" s="0"/>
      <c r="K551" s="0"/>
      <c r="L551" s="10" t="n">
        <v>1</v>
      </c>
      <c r="M551" s="10" t="s">
        <v>447</v>
      </c>
      <c r="N551" s="0"/>
      <c r="O551" s="0"/>
      <c r="P551" s="0"/>
      <c r="Q551" s="0"/>
      <c r="R551" s="0"/>
      <c r="S551" s="10" t="n">
        <v>0</v>
      </c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8" hidden="false" customHeight="false" outlineLevel="0" collapsed="false">
      <c r="A552" s="10" t="s">
        <v>162</v>
      </c>
      <c r="B552" s="10" t="s">
        <v>892</v>
      </c>
      <c r="C552" s="10" t="n">
        <v>1</v>
      </c>
      <c r="D552" s="10" t="n">
        <v>1</v>
      </c>
      <c r="E552" s="10" t="n">
        <v>0</v>
      </c>
      <c r="F552" s="0"/>
      <c r="G552" s="0"/>
      <c r="H552" s="0"/>
      <c r="I552" s="10" t="n">
        <v>1</v>
      </c>
      <c r="J552" s="0"/>
      <c r="K552" s="0"/>
      <c r="L552" s="10" t="n">
        <v>1</v>
      </c>
      <c r="M552" s="10" t="s">
        <v>447</v>
      </c>
      <c r="N552" s="0"/>
      <c r="O552" s="0"/>
      <c r="P552" s="0"/>
      <c r="Q552" s="0"/>
      <c r="R552" s="0"/>
      <c r="S552" s="10" t="n">
        <v>0</v>
      </c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8" hidden="false" customHeight="false" outlineLevel="0" collapsed="false">
      <c r="A553" s="10" t="s">
        <v>162</v>
      </c>
      <c r="B553" s="10" t="s">
        <v>893</v>
      </c>
      <c r="C553" s="10" t="n">
        <v>1</v>
      </c>
      <c r="D553" s="10" t="n">
        <v>1</v>
      </c>
      <c r="E553" s="10" t="n">
        <v>0</v>
      </c>
      <c r="F553" s="0"/>
      <c r="G553" s="0"/>
      <c r="H553" s="0"/>
      <c r="I553" s="10" t="n">
        <v>1</v>
      </c>
      <c r="J553" s="0"/>
      <c r="K553" s="0"/>
      <c r="L553" s="10" t="n">
        <v>1</v>
      </c>
      <c r="M553" s="10" t="s">
        <v>447</v>
      </c>
      <c r="N553" s="0"/>
      <c r="O553" s="0"/>
      <c r="P553" s="0"/>
      <c r="Q553" s="0"/>
      <c r="R553" s="0"/>
      <c r="S553" s="10" t="n">
        <v>0</v>
      </c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39" customFormat="true" ht="12.8" hidden="false" customHeight="false" outlineLevel="0" collapsed="false">
      <c r="A554" s="10" t="s">
        <v>164</v>
      </c>
      <c r="B554" s="10" t="s">
        <v>894</v>
      </c>
      <c r="C554" s="10" t="n">
        <v>1</v>
      </c>
      <c r="D554" s="10" t="n">
        <v>1</v>
      </c>
      <c r="E554" s="10" t="n">
        <v>1</v>
      </c>
      <c r="F554" s="0"/>
      <c r="G554" s="10" t="n">
        <v>1</v>
      </c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 t="n">
        <v>1</v>
      </c>
      <c r="T554" s="0"/>
    </row>
    <row r="555" customFormat="false" ht="12.8" hidden="false" customHeight="false" outlineLevel="0" collapsed="false">
      <c r="A555" s="10" t="s">
        <v>164</v>
      </c>
      <c r="B555" s="10" t="s">
        <v>895</v>
      </c>
      <c r="C555" s="10" t="n">
        <v>1</v>
      </c>
      <c r="D555" s="10" t="n">
        <v>1</v>
      </c>
      <c r="E555" s="10" t="n">
        <v>1</v>
      </c>
      <c r="F555" s="0"/>
      <c r="G555" s="10" t="n">
        <v>1</v>
      </c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 t="n">
        <v>1</v>
      </c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8" hidden="false" customHeight="false" outlineLevel="0" collapsed="false">
      <c r="A556" s="10" t="s">
        <v>164</v>
      </c>
      <c r="B556" s="10" t="s">
        <v>896</v>
      </c>
      <c r="C556" s="10" t="n">
        <v>1</v>
      </c>
      <c r="D556" s="10" t="n">
        <v>1</v>
      </c>
      <c r="E556" s="10" t="n">
        <v>1</v>
      </c>
      <c r="F556" s="0"/>
      <c r="G556" s="10" t="n">
        <v>1</v>
      </c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 t="n">
        <v>1</v>
      </c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8" hidden="false" customHeight="false" outlineLevel="0" collapsed="false">
      <c r="A557" s="10" t="s">
        <v>164</v>
      </c>
      <c r="B557" s="10" t="s">
        <v>897</v>
      </c>
      <c r="C557" s="10" t="n">
        <v>1</v>
      </c>
      <c r="D557" s="10" t="n">
        <v>1</v>
      </c>
      <c r="E557" s="10" t="n">
        <v>1</v>
      </c>
      <c r="F557" s="0"/>
      <c r="G557" s="10" t="n">
        <v>1</v>
      </c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 t="n">
        <v>1</v>
      </c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8" hidden="false" customHeight="false" outlineLevel="0" collapsed="false">
      <c r="A558" s="10" t="s">
        <v>164</v>
      </c>
      <c r="B558" s="10" t="s">
        <v>898</v>
      </c>
      <c r="C558" s="10" t="n">
        <v>1</v>
      </c>
      <c r="D558" s="10" t="n">
        <v>1</v>
      </c>
      <c r="E558" s="10" t="n">
        <v>1</v>
      </c>
      <c r="F558" s="0"/>
      <c r="G558" s="10" t="n">
        <v>1</v>
      </c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 t="n">
        <v>1</v>
      </c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8" hidden="false" customHeight="false" outlineLevel="0" collapsed="false">
      <c r="A559" s="10" t="s">
        <v>164</v>
      </c>
      <c r="B559" s="10" t="s">
        <v>899</v>
      </c>
      <c r="C559" s="10" t="n">
        <v>1</v>
      </c>
      <c r="D559" s="10" t="n">
        <v>1</v>
      </c>
      <c r="E559" s="10" t="n">
        <v>1</v>
      </c>
      <c r="F559" s="0"/>
      <c r="G559" s="10" t="n">
        <v>1</v>
      </c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 t="n">
        <v>1</v>
      </c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8" hidden="false" customHeight="false" outlineLevel="0" collapsed="false">
      <c r="A560" s="10" t="s">
        <v>164</v>
      </c>
      <c r="B560" s="10" t="s">
        <v>900</v>
      </c>
      <c r="C560" s="10" t="n">
        <v>1</v>
      </c>
      <c r="D560" s="10" t="n">
        <v>1</v>
      </c>
      <c r="E560" s="10" t="n">
        <v>0</v>
      </c>
      <c r="F560" s="0"/>
      <c r="G560" s="10" t="n">
        <v>1</v>
      </c>
      <c r="H560" s="10" t="n">
        <v>1</v>
      </c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 t="n">
        <v>1</v>
      </c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2.8" hidden="false" customHeight="false" outlineLevel="0" collapsed="false">
      <c r="A561" s="10" t="s">
        <v>164</v>
      </c>
      <c r="B561" s="10" t="s">
        <v>901</v>
      </c>
      <c r="C561" s="10" t="n">
        <v>1</v>
      </c>
      <c r="D561" s="10" t="n">
        <v>1</v>
      </c>
      <c r="E561" s="10" t="n">
        <v>1</v>
      </c>
      <c r="F561" s="0"/>
      <c r="G561" s="10" t="n">
        <v>1</v>
      </c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 t="n">
        <v>1</v>
      </c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8" hidden="false" customHeight="false" outlineLevel="0" collapsed="false">
      <c r="A562" s="10" t="s">
        <v>164</v>
      </c>
      <c r="B562" s="10" t="s">
        <v>902</v>
      </c>
      <c r="C562" s="10" t="n">
        <v>1</v>
      </c>
      <c r="D562" s="10" t="n">
        <v>1</v>
      </c>
      <c r="E562" s="10" t="n">
        <v>1</v>
      </c>
      <c r="F562" s="0"/>
      <c r="G562" s="10" t="n">
        <v>1</v>
      </c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 t="n">
        <v>1</v>
      </c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8" hidden="false" customHeight="false" outlineLevel="0" collapsed="false">
      <c r="A563" s="10" t="s">
        <v>164</v>
      </c>
      <c r="B563" s="10" t="s">
        <v>903</v>
      </c>
      <c r="C563" s="10" t="n">
        <v>1</v>
      </c>
      <c r="D563" s="10" t="n">
        <v>1</v>
      </c>
      <c r="E563" s="10" t="n">
        <v>1</v>
      </c>
      <c r="F563" s="0"/>
      <c r="G563" s="10" t="n">
        <v>1</v>
      </c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 t="n">
        <v>1</v>
      </c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8" hidden="false" customHeight="false" outlineLevel="0" collapsed="false">
      <c r="A564" s="10" t="s">
        <v>166</v>
      </c>
      <c r="B564" s="10" t="s">
        <v>904</v>
      </c>
      <c r="C564" s="10" t="n">
        <v>1</v>
      </c>
      <c r="D564" s="10" t="n">
        <v>1</v>
      </c>
      <c r="E564" s="10" t="n">
        <v>0</v>
      </c>
      <c r="F564" s="0"/>
      <c r="G564" s="10" t="n">
        <v>0</v>
      </c>
      <c r="H564" s="0"/>
      <c r="I564" s="0"/>
      <c r="J564" s="0"/>
      <c r="K564" s="0"/>
      <c r="L564" s="0"/>
      <c r="M564" s="10" t="s">
        <v>882</v>
      </c>
      <c r="N564" s="0"/>
      <c r="O564" s="0"/>
      <c r="P564" s="0"/>
      <c r="Q564" s="0"/>
      <c r="R564" s="0"/>
      <c r="S564" s="0" t="n">
        <v>0</v>
      </c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8" hidden="false" customHeight="false" outlineLevel="0" collapsed="false">
      <c r="A565" s="10" t="s">
        <v>166</v>
      </c>
      <c r="B565" s="10" t="s">
        <v>905</v>
      </c>
      <c r="C565" s="10" t="n">
        <v>1</v>
      </c>
      <c r="D565" s="10" t="n">
        <v>1</v>
      </c>
      <c r="E565" s="10" t="n">
        <v>0</v>
      </c>
      <c r="F565" s="0"/>
      <c r="G565" s="10" t="n">
        <v>0</v>
      </c>
      <c r="H565" s="0"/>
      <c r="I565" s="10" t="n">
        <v>1</v>
      </c>
      <c r="J565" s="0"/>
      <c r="K565" s="0"/>
      <c r="L565" s="0"/>
      <c r="M565" s="10" t="s">
        <v>882</v>
      </c>
      <c r="N565" s="0"/>
      <c r="O565" s="0"/>
      <c r="P565" s="0"/>
      <c r="Q565" s="0"/>
      <c r="R565" s="0"/>
      <c r="S565" s="0" t="n">
        <v>0</v>
      </c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8" hidden="false" customHeight="false" outlineLevel="0" collapsed="false">
      <c r="A566" s="10" t="s">
        <v>166</v>
      </c>
      <c r="B566" s="10" t="s">
        <v>906</v>
      </c>
      <c r="C566" s="10" t="n">
        <v>1</v>
      </c>
      <c r="D566" s="10" t="n">
        <v>1</v>
      </c>
      <c r="E566" s="10" t="n">
        <v>0</v>
      </c>
      <c r="F566" s="0"/>
      <c r="G566" s="10" t="n">
        <v>0</v>
      </c>
      <c r="H566" s="0"/>
      <c r="I566" s="0"/>
      <c r="J566" s="0"/>
      <c r="K566" s="0"/>
      <c r="L566" s="0"/>
      <c r="M566" s="10" t="s">
        <v>882</v>
      </c>
      <c r="N566" s="0"/>
      <c r="O566" s="0"/>
      <c r="P566" s="0"/>
      <c r="Q566" s="0"/>
      <c r="R566" s="0"/>
      <c r="S566" s="0" t="n">
        <v>0</v>
      </c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2.8" hidden="false" customHeight="false" outlineLevel="0" collapsed="false">
      <c r="A567" s="10" t="s">
        <v>166</v>
      </c>
      <c r="B567" s="10" t="s">
        <v>907</v>
      </c>
      <c r="C567" s="10" t="n">
        <v>1</v>
      </c>
      <c r="D567" s="10" t="n">
        <v>1</v>
      </c>
      <c r="E567" s="10" t="n">
        <v>0</v>
      </c>
      <c r="F567" s="0"/>
      <c r="G567" s="10" t="n">
        <v>0</v>
      </c>
      <c r="H567" s="0"/>
      <c r="I567" s="10" t="n">
        <v>1</v>
      </c>
      <c r="J567" s="0"/>
      <c r="K567" s="0"/>
      <c r="L567" s="0"/>
      <c r="M567" s="10" t="s">
        <v>882</v>
      </c>
      <c r="N567" s="0"/>
      <c r="O567" s="0"/>
      <c r="P567" s="0"/>
      <c r="Q567" s="0"/>
      <c r="R567" s="0"/>
      <c r="S567" s="0" t="n">
        <v>0</v>
      </c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8" hidden="false" customHeight="false" outlineLevel="0" collapsed="false">
      <c r="A568" s="10" t="s">
        <v>166</v>
      </c>
      <c r="B568" s="10" t="s">
        <v>908</v>
      </c>
      <c r="C568" s="10" t="n">
        <v>1</v>
      </c>
      <c r="D568" s="10" t="n">
        <v>1</v>
      </c>
      <c r="E568" s="10" t="n">
        <v>0</v>
      </c>
      <c r="F568" s="0"/>
      <c r="G568" s="10" t="n">
        <v>0</v>
      </c>
      <c r="H568" s="0"/>
      <c r="I568" s="0"/>
      <c r="J568" s="0"/>
      <c r="K568" s="0"/>
      <c r="L568" s="0"/>
      <c r="M568" s="10" t="s">
        <v>882</v>
      </c>
      <c r="N568" s="0"/>
      <c r="O568" s="0"/>
      <c r="P568" s="0"/>
      <c r="Q568" s="0"/>
      <c r="R568" s="0"/>
      <c r="S568" s="0" t="n">
        <v>0</v>
      </c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8" hidden="false" customHeight="false" outlineLevel="0" collapsed="false">
      <c r="A569" s="10" t="s">
        <v>166</v>
      </c>
      <c r="B569" s="10" t="s">
        <v>909</v>
      </c>
      <c r="C569" s="10" t="n">
        <v>1</v>
      </c>
      <c r="D569" s="10" t="n">
        <v>1</v>
      </c>
      <c r="E569" s="10" t="n">
        <v>0</v>
      </c>
      <c r="F569" s="0"/>
      <c r="G569" s="10" t="n">
        <v>0</v>
      </c>
      <c r="H569" s="0"/>
      <c r="I569" s="10" t="n">
        <v>1</v>
      </c>
      <c r="J569" s="0"/>
      <c r="K569" s="0"/>
      <c r="L569" s="0"/>
      <c r="M569" s="10" t="s">
        <v>882</v>
      </c>
      <c r="N569" s="0"/>
      <c r="O569" s="0"/>
      <c r="P569" s="0"/>
      <c r="Q569" s="0"/>
      <c r="R569" s="0"/>
      <c r="S569" s="0" t="n">
        <v>0</v>
      </c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8" hidden="false" customHeight="false" outlineLevel="0" collapsed="false">
      <c r="A570" s="10" t="s">
        <v>166</v>
      </c>
      <c r="B570" s="10" t="s">
        <v>910</v>
      </c>
      <c r="C570" s="10" t="n">
        <v>1</v>
      </c>
      <c r="D570" s="10" t="n">
        <v>1</v>
      </c>
      <c r="E570" s="10" t="n">
        <v>0</v>
      </c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8" hidden="false" customHeight="false" outlineLevel="0" collapsed="false">
      <c r="A571" s="10" t="s">
        <v>166</v>
      </c>
      <c r="B571" s="10" t="s">
        <v>911</v>
      </c>
      <c r="C571" s="10" t="n">
        <v>1</v>
      </c>
      <c r="D571" s="10" t="n">
        <v>1</v>
      </c>
      <c r="E571" s="10" t="n">
        <v>0</v>
      </c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8" hidden="false" customHeight="false" outlineLevel="0" collapsed="false">
      <c r="A572" s="10" t="s">
        <v>166</v>
      </c>
      <c r="B572" s="10" t="s">
        <v>912</v>
      </c>
      <c r="C572" s="10" t="n">
        <v>1</v>
      </c>
      <c r="D572" s="10" t="n">
        <v>1</v>
      </c>
      <c r="E572" s="10" t="n">
        <v>0</v>
      </c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8" hidden="false" customHeight="false" outlineLevel="0" collapsed="false">
      <c r="A573" s="10" t="s">
        <v>166</v>
      </c>
      <c r="B573" s="10" t="s">
        <v>913</v>
      </c>
      <c r="C573" s="10" t="n">
        <v>1</v>
      </c>
      <c r="D573" s="10" t="n">
        <v>1</v>
      </c>
      <c r="E573" s="10" t="n">
        <v>0</v>
      </c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8" hidden="false" customHeight="false" outlineLevel="0" collapsed="false">
      <c r="A574" s="10" t="s">
        <v>166</v>
      </c>
      <c r="B574" s="10" t="s">
        <v>914</v>
      </c>
      <c r="C574" s="10" t="n">
        <v>1</v>
      </c>
      <c r="D574" s="10" t="n">
        <v>1</v>
      </c>
      <c r="E574" s="10" t="n">
        <v>0</v>
      </c>
      <c r="F574" s="10" t="n">
        <v>0</v>
      </c>
      <c r="G574" s="10" t="n">
        <v>0</v>
      </c>
      <c r="H574" s="10" t="n">
        <v>1</v>
      </c>
      <c r="I574" s="10" t="n">
        <v>1</v>
      </c>
      <c r="J574" s="0"/>
      <c r="K574" s="0"/>
      <c r="L574" s="0" t="n">
        <v>1</v>
      </c>
      <c r="M574" s="0"/>
      <c r="N574" s="0"/>
      <c r="O574" s="0"/>
      <c r="P574" s="0"/>
      <c r="Q574" s="0"/>
      <c r="R574" s="0"/>
      <c r="S574" s="0" t="n">
        <v>0</v>
      </c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2.8" hidden="false" customHeight="false" outlineLevel="0" collapsed="false">
      <c r="A575" s="10" t="s">
        <v>166</v>
      </c>
      <c r="B575" s="10" t="s">
        <v>915</v>
      </c>
      <c r="C575" s="10" t="n">
        <v>1</v>
      </c>
      <c r="D575" s="10" t="n">
        <v>1</v>
      </c>
      <c r="E575" s="10" t="n">
        <v>0</v>
      </c>
      <c r="F575" s="10" t="n">
        <v>0</v>
      </c>
      <c r="G575" s="10" t="n">
        <v>0</v>
      </c>
      <c r="H575" s="10" t="n">
        <v>1</v>
      </c>
      <c r="I575" s="0"/>
      <c r="J575" s="0"/>
      <c r="K575" s="0"/>
      <c r="L575" s="0"/>
      <c r="M575" s="10" t="s">
        <v>392</v>
      </c>
      <c r="N575" s="0"/>
      <c r="O575" s="0"/>
      <c r="P575" s="0"/>
      <c r="Q575" s="0"/>
      <c r="R575" s="0"/>
      <c r="S575" s="0" t="n">
        <v>0</v>
      </c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8" hidden="false" customHeight="false" outlineLevel="0" collapsed="false">
      <c r="A576" s="10" t="s">
        <v>166</v>
      </c>
      <c r="B576" s="10" t="s">
        <v>916</v>
      </c>
      <c r="C576" s="10" t="n">
        <v>1</v>
      </c>
      <c r="D576" s="10" t="n">
        <v>1</v>
      </c>
      <c r="E576" s="10" t="n">
        <v>0</v>
      </c>
      <c r="F576" s="10" t="n">
        <v>0</v>
      </c>
      <c r="G576" s="10" t="n">
        <v>0</v>
      </c>
      <c r="H576" s="10" t="n">
        <v>1</v>
      </c>
      <c r="I576" s="10" t="n">
        <v>1</v>
      </c>
      <c r="J576" s="0"/>
      <c r="K576" s="0"/>
      <c r="L576" s="0" t="n">
        <v>1</v>
      </c>
      <c r="M576" s="0"/>
      <c r="N576" s="0"/>
      <c r="O576" s="0"/>
      <c r="P576" s="0"/>
      <c r="Q576" s="0"/>
      <c r="R576" s="0"/>
      <c r="S576" s="0" t="n">
        <v>0</v>
      </c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8" hidden="false" customHeight="false" outlineLevel="0" collapsed="false">
      <c r="A577" s="10" t="s">
        <v>166</v>
      </c>
      <c r="B577" s="10" t="s">
        <v>917</v>
      </c>
      <c r="C577" s="10" t="n">
        <v>1</v>
      </c>
      <c r="D577" s="10" t="n">
        <v>1</v>
      </c>
      <c r="E577" s="10" t="n">
        <v>0</v>
      </c>
      <c r="F577" s="10" t="n">
        <v>1</v>
      </c>
      <c r="G577" s="10" t="n">
        <v>0</v>
      </c>
      <c r="H577" s="10" t="n">
        <v>1</v>
      </c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 t="n">
        <v>0</v>
      </c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8" hidden="false" customHeight="false" outlineLevel="0" collapsed="false">
      <c r="A578" s="10" t="s">
        <v>166</v>
      </c>
      <c r="B578" s="10" t="s">
        <v>918</v>
      </c>
      <c r="C578" s="10" t="n">
        <v>1</v>
      </c>
      <c r="D578" s="10" t="n">
        <v>1</v>
      </c>
      <c r="E578" s="10" t="n">
        <v>0</v>
      </c>
      <c r="F578" s="10" t="n">
        <v>0</v>
      </c>
      <c r="G578" s="10" t="n">
        <v>0</v>
      </c>
      <c r="H578" s="10" t="n">
        <v>1</v>
      </c>
      <c r="I578" s="0"/>
      <c r="J578" s="0"/>
      <c r="K578" s="0"/>
      <c r="L578" s="0"/>
      <c r="M578" s="10" t="s">
        <v>392</v>
      </c>
      <c r="N578" s="0"/>
      <c r="O578" s="0"/>
      <c r="P578" s="0"/>
      <c r="Q578" s="0"/>
      <c r="R578" s="0"/>
      <c r="S578" s="0" t="n">
        <v>0</v>
      </c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8" hidden="false" customHeight="false" outlineLevel="0" collapsed="false">
      <c r="A579" s="10" t="s">
        <v>166</v>
      </c>
      <c r="B579" s="10" t="s">
        <v>919</v>
      </c>
      <c r="C579" s="10" t="n">
        <v>1</v>
      </c>
      <c r="D579" s="10" t="n">
        <v>1</v>
      </c>
      <c r="E579" s="10" t="n">
        <v>0</v>
      </c>
      <c r="F579" s="10" t="n">
        <v>1</v>
      </c>
      <c r="G579" s="10" t="n">
        <v>0</v>
      </c>
      <c r="H579" s="0"/>
      <c r="I579" s="10" t="n">
        <v>1</v>
      </c>
      <c r="J579" s="0"/>
      <c r="K579" s="0"/>
      <c r="L579" s="0"/>
      <c r="M579" s="10" t="s">
        <v>920</v>
      </c>
      <c r="N579" s="0"/>
      <c r="O579" s="0"/>
      <c r="P579" s="0"/>
      <c r="Q579" s="0"/>
      <c r="R579" s="0"/>
      <c r="S579" s="0" t="n">
        <v>0</v>
      </c>
      <c r="T579" s="0"/>
      <c r="V579" s="0"/>
    </row>
    <row r="580" customFormat="false" ht="12.8" hidden="false" customHeight="false" outlineLevel="0" collapsed="false">
      <c r="A580" s="10" t="s">
        <v>166</v>
      </c>
      <c r="B580" s="10" t="s">
        <v>921</v>
      </c>
      <c r="C580" s="10" t="n">
        <v>1</v>
      </c>
      <c r="D580" s="10" t="n">
        <v>1</v>
      </c>
      <c r="E580" s="10" t="n">
        <v>0</v>
      </c>
      <c r="F580" s="10" t="n">
        <v>0</v>
      </c>
      <c r="G580" s="10" t="n">
        <v>0</v>
      </c>
      <c r="H580" s="0"/>
      <c r="I580" s="10" t="n">
        <v>1</v>
      </c>
      <c r="J580" s="0"/>
      <c r="K580" s="0"/>
      <c r="L580" s="0"/>
      <c r="M580" s="10" t="s">
        <v>920</v>
      </c>
      <c r="N580" s="0"/>
      <c r="O580" s="0"/>
      <c r="P580" s="0"/>
      <c r="Q580" s="0"/>
      <c r="R580" s="0"/>
      <c r="S580" s="0" t="n">
        <v>0</v>
      </c>
      <c r="T580" s="0"/>
      <c r="V580" s="0"/>
    </row>
    <row r="581" customFormat="false" ht="12.8" hidden="false" customHeight="false" outlineLevel="0" collapsed="false">
      <c r="A581" s="10" t="s">
        <v>170</v>
      </c>
      <c r="B581" s="10" t="s">
        <v>922</v>
      </c>
      <c r="C581" s="10" t="n">
        <v>1</v>
      </c>
      <c r="D581" s="10" t="n">
        <v>1</v>
      </c>
      <c r="E581" s="10" t="n">
        <v>1</v>
      </c>
      <c r="F581" s="0"/>
      <c r="G581" s="10" t="n">
        <v>1</v>
      </c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 t="n">
        <v>1</v>
      </c>
      <c r="T581" s="0"/>
      <c r="V581" s="0"/>
    </row>
    <row r="582" customFormat="false" ht="12.8" hidden="false" customHeight="false" outlineLevel="0" collapsed="false">
      <c r="A582" s="10" t="s">
        <v>170</v>
      </c>
      <c r="B582" s="10" t="s">
        <v>923</v>
      </c>
      <c r="C582" s="10" t="n">
        <v>1</v>
      </c>
      <c r="D582" s="10" t="n">
        <v>1</v>
      </c>
      <c r="E582" s="10" t="n">
        <v>1</v>
      </c>
      <c r="F582" s="0"/>
      <c r="G582" s="10" t="n">
        <v>1</v>
      </c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 t="n">
        <v>1</v>
      </c>
      <c r="T582" s="0"/>
      <c r="V582" s="0"/>
    </row>
    <row r="583" customFormat="false" ht="12.8" hidden="false" customHeight="false" outlineLevel="0" collapsed="false">
      <c r="A583" s="10" t="s">
        <v>170</v>
      </c>
      <c r="B583" s="10" t="s">
        <v>924</v>
      </c>
      <c r="C583" s="10" t="n">
        <v>1</v>
      </c>
      <c r="D583" s="10" t="n">
        <v>1</v>
      </c>
      <c r="E583" s="10" t="n">
        <v>1</v>
      </c>
      <c r="F583" s="0"/>
      <c r="G583" s="10" t="n">
        <v>1</v>
      </c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 t="n">
        <v>1</v>
      </c>
      <c r="T583" s="0"/>
      <c r="V583" s="0"/>
    </row>
    <row r="584" customFormat="false" ht="12.8" hidden="false" customHeight="false" outlineLevel="0" collapsed="false">
      <c r="A584" s="10" t="s">
        <v>170</v>
      </c>
      <c r="B584" s="10" t="s">
        <v>925</v>
      </c>
      <c r="C584" s="10" t="n">
        <v>1</v>
      </c>
      <c r="D584" s="10" t="n">
        <v>1</v>
      </c>
      <c r="E584" s="10" t="n">
        <v>1</v>
      </c>
      <c r="F584" s="0"/>
      <c r="G584" s="10" t="n">
        <v>1</v>
      </c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 t="n">
        <v>1</v>
      </c>
      <c r="T584" s="0"/>
      <c r="V584" s="0"/>
    </row>
    <row r="585" customFormat="false" ht="12.8" hidden="false" customHeight="false" outlineLevel="0" collapsed="false">
      <c r="A585" s="0" t="s">
        <v>170</v>
      </c>
      <c r="B585" s="0" t="s">
        <v>926</v>
      </c>
      <c r="C585" s="10" t="n">
        <v>1</v>
      </c>
      <c r="D585" s="10" t="n">
        <v>1</v>
      </c>
      <c r="E585" s="0" t="n">
        <v>0</v>
      </c>
      <c r="F585" s="33"/>
      <c r="G585" s="33"/>
      <c r="H585" s="0"/>
      <c r="I585" s="0"/>
      <c r="J585" s="0"/>
      <c r="K585" s="0"/>
      <c r="L585" s="0" t="n">
        <v>1</v>
      </c>
      <c r="M585" s="0"/>
      <c r="N585" s="0"/>
      <c r="O585" s="0"/>
      <c r="P585" s="0"/>
      <c r="Q585" s="0"/>
      <c r="R585" s="0"/>
      <c r="S585" s="0" t="n">
        <v>1</v>
      </c>
      <c r="T585" s="0"/>
      <c r="V585" s="0"/>
    </row>
    <row r="586" customFormat="false" ht="12.8" hidden="false" customHeight="false" outlineLevel="0" collapsed="false">
      <c r="A586" s="0" t="s">
        <v>170</v>
      </c>
      <c r="B586" s="0" t="s">
        <v>927</v>
      </c>
      <c r="C586" s="10" t="n">
        <v>1</v>
      </c>
      <c r="D586" s="10" t="n">
        <v>1</v>
      </c>
      <c r="E586" s="0" t="n">
        <v>0</v>
      </c>
      <c r="F586" s="33"/>
      <c r="G586" s="33"/>
      <c r="H586" s="0"/>
      <c r="I586" s="0"/>
      <c r="J586" s="0"/>
      <c r="K586" s="0"/>
      <c r="L586" s="0" t="n">
        <v>1</v>
      </c>
      <c r="M586" s="0"/>
      <c r="N586" s="0"/>
      <c r="O586" s="0"/>
      <c r="P586" s="0"/>
      <c r="Q586" s="0"/>
      <c r="R586" s="0"/>
      <c r="S586" s="0" t="n">
        <v>1</v>
      </c>
      <c r="T586" s="0"/>
      <c r="V586" s="0"/>
    </row>
    <row r="587" customFormat="false" ht="12.8" hidden="false" customHeight="false" outlineLevel="0" collapsed="false">
      <c r="A587" s="10" t="s">
        <v>172</v>
      </c>
      <c r="B587" s="10" t="s">
        <v>928</v>
      </c>
      <c r="C587" s="10" t="n">
        <v>1</v>
      </c>
      <c r="D587" s="10" t="n">
        <v>1</v>
      </c>
      <c r="E587" s="10" t="n">
        <v>1</v>
      </c>
      <c r="F587" s="0"/>
      <c r="G587" s="10" t="n">
        <v>1</v>
      </c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 t="n">
        <v>1</v>
      </c>
      <c r="T587" s="0"/>
      <c r="V587" s="0"/>
    </row>
    <row r="588" customFormat="false" ht="12.8" hidden="false" customHeight="false" outlineLevel="0" collapsed="false">
      <c r="A588" s="10" t="s">
        <v>172</v>
      </c>
      <c r="B588" s="10" t="s">
        <v>929</v>
      </c>
      <c r="C588" s="10" t="n">
        <v>1</v>
      </c>
      <c r="D588" s="10" t="n">
        <v>1</v>
      </c>
      <c r="E588" s="10" t="n">
        <v>1</v>
      </c>
      <c r="F588" s="0"/>
      <c r="G588" s="10" t="n">
        <v>1</v>
      </c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 t="n">
        <v>1</v>
      </c>
      <c r="T588" s="0"/>
      <c r="V588" s="0"/>
    </row>
    <row r="589" customFormat="false" ht="12.8" hidden="false" customHeight="false" outlineLevel="0" collapsed="false">
      <c r="A589" s="10" t="s">
        <v>172</v>
      </c>
      <c r="B589" s="10" t="s">
        <v>930</v>
      </c>
      <c r="C589" s="10" t="n">
        <v>1</v>
      </c>
      <c r="D589" s="10" t="n">
        <v>1</v>
      </c>
      <c r="E589" s="10" t="n">
        <v>1</v>
      </c>
      <c r="F589" s="0"/>
      <c r="G589" s="10" t="n">
        <v>1</v>
      </c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 t="n">
        <v>1</v>
      </c>
      <c r="T589" s="0"/>
      <c r="V589" s="0"/>
    </row>
    <row r="590" customFormat="false" ht="12.8" hidden="false" customHeight="false" outlineLevel="0" collapsed="false">
      <c r="A590" s="10" t="s">
        <v>172</v>
      </c>
      <c r="B590" s="10" t="s">
        <v>931</v>
      </c>
      <c r="C590" s="10" t="n">
        <v>1</v>
      </c>
      <c r="D590" s="10" t="n">
        <v>1</v>
      </c>
      <c r="E590" s="10" t="n">
        <v>1</v>
      </c>
      <c r="F590" s="0"/>
      <c r="G590" s="10" t="n">
        <v>1</v>
      </c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 t="n">
        <v>1</v>
      </c>
      <c r="T590" s="0"/>
      <c r="V590" s="0"/>
    </row>
    <row r="591" customFormat="false" ht="12.8" hidden="false" customHeight="false" outlineLevel="0" collapsed="false">
      <c r="A591" s="10" t="s">
        <v>172</v>
      </c>
      <c r="B591" s="10" t="s">
        <v>932</v>
      </c>
      <c r="C591" s="10" t="n">
        <v>1</v>
      </c>
      <c r="D591" s="10" t="n">
        <v>1</v>
      </c>
      <c r="E591" s="10" t="n">
        <v>1</v>
      </c>
      <c r="F591" s="0"/>
      <c r="G591" s="10" t="n">
        <v>1</v>
      </c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 t="n">
        <v>1</v>
      </c>
      <c r="T591" s="0"/>
      <c r="V591" s="0"/>
    </row>
    <row r="592" customFormat="false" ht="12.8" hidden="false" customHeight="false" outlineLevel="0" collapsed="false">
      <c r="A592" s="10" t="s">
        <v>172</v>
      </c>
      <c r="B592" s="10" t="s">
        <v>933</v>
      </c>
      <c r="C592" s="10" t="n">
        <v>1</v>
      </c>
      <c r="D592" s="10" t="n">
        <v>1</v>
      </c>
      <c r="E592" s="10" t="n">
        <v>0</v>
      </c>
      <c r="F592" s="0"/>
      <c r="G592" s="10" t="n">
        <v>1</v>
      </c>
      <c r="H592" s="10" t="n">
        <v>1</v>
      </c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 t="n">
        <v>1</v>
      </c>
      <c r="T592" s="0"/>
      <c r="V592" s="0"/>
    </row>
    <row r="593" customFormat="false" ht="12.8" hidden="false" customHeight="false" outlineLevel="0" collapsed="false">
      <c r="A593" s="10" t="s">
        <v>172</v>
      </c>
      <c r="B593" s="10" t="s">
        <v>934</v>
      </c>
      <c r="C593" s="10" t="n">
        <v>1</v>
      </c>
      <c r="D593" s="10" t="n">
        <v>1</v>
      </c>
      <c r="E593" s="10" t="n">
        <v>1</v>
      </c>
      <c r="F593" s="0"/>
      <c r="G593" s="10" t="n">
        <v>1</v>
      </c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 t="n">
        <v>1</v>
      </c>
      <c r="T593" s="0"/>
      <c r="V593" s="0"/>
    </row>
    <row r="594" customFormat="false" ht="12.8" hidden="false" customHeight="false" outlineLevel="0" collapsed="false">
      <c r="A594" s="10" t="s">
        <v>172</v>
      </c>
      <c r="B594" s="10" t="s">
        <v>935</v>
      </c>
      <c r="C594" s="10" t="n">
        <v>1</v>
      </c>
      <c r="D594" s="10" t="n">
        <v>1</v>
      </c>
      <c r="E594" s="10" t="n">
        <v>1</v>
      </c>
      <c r="F594" s="0"/>
      <c r="G594" s="10" t="n">
        <v>1</v>
      </c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 t="n">
        <v>1</v>
      </c>
      <c r="T594" s="0"/>
      <c r="V594" s="0"/>
    </row>
    <row r="595" customFormat="false" ht="12.8" hidden="false" customHeight="false" outlineLevel="0" collapsed="false">
      <c r="A595" s="10" t="s">
        <v>172</v>
      </c>
      <c r="B595" s="10" t="s">
        <v>936</v>
      </c>
      <c r="C595" s="10" t="n">
        <v>1</v>
      </c>
      <c r="D595" s="10" t="n">
        <v>1</v>
      </c>
      <c r="E595" s="10" t="n">
        <v>1</v>
      </c>
      <c r="F595" s="0"/>
      <c r="G595" s="10" t="n">
        <v>1</v>
      </c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 t="n">
        <v>1</v>
      </c>
      <c r="T595" s="0"/>
      <c r="V595" s="0"/>
    </row>
    <row r="596" customFormat="false" ht="12.8" hidden="false" customHeight="false" outlineLevel="0" collapsed="false">
      <c r="A596" s="10" t="s">
        <v>172</v>
      </c>
      <c r="B596" s="10" t="s">
        <v>937</v>
      </c>
      <c r="C596" s="10" t="n">
        <v>1</v>
      </c>
      <c r="D596" s="10" t="n">
        <v>1</v>
      </c>
      <c r="E596" s="10" t="n">
        <v>1</v>
      </c>
      <c r="F596" s="0"/>
      <c r="G596" s="10" t="n">
        <v>1</v>
      </c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 t="n">
        <v>1</v>
      </c>
      <c r="T596" s="0"/>
      <c r="V596" s="0"/>
    </row>
    <row r="597" customFormat="false" ht="12.8" hidden="false" customHeight="false" outlineLevel="0" collapsed="false">
      <c r="A597" s="10" t="s">
        <v>172</v>
      </c>
      <c r="B597" s="10" t="s">
        <v>938</v>
      </c>
      <c r="C597" s="10" t="n">
        <v>1</v>
      </c>
      <c r="D597" s="10" t="n">
        <v>1</v>
      </c>
      <c r="E597" s="10" t="n">
        <v>1</v>
      </c>
      <c r="F597" s="0"/>
      <c r="G597" s="10" t="n">
        <v>1</v>
      </c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 t="n">
        <v>1</v>
      </c>
      <c r="T597" s="0"/>
      <c r="V597" s="0"/>
    </row>
    <row r="598" customFormat="false" ht="12.8" hidden="false" customHeight="false" outlineLevel="0" collapsed="false">
      <c r="A598" s="10" t="s">
        <v>172</v>
      </c>
      <c r="B598" s="10" t="s">
        <v>939</v>
      </c>
      <c r="C598" s="10" t="n">
        <v>1</v>
      </c>
      <c r="D598" s="10" t="n">
        <v>1</v>
      </c>
      <c r="E598" s="10" t="n">
        <v>1</v>
      </c>
      <c r="F598" s="0"/>
      <c r="G598" s="10" t="n">
        <v>1</v>
      </c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 t="n">
        <v>1</v>
      </c>
      <c r="T598" s="0"/>
      <c r="V598" s="0"/>
    </row>
    <row r="599" customFormat="false" ht="12.8" hidden="false" customHeight="false" outlineLevel="0" collapsed="false">
      <c r="A599" s="10" t="s">
        <v>172</v>
      </c>
      <c r="B599" s="10" t="s">
        <v>940</v>
      </c>
      <c r="C599" s="10" t="n">
        <v>1</v>
      </c>
      <c r="D599" s="10" t="n">
        <v>1</v>
      </c>
      <c r="E599" s="10" t="n">
        <v>1</v>
      </c>
      <c r="F599" s="0"/>
      <c r="G599" s="10" t="n">
        <v>1</v>
      </c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 t="n">
        <v>1</v>
      </c>
      <c r="T599" s="0"/>
      <c r="V599" s="0"/>
    </row>
    <row r="600" customFormat="false" ht="12.8" hidden="false" customHeight="false" outlineLevel="0" collapsed="false">
      <c r="A600" s="10" t="s">
        <v>172</v>
      </c>
      <c r="B600" s="10" t="s">
        <v>941</v>
      </c>
      <c r="C600" s="10" t="n">
        <v>1</v>
      </c>
      <c r="D600" s="10" t="n">
        <v>1</v>
      </c>
      <c r="E600" s="10" t="n">
        <v>1</v>
      </c>
      <c r="F600" s="0"/>
      <c r="G600" s="10" t="n">
        <v>1</v>
      </c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 t="n">
        <v>1</v>
      </c>
      <c r="T600" s="0"/>
      <c r="V600" s="0"/>
    </row>
    <row r="601" customFormat="false" ht="12.8" hidden="false" customHeight="false" outlineLevel="0" collapsed="false">
      <c r="A601" s="10" t="s">
        <v>174</v>
      </c>
      <c r="B601" s="10" t="s">
        <v>942</v>
      </c>
      <c r="C601" s="10" t="n">
        <v>1</v>
      </c>
      <c r="D601" s="10" t="n">
        <v>1</v>
      </c>
      <c r="E601" s="10" t="n">
        <v>0</v>
      </c>
      <c r="F601" s="0"/>
      <c r="G601" s="10" t="n">
        <v>0</v>
      </c>
      <c r="H601" s="0"/>
      <c r="I601" s="0"/>
      <c r="J601" s="0"/>
      <c r="K601" s="0"/>
      <c r="L601" s="0"/>
      <c r="M601" s="10" t="s">
        <v>882</v>
      </c>
      <c r="N601" s="40" t="s">
        <v>296</v>
      </c>
      <c r="O601" s="0"/>
      <c r="P601" s="0"/>
      <c r="Q601" s="0"/>
      <c r="R601" s="0"/>
      <c r="S601" s="0" t="n">
        <v>0</v>
      </c>
      <c r="T601" s="0"/>
      <c r="V601" s="0"/>
    </row>
    <row r="602" customFormat="false" ht="12.8" hidden="false" customHeight="false" outlineLevel="0" collapsed="false">
      <c r="A602" s="10" t="s">
        <v>174</v>
      </c>
      <c r="B602" s="10" t="s">
        <v>943</v>
      </c>
      <c r="C602" s="10" t="n">
        <v>1</v>
      </c>
      <c r="D602" s="10" t="n">
        <v>1</v>
      </c>
      <c r="E602" s="10" t="n">
        <v>0</v>
      </c>
      <c r="F602" s="0"/>
      <c r="G602" s="10" t="n">
        <v>0</v>
      </c>
      <c r="H602" s="0"/>
      <c r="I602" s="0"/>
      <c r="J602" s="0"/>
      <c r="K602" s="0"/>
      <c r="L602" s="0"/>
      <c r="M602" s="10" t="s">
        <v>882</v>
      </c>
      <c r="N602" s="40" t="s">
        <v>296</v>
      </c>
      <c r="O602" s="0"/>
      <c r="P602" s="0"/>
      <c r="Q602" s="0"/>
      <c r="R602" s="0"/>
      <c r="S602" s="0" t="n">
        <v>0</v>
      </c>
      <c r="T602" s="0"/>
      <c r="V602" s="0"/>
    </row>
    <row r="603" customFormat="false" ht="12.8" hidden="false" customHeight="false" outlineLevel="0" collapsed="false">
      <c r="A603" s="10" t="s">
        <v>174</v>
      </c>
      <c r="B603" s="10" t="s">
        <v>944</v>
      </c>
      <c r="C603" s="10" t="n">
        <v>1</v>
      </c>
      <c r="D603" s="10" t="n">
        <v>1</v>
      </c>
      <c r="E603" s="10" t="n">
        <v>0</v>
      </c>
      <c r="F603" s="0"/>
      <c r="G603" s="10" t="n">
        <v>0</v>
      </c>
      <c r="H603" s="0"/>
      <c r="I603" s="0"/>
      <c r="J603" s="0"/>
      <c r="K603" s="0"/>
      <c r="L603" s="0"/>
      <c r="M603" s="10" t="s">
        <v>882</v>
      </c>
      <c r="N603" s="0"/>
      <c r="O603" s="0"/>
      <c r="P603" s="0"/>
      <c r="Q603" s="0"/>
      <c r="R603" s="0"/>
      <c r="S603" s="0" t="n">
        <v>0</v>
      </c>
      <c r="T603" s="0"/>
      <c r="V603" s="0"/>
    </row>
    <row r="604" customFormat="false" ht="12.8" hidden="false" customHeight="false" outlineLevel="0" collapsed="false">
      <c r="A604" s="0" t="s">
        <v>174</v>
      </c>
      <c r="B604" s="0" t="s">
        <v>945</v>
      </c>
      <c r="C604" s="10" t="n">
        <v>1</v>
      </c>
      <c r="D604" s="10" t="n">
        <v>1</v>
      </c>
      <c r="E604" s="0" t="n">
        <v>0</v>
      </c>
      <c r="F604" s="33"/>
      <c r="G604" s="33"/>
      <c r="H604" s="0" t="n">
        <v>1</v>
      </c>
      <c r="I604" s="0" t="n">
        <v>1</v>
      </c>
      <c r="J604" s="0"/>
      <c r="K604" s="0"/>
      <c r="L604" s="0"/>
      <c r="M604" s="0"/>
      <c r="N604" s="33"/>
      <c r="O604" s="0"/>
      <c r="P604" s="0"/>
      <c r="Q604" s="0"/>
      <c r="R604" s="0"/>
      <c r="S604" s="0" t="n">
        <v>0</v>
      </c>
      <c r="T604" s="0"/>
      <c r="V604" s="0"/>
    </row>
    <row r="605" customFormat="false" ht="12.8" hidden="false" customHeight="false" outlineLevel="0" collapsed="false">
      <c r="A605" s="0" t="s">
        <v>174</v>
      </c>
      <c r="B605" s="0" t="s">
        <v>946</v>
      </c>
      <c r="C605" s="10" t="n">
        <v>1</v>
      </c>
      <c r="D605" s="10" t="n">
        <v>1</v>
      </c>
      <c r="E605" s="0" t="n">
        <v>1</v>
      </c>
      <c r="F605" s="33"/>
      <c r="G605" s="33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V605" s="0"/>
    </row>
    <row r="606" customFormat="false" ht="12.8" hidden="false" customHeight="false" outlineLevel="0" collapsed="false">
      <c r="A606" s="0" t="s">
        <v>174</v>
      </c>
      <c r="B606" s="0" t="s">
        <v>947</v>
      </c>
      <c r="C606" s="10" t="n">
        <v>1</v>
      </c>
      <c r="D606" s="10" t="n">
        <v>1</v>
      </c>
      <c r="E606" s="0" t="n">
        <v>1</v>
      </c>
      <c r="F606" s="33"/>
      <c r="G606" s="33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V606" s="0"/>
    </row>
    <row r="607" customFormat="false" ht="12.8" hidden="false" customHeight="false" outlineLevel="0" collapsed="false">
      <c r="A607" s="0" t="s">
        <v>174</v>
      </c>
      <c r="B607" s="0" t="s">
        <v>948</v>
      </c>
      <c r="C607" s="10" t="n">
        <v>1</v>
      </c>
      <c r="D607" s="10" t="n">
        <v>1</v>
      </c>
      <c r="E607" s="0" t="n">
        <v>0</v>
      </c>
      <c r="F607" s="33"/>
      <c r="G607" s="33"/>
      <c r="H607" s="0" t="n">
        <v>1</v>
      </c>
      <c r="I607" s="0"/>
      <c r="J607" s="0"/>
      <c r="K607" s="0"/>
      <c r="L607" s="0"/>
      <c r="M607" s="0"/>
      <c r="N607" s="33"/>
      <c r="O607" s="0"/>
      <c r="P607" s="0"/>
      <c r="Q607" s="0"/>
      <c r="R607" s="0"/>
      <c r="S607" s="0" t="n">
        <v>0</v>
      </c>
      <c r="T607" s="0"/>
      <c r="V607" s="0"/>
    </row>
    <row r="608" customFormat="false" ht="12.8" hidden="false" customHeight="false" outlineLevel="0" collapsed="false">
      <c r="A608" s="10" t="s">
        <v>176</v>
      </c>
      <c r="B608" s="10" t="s">
        <v>949</v>
      </c>
      <c r="C608" s="10" t="n">
        <v>1</v>
      </c>
      <c r="D608" s="10" t="n">
        <v>1</v>
      </c>
      <c r="E608" s="10" t="n">
        <v>0</v>
      </c>
      <c r="F608" s="0"/>
      <c r="G608" s="10" t="n">
        <v>1</v>
      </c>
      <c r="H608" s="0"/>
      <c r="I608" s="10" t="n">
        <v>1</v>
      </c>
      <c r="J608" s="10" t="n">
        <v>1</v>
      </c>
      <c r="K608" s="0"/>
      <c r="L608" s="0"/>
      <c r="M608" s="0"/>
      <c r="N608" s="0"/>
      <c r="O608" s="0"/>
      <c r="P608" s="0"/>
      <c r="Q608" s="0"/>
      <c r="R608" s="0"/>
      <c r="S608" s="0" t="n">
        <v>1</v>
      </c>
      <c r="T608" s="0"/>
      <c r="V608" s="0"/>
    </row>
    <row r="609" customFormat="false" ht="12.8" hidden="false" customHeight="false" outlineLevel="0" collapsed="false">
      <c r="A609" s="10" t="s">
        <v>176</v>
      </c>
      <c r="B609" s="10" t="s">
        <v>950</v>
      </c>
      <c r="C609" s="10" t="n">
        <v>1</v>
      </c>
      <c r="D609" s="10" t="n">
        <v>1</v>
      </c>
      <c r="E609" s="10" t="n">
        <v>0</v>
      </c>
      <c r="F609" s="0"/>
      <c r="G609" s="10" t="n">
        <v>1</v>
      </c>
      <c r="H609" s="0"/>
      <c r="I609" s="0"/>
      <c r="J609" s="10" t="n">
        <v>1</v>
      </c>
      <c r="K609" s="0"/>
      <c r="L609" s="0"/>
      <c r="M609" s="0"/>
      <c r="N609" s="0"/>
      <c r="O609" s="0"/>
      <c r="P609" s="0"/>
      <c r="Q609" s="0"/>
      <c r="R609" s="0"/>
      <c r="S609" s="0" t="n">
        <v>1</v>
      </c>
      <c r="T609" s="0"/>
      <c r="V609" s="0"/>
    </row>
    <row r="610" customFormat="false" ht="12.8" hidden="false" customHeight="false" outlineLevel="0" collapsed="false">
      <c r="A610" s="10" t="s">
        <v>176</v>
      </c>
      <c r="B610" s="10" t="s">
        <v>951</v>
      </c>
      <c r="C610" s="10" t="n">
        <v>1</v>
      </c>
      <c r="D610" s="10" t="n">
        <v>1</v>
      </c>
      <c r="E610" s="10" t="n">
        <v>0</v>
      </c>
      <c r="F610" s="0"/>
      <c r="G610" s="10" t="n">
        <v>1</v>
      </c>
      <c r="H610" s="0"/>
      <c r="I610" s="0"/>
      <c r="J610" s="10" t="n">
        <v>1</v>
      </c>
      <c r="K610" s="0"/>
      <c r="L610" s="0"/>
      <c r="M610" s="10" t="s">
        <v>952</v>
      </c>
      <c r="N610" s="0"/>
      <c r="O610" s="0"/>
      <c r="P610" s="0"/>
      <c r="Q610" s="0"/>
      <c r="R610" s="0"/>
      <c r="S610" s="0" t="n">
        <v>1</v>
      </c>
      <c r="T610" s="0"/>
      <c r="V610" s="0"/>
    </row>
    <row r="611" customFormat="false" ht="12.8" hidden="false" customHeight="false" outlineLevel="0" collapsed="false">
      <c r="A611" s="10" t="s">
        <v>176</v>
      </c>
      <c r="B611" s="10" t="s">
        <v>953</v>
      </c>
      <c r="C611" s="10" t="n">
        <v>1</v>
      </c>
      <c r="D611" s="10" t="n">
        <v>1</v>
      </c>
      <c r="E611" s="10" t="n">
        <v>0</v>
      </c>
      <c r="F611" s="0"/>
      <c r="G611" s="10" t="n">
        <v>1</v>
      </c>
      <c r="H611" s="0"/>
      <c r="I611" s="10" t="n">
        <v>1</v>
      </c>
      <c r="J611" s="10" t="n">
        <v>1</v>
      </c>
      <c r="K611" s="0"/>
      <c r="L611" s="0"/>
      <c r="M611" s="10" t="s">
        <v>954</v>
      </c>
      <c r="N611" s="0"/>
      <c r="O611" s="0"/>
      <c r="P611" s="0"/>
      <c r="Q611" s="0"/>
      <c r="R611" s="0"/>
      <c r="S611" s="0" t="n">
        <v>1</v>
      </c>
      <c r="T611" s="0"/>
      <c r="V611" s="0"/>
    </row>
    <row r="612" customFormat="false" ht="12.8" hidden="false" customHeight="false" outlineLevel="0" collapsed="false">
      <c r="A612" s="10" t="s">
        <v>176</v>
      </c>
      <c r="B612" s="10" t="s">
        <v>955</v>
      </c>
      <c r="C612" s="10" t="n">
        <v>1</v>
      </c>
      <c r="D612" s="10" t="n">
        <v>1</v>
      </c>
      <c r="E612" s="10" t="n">
        <v>0</v>
      </c>
      <c r="F612" s="0"/>
      <c r="G612" s="10" t="n">
        <v>1</v>
      </c>
      <c r="H612" s="0"/>
      <c r="I612" s="0"/>
      <c r="J612" s="10" t="n">
        <v>1</v>
      </c>
      <c r="K612" s="0"/>
      <c r="L612" s="0"/>
      <c r="M612" s="0"/>
      <c r="N612" s="0"/>
      <c r="O612" s="0"/>
      <c r="P612" s="0"/>
      <c r="Q612" s="0"/>
      <c r="R612" s="0"/>
      <c r="S612" s="0" t="n">
        <v>1</v>
      </c>
      <c r="T612" s="0"/>
      <c r="V612" s="0"/>
    </row>
    <row r="613" customFormat="false" ht="12.8" hidden="false" customHeight="false" outlineLevel="0" collapsed="false">
      <c r="A613" s="10" t="s">
        <v>176</v>
      </c>
      <c r="B613" s="10" t="s">
        <v>956</v>
      </c>
      <c r="C613" s="10" t="n">
        <v>1</v>
      </c>
      <c r="D613" s="10" t="n">
        <v>1</v>
      </c>
      <c r="E613" s="10" t="n">
        <v>1</v>
      </c>
      <c r="F613" s="0"/>
      <c r="G613" s="10" t="n">
        <v>1</v>
      </c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 t="n">
        <v>1</v>
      </c>
      <c r="T613" s="0"/>
      <c r="V613" s="0"/>
    </row>
    <row r="614" customFormat="false" ht="12.8" hidden="false" customHeight="false" outlineLevel="0" collapsed="false">
      <c r="A614" s="10" t="s">
        <v>176</v>
      </c>
      <c r="B614" s="10" t="s">
        <v>957</v>
      </c>
      <c r="C614" s="10" t="n">
        <v>1</v>
      </c>
      <c r="D614" s="10" t="n">
        <v>1</v>
      </c>
      <c r="E614" s="10" t="n">
        <v>0</v>
      </c>
      <c r="F614" s="0"/>
      <c r="G614" s="10" t="n">
        <v>1</v>
      </c>
      <c r="H614" s="10" t="n">
        <v>1</v>
      </c>
      <c r="I614" s="0"/>
      <c r="J614" s="10" t="n">
        <v>1</v>
      </c>
      <c r="K614" s="0"/>
      <c r="L614" s="0"/>
      <c r="M614" s="10" t="s">
        <v>958</v>
      </c>
      <c r="N614" s="0"/>
      <c r="O614" s="0"/>
      <c r="P614" s="0"/>
      <c r="Q614" s="0"/>
      <c r="R614" s="0"/>
      <c r="S614" s="0" t="n">
        <v>1</v>
      </c>
      <c r="T614" s="0"/>
      <c r="V614" s="0"/>
    </row>
    <row r="615" customFormat="false" ht="12.8" hidden="false" customHeight="false" outlineLevel="0" collapsed="false">
      <c r="A615" s="10" t="s">
        <v>176</v>
      </c>
      <c r="B615" s="10" t="s">
        <v>959</v>
      </c>
      <c r="C615" s="10" t="n">
        <v>1</v>
      </c>
      <c r="D615" s="10" t="n">
        <v>1</v>
      </c>
      <c r="E615" s="10" t="n">
        <v>0</v>
      </c>
      <c r="F615" s="0"/>
      <c r="G615" s="10" t="n">
        <v>1</v>
      </c>
      <c r="H615" s="0"/>
      <c r="I615" s="0"/>
      <c r="J615" s="10" t="n">
        <v>1</v>
      </c>
      <c r="K615" s="0"/>
      <c r="L615" s="0"/>
      <c r="M615" s="10" t="s">
        <v>952</v>
      </c>
      <c r="N615" s="0"/>
      <c r="O615" s="0"/>
      <c r="P615" s="0"/>
      <c r="Q615" s="0"/>
      <c r="R615" s="0"/>
      <c r="S615" s="0" t="n">
        <v>1</v>
      </c>
      <c r="T615" s="0"/>
      <c r="V615" s="0"/>
    </row>
    <row r="616" customFormat="false" ht="12.8" hidden="false" customHeight="false" outlineLevel="0" collapsed="false">
      <c r="A616" s="10" t="s">
        <v>176</v>
      </c>
      <c r="B616" s="10" t="s">
        <v>960</v>
      </c>
      <c r="C616" s="10" t="n">
        <v>1</v>
      </c>
      <c r="D616" s="10" t="n">
        <v>1</v>
      </c>
      <c r="E616" s="10" t="n">
        <v>0</v>
      </c>
      <c r="F616" s="0"/>
      <c r="G616" s="10" t="n">
        <v>1</v>
      </c>
      <c r="H616" s="0"/>
      <c r="I616" s="0"/>
      <c r="J616" s="10" t="n">
        <v>1</v>
      </c>
      <c r="K616" s="0"/>
      <c r="L616" s="0"/>
      <c r="M616" s="10" t="s">
        <v>952</v>
      </c>
      <c r="N616" s="0"/>
      <c r="O616" s="0"/>
      <c r="P616" s="0"/>
      <c r="Q616" s="0"/>
      <c r="R616" s="0"/>
      <c r="S616" s="0" t="n">
        <v>1</v>
      </c>
      <c r="T616" s="0"/>
      <c r="V616" s="0"/>
    </row>
    <row r="617" customFormat="false" ht="12.8" hidden="false" customHeight="false" outlineLevel="0" collapsed="false">
      <c r="A617" s="10" t="s">
        <v>176</v>
      </c>
      <c r="B617" s="10" t="s">
        <v>961</v>
      </c>
      <c r="C617" s="10" t="n">
        <v>1</v>
      </c>
      <c r="D617" s="10" t="n">
        <v>1</v>
      </c>
      <c r="E617" s="10" t="n">
        <v>0</v>
      </c>
      <c r="F617" s="0"/>
      <c r="G617" s="10" t="n">
        <v>1</v>
      </c>
      <c r="H617" s="0"/>
      <c r="I617" s="0"/>
      <c r="J617" s="10" t="n">
        <v>1</v>
      </c>
      <c r="K617" s="0"/>
      <c r="L617" s="0"/>
      <c r="M617" s="10" t="s">
        <v>952</v>
      </c>
      <c r="N617" s="0"/>
      <c r="O617" s="0"/>
      <c r="P617" s="0"/>
      <c r="Q617" s="0"/>
      <c r="R617" s="0"/>
      <c r="S617" s="0" t="n">
        <v>1</v>
      </c>
      <c r="T617" s="0"/>
      <c r="V617" s="0"/>
    </row>
    <row r="618" customFormat="false" ht="12.8" hidden="false" customHeight="false" outlineLevel="0" collapsed="false">
      <c r="A618" s="10" t="s">
        <v>176</v>
      </c>
      <c r="B618" s="10" t="s">
        <v>962</v>
      </c>
      <c r="C618" s="10" t="n">
        <v>1</v>
      </c>
      <c r="D618" s="10" t="n">
        <v>1</v>
      </c>
      <c r="E618" s="10" t="n">
        <v>1</v>
      </c>
      <c r="F618" s="0"/>
      <c r="G618" s="10" t="n">
        <v>1</v>
      </c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 t="n">
        <v>1</v>
      </c>
      <c r="T618" s="0"/>
      <c r="V618" s="0"/>
    </row>
    <row r="619" customFormat="false" ht="12.8" hidden="false" customHeight="false" outlineLevel="0" collapsed="false">
      <c r="A619" s="10" t="s">
        <v>176</v>
      </c>
      <c r="B619" s="10" t="s">
        <v>963</v>
      </c>
      <c r="C619" s="10" t="n">
        <v>1</v>
      </c>
      <c r="D619" s="10" t="n">
        <v>1</v>
      </c>
      <c r="E619" s="10" t="n">
        <v>0</v>
      </c>
      <c r="F619" s="0"/>
      <c r="G619" s="10" t="n">
        <v>1</v>
      </c>
      <c r="H619" s="0"/>
      <c r="I619" s="0"/>
      <c r="J619" s="10" t="n">
        <v>1</v>
      </c>
      <c r="K619" s="0"/>
      <c r="L619" s="0"/>
      <c r="M619" s="10" t="s">
        <v>952</v>
      </c>
      <c r="N619" s="0"/>
      <c r="O619" s="0"/>
      <c r="P619" s="0"/>
      <c r="Q619" s="0"/>
      <c r="R619" s="0"/>
      <c r="S619" s="0" t="n">
        <v>1</v>
      </c>
      <c r="T619" s="0"/>
      <c r="V619" s="0"/>
    </row>
    <row r="620" customFormat="false" ht="12.8" hidden="false" customHeight="false" outlineLevel="0" collapsed="false">
      <c r="A620" s="10" t="s">
        <v>176</v>
      </c>
      <c r="B620" s="10" t="s">
        <v>964</v>
      </c>
      <c r="C620" s="10" t="n">
        <v>1</v>
      </c>
      <c r="D620" s="10" t="n">
        <v>1</v>
      </c>
      <c r="E620" s="10" t="n">
        <v>0</v>
      </c>
      <c r="F620" s="0"/>
      <c r="G620" s="10" t="n">
        <v>1</v>
      </c>
      <c r="H620" s="0"/>
      <c r="I620" s="0"/>
      <c r="J620" s="10" t="n">
        <v>1</v>
      </c>
      <c r="K620" s="0"/>
      <c r="L620" s="0"/>
      <c r="M620" s="10" t="s">
        <v>952</v>
      </c>
      <c r="N620" s="0"/>
      <c r="O620" s="0"/>
      <c r="P620" s="0"/>
      <c r="Q620" s="0"/>
      <c r="R620" s="0"/>
      <c r="S620" s="0" t="n">
        <v>1</v>
      </c>
      <c r="T620" s="0"/>
      <c r="V620" s="0"/>
    </row>
    <row r="621" customFormat="false" ht="12.8" hidden="false" customHeight="false" outlineLevel="0" collapsed="false">
      <c r="A621" s="10" t="s">
        <v>176</v>
      </c>
      <c r="B621" s="10" t="s">
        <v>965</v>
      </c>
      <c r="C621" s="10" t="n">
        <v>1</v>
      </c>
      <c r="D621" s="10" t="n">
        <v>1</v>
      </c>
      <c r="E621" s="10" t="n">
        <v>0</v>
      </c>
      <c r="F621" s="0"/>
      <c r="G621" s="10" t="n">
        <v>1</v>
      </c>
      <c r="H621" s="0"/>
      <c r="I621" s="0"/>
      <c r="J621" s="10" t="n">
        <v>1</v>
      </c>
      <c r="K621" s="0"/>
      <c r="L621" s="0"/>
      <c r="M621" s="10" t="s">
        <v>952</v>
      </c>
      <c r="N621" s="0"/>
      <c r="O621" s="0"/>
      <c r="P621" s="0"/>
      <c r="Q621" s="0"/>
      <c r="R621" s="0"/>
      <c r="S621" s="0" t="n">
        <v>1</v>
      </c>
      <c r="T621" s="0"/>
      <c r="V621" s="0"/>
    </row>
    <row r="622" customFormat="false" ht="12.8" hidden="false" customHeight="false" outlineLevel="0" collapsed="false">
      <c r="A622" s="10" t="s">
        <v>176</v>
      </c>
      <c r="B622" s="10" t="s">
        <v>966</v>
      </c>
      <c r="C622" s="10" t="n">
        <v>1</v>
      </c>
      <c r="D622" s="10" t="n">
        <v>1</v>
      </c>
      <c r="E622" s="10" t="n">
        <v>0</v>
      </c>
      <c r="F622" s="0"/>
      <c r="G622" s="10" t="n">
        <v>1</v>
      </c>
      <c r="H622" s="0"/>
      <c r="I622" s="0"/>
      <c r="J622" s="10" t="n">
        <v>1</v>
      </c>
      <c r="K622" s="0"/>
      <c r="L622" s="0"/>
      <c r="M622" s="10" t="s">
        <v>952</v>
      </c>
      <c r="N622" s="0"/>
      <c r="O622" s="0"/>
      <c r="P622" s="0"/>
      <c r="Q622" s="0"/>
      <c r="R622" s="0"/>
      <c r="S622" s="0" t="n">
        <v>1</v>
      </c>
      <c r="T622" s="0"/>
      <c r="V622" s="0"/>
    </row>
    <row r="623" customFormat="false" ht="12.8" hidden="false" customHeight="false" outlineLevel="0" collapsed="false">
      <c r="A623" s="10" t="s">
        <v>176</v>
      </c>
      <c r="B623" s="10" t="s">
        <v>967</v>
      </c>
      <c r="C623" s="10" t="n">
        <v>1</v>
      </c>
      <c r="D623" s="10" t="n">
        <v>1</v>
      </c>
      <c r="E623" s="10" t="n">
        <v>1</v>
      </c>
      <c r="F623" s="0"/>
      <c r="G623" s="10" t="n">
        <v>1</v>
      </c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 t="n">
        <v>1</v>
      </c>
      <c r="T623" s="0"/>
      <c r="V623" s="0"/>
    </row>
    <row r="624" customFormat="false" ht="12.8" hidden="false" customHeight="false" outlineLevel="0" collapsed="false">
      <c r="A624" s="10" t="s">
        <v>176</v>
      </c>
      <c r="B624" s="10" t="s">
        <v>968</v>
      </c>
      <c r="C624" s="10" t="n">
        <v>1</v>
      </c>
      <c r="D624" s="10" t="n">
        <v>1</v>
      </c>
      <c r="E624" s="10" t="n">
        <v>1</v>
      </c>
      <c r="F624" s="0"/>
      <c r="G624" s="10" t="n">
        <v>1</v>
      </c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 t="n">
        <v>1</v>
      </c>
      <c r="T624" s="0"/>
      <c r="V624" s="0"/>
    </row>
    <row r="625" customFormat="false" ht="12.8" hidden="false" customHeight="false" outlineLevel="0" collapsed="false">
      <c r="A625" s="10" t="s">
        <v>176</v>
      </c>
      <c r="B625" s="10" t="s">
        <v>969</v>
      </c>
      <c r="C625" s="10" t="n">
        <v>1</v>
      </c>
      <c r="D625" s="10" t="n">
        <v>1</v>
      </c>
      <c r="E625" s="10" t="n">
        <v>0</v>
      </c>
      <c r="F625" s="0"/>
      <c r="G625" s="10" t="n">
        <v>1</v>
      </c>
      <c r="H625" s="0"/>
      <c r="I625" s="0"/>
      <c r="J625" s="10" t="n">
        <v>1</v>
      </c>
      <c r="K625" s="0"/>
      <c r="L625" s="0"/>
      <c r="M625" s="10" t="s">
        <v>952</v>
      </c>
      <c r="N625" s="0"/>
      <c r="O625" s="0"/>
      <c r="P625" s="0"/>
      <c r="Q625" s="0"/>
      <c r="R625" s="0"/>
      <c r="S625" s="0" t="n">
        <v>1</v>
      </c>
      <c r="T625" s="0"/>
      <c r="V625" s="0"/>
    </row>
    <row r="626" customFormat="false" ht="12.8" hidden="false" customHeight="false" outlineLevel="0" collapsed="false">
      <c r="A626" s="10" t="s">
        <v>176</v>
      </c>
      <c r="B626" s="10" t="s">
        <v>970</v>
      </c>
      <c r="C626" s="10" t="n">
        <v>1</v>
      </c>
      <c r="D626" s="10" t="n">
        <v>1</v>
      </c>
      <c r="E626" s="10" t="n">
        <v>0</v>
      </c>
      <c r="F626" s="0"/>
      <c r="G626" s="10" t="n">
        <v>1</v>
      </c>
      <c r="H626" s="0"/>
      <c r="I626" s="0"/>
      <c r="J626" s="10" t="n">
        <v>1</v>
      </c>
      <c r="K626" s="0"/>
      <c r="L626" s="0"/>
      <c r="M626" s="10" t="s">
        <v>952</v>
      </c>
      <c r="N626" s="0"/>
      <c r="O626" s="0"/>
      <c r="P626" s="0"/>
      <c r="Q626" s="0"/>
      <c r="R626" s="0"/>
      <c r="S626" s="0" t="n">
        <v>1</v>
      </c>
      <c r="T626" s="0"/>
      <c r="V626" s="0"/>
    </row>
    <row r="627" customFormat="false" ht="12.8" hidden="false" customHeight="false" outlineLevel="0" collapsed="false">
      <c r="A627" s="10" t="s">
        <v>176</v>
      </c>
      <c r="B627" s="10" t="s">
        <v>971</v>
      </c>
      <c r="C627" s="10" t="n">
        <v>1</v>
      </c>
      <c r="D627" s="10" t="n">
        <v>1</v>
      </c>
      <c r="E627" s="10" t="n">
        <v>1</v>
      </c>
      <c r="F627" s="0"/>
      <c r="G627" s="10" t="n">
        <v>1</v>
      </c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 t="n">
        <v>1</v>
      </c>
      <c r="T627" s="0"/>
      <c r="V627" s="0"/>
    </row>
    <row r="628" customFormat="false" ht="12.8" hidden="false" customHeight="false" outlineLevel="0" collapsed="false">
      <c r="A628" s="10" t="s">
        <v>176</v>
      </c>
      <c r="B628" s="10" t="s">
        <v>972</v>
      </c>
      <c r="C628" s="10" t="n">
        <v>1</v>
      </c>
      <c r="D628" s="10" t="n">
        <v>1</v>
      </c>
      <c r="E628" s="10" t="n">
        <v>0</v>
      </c>
      <c r="F628" s="0"/>
      <c r="G628" s="10" t="n">
        <v>1</v>
      </c>
      <c r="H628" s="0"/>
      <c r="I628" s="0"/>
      <c r="J628" s="10" t="n">
        <v>1</v>
      </c>
      <c r="K628" s="0"/>
      <c r="L628" s="0"/>
      <c r="M628" s="10" t="s">
        <v>952</v>
      </c>
      <c r="N628" s="0"/>
      <c r="O628" s="0"/>
      <c r="P628" s="0"/>
      <c r="Q628" s="0"/>
      <c r="R628" s="0"/>
      <c r="S628" s="0" t="n">
        <v>1</v>
      </c>
      <c r="T628" s="0"/>
      <c r="V628" s="0"/>
    </row>
    <row r="629" customFormat="false" ht="12.8" hidden="false" customHeight="false" outlineLevel="0" collapsed="false">
      <c r="A629" s="10" t="s">
        <v>176</v>
      </c>
      <c r="B629" s="10" t="s">
        <v>973</v>
      </c>
      <c r="C629" s="10" t="n">
        <v>1</v>
      </c>
      <c r="D629" s="10" t="n">
        <v>1</v>
      </c>
      <c r="E629" s="10" t="n">
        <v>0</v>
      </c>
      <c r="F629" s="0"/>
      <c r="G629" s="10" t="n">
        <v>1</v>
      </c>
      <c r="H629" s="0"/>
      <c r="I629" s="0"/>
      <c r="J629" s="0"/>
      <c r="K629" s="0"/>
      <c r="L629" s="0"/>
      <c r="M629" s="10" t="s">
        <v>501</v>
      </c>
      <c r="N629" s="40"/>
      <c r="O629" s="0"/>
      <c r="P629" s="0"/>
      <c r="Q629" s="0"/>
      <c r="R629" s="0"/>
      <c r="S629" s="0" t="n">
        <v>1</v>
      </c>
      <c r="T629" s="0"/>
      <c r="V629" s="0"/>
    </row>
    <row r="630" customFormat="false" ht="12.8" hidden="false" customHeight="false" outlineLevel="0" collapsed="false">
      <c r="A630" s="10" t="s">
        <v>176</v>
      </c>
      <c r="B630" s="10" t="s">
        <v>974</v>
      </c>
      <c r="C630" s="10" t="n">
        <v>1</v>
      </c>
      <c r="D630" s="10" t="n">
        <v>1</v>
      </c>
      <c r="E630" s="0"/>
      <c r="F630" s="0"/>
      <c r="G630" s="0"/>
      <c r="H630" s="0"/>
      <c r="I630" s="0"/>
      <c r="J630" s="0"/>
      <c r="K630" s="0"/>
      <c r="L630" s="0"/>
      <c r="M630" s="10" t="s">
        <v>882</v>
      </c>
      <c r="N630" s="0"/>
      <c r="O630" s="0"/>
      <c r="P630" s="0"/>
      <c r="Q630" s="0"/>
      <c r="R630" s="0"/>
      <c r="S630" s="0" t="n">
        <v>1</v>
      </c>
      <c r="T630" s="0"/>
      <c r="V630" s="0"/>
    </row>
    <row r="631" customFormat="false" ht="12.8" hidden="false" customHeight="false" outlineLevel="0" collapsed="false">
      <c r="A631" s="10" t="s">
        <v>178</v>
      </c>
      <c r="B631" s="10" t="s">
        <v>975</v>
      </c>
      <c r="C631" s="10" t="n">
        <v>1</v>
      </c>
      <c r="D631" s="10" t="n">
        <v>1</v>
      </c>
      <c r="E631" s="10" t="n">
        <v>0</v>
      </c>
      <c r="F631" s="0"/>
      <c r="G631" s="10" t="n">
        <v>1</v>
      </c>
      <c r="H631" s="10" t="n">
        <v>1</v>
      </c>
      <c r="I631" s="0"/>
      <c r="J631" s="0"/>
      <c r="K631" s="0"/>
      <c r="L631" s="10" t="n">
        <v>1</v>
      </c>
      <c r="M631" s="10" t="s">
        <v>392</v>
      </c>
      <c r="N631" s="0"/>
      <c r="O631" s="0"/>
      <c r="P631" s="0"/>
      <c r="Q631" s="0"/>
      <c r="R631" s="0"/>
      <c r="S631" s="0" t="n">
        <v>1</v>
      </c>
      <c r="T631" s="0"/>
      <c r="V631" s="0"/>
    </row>
    <row r="632" customFormat="false" ht="12.8" hidden="false" customHeight="false" outlineLevel="0" collapsed="false">
      <c r="A632" s="10" t="s">
        <v>178</v>
      </c>
      <c r="B632" s="34" t="s">
        <v>976</v>
      </c>
      <c r="C632" s="10" t="n">
        <v>1</v>
      </c>
      <c r="D632" s="10" t="n">
        <v>1</v>
      </c>
      <c r="E632" s="10" t="n">
        <v>0</v>
      </c>
      <c r="F632" s="0"/>
      <c r="G632" s="10" t="n">
        <v>1</v>
      </c>
      <c r="H632" s="0"/>
      <c r="I632" s="0"/>
      <c r="J632" s="0"/>
      <c r="K632" s="0"/>
      <c r="L632" s="10" t="n">
        <v>1</v>
      </c>
      <c r="M632" s="10" t="s">
        <v>392</v>
      </c>
      <c r="N632" s="0"/>
      <c r="O632" s="0"/>
      <c r="P632" s="0"/>
      <c r="Q632" s="0"/>
      <c r="R632" s="0"/>
      <c r="S632" s="0" t="n">
        <v>1</v>
      </c>
      <c r="T632" s="0"/>
      <c r="V632" s="0"/>
    </row>
    <row r="633" customFormat="false" ht="12.8" hidden="false" customHeight="false" outlineLevel="0" collapsed="false">
      <c r="A633" s="10" t="s">
        <v>178</v>
      </c>
      <c r="B633" s="10" t="s">
        <v>977</v>
      </c>
      <c r="C633" s="10" t="n">
        <v>1</v>
      </c>
      <c r="D633" s="10" t="n">
        <v>1</v>
      </c>
      <c r="E633" s="10" t="n">
        <v>0</v>
      </c>
      <c r="F633" s="0"/>
      <c r="G633" s="10" t="n">
        <v>1</v>
      </c>
      <c r="H633" s="10" t="n">
        <v>1</v>
      </c>
      <c r="I633" s="0"/>
      <c r="J633" s="10" t="n">
        <v>1</v>
      </c>
      <c r="K633" s="0"/>
      <c r="L633" s="0"/>
      <c r="M633" s="0"/>
      <c r="N633" s="0"/>
      <c r="O633" s="0"/>
      <c r="P633" s="0"/>
      <c r="Q633" s="0"/>
      <c r="R633" s="0"/>
      <c r="S633" s="0" t="n">
        <v>1</v>
      </c>
      <c r="T633" s="0"/>
      <c r="V633" s="0"/>
    </row>
    <row r="634" customFormat="false" ht="12.8" hidden="false" customHeight="false" outlineLevel="0" collapsed="false">
      <c r="A634" s="10" t="s">
        <v>178</v>
      </c>
      <c r="B634" s="34" t="s">
        <v>978</v>
      </c>
      <c r="C634" s="10" t="n">
        <v>1</v>
      </c>
      <c r="D634" s="10" t="n">
        <v>1</v>
      </c>
      <c r="E634" s="10" t="n">
        <v>0</v>
      </c>
      <c r="F634" s="0"/>
      <c r="G634" s="10" t="n">
        <v>1</v>
      </c>
      <c r="H634" s="0"/>
      <c r="I634" s="0"/>
      <c r="J634" s="0"/>
      <c r="K634" s="0"/>
      <c r="L634" s="10" t="n">
        <v>1</v>
      </c>
      <c r="M634" s="10" t="s">
        <v>392</v>
      </c>
      <c r="N634" s="0"/>
      <c r="O634" s="0"/>
      <c r="P634" s="0"/>
      <c r="Q634" s="0"/>
      <c r="R634" s="0"/>
      <c r="S634" s="0" t="n">
        <v>1</v>
      </c>
      <c r="T634" s="0"/>
      <c r="V634" s="0"/>
    </row>
    <row r="635" customFormat="false" ht="12.8" hidden="false" customHeight="false" outlineLevel="0" collapsed="false">
      <c r="A635" s="10" t="s">
        <v>178</v>
      </c>
      <c r="B635" s="10" t="s">
        <v>979</v>
      </c>
      <c r="C635" s="10" t="n">
        <v>1</v>
      </c>
      <c r="D635" s="10" t="n">
        <v>1</v>
      </c>
      <c r="E635" s="10" t="n">
        <v>0</v>
      </c>
      <c r="F635" s="0"/>
      <c r="G635" s="10" t="n">
        <v>1</v>
      </c>
      <c r="H635" s="0"/>
      <c r="I635" s="0"/>
      <c r="J635" s="0"/>
      <c r="K635" s="0"/>
      <c r="L635" s="10" t="n">
        <v>1</v>
      </c>
      <c r="M635" s="10" t="s">
        <v>392</v>
      </c>
      <c r="N635" s="0"/>
      <c r="O635" s="0"/>
      <c r="P635" s="0"/>
      <c r="Q635" s="0"/>
      <c r="R635" s="0"/>
      <c r="S635" s="0" t="n">
        <v>1</v>
      </c>
      <c r="T635" s="0"/>
      <c r="V635" s="0"/>
    </row>
    <row r="636" customFormat="false" ht="12.8" hidden="false" customHeight="false" outlineLevel="0" collapsed="false">
      <c r="A636" s="10" t="s">
        <v>178</v>
      </c>
      <c r="B636" s="10" t="s">
        <v>980</v>
      </c>
      <c r="C636" s="10" t="n">
        <v>1</v>
      </c>
      <c r="D636" s="10" t="n">
        <v>1</v>
      </c>
      <c r="E636" s="10" t="n">
        <v>0</v>
      </c>
      <c r="F636" s="0"/>
      <c r="G636" s="10" t="n">
        <v>1</v>
      </c>
      <c r="H636" s="0"/>
      <c r="I636" s="0"/>
      <c r="J636" s="0"/>
      <c r="K636" s="0"/>
      <c r="L636" s="10" t="n">
        <v>1</v>
      </c>
      <c r="M636" s="10" t="s">
        <v>392</v>
      </c>
      <c r="N636" s="0"/>
      <c r="O636" s="0"/>
      <c r="P636" s="0"/>
      <c r="Q636" s="0"/>
      <c r="R636" s="0"/>
      <c r="S636" s="0" t="n">
        <v>1</v>
      </c>
      <c r="T636" s="0"/>
      <c r="V636" s="0"/>
    </row>
    <row r="637" customFormat="false" ht="12.8" hidden="false" customHeight="false" outlineLevel="0" collapsed="false">
      <c r="A637" s="10" t="s">
        <v>178</v>
      </c>
      <c r="B637" s="10" t="s">
        <v>981</v>
      </c>
      <c r="C637" s="10" t="n">
        <v>1</v>
      </c>
      <c r="D637" s="10" t="n">
        <v>1</v>
      </c>
      <c r="E637" s="10" t="n">
        <v>0</v>
      </c>
      <c r="F637" s="0"/>
      <c r="G637" s="10" t="n">
        <v>1</v>
      </c>
      <c r="H637" s="10" t="n">
        <v>1</v>
      </c>
      <c r="I637" s="0"/>
      <c r="J637" s="10" t="n">
        <v>1</v>
      </c>
      <c r="K637" s="0"/>
      <c r="L637" s="0"/>
      <c r="M637" s="0"/>
      <c r="N637" s="0"/>
      <c r="O637" s="0"/>
      <c r="P637" s="0"/>
      <c r="Q637" s="0"/>
      <c r="R637" s="0"/>
      <c r="S637" s="0" t="n">
        <v>1</v>
      </c>
      <c r="T637" s="0"/>
      <c r="V637" s="0"/>
    </row>
    <row r="638" customFormat="false" ht="12.8" hidden="false" customHeight="false" outlineLevel="0" collapsed="false">
      <c r="A638" s="10" t="s">
        <v>178</v>
      </c>
      <c r="B638" s="10" t="s">
        <v>982</v>
      </c>
      <c r="C638" s="10" t="n">
        <v>1</v>
      </c>
      <c r="D638" s="10" t="n">
        <v>1</v>
      </c>
      <c r="E638" s="10" t="n">
        <v>0</v>
      </c>
      <c r="F638" s="0"/>
      <c r="G638" s="10" t="n">
        <v>1</v>
      </c>
      <c r="H638" s="0"/>
      <c r="I638" s="0"/>
      <c r="J638" s="0"/>
      <c r="K638" s="0"/>
      <c r="L638" s="10" t="n">
        <v>1</v>
      </c>
      <c r="M638" s="10" t="s">
        <v>392</v>
      </c>
      <c r="N638" s="0"/>
      <c r="O638" s="0"/>
      <c r="P638" s="0"/>
      <c r="Q638" s="0"/>
      <c r="R638" s="0"/>
      <c r="S638" s="0" t="n">
        <v>1</v>
      </c>
      <c r="T638" s="0"/>
      <c r="V638" s="0"/>
    </row>
    <row r="639" customFormat="false" ht="12.8" hidden="false" customHeight="false" outlineLevel="0" collapsed="false">
      <c r="A639" s="10" t="s">
        <v>178</v>
      </c>
      <c r="B639" s="10" t="s">
        <v>983</v>
      </c>
      <c r="C639" s="10" t="n">
        <v>1</v>
      </c>
      <c r="D639" s="10" t="n">
        <v>1</v>
      </c>
      <c r="E639" s="10" t="n">
        <v>0</v>
      </c>
      <c r="F639" s="0"/>
      <c r="G639" s="10" t="n">
        <v>1</v>
      </c>
      <c r="H639" s="0"/>
      <c r="I639" s="0"/>
      <c r="J639" s="0"/>
      <c r="K639" s="0"/>
      <c r="L639" s="10" t="n">
        <v>1</v>
      </c>
      <c r="M639" s="10" t="s">
        <v>392</v>
      </c>
      <c r="N639" s="0"/>
      <c r="O639" s="0"/>
      <c r="P639" s="0"/>
      <c r="Q639" s="0"/>
      <c r="R639" s="0"/>
      <c r="S639" s="0" t="n">
        <v>1</v>
      </c>
      <c r="T639" s="0"/>
      <c r="V639" s="0"/>
    </row>
    <row r="640" customFormat="false" ht="12.8" hidden="false" customHeight="false" outlineLevel="0" collapsed="false">
      <c r="A640" s="10" t="s">
        <v>178</v>
      </c>
      <c r="B640" s="10" t="s">
        <v>984</v>
      </c>
      <c r="C640" s="10" t="n">
        <v>1</v>
      </c>
      <c r="D640" s="10" t="n">
        <v>1</v>
      </c>
      <c r="E640" s="10" t="n">
        <v>0</v>
      </c>
      <c r="F640" s="0"/>
      <c r="G640" s="10" t="n">
        <v>1</v>
      </c>
      <c r="H640" s="10" t="n">
        <v>1</v>
      </c>
      <c r="I640" s="0"/>
      <c r="J640" s="10" t="n">
        <v>1</v>
      </c>
      <c r="K640" s="0"/>
      <c r="L640" s="0"/>
      <c r="M640" s="0"/>
      <c r="N640" s="0"/>
      <c r="O640" s="0"/>
      <c r="P640" s="0"/>
      <c r="Q640" s="0"/>
      <c r="R640" s="0"/>
      <c r="S640" s="0" t="n">
        <v>1</v>
      </c>
      <c r="T640" s="0"/>
      <c r="V640" s="0"/>
    </row>
    <row r="641" customFormat="false" ht="12.8" hidden="false" customHeight="false" outlineLevel="0" collapsed="false">
      <c r="A641" s="10" t="s">
        <v>178</v>
      </c>
      <c r="B641" s="10" t="s">
        <v>985</v>
      </c>
      <c r="C641" s="10" t="n">
        <v>1</v>
      </c>
      <c r="D641" s="10" t="n">
        <v>1</v>
      </c>
      <c r="E641" s="10" t="n">
        <v>0</v>
      </c>
      <c r="F641" s="0"/>
      <c r="G641" s="10" t="n">
        <v>1</v>
      </c>
      <c r="H641" s="0"/>
      <c r="I641" s="0"/>
      <c r="J641" s="0"/>
      <c r="K641" s="0"/>
      <c r="L641" s="10" t="n">
        <v>1</v>
      </c>
      <c r="M641" s="10" t="s">
        <v>392</v>
      </c>
      <c r="N641" s="0"/>
      <c r="O641" s="0"/>
      <c r="P641" s="0"/>
      <c r="Q641" s="0"/>
      <c r="R641" s="0"/>
      <c r="S641" s="0" t="n">
        <v>1</v>
      </c>
      <c r="T641" s="0"/>
      <c r="V641" s="0"/>
    </row>
    <row r="642" customFormat="false" ht="12.8" hidden="false" customHeight="false" outlineLevel="0" collapsed="false">
      <c r="A642" s="10" t="s">
        <v>178</v>
      </c>
      <c r="B642" s="10" t="s">
        <v>986</v>
      </c>
      <c r="C642" s="10" t="n">
        <v>1</v>
      </c>
      <c r="D642" s="10" t="n">
        <v>1</v>
      </c>
      <c r="E642" s="10" t="n">
        <v>0</v>
      </c>
      <c r="F642" s="0"/>
      <c r="G642" s="10" t="n">
        <v>1</v>
      </c>
      <c r="H642" s="0"/>
      <c r="I642" s="0"/>
      <c r="J642" s="0"/>
      <c r="K642" s="0"/>
      <c r="L642" s="10" t="n">
        <v>1</v>
      </c>
      <c r="M642" s="10" t="s">
        <v>392</v>
      </c>
      <c r="N642" s="0"/>
      <c r="O642" s="0"/>
      <c r="P642" s="0"/>
      <c r="Q642" s="0"/>
      <c r="R642" s="0"/>
      <c r="S642" s="0" t="n">
        <v>1</v>
      </c>
      <c r="T642" s="0"/>
      <c r="V642" s="0"/>
    </row>
    <row r="643" customFormat="false" ht="12.8" hidden="false" customHeight="false" outlineLevel="0" collapsed="false">
      <c r="A643" s="10" t="s">
        <v>178</v>
      </c>
      <c r="B643" s="10" t="s">
        <v>987</v>
      </c>
      <c r="C643" s="10" t="n">
        <v>1</v>
      </c>
      <c r="D643" s="10" t="n">
        <v>1</v>
      </c>
      <c r="E643" s="10" t="n">
        <v>0</v>
      </c>
      <c r="F643" s="0"/>
      <c r="G643" s="10" t="n">
        <v>1</v>
      </c>
      <c r="H643" s="10" t="n">
        <v>1</v>
      </c>
      <c r="I643" s="0"/>
      <c r="J643" s="0"/>
      <c r="K643" s="0"/>
      <c r="L643" s="10" t="n">
        <v>1</v>
      </c>
      <c r="M643" s="10" t="s">
        <v>392</v>
      </c>
      <c r="N643" s="0"/>
      <c r="O643" s="0"/>
      <c r="P643" s="0"/>
      <c r="Q643" s="0"/>
      <c r="R643" s="0"/>
      <c r="S643" s="0" t="n">
        <v>1</v>
      </c>
      <c r="T643" s="0"/>
      <c r="V643" s="0"/>
    </row>
    <row r="644" customFormat="false" ht="12.8" hidden="false" customHeight="false" outlineLevel="0" collapsed="false">
      <c r="A644" s="10" t="s">
        <v>178</v>
      </c>
      <c r="B644" s="10" t="s">
        <v>988</v>
      </c>
      <c r="C644" s="10" t="n">
        <v>1</v>
      </c>
      <c r="D644" s="10" t="n">
        <v>1</v>
      </c>
      <c r="E644" s="10" t="n">
        <v>0</v>
      </c>
      <c r="F644" s="0"/>
      <c r="G644" s="10" t="n">
        <v>1</v>
      </c>
      <c r="H644" s="10" t="n">
        <v>1</v>
      </c>
      <c r="I644" s="0"/>
      <c r="J644" s="0"/>
      <c r="K644" s="0"/>
      <c r="L644" s="10" t="n">
        <v>1</v>
      </c>
      <c r="M644" s="10" t="s">
        <v>392</v>
      </c>
      <c r="N644" s="0"/>
      <c r="O644" s="0"/>
      <c r="P644" s="0"/>
      <c r="Q644" s="0"/>
      <c r="R644" s="0"/>
      <c r="S644" s="0" t="n">
        <v>1</v>
      </c>
      <c r="T644" s="0"/>
      <c r="V644" s="0"/>
    </row>
    <row r="645" customFormat="false" ht="12.8" hidden="false" customHeight="false" outlineLevel="0" collapsed="false">
      <c r="A645" s="10" t="s">
        <v>178</v>
      </c>
      <c r="B645" s="10" t="s">
        <v>989</v>
      </c>
      <c r="C645" s="10" t="n">
        <v>1</v>
      </c>
      <c r="D645" s="10" t="n">
        <v>1</v>
      </c>
      <c r="E645" s="10" t="n">
        <v>0</v>
      </c>
      <c r="F645" s="0"/>
      <c r="G645" s="10" t="n">
        <v>1</v>
      </c>
      <c r="H645" s="0"/>
      <c r="I645" s="0"/>
      <c r="J645" s="0"/>
      <c r="K645" s="0"/>
      <c r="L645" s="10" t="n">
        <v>1</v>
      </c>
      <c r="M645" s="10" t="s">
        <v>392</v>
      </c>
      <c r="N645" s="0"/>
      <c r="O645" s="0"/>
      <c r="P645" s="0"/>
      <c r="Q645" s="0"/>
      <c r="R645" s="0"/>
      <c r="S645" s="0" t="n">
        <v>1</v>
      </c>
      <c r="T645" s="0"/>
      <c r="V645" s="0"/>
    </row>
    <row r="646" customFormat="false" ht="12.8" hidden="false" customHeight="false" outlineLevel="0" collapsed="false">
      <c r="A646" s="10" t="s">
        <v>178</v>
      </c>
      <c r="B646" s="10" t="s">
        <v>990</v>
      </c>
      <c r="C646" s="10" t="n">
        <v>1</v>
      </c>
      <c r="D646" s="10" t="n">
        <v>1</v>
      </c>
      <c r="E646" s="10" t="n">
        <v>0</v>
      </c>
      <c r="F646" s="0"/>
      <c r="G646" s="10" t="n">
        <v>1</v>
      </c>
      <c r="H646" s="0"/>
      <c r="I646" s="0"/>
      <c r="J646" s="0"/>
      <c r="K646" s="0"/>
      <c r="L646" s="10" t="n">
        <v>1</v>
      </c>
      <c r="M646" s="10" t="s">
        <v>392</v>
      </c>
      <c r="N646" s="0"/>
      <c r="O646" s="0"/>
      <c r="P646" s="0"/>
      <c r="Q646" s="0"/>
      <c r="R646" s="0"/>
      <c r="S646" s="0" t="n">
        <v>1</v>
      </c>
      <c r="T646" s="0"/>
      <c r="V646" s="0"/>
    </row>
    <row r="647" customFormat="false" ht="12.8" hidden="false" customHeight="false" outlineLevel="0" collapsed="false">
      <c r="A647" s="10" t="s">
        <v>178</v>
      </c>
      <c r="B647" s="10" t="s">
        <v>991</v>
      </c>
      <c r="C647" s="10" t="n">
        <v>1</v>
      </c>
      <c r="D647" s="10" t="n">
        <v>1</v>
      </c>
      <c r="E647" s="10" t="n">
        <v>1</v>
      </c>
      <c r="F647" s="0"/>
      <c r="G647" s="10" t="n">
        <v>1</v>
      </c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 t="n">
        <v>1</v>
      </c>
      <c r="T647" s="0"/>
      <c r="V647" s="0"/>
    </row>
    <row r="648" customFormat="false" ht="12.8" hidden="false" customHeight="false" outlineLevel="0" collapsed="false">
      <c r="A648" s="10" t="s">
        <v>178</v>
      </c>
      <c r="B648" s="10" t="s">
        <v>992</v>
      </c>
      <c r="C648" s="10" t="n">
        <v>1</v>
      </c>
      <c r="D648" s="10" t="n">
        <v>1</v>
      </c>
      <c r="E648" s="10" t="n">
        <v>1</v>
      </c>
      <c r="F648" s="0"/>
      <c r="G648" s="10" t="n">
        <v>1</v>
      </c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 t="n">
        <v>1</v>
      </c>
      <c r="T648" s="0"/>
      <c r="V648" s="0"/>
    </row>
    <row r="649" customFormat="false" ht="12.8" hidden="false" customHeight="false" outlineLevel="0" collapsed="false">
      <c r="A649" s="10" t="s">
        <v>178</v>
      </c>
      <c r="B649" s="10" t="s">
        <v>993</v>
      </c>
      <c r="C649" s="10" t="n">
        <v>1</v>
      </c>
      <c r="D649" s="10" t="n">
        <v>1</v>
      </c>
      <c r="E649" s="10" t="n">
        <v>0</v>
      </c>
      <c r="F649" s="0"/>
      <c r="G649" s="10" t="n">
        <v>1</v>
      </c>
      <c r="H649" s="0"/>
      <c r="I649" s="0"/>
      <c r="J649" s="0"/>
      <c r="K649" s="0"/>
      <c r="L649" s="10" t="n">
        <v>1</v>
      </c>
      <c r="M649" s="10" t="s">
        <v>392</v>
      </c>
      <c r="N649" s="0"/>
      <c r="O649" s="0"/>
      <c r="P649" s="0"/>
      <c r="Q649" s="0"/>
      <c r="R649" s="0"/>
      <c r="S649" s="0" t="n">
        <v>1</v>
      </c>
      <c r="T649" s="0"/>
      <c r="V649" s="0"/>
    </row>
    <row r="650" customFormat="false" ht="12.8" hidden="false" customHeight="false" outlineLevel="0" collapsed="false">
      <c r="A650" s="0" t="s">
        <v>178</v>
      </c>
      <c r="B650" s="0" t="s">
        <v>994</v>
      </c>
      <c r="C650" s="10" t="n">
        <v>1</v>
      </c>
      <c r="D650" s="10" t="n">
        <v>1</v>
      </c>
      <c r="E650" s="0" t="n">
        <v>0</v>
      </c>
      <c r="F650" s="33"/>
      <c r="G650" s="33"/>
      <c r="H650" s="0"/>
      <c r="I650" s="0" t="n">
        <v>1</v>
      </c>
      <c r="J650" s="0"/>
      <c r="K650" s="0"/>
      <c r="L650" s="0"/>
      <c r="M650" s="0"/>
      <c r="N650" s="0"/>
      <c r="O650" s="0"/>
      <c r="P650" s="0"/>
      <c r="Q650" s="0"/>
      <c r="R650" s="0"/>
      <c r="S650" s="0" t="n">
        <v>1</v>
      </c>
      <c r="T650" s="0"/>
      <c r="V650" s="0"/>
    </row>
    <row r="651" customFormat="false" ht="12.8" hidden="false" customHeight="false" outlineLevel="0" collapsed="false">
      <c r="A651" s="0" t="s">
        <v>178</v>
      </c>
      <c r="B651" s="0" t="s">
        <v>995</v>
      </c>
      <c r="C651" s="10" t="n">
        <v>1</v>
      </c>
      <c r="D651" s="10" t="n">
        <v>1</v>
      </c>
      <c r="E651" s="0" t="n">
        <v>0</v>
      </c>
      <c r="F651" s="33"/>
      <c r="G651" s="33"/>
      <c r="H651" s="0"/>
      <c r="I651" s="0" t="n">
        <v>1</v>
      </c>
      <c r="J651" s="0" t="n">
        <v>1</v>
      </c>
      <c r="K651" s="0"/>
      <c r="L651" s="0"/>
      <c r="M651" s="0"/>
      <c r="N651" s="33"/>
      <c r="O651" s="0"/>
      <c r="P651" s="0"/>
      <c r="Q651" s="0"/>
      <c r="R651" s="0"/>
      <c r="S651" s="0" t="n">
        <v>1</v>
      </c>
      <c r="T651" s="0"/>
      <c r="V651" s="0"/>
    </row>
    <row r="652" customFormat="false" ht="12.8" hidden="false" customHeight="false" outlineLevel="0" collapsed="false">
      <c r="A652" s="0" t="s">
        <v>178</v>
      </c>
      <c r="B652" s="0" t="s">
        <v>996</v>
      </c>
      <c r="C652" s="10" t="n">
        <v>1</v>
      </c>
      <c r="D652" s="10" t="n">
        <v>1</v>
      </c>
      <c r="E652" s="0" t="n">
        <v>0</v>
      </c>
      <c r="F652" s="33"/>
      <c r="G652" s="33"/>
      <c r="H652" s="0"/>
      <c r="I652" s="0" t="n">
        <v>1</v>
      </c>
      <c r="J652" s="0"/>
      <c r="K652" s="0"/>
      <c r="L652" s="0"/>
      <c r="M652" s="0"/>
      <c r="N652" s="0"/>
      <c r="O652" s="0"/>
      <c r="P652" s="0"/>
      <c r="Q652" s="0"/>
      <c r="R652" s="0"/>
      <c r="S652" s="0" t="n">
        <v>1</v>
      </c>
      <c r="T652" s="0"/>
      <c r="V652" s="0"/>
    </row>
    <row r="653" customFormat="false" ht="12.8" hidden="false" customHeight="false" outlineLevel="0" collapsed="false">
      <c r="A653" s="0" t="s">
        <v>174</v>
      </c>
      <c r="B653" s="0" t="s">
        <v>997</v>
      </c>
      <c r="C653" s="10" t="n">
        <v>1</v>
      </c>
      <c r="D653" s="10" t="n">
        <v>1</v>
      </c>
      <c r="E653" s="0" t="n">
        <v>1</v>
      </c>
      <c r="F653" s="33"/>
      <c r="G653" s="33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V653" s="0"/>
    </row>
    <row r="654" customFormat="false" ht="12.8" hidden="false" customHeight="false" outlineLevel="0" collapsed="false">
      <c r="A654" s="10" t="s">
        <v>182</v>
      </c>
      <c r="B654" s="10" t="s">
        <v>998</v>
      </c>
      <c r="C654" s="10" t="n">
        <v>1</v>
      </c>
      <c r="D654" s="10" t="n">
        <v>1</v>
      </c>
      <c r="E654" s="10" t="n">
        <v>1</v>
      </c>
      <c r="F654" s="0"/>
      <c r="G654" s="10" t="n">
        <v>1</v>
      </c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 t="n">
        <v>1</v>
      </c>
      <c r="T654" s="0"/>
      <c r="V654" s="0"/>
    </row>
    <row r="655" customFormat="false" ht="12.8" hidden="false" customHeight="false" outlineLevel="0" collapsed="false">
      <c r="A655" s="10" t="s">
        <v>182</v>
      </c>
      <c r="B655" s="10" t="s">
        <v>999</v>
      </c>
      <c r="C655" s="10" t="n">
        <v>1</v>
      </c>
      <c r="D655" s="10" t="n">
        <v>1</v>
      </c>
      <c r="E655" s="10" t="n">
        <v>0</v>
      </c>
      <c r="F655" s="0"/>
      <c r="G655" s="10" t="n">
        <v>1</v>
      </c>
      <c r="H655" s="0"/>
      <c r="I655" s="10" t="n">
        <v>1</v>
      </c>
      <c r="J655" s="0"/>
      <c r="K655" s="0"/>
      <c r="L655" s="0"/>
      <c r="M655" s="0"/>
      <c r="N655" s="0"/>
      <c r="O655" s="0"/>
      <c r="P655" s="0"/>
      <c r="Q655" s="0"/>
      <c r="R655" s="0"/>
      <c r="S655" s="0" t="n">
        <v>1</v>
      </c>
      <c r="T655" s="0"/>
      <c r="V655" s="0"/>
    </row>
    <row r="656" customFormat="false" ht="12.8" hidden="false" customHeight="false" outlineLevel="0" collapsed="false">
      <c r="A656" s="10" t="s">
        <v>182</v>
      </c>
      <c r="B656" s="10" t="s">
        <v>1000</v>
      </c>
      <c r="C656" s="10" t="n">
        <v>1</v>
      </c>
      <c r="D656" s="10" t="n">
        <v>1</v>
      </c>
      <c r="E656" s="10" t="n">
        <v>1</v>
      </c>
      <c r="F656" s="0"/>
      <c r="G656" s="10" t="n">
        <v>1</v>
      </c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 t="n">
        <v>1</v>
      </c>
      <c r="T656" s="0"/>
      <c r="V656" s="0"/>
    </row>
    <row r="657" customFormat="false" ht="12.8" hidden="false" customHeight="false" outlineLevel="0" collapsed="false">
      <c r="A657" s="10" t="s">
        <v>182</v>
      </c>
      <c r="B657" s="34" t="s">
        <v>1001</v>
      </c>
      <c r="C657" s="10" t="n">
        <v>1</v>
      </c>
      <c r="D657" s="10" t="n">
        <v>1</v>
      </c>
      <c r="E657" s="10" t="n">
        <v>0</v>
      </c>
      <c r="F657" s="0"/>
      <c r="G657" s="10" t="n">
        <v>1</v>
      </c>
      <c r="H657" s="0"/>
      <c r="I657" s="10" t="n">
        <v>1</v>
      </c>
      <c r="J657" s="0"/>
      <c r="K657" s="0"/>
      <c r="L657" s="0"/>
      <c r="M657" s="0"/>
      <c r="N657" s="0"/>
      <c r="O657" s="0"/>
      <c r="P657" s="0"/>
      <c r="Q657" s="0"/>
      <c r="R657" s="0"/>
      <c r="S657" s="0" t="n">
        <v>1</v>
      </c>
      <c r="T657" s="0"/>
      <c r="V657" s="0"/>
    </row>
    <row r="658" customFormat="false" ht="12.8" hidden="false" customHeight="false" outlineLevel="0" collapsed="false">
      <c r="A658" s="10" t="s">
        <v>182</v>
      </c>
      <c r="B658" s="10" t="s">
        <v>1002</v>
      </c>
      <c r="C658" s="10" t="n">
        <v>1</v>
      </c>
      <c r="D658" s="10" t="n">
        <v>1</v>
      </c>
      <c r="E658" s="10" t="n">
        <v>0</v>
      </c>
      <c r="F658" s="0"/>
      <c r="G658" s="10" t="n">
        <v>1</v>
      </c>
      <c r="H658" s="0"/>
      <c r="I658" s="10" t="n">
        <v>1</v>
      </c>
      <c r="J658" s="0"/>
      <c r="K658" s="0"/>
      <c r="L658" s="0"/>
      <c r="M658" s="0"/>
      <c r="N658" s="0"/>
      <c r="O658" s="0"/>
      <c r="P658" s="0"/>
      <c r="Q658" s="0"/>
      <c r="R658" s="0"/>
      <c r="S658" s="0" t="n">
        <v>1</v>
      </c>
      <c r="T658" s="0"/>
      <c r="V658" s="0"/>
    </row>
    <row r="659" customFormat="false" ht="12.8" hidden="false" customHeight="false" outlineLevel="0" collapsed="false">
      <c r="A659" s="10" t="s">
        <v>182</v>
      </c>
      <c r="B659" s="10" t="s">
        <v>1003</v>
      </c>
      <c r="C659" s="10" t="n">
        <v>1</v>
      </c>
      <c r="D659" s="10" t="n">
        <v>1</v>
      </c>
      <c r="E659" s="10" t="n">
        <v>1</v>
      </c>
      <c r="F659" s="0"/>
      <c r="G659" s="10" t="n">
        <v>1</v>
      </c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 t="n">
        <v>1</v>
      </c>
      <c r="T659" s="0"/>
      <c r="V659" s="0"/>
    </row>
    <row r="660" customFormat="false" ht="12.8" hidden="false" customHeight="false" outlineLevel="0" collapsed="false">
      <c r="A660" s="10" t="s">
        <v>182</v>
      </c>
      <c r="B660" s="34" t="s">
        <v>1004</v>
      </c>
      <c r="C660" s="10" t="n">
        <v>1</v>
      </c>
      <c r="D660" s="10" t="n">
        <v>1</v>
      </c>
      <c r="E660" s="10" t="n">
        <v>0</v>
      </c>
      <c r="F660" s="0"/>
      <c r="G660" s="10" t="n">
        <v>1</v>
      </c>
      <c r="H660" s="0"/>
      <c r="I660" s="10" t="n">
        <v>1</v>
      </c>
      <c r="J660" s="0"/>
      <c r="K660" s="0"/>
      <c r="L660" s="0"/>
      <c r="M660" s="0"/>
      <c r="N660" s="0"/>
      <c r="O660" s="0"/>
      <c r="P660" s="0"/>
      <c r="Q660" s="0"/>
      <c r="R660" s="0"/>
      <c r="S660" s="0" t="n">
        <v>1</v>
      </c>
      <c r="T660" s="0"/>
      <c r="V660" s="0"/>
    </row>
    <row r="661" customFormat="false" ht="12.8" hidden="false" customHeight="false" outlineLevel="0" collapsed="false">
      <c r="A661" s="10" t="s">
        <v>182</v>
      </c>
      <c r="B661" s="10" t="s">
        <v>1005</v>
      </c>
      <c r="C661" s="10" t="n">
        <v>1</v>
      </c>
      <c r="D661" s="10" t="n">
        <v>1</v>
      </c>
      <c r="E661" s="10" t="n">
        <v>0</v>
      </c>
      <c r="F661" s="0"/>
      <c r="G661" s="10" t="n">
        <v>1</v>
      </c>
      <c r="H661" s="0"/>
      <c r="I661" s="10" t="n">
        <v>1</v>
      </c>
      <c r="J661" s="0"/>
      <c r="K661" s="0"/>
      <c r="L661" s="0"/>
      <c r="M661" s="0"/>
      <c r="N661" s="0"/>
      <c r="O661" s="0"/>
      <c r="P661" s="0"/>
      <c r="Q661" s="0"/>
      <c r="R661" s="0"/>
      <c r="S661" s="0" t="n">
        <v>1</v>
      </c>
      <c r="T661" s="0"/>
      <c r="V661" s="0"/>
    </row>
    <row r="662" customFormat="false" ht="12.8" hidden="false" customHeight="false" outlineLevel="0" collapsed="false">
      <c r="A662" s="10" t="s">
        <v>182</v>
      </c>
      <c r="B662" s="10" t="s">
        <v>1006</v>
      </c>
      <c r="C662" s="10" t="n">
        <v>1</v>
      </c>
      <c r="D662" s="10" t="n">
        <v>1</v>
      </c>
      <c r="E662" s="10" t="n">
        <v>1</v>
      </c>
      <c r="F662" s="0"/>
      <c r="G662" s="10" t="n">
        <v>1</v>
      </c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 t="n">
        <v>1</v>
      </c>
      <c r="T662" s="0"/>
      <c r="V662" s="0"/>
    </row>
    <row r="663" customFormat="false" ht="12.8" hidden="false" customHeight="false" outlineLevel="0" collapsed="false">
      <c r="A663" s="10" t="s">
        <v>182</v>
      </c>
      <c r="B663" s="34" t="s">
        <v>1007</v>
      </c>
      <c r="C663" s="10" t="n">
        <v>1</v>
      </c>
      <c r="D663" s="10" t="n">
        <v>1</v>
      </c>
      <c r="E663" s="10" t="n">
        <v>1</v>
      </c>
      <c r="F663" s="0"/>
      <c r="G663" s="10" t="n">
        <v>1</v>
      </c>
      <c r="H663" s="0"/>
      <c r="I663" s="10" t="n">
        <v>1</v>
      </c>
      <c r="J663" s="0"/>
      <c r="K663" s="0"/>
      <c r="L663" s="0"/>
      <c r="M663" s="0"/>
      <c r="N663" s="0"/>
      <c r="O663" s="0"/>
      <c r="P663" s="0"/>
      <c r="Q663" s="0"/>
      <c r="R663" s="0"/>
      <c r="S663" s="0" t="n">
        <v>1</v>
      </c>
      <c r="T663" s="0"/>
      <c r="V663" s="0"/>
    </row>
    <row r="664" customFormat="false" ht="12.8" hidden="false" customHeight="false" outlineLevel="0" collapsed="false">
      <c r="A664" s="10" t="s">
        <v>187</v>
      </c>
      <c r="B664" s="10" t="s">
        <v>1008</v>
      </c>
      <c r="C664" s="10" t="n">
        <v>1</v>
      </c>
      <c r="D664" s="10" t="n">
        <v>1</v>
      </c>
      <c r="E664" s="10" t="n">
        <v>0</v>
      </c>
      <c r="F664" s="0"/>
      <c r="G664" s="10" t="n">
        <v>1</v>
      </c>
      <c r="H664" s="0"/>
      <c r="I664" s="0"/>
      <c r="J664" s="0"/>
      <c r="K664" s="0"/>
      <c r="L664" s="10" t="n">
        <v>1</v>
      </c>
      <c r="M664" s="0"/>
      <c r="N664" s="0"/>
      <c r="O664" s="0"/>
      <c r="P664" s="0"/>
      <c r="Q664" s="0"/>
      <c r="R664" s="0"/>
      <c r="S664" s="0" t="n">
        <v>1</v>
      </c>
      <c r="T664" s="0"/>
      <c r="V664" s="0"/>
    </row>
    <row r="665" customFormat="false" ht="12.8" hidden="false" customHeight="false" outlineLevel="0" collapsed="false">
      <c r="A665" s="10" t="s">
        <v>187</v>
      </c>
      <c r="B665" s="10" t="s">
        <v>1009</v>
      </c>
      <c r="C665" s="10" t="n">
        <v>1</v>
      </c>
      <c r="D665" s="10" t="n">
        <v>1</v>
      </c>
      <c r="E665" s="10" t="n">
        <v>0</v>
      </c>
      <c r="F665" s="0"/>
      <c r="G665" s="10" t="n">
        <v>1</v>
      </c>
      <c r="H665" s="0"/>
      <c r="I665" s="0"/>
      <c r="J665" s="0"/>
      <c r="K665" s="0"/>
      <c r="L665" s="10" t="n">
        <v>1</v>
      </c>
      <c r="M665" s="0"/>
      <c r="N665" s="0"/>
      <c r="O665" s="0"/>
      <c r="P665" s="0"/>
      <c r="Q665" s="0"/>
      <c r="R665" s="0"/>
      <c r="S665" s="0" t="n">
        <v>1</v>
      </c>
      <c r="T665" s="0"/>
      <c r="V665" s="0"/>
    </row>
    <row r="666" customFormat="false" ht="12.8" hidden="false" customHeight="false" outlineLevel="0" collapsed="false">
      <c r="A666" s="10" t="s">
        <v>187</v>
      </c>
      <c r="B666" s="10" t="s">
        <v>1010</v>
      </c>
      <c r="C666" s="10" t="n">
        <v>1</v>
      </c>
      <c r="D666" s="10" t="n">
        <v>1</v>
      </c>
      <c r="E666" s="10" t="n">
        <v>0</v>
      </c>
      <c r="F666" s="0"/>
      <c r="G666" s="10" t="n">
        <v>1</v>
      </c>
      <c r="H666" s="0"/>
      <c r="I666" s="0"/>
      <c r="J666" s="0"/>
      <c r="K666" s="0"/>
      <c r="L666" s="10" t="n">
        <v>1</v>
      </c>
      <c r="M666" s="0"/>
      <c r="N666" s="0"/>
      <c r="O666" s="0"/>
      <c r="P666" s="0"/>
      <c r="Q666" s="0"/>
      <c r="R666" s="0"/>
      <c r="S666" s="0" t="n">
        <v>1</v>
      </c>
      <c r="T666" s="0"/>
      <c r="V666" s="0"/>
    </row>
    <row r="667" customFormat="false" ht="12.8" hidden="false" customHeight="false" outlineLevel="0" collapsed="false">
      <c r="A667" s="10" t="s">
        <v>187</v>
      </c>
      <c r="B667" s="10" t="s">
        <v>1011</v>
      </c>
      <c r="C667" s="10" t="n">
        <v>1</v>
      </c>
      <c r="D667" s="10" t="n">
        <v>1</v>
      </c>
      <c r="E667" s="10" t="n">
        <v>0</v>
      </c>
      <c r="F667" s="0"/>
      <c r="G667" s="10" t="n">
        <v>1</v>
      </c>
      <c r="H667" s="0"/>
      <c r="I667" s="0"/>
      <c r="J667" s="0"/>
      <c r="K667" s="0"/>
      <c r="L667" s="10" t="n">
        <v>1</v>
      </c>
      <c r="M667" s="0"/>
      <c r="N667" s="0"/>
      <c r="O667" s="0"/>
      <c r="P667" s="0"/>
      <c r="Q667" s="0"/>
      <c r="R667" s="0"/>
      <c r="S667" s="0" t="n">
        <v>1</v>
      </c>
      <c r="T667" s="0"/>
      <c r="V667" s="0"/>
    </row>
    <row r="668" customFormat="false" ht="12.8" hidden="false" customHeight="false" outlineLevel="0" collapsed="false">
      <c r="A668" s="10" t="s">
        <v>187</v>
      </c>
      <c r="B668" s="10" t="s">
        <v>1012</v>
      </c>
      <c r="C668" s="10" t="n">
        <v>1</v>
      </c>
      <c r="D668" s="10" t="n">
        <v>1</v>
      </c>
      <c r="E668" s="10" t="n">
        <v>0</v>
      </c>
      <c r="F668" s="0"/>
      <c r="G668" s="10" t="n">
        <v>1</v>
      </c>
      <c r="H668" s="10" t="n">
        <v>1</v>
      </c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 t="n">
        <v>1</v>
      </c>
      <c r="T668" s="0"/>
      <c r="V668" s="0"/>
    </row>
    <row r="669" customFormat="false" ht="12.8" hidden="false" customHeight="false" outlineLevel="0" collapsed="false">
      <c r="A669" s="10" t="s">
        <v>187</v>
      </c>
      <c r="B669" s="10" t="s">
        <v>1013</v>
      </c>
      <c r="C669" s="10" t="n">
        <v>1</v>
      </c>
      <c r="D669" s="10" t="n">
        <v>1</v>
      </c>
      <c r="E669" s="10" t="n">
        <v>0</v>
      </c>
      <c r="F669" s="0"/>
      <c r="G669" s="10" t="n">
        <v>1</v>
      </c>
      <c r="H669" s="10" t="n">
        <v>1</v>
      </c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 t="n">
        <v>1</v>
      </c>
      <c r="T669" s="0"/>
      <c r="V669" s="0"/>
    </row>
    <row r="670" customFormat="false" ht="12.8" hidden="false" customHeight="false" outlineLevel="0" collapsed="false">
      <c r="A670" s="10" t="s">
        <v>187</v>
      </c>
      <c r="B670" s="10" t="s">
        <v>1014</v>
      </c>
      <c r="C670" s="10" t="n">
        <v>1</v>
      </c>
      <c r="D670" s="10" t="n">
        <v>1</v>
      </c>
      <c r="E670" s="10" t="n">
        <v>0</v>
      </c>
      <c r="F670" s="0"/>
      <c r="G670" s="10" t="n">
        <v>1</v>
      </c>
      <c r="H670" s="10" t="n">
        <v>1</v>
      </c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 t="n">
        <v>1</v>
      </c>
      <c r="T670" s="0"/>
      <c r="V670" s="0"/>
    </row>
    <row r="671" customFormat="false" ht="12.8" hidden="false" customHeight="false" outlineLevel="0" collapsed="false">
      <c r="A671" s="10" t="s">
        <v>187</v>
      </c>
      <c r="B671" s="10" t="s">
        <v>1015</v>
      </c>
      <c r="C671" s="10" t="n">
        <v>1</v>
      </c>
      <c r="D671" s="10" t="n">
        <v>1</v>
      </c>
      <c r="E671" s="10" t="n">
        <v>0</v>
      </c>
      <c r="F671" s="0"/>
      <c r="G671" s="10" t="n">
        <v>1</v>
      </c>
      <c r="H671" s="10" t="n">
        <v>1</v>
      </c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 t="n">
        <v>1</v>
      </c>
      <c r="T671" s="0"/>
      <c r="V671" s="0"/>
    </row>
    <row r="672" customFormat="false" ht="12.8" hidden="false" customHeight="false" outlineLevel="0" collapsed="false">
      <c r="A672" s="10" t="s">
        <v>187</v>
      </c>
      <c r="B672" s="10" t="s">
        <v>1016</v>
      </c>
      <c r="C672" s="10" t="n">
        <v>1</v>
      </c>
      <c r="D672" s="10" t="n">
        <v>1</v>
      </c>
      <c r="E672" s="10" t="n">
        <v>0</v>
      </c>
      <c r="F672" s="0"/>
      <c r="G672" s="10" t="n">
        <v>1</v>
      </c>
      <c r="H672" s="0"/>
      <c r="I672" s="0"/>
      <c r="J672" s="0"/>
      <c r="K672" s="0"/>
      <c r="L672" s="10" t="n">
        <v>1</v>
      </c>
      <c r="M672" s="10" t="s">
        <v>1017</v>
      </c>
      <c r="N672" s="0"/>
      <c r="O672" s="0"/>
      <c r="P672" s="0"/>
      <c r="Q672" s="0"/>
      <c r="R672" s="0"/>
      <c r="S672" s="0" t="n">
        <v>1</v>
      </c>
      <c r="T672" s="0"/>
      <c r="V672" s="0"/>
    </row>
    <row r="673" customFormat="false" ht="12.8" hidden="false" customHeight="false" outlineLevel="0" collapsed="false">
      <c r="A673" s="10" t="s">
        <v>187</v>
      </c>
      <c r="B673" s="10" t="s">
        <v>1018</v>
      </c>
      <c r="C673" s="10" t="n">
        <v>1</v>
      </c>
      <c r="D673" s="10" t="n">
        <v>1</v>
      </c>
      <c r="E673" s="10" t="n">
        <v>0</v>
      </c>
      <c r="F673" s="0"/>
      <c r="G673" s="10" t="n">
        <v>1</v>
      </c>
      <c r="H673" s="0"/>
      <c r="I673" s="0"/>
      <c r="J673" s="0"/>
      <c r="K673" s="0"/>
      <c r="L673" s="10" t="n">
        <v>1</v>
      </c>
      <c r="M673" s="10" t="s">
        <v>1017</v>
      </c>
      <c r="N673" s="0"/>
      <c r="O673" s="0"/>
      <c r="P673" s="0"/>
      <c r="Q673" s="0"/>
      <c r="R673" s="0"/>
      <c r="S673" s="0" t="n">
        <v>1</v>
      </c>
      <c r="T673" s="0"/>
      <c r="V673" s="0"/>
    </row>
    <row r="674" customFormat="false" ht="12.8" hidden="false" customHeight="false" outlineLevel="0" collapsed="false">
      <c r="A674" s="10" t="s">
        <v>187</v>
      </c>
      <c r="B674" s="10" t="s">
        <v>1019</v>
      </c>
      <c r="C674" s="10" t="n">
        <v>1</v>
      </c>
      <c r="D674" s="10" t="n">
        <v>1</v>
      </c>
      <c r="E674" s="10" t="n">
        <v>0</v>
      </c>
      <c r="F674" s="0"/>
      <c r="G674" s="10" t="n">
        <v>1</v>
      </c>
      <c r="H674" s="0"/>
      <c r="I674" s="0"/>
      <c r="J674" s="0"/>
      <c r="K674" s="0"/>
      <c r="L674" s="10" t="n">
        <v>1</v>
      </c>
      <c r="M674" s="10" t="s">
        <v>1017</v>
      </c>
      <c r="N674" s="0"/>
      <c r="O674" s="0"/>
      <c r="P674" s="0"/>
      <c r="Q674" s="0"/>
      <c r="R674" s="0"/>
      <c r="S674" s="0" t="n">
        <v>1</v>
      </c>
      <c r="T674" s="0"/>
      <c r="V674" s="0"/>
    </row>
    <row r="675" customFormat="false" ht="12.8" hidden="false" customHeight="false" outlineLevel="0" collapsed="false">
      <c r="A675" s="10" t="s">
        <v>187</v>
      </c>
      <c r="B675" s="10" t="s">
        <v>1020</v>
      </c>
      <c r="C675" s="10" t="n">
        <v>1</v>
      </c>
      <c r="D675" s="10" t="n">
        <v>1</v>
      </c>
      <c r="E675" s="10" t="n">
        <v>0</v>
      </c>
      <c r="F675" s="0"/>
      <c r="G675" s="10" t="n">
        <v>1</v>
      </c>
      <c r="H675" s="0"/>
      <c r="I675" s="0"/>
      <c r="J675" s="0"/>
      <c r="K675" s="0"/>
      <c r="L675" s="10" t="n">
        <v>1</v>
      </c>
      <c r="M675" s="10" t="s">
        <v>1017</v>
      </c>
      <c r="N675" s="0"/>
      <c r="O675" s="0"/>
      <c r="P675" s="0"/>
      <c r="Q675" s="0"/>
      <c r="R675" s="0"/>
      <c r="S675" s="0" t="n">
        <v>1</v>
      </c>
      <c r="T675" s="0"/>
      <c r="V675" s="0"/>
    </row>
    <row r="676" customFormat="false" ht="12.8" hidden="false" customHeight="false" outlineLevel="0" collapsed="false">
      <c r="A676" s="10" t="s">
        <v>187</v>
      </c>
      <c r="B676" s="10" t="s">
        <v>1021</v>
      </c>
      <c r="C676" s="10" t="n">
        <v>1</v>
      </c>
      <c r="D676" s="10" t="n">
        <v>1</v>
      </c>
      <c r="E676" s="10" t="n">
        <v>0</v>
      </c>
      <c r="F676" s="0"/>
      <c r="G676" s="10" t="n">
        <v>1</v>
      </c>
      <c r="H676" s="0"/>
      <c r="I676" s="0"/>
      <c r="J676" s="0"/>
      <c r="K676" s="0"/>
      <c r="L676" s="10" t="n">
        <v>1</v>
      </c>
      <c r="M676" s="10" t="s">
        <v>1017</v>
      </c>
      <c r="N676" s="0"/>
      <c r="O676" s="0"/>
      <c r="P676" s="0"/>
      <c r="Q676" s="0"/>
      <c r="R676" s="0"/>
      <c r="S676" s="0" t="n">
        <v>1</v>
      </c>
      <c r="T676" s="0"/>
      <c r="V676" s="0"/>
    </row>
    <row r="677" customFormat="false" ht="12.8" hidden="false" customHeight="false" outlineLevel="0" collapsed="false">
      <c r="A677" s="10" t="s">
        <v>187</v>
      </c>
      <c r="B677" s="10" t="s">
        <v>1022</v>
      </c>
      <c r="C677" s="10" t="n">
        <v>1</v>
      </c>
      <c r="D677" s="10" t="n">
        <v>1</v>
      </c>
      <c r="E677" s="10" t="n">
        <v>0</v>
      </c>
      <c r="F677" s="0"/>
      <c r="G677" s="10" t="n">
        <v>1</v>
      </c>
      <c r="H677" s="0"/>
      <c r="I677" s="0"/>
      <c r="J677" s="10" t="n">
        <v>1</v>
      </c>
      <c r="K677" s="0"/>
      <c r="L677" s="0"/>
      <c r="M677" s="0"/>
      <c r="N677" s="0"/>
      <c r="O677" s="0"/>
      <c r="P677" s="0"/>
      <c r="Q677" s="0"/>
      <c r="R677" s="0"/>
      <c r="S677" s="0" t="n">
        <v>1</v>
      </c>
      <c r="T677" s="0"/>
      <c r="V677" s="0"/>
    </row>
    <row r="678" customFormat="false" ht="12.8" hidden="false" customHeight="false" outlineLevel="0" collapsed="false">
      <c r="A678" s="10" t="s">
        <v>187</v>
      </c>
      <c r="B678" s="10" t="s">
        <v>1023</v>
      </c>
      <c r="C678" s="10" t="n">
        <v>1</v>
      </c>
      <c r="D678" s="10" t="n">
        <v>1</v>
      </c>
      <c r="E678" s="10" t="n">
        <v>1</v>
      </c>
      <c r="F678" s="0"/>
      <c r="G678" s="10" t="n">
        <v>1</v>
      </c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 t="n">
        <v>1</v>
      </c>
      <c r="T678" s="0"/>
      <c r="V678" s="0"/>
    </row>
    <row r="679" customFormat="false" ht="12.8" hidden="false" customHeight="false" outlineLevel="0" collapsed="false">
      <c r="A679" s="10" t="s">
        <v>187</v>
      </c>
      <c r="B679" s="10" t="s">
        <v>1024</v>
      </c>
      <c r="C679" s="10" t="n">
        <v>1</v>
      </c>
      <c r="D679" s="10" t="n">
        <v>1</v>
      </c>
      <c r="E679" s="10" t="n">
        <v>1</v>
      </c>
      <c r="F679" s="0"/>
      <c r="G679" s="10" t="n">
        <v>1</v>
      </c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 t="n">
        <v>1</v>
      </c>
      <c r="T679" s="0"/>
      <c r="V679" s="0"/>
    </row>
    <row r="680" customFormat="false" ht="12.8" hidden="false" customHeight="false" outlineLevel="0" collapsed="false">
      <c r="A680" s="10" t="s">
        <v>187</v>
      </c>
      <c r="B680" s="10" t="s">
        <v>1025</v>
      </c>
      <c r="C680" s="10" t="n">
        <v>1</v>
      </c>
      <c r="D680" s="10" t="n">
        <v>1</v>
      </c>
      <c r="E680" s="10" t="n">
        <v>1</v>
      </c>
      <c r="F680" s="0"/>
      <c r="G680" s="10" t="n">
        <v>1</v>
      </c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 t="n">
        <v>1</v>
      </c>
      <c r="T680" s="0"/>
      <c r="V680" s="0"/>
    </row>
    <row r="681" customFormat="false" ht="12.8" hidden="false" customHeight="false" outlineLevel="0" collapsed="false">
      <c r="A681" s="10" t="s">
        <v>187</v>
      </c>
      <c r="B681" s="10" t="s">
        <v>1026</v>
      </c>
      <c r="C681" s="10" t="n">
        <v>1</v>
      </c>
      <c r="D681" s="10" t="n">
        <v>1</v>
      </c>
      <c r="E681" s="10" t="n">
        <v>1</v>
      </c>
      <c r="F681" s="33"/>
      <c r="G681" s="33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 t="n">
        <v>1</v>
      </c>
      <c r="T681" s="0"/>
      <c r="V681" s="0"/>
    </row>
    <row r="682" customFormat="false" ht="12.8" hidden="false" customHeight="false" outlineLevel="0" collapsed="false">
      <c r="A682" s="10" t="s">
        <v>187</v>
      </c>
      <c r="B682" s="10" t="s">
        <v>1027</v>
      </c>
      <c r="C682" s="10" t="n">
        <v>1</v>
      </c>
      <c r="D682" s="10" t="n">
        <v>1</v>
      </c>
      <c r="E682" s="10" t="n">
        <v>1</v>
      </c>
      <c r="F682" s="33"/>
      <c r="G682" s="33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 t="n">
        <v>1</v>
      </c>
      <c r="T682" s="0"/>
      <c r="V682" s="0"/>
    </row>
    <row r="683" customFormat="false" ht="12.8" hidden="false" customHeight="false" outlineLevel="0" collapsed="false">
      <c r="A683" s="0" t="s">
        <v>187</v>
      </c>
      <c r="B683" s="0" t="s">
        <v>1016</v>
      </c>
      <c r="C683" s="10" t="n">
        <v>1</v>
      </c>
      <c r="D683" s="10" t="n">
        <v>1</v>
      </c>
      <c r="E683" s="0" t="n">
        <v>0</v>
      </c>
      <c r="F683" s="0" t="n">
        <v>0</v>
      </c>
      <c r="G683" s="0" t="n">
        <v>0</v>
      </c>
      <c r="H683" s="0" t="n">
        <v>1</v>
      </c>
      <c r="I683" s="0"/>
      <c r="J683" s="0"/>
      <c r="K683" s="0"/>
      <c r="L683" s="0" t="n">
        <v>1</v>
      </c>
      <c r="M683" s="0"/>
      <c r="N683" s="0"/>
      <c r="O683" s="0" t="n">
        <v>70</v>
      </c>
      <c r="P683" s="0" t="n">
        <v>0</v>
      </c>
      <c r="Q683" s="0" t="n">
        <v>1</v>
      </c>
      <c r="R683" s="0"/>
      <c r="S683" s="0" t="n">
        <v>1</v>
      </c>
      <c r="T683" s="0"/>
      <c r="V683" s="0"/>
    </row>
    <row r="684" customFormat="false" ht="12.8" hidden="false" customHeight="false" outlineLevel="0" collapsed="false">
      <c r="A684" s="0" t="s">
        <v>187</v>
      </c>
      <c r="B684" s="0" t="s">
        <v>1028</v>
      </c>
      <c r="C684" s="10" t="n">
        <v>1</v>
      </c>
      <c r="D684" s="10" t="n">
        <v>1</v>
      </c>
      <c r="E684" s="0" t="n">
        <v>0</v>
      </c>
      <c r="F684" s="0" t="n">
        <v>0</v>
      </c>
      <c r="G684" s="0" t="n">
        <v>0</v>
      </c>
      <c r="H684" s="0" t="n">
        <v>1</v>
      </c>
      <c r="I684" s="0"/>
      <c r="J684" s="0"/>
      <c r="K684" s="0"/>
      <c r="L684" s="0" t="n">
        <v>1</v>
      </c>
      <c r="M684" s="0"/>
      <c r="N684" s="0"/>
      <c r="O684" s="0" t="n">
        <v>70</v>
      </c>
      <c r="P684" s="0" t="n">
        <v>0</v>
      </c>
      <c r="Q684" s="0" t="n">
        <v>1</v>
      </c>
      <c r="R684" s="0"/>
      <c r="S684" s="0" t="n">
        <v>1</v>
      </c>
      <c r="T684" s="0"/>
      <c r="V684" s="0"/>
    </row>
    <row r="685" customFormat="false" ht="12.8" hidden="false" customHeight="false" outlineLevel="0" collapsed="false">
      <c r="A685" s="0" t="s">
        <v>187</v>
      </c>
      <c r="B685" s="0" t="s">
        <v>1020</v>
      </c>
      <c r="C685" s="10" t="n">
        <v>1</v>
      </c>
      <c r="D685" s="10" t="n">
        <v>1</v>
      </c>
      <c r="E685" s="0" t="n">
        <v>0</v>
      </c>
      <c r="F685" s="0" t="n">
        <v>0</v>
      </c>
      <c r="G685" s="0" t="n">
        <v>0</v>
      </c>
      <c r="H685" s="0" t="n">
        <v>1</v>
      </c>
      <c r="I685" s="0"/>
      <c r="J685" s="0"/>
      <c r="K685" s="0"/>
      <c r="L685" s="0" t="n">
        <v>1</v>
      </c>
      <c r="M685" s="0"/>
      <c r="N685" s="0"/>
      <c r="O685" s="0" t="n">
        <v>70</v>
      </c>
      <c r="P685" s="0" t="n">
        <v>0</v>
      </c>
      <c r="Q685" s="0" t="n">
        <v>1</v>
      </c>
      <c r="R685" s="0"/>
      <c r="S685" s="0" t="n">
        <v>1</v>
      </c>
      <c r="T685" s="0"/>
      <c r="V685" s="0"/>
    </row>
    <row r="686" customFormat="false" ht="12.8" hidden="false" customHeight="false" outlineLevel="0" collapsed="false">
      <c r="A686" s="0" t="s">
        <v>187</v>
      </c>
      <c r="B686" s="0" t="s">
        <v>1029</v>
      </c>
      <c r="C686" s="10" t="n">
        <v>1</v>
      </c>
      <c r="D686" s="10" t="n">
        <v>1</v>
      </c>
      <c r="E686" s="0" t="n">
        <v>1</v>
      </c>
      <c r="F686" s="0" t="n">
        <v>0</v>
      </c>
      <c r="G686" s="0" t="n">
        <v>0</v>
      </c>
      <c r="H686" s="0"/>
      <c r="I686" s="0"/>
      <c r="J686" s="0"/>
      <c r="K686" s="0"/>
      <c r="L686" s="0"/>
      <c r="M686" s="0"/>
      <c r="N686" s="0"/>
      <c r="O686" s="0" t="n">
        <v>90</v>
      </c>
      <c r="P686" s="0" t="n">
        <v>0</v>
      </c>
      <c r="Q686" s="0" t="n">
        <v>2</v>
      </c>
      <c r="R686" s="0"/>
      <c r="S686" s="0" t="n">
        <v>1</v>
      </c>
      <c r="T686" s="0"/>
      <c r="V686" s="0"/>
    </row>
    <row r="687" customFormat="false" ht="12.8" hidden="false" customHeight="false" outlineLevel="0" collapsed="false">
      <c r="A687" s="0" t="s">
        <v>187</v>
      </c>
      <c r="B687" s="34" t="s">
        <v>1030</v>
      </c>
      <c r="C687" s="10" t="n">
        <v>1</v>
      </c>
      <c r="D687" s="10" t="n">
        <v>1</v>
      </c>
      <c r="E687" s="0" t="n">
        <v>1</v>
      </c>
      <c r="F687" s="0" t="n">
        <v>0</v>
      </c>
      <c r="G687" s="0" t="n">
        <v>0</v>
      </c>
      <c r="H687" s="0"/>
      <c r="I687" s="0"/>
      <c r="J687" s="0"/>
      <c r="K687" s="0"/>
      <c r="L687" s="0"/>
      <c r="M687" s="0"/>
      <c r="N687" s="0"/>
      <c r="O687" s="0" t="n">
        <v>90</v>
      </c>
      <c r="P687" s="0" t="n">
        <v>0</v>
      </c>
      <c r="Q687" s="0" t="n">
        <v>2</v>
      </c>
      <c r="R687" s="0"/>
      <c r="S687" s="0" t="n">
        <v>1</v>
      </c>
      <c r="T687" s="0"/>
      <c r="V687" s="0"/>
    </row>
    <row r="688" customFormat="false" ht="12.8" hidden="false" customHeight="false" outlineLevel="0" collapsed="false">
      <c r="A688" s="0" t="s">
        <v>187</v>
      </c>
      <c r="B688" s="34" t="s">
        <v>1031</v>
      </c>
      <c r="C688" s="10" t="n">
        <v>1</v>
      </c>
      <c r="D688" s="10" t="n">
        <v>1</v>
      </c>
      <c r="E688" s="0" t="n">
        <v>1</v>
      </c>
      <c r="F688" s="0" t="n">
        <v>0</v>
      </c>
      <c r="G688" s="0" t="n">
        <v>0</v>
      </c>
      <c r="H688" s="0"/>
      <c r="I688" s="0"/>
      <c r="J688" s="0"/>
      <c r="K688" s="0"/>
      <c r="L688" s="0"/>
      <c r="M688" s="0"/>
      <c r="N688" s="0"/>
      <c r="O688" s="0" t="n">
        <v>90</v>
      </c>
      <c r="P688" s="0" t="n">
        <v>0</v>
      </c>
      <c r="Q688" s="0" t="n">
        <v>2</v>
      </c>
      <c r="R688" s="0"/>
      <c r="S688" s="0" t="n">
        <v>1</v>
      </c>
      <c r="T688" s="0"/>
      <c r="V688" s="0"/>
    </row>
    <row r="689" customFormat="false" ht="12.8" hidden="false" customHeight="false" outlineLevel="0" collapsed="false">
      <c r="A689" s="10" t="s">
        <v>189</v>
      </c>
      <c r="B689" s="10" t="s">
        <v>1032</v>
      </c>
      <c r="C689" s="10" t="n">
        <v>1</v>
      </c>
      <c r="D689" s="10" t="n">
        <v>1</v>
      </c>
      <c r="E689" s="10" t="n">
        <v>1</v>
      </c>
      <c r="F689" s="0"/>
      <c r="G689" s="10" t="n">
        <v>1</v>
      </c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 t="n">
        <v>1</v>
      </c>
      <c r="T689" s="0"/>
      <c r="V689" s="0"/>
    </row>
    <row r="690" customFormat="false" ht="12.8" hidden="false" customHeight="false" outlineLevel="0" collapsed="false">
      <c r="A690" s="10" t="s">
        <v>189</v>
      </c>
      <c r="B690" s="10" t="s">
        <v>1033</v>
      </c>
      <c r="C690" s="10" t="n">
        <v>1</v>
      </c>
      <c r="D690" s="10" t="n">
        <v>1</v>
      </c>
      <c r="E690" s="10" t="n">
        <v>1</v>
      </c>
      <c r="F690" s="0"/>
      <c r="G690" s="10" t="n">
        <v>1</v>
      </c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 t="n">
        <v>1</v>
      </c>
      <c r="T690" s="0"/>
      <c r="V690" s="0"/>
    </row>
    <row r="691" customFormat="false" ht="12.8" hidden="false" customHeight="false" outlineLevel="0" collapsed="false">
      <c r="A691" s="10" t="s">
        <v>189</v>
      </c>
      <c r="B691" s="10" t="s">
        <v>1034</v>
      </c>
      <c r="C691" s="10" t="n">
        <v>1</v>
      </c>
      <c r="D691" s="10" t="n">
        <v>1</v>
      </c>
      <c r="E691" s="10" t="n">
        <v>1</v>
      </c>
      <c r="F691" s="0"/>
      <c r="G691" s="10" t="n">
        <v>1</v>
      </c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 t="n">
        <v>1</v>
      </c>
      <c r="T691" s="0"/>
      <c r="V691" s="0"/>
    </row>
    <row r="692" customFormat="false" ht="12.8" hidden="false" customHeight="false" outlineLevel="0" collapsed="false">
      <c r="A692" s="10" t="s">
        <v>189</v>
      </c>
      <c r="B692" s="10" t="s">
        <v>1035</v>
      </c>
      <c r="C692" s="10" t="n">
        <v>1</v>
      </c>
      <c r="D692" s="10" t="n">
        <v>1</v>
      </c>
      <c r="E692" s="10" t="n">
        <v>1</v>
      </c>
      <c r="F692" s="0"/>
      <c r="G692" s="10" t="n">
        <v>1</v>
      </c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 t="n">
        <v>1</v>
      </c>
      <c r="T692" s="0"/>
      <c r="V692" s="0"/>
    </row>
    <row r="693" customFormat="false" ht="12.8" hidden="false" customHeight="false" outlineLevel="0" collapsed="false">
      <c r="A693" s="10" t="s">
        <v>189</v>
      </c>
      <c r="B693" s="10" t="s">
        <v>1036</v>
      </c>
      <c r="C693" s="10" t="n">
        <v>1</v>
      </c>
      <c r="D693" s="10" t="n">
        <v>1</v>
      </c>
      <c r="E693" s="10" t="n">
        <v>1</v>
      </c>
      <c r="F693" s="0"/>
      <c r="G693" s="10" t="n">
        <v>1</v>
      </c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 t="n">
        <v>1</v>
      </c>
      <c r="T693" s="0"/>
      <c r="V693" s="0"/>
    </row>
    <row r="694" customFormat="false" ht="12.8" hidden="false" customHeight="false" outlineLevel="0" collapsed="false">
      <c r="A694" s="10" t="s">
        <v>189</v>
      </c>
      <c r="B694" s="10" t="s">
        <v>1037</v>
      </c>
      <c r="C694" s="10" t="n">
        <v>1</v>
      </c>
      <c r="D694" s="10" t="n">
        <v>1</v>
      </c>
      <c r="E694" s="10" t="n">
        <v>1</v>
      </c>
      <c r="F694" s="0"/>
      <c r="G694" s="10" t="n">
        <v>1</v>
      </c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 t="n">
        <v>1</v>
      </c>
      <c r="T694" s="0"/>
      <c r="V694" s="0"/>
    </row>
    <row r="695" customFormat="false" ht="12.8" hidden="false" customHeight="false" outlineLevel="0" collapsed="false">
      <c r="A695" s="10" t="s">
        <v>189</v>
      </c>
      <c r="B695" s="10" t="s">
        <v>1038</v>
      </c>
      <c r="C695" s="10" t="n">
        <v>1</v>
      </c>
      <c r="D695" s="10" t="n">
        <v>1</v>
      </c>
      <c r="E695" s="10" t="n">
        <v>1</v>
      </c>
      <c r="F695" s="0"/>
      <c r="G695" s="10" t="n">
        <v>1</v>
      </c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 t="n">
        <v>1</v>
      </c>
      <c r="T695" s="0"/>
      <c r="V695" s="0"/>
    </row>
    <row r="696" customFormat="false" ht="12.8" hidden="false" customHeight="false" outlineLevel="0" collapsed="false">
      <c r="A696" s="10" t="s">
        <v>189</v>
      </c>
      <c r="B696" s="10" t="s">
        <v>1039</v>
      </c>
      <c r="C696" s="10" t="n">
        <v>1</v>
      </c>
      <c r="D696" s="10" t="n">
        <v>1</v>
      </c>
      <c r="E696" s="10" t="n">
        <v>1</v>
      </c>
      <c r="F696" s="0"/>
      <c r="G696" s="10" t="n">
        <v>1</v>
      </c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 t="n">
        <v>1</v>
      </c>
      <c r="T696" s="0"/>
      <c r="V696" s="0"/>
    </row>
    <row r="697" customFormat="false" ht="12.8" hidden="false" customHeight="false" outlineLevel="0" collapsed="false">
      <c r="A697" s="10" t="s">
        <v>189</v>
      </c>
      <c r="B697" s="10" t="s">
        <v>1040</v>
      </c>
      <c r="C697" s="10" t="n">
        <v>1</v>
      </c>
      <c r="D697" s="10" t="n">
        <v>1</v>
      </c>
      <c r="E697" s="10" t="n">
        <v>1</v>
      </c>
      <c r="F697" s="0"/>
      <c r="G697" s="10" t="n">
        <v>1</v>
      </c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 t="n">
        <v>1</v>
      </c>
      <c r="T697" s="0"/>
      <c r="V697" s="0"/>
    </row>
    <row r="698" customFormat="false" ht="12.8" hidden="false" customHeight="false" outlineLevel="0" collapsed="false">
      <c r="A698" s="10" t="s">
        <v>189</v>
      </c>
      <c r="B698" s="10" t="s">
        <v>1041</v>
      </c>
      <c r="C698" s="10" t="n">
        <v>1</v>
      </c>
      <c r="D698" s="10" t="n">
        <v>1</v>
      </c>
      <c r="E698" s="10" t="n">
        <v>1</v>
      </c>
      <c r="F698" s="0"/>
      <c r="G698" s="10" t="n">
        <v>1</v>
      </c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 t="n">
        <v>1</v>
      </c>
      <c r="T698" s="0"/>
      <c r="V698" s="0"/>
    </row>
    <row r="699" customFormat="false" ht="12.8" hidden="false" customHeight="false" outlineLevel="0" collapsed="false">
      <c r="A699" s="10" t="s">
        <v>191</v>
      </c>
      <c r="B699" s="10" t="s">
        <v>1042</v>
      </c>
      <c r="C699" s="10" t="n">
        <v>1</v>
      </c>
      <c r="D699" s="10" t="n">
        <v>1</v>
      </c>
      <c r="E699" s="0" t="n">
        <v>0</v>
      </c>
      <c r="F699" s="0"/>
      <c r="G699" s="10" t="n">
        <v>1</v>
      </c>
      <c r="H699" s="0"/>
      <c r="I699" s="0"/>
      <c r="J699" s="0"/>
      <c r="K699" s="0"/>
      <c r="L699" s="0"/>
      <c r="M699" s="0" t="s">
        <v>879</v>
      </c>
      <c r="N699" s="0"/>
      <c r="O699" s="0"/>
      <c r="P699" s="0"/>
      <c r="Q699" s="0"/>
      <c r="R699" s="0"/>
      <c r="S699" s="0" t="n">
        <v>1</v>
      </c>
      <c r="T699" s="0"/>
      <c r="V699" s="0"/>
    </row>
    <row r="700" customFormat="false" ht="12.8" hidden="false" customHeight="false" outlineLevel="0" collapsed="false">
      <c r="A700" s="10" t="s">
        <v>191</v>
      </c>
      <c r="B700" s="10" t="s">
        <v>1043</v>
      </c>
      <c r="C700" s="10" t="n">
        <v>1</v>
      </c>
      <c r="D700" s="10" t="n">
        <v>1</v>
      </c>
      <c r="E700" s="10" t="n">
        <v>1</v>
      </c>
      <c r="F700" s="0"/>
      <c r="G700" s="10" t="n">
        <v>1</v>
      </c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 t="n">
        <v>1</v>
      </c>
      <c r="T700" s="0"/>
      <c r="V700" s="0"/>
    </row>
    <row r="701" customFormat="false" ht="12.8" hidden="false" customHeight="false" outlineLevel="0" collapsed="false">
      <c r="A701" s="10" t="s">
        <v>191</v>
      </c>
      <c r="B701" s="10" t="s">
        <v>1044</v>
      </c>
      <c r="C701" s="10" t="n">
        <v>1</v>
      </c>
      <c r="D701" s="10" t="n">
        <v>1</v>
      </c>
      <c r="E701" s="10" t="n">
        <v>1</v>
      </c>
      <c r="F701" s="0"/>
      <c r="G701" s="10" t="n">
        <v>1</v>
      </c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 t="n">
        <v>1</v>
      </c>
      <c r="T701" s="0"/>
      <c r="V701" s="0"/>
    </row>
    <row r="702" customFormat="false" ht="12.8" hidden="false" customHeight="false" outlineLevel="0" collapsed="false">
      <c r="A702" s="10" t="s">
        <v>191</v>
      </c>
      <c r="B702" s="10" t="s">
        <v>1045</v>
      </c>
      <c r="C702" s="10" t="n">
        <v>1</v>
      </c>
      <c r="D702" s="10" t="n">
        <v>1</v>
      </c>
      <c r="E702" s="10" t="n">
        <v>1</v>
      </c>
      <c r="F702" s="0"/>
      <c r="G702" s="10" t="n">
        <v>1</v>
      </c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 t="n">
        <v>1</v>
      </c>
      <c r="T702" s="0"/>
      <c r="V702" s="0"/>
    </row>
    <row r="703" customFormat="false" ht="12.8" hidden="false" customHeight="false" outlineLevel="0" collapsed="false">
      <c r="A703" s="10" t="s">
        <v>191</v>
      </c>
      <c r="B703" s="10" t="s">
        <v>1046</v>
      </c>
      <c r="C703" s="10" t="n">
        <v>1</v>
      </c>
      <c r="D703" s="10" t="n">
        <v>1</v>
      </c>
      <c r="E703" s="10" t="n">
        <v>1</v>
      </c>
      <c r="F703" s="0"/>
      <c r="G703" s="10" t="n">
        <v>1</v>
      </c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 t="n">
        <v>1</v>
      </c>
      <c r="T703" s="0"/>
      <c r="V703" s="0"/>
    </row>
    <row r="704" customFormat="false" ht="12.8" hidden="false" customHeight="false" outlineLevel="0" collapsed="false">
      <c r="A704" s="10" t="s">
        <v>191</v>
      </c>
      <c r="B704" s="10" t="s">
        <v>1047</v>
      </c>
      <c r="C704" s="10" t="n">
        <v>1</v>
      </c>
      <c r="D704" s="10" t="n">
        <v>1</v>
      </c>
      <c r="E704" s="10" t="n">
        <v>0</v>
      </c>
      <c r="F704" s="0"/>
      <c r="G704" s="10" t="n">
        <v>1</v>
      </c>
      <c r="H704" s="0"/>
      <c r="I704" s="10" t="n">
        <v>1</v>
      </c>
      <c r="J704" s="0"/>
      <c r="K704" s="0"/>
      <c r="L704" s="0"/>
      <c r="M704" s="0"/>
      <c r="N704" s="0"/>
      <c r="O704" s="0"/>
      <c r="P704" s="0"/>
      <c r="Q704" s="0"/>
      <c r="R704" s="0"/>
      <c r="S704" s="0" t="n">
        <v>1</v>
      </c>
      <c r="T704" s="0"/>
      <c r="V704" s="0"/>
    </row>
    <row r="705" customFormat="false" ht="12.8" hidden="false" customHeight="false" outlineLevel="0" collapsed="false">
      <c r="A705" s="10" t="s">
        <v>191</v>
      </c>
      <c r="B705" s="10" t="s">
        <v>1048</v>
      </c>
      <c r="C705" s="10" t="n">
        <v>1</v>
      </c>
      <c r="D705" s="10" t="n">
        <v>1</v>
      </c>
      <c r="E705" s="10" t="n">
        <v>0</v>
      </c>
      <c r="F705" s="0"/>
      <c r="G705" s="10" t="n">
        <v>1</v>
      </c>
      <c r="H705" s="0"/>
      <c r="I705" s="0"/>
      <c r="J705" s="0"/>
      <c r="K705" s="0"/>
      <c r="L705" s="0"/>
      <c r="M705" s="10" t="s">
        <v>1049</v>
      </c>
      <c r="N705" s="0"/>
      <c r="O705" s="0"/>
      <c r="P705" s="0"/>
      <c r="Q705" s="0"/>
      <c r="R705" s="0"/>
      <c r="S705" s="0" t="n">
        <v>1</v>
      </c>
      <c r="T705" s="0"/>
      <c r="V705" s="0"/>
    </row>
    <row r="706" customFormat="false" ht="12.8" hidden="false" customHeight="false" outlineLevel="0" collapsed="false">
      <c r="A706" s="10" t="s">
        <v>191</v>
      </c>
      <c r="B706" s="10" t="s">
        <v>1050</v>
      </c>
      <c r="C706" s="10" t="n">
        <v>1</v>
      </c>
      <c r="D706" s="10" t="n">
        <v>1</v>
      </c>
      <c r="E706" s="10" t="n">
        <v>1</v>
      </c>
      <c r="F706" s="0"/>
      <c r="G706" s="10" t="n">
        <v>1</v>
      </c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 t="n">
        <v>1</v>
      </c>
      <c r="T706" s="0"/>
      <c r="V706" s="0"/>
    </row>
    <row r="707" customFormat="false" ht="12.8" hidden="false" customHeight="false" outlineLevel="0" collapsed="false">
      <c r="A707" s="10" t="s">
        <v>93</v>
      </c>
      <c r="B707" s="10" t="s">
        <v>1051</v>
      </c>
      <c r="C707" s="10" t="n">
        <v>1</v>
      </c>
      <c r="D707" s="10" t="n">
        <v>1</v>
      </c>
      <c r="E707" s="10" t="n">
        <v>0</v>
      </c>
      <c r="F707" s="10" t="n">
        <v>1</v>
      </c>
      <c r="G707" s="10" t="n">
        <v>0</v>
      </c>
      <c r="H707" s="10" t="n">
        <v>1</v>
      </c>
      <c r="I707" s="10" t="n">
        <v>1</v>
      </c>
      <c r="J707" s="0"/>
      <c r="K707" s="0"/>
      <c r="L707" s="0"/>
      <c r="M707" s="10" t="s">
        <v>1052</v>
      </c>
      <c r="N707" s="0"/>
      <c r="O707" s="0"/>
      <c r="P707" s="0"/>
      <c r="Q707" s="0"/>
      <c r="R707" s="0"/>
      <c r="S707" s="0" t="n">
        <v>0</v>
      </c>
      <c r="T707" s="0"/>
      <c r="V707" s="0"/>
    </row>
    <row r="708" customFormat="false" ht="12.8" hidden="false" customHeight="false" outlineLevel="0" collapsed="false">
      <c r="A708" s="10" t="s">
        <v>93</v>
      </c>
      <c r="B708" s="10" t="s">
        <v>1053</v>
      </c>
      <c r="C708" s="10" t="n">
        <v>1</v>
      </c>
      <c r="D708" s="10" t="n">
        <v>1</v>
      </c>
      <c r="E708" s="10" t="n">
        <v>0</v>
      </c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V708" s="0"/>
    </row>
    <row r="709" customFormat="false" ht="12.8" hidden="false" customHeight="false" outlineLevel="0" collapsed="false">
      <c r="A709" s="10" t="s">
        <v>93</v>
      </c>
      <c r="B709" s="10" t="s">
        <v>1054</v>
      </c>
      <c r="C709" s="10" t="n">
        <v>1</v>
      </c>
      <c r="D709" s="10" t="n">
        <v>1</v>
      </c>
      <c r="E709" s="10" t="n">
        <v>0</v>
      </c>
      <c r="F709" s="10" t="n">
        <v>0</v>
      </c>
      <c r="G709" s="10" t="n">
        <v>0</v>
      </c>
      <c r="H709" s="0"/>
      <c r="I709" s="10" t="n">
        <v>1</v>
      </c>
      <c r="J709" s="0"/>
      <c r="K709" s="0"/>
      <c r="L709" s="0"/>
      <c r="M709" s="10" t="s">
        <v>1055</v>
      </c>
      <c r="N709" s="0"/>
      <c r="O709" s="0"/>
      <c r="P709" s="0"/>
      <c r="Q709" s="0"/>
      <c r="R709" s="0"/>
      <c r="S709" s="0" t="n">
        <v>0</v>
      </c>
      <c r="T709" s="0"/>
      <c r="V709" s="0"/>
    </row>
    <row r="710" customFormat="false" ht="12.8" hidden="false" customHeight="false" outlineLevel="0" collapsed="false">
      <c r="A710" s="0" t="s">
        <v>199</v>
      </c>
      <c r="B710" s="0" t="s">
        <v>1056</v>
      </c>
      <c r="C710" s="10" t="n">
        <v>1</v>
      </c>
      <c r="D710" s="10" t="n">
        <v>1</v>
      </c>
      <c r="E710" s="0" t="n">
        <v>0</v>
      </c>
      <c r="F710" s="33"/>
      <c r="G710" s="33"/>
      <c r="H710" s="0"/>
      <c r="I710" s="0" t="n">
        <v>1</v>
      </c>
      <c r="J710" s="0" t="n">
        <v>1</v>
      </c>
      <c r="K710" s="0"/>
      <c r="L710" s="0"/>
      <c r="M710" s="0"/>
      <c r="N710" s="0"/>
      <c r="O710" s="0"/>
      <c r="P710" s="0"/>
      <c r="Q710" s="0"/>
      <c r="R710" s="0"/>
      <c r="S710" s="0" t="n">
        <v>0</v>
      </c>
      <c r="T710" s="0"/>
      <c r="V710" s="0"/>
    </row>
    <row r="711" customFormat="false" ht="12.8" hidden="false" customHeight="false" outlineLevel="0" collapsed="false">
      <c r="A711" s="0" t="s">
        <v>199</v>
      </c>
      <c r="B711" s="0" t="s">
        <v>1057</v>
      </c>
      <c r="C711" s="10" t="n">
        <v>1</v>
      </c>
      <c r="D711" s="10" t="n">
        <v>1</v>
      </c>
      <c r="E711" s="0" t="n">
        <v>0</v>
      </c>
      <c r="F711" s="33"/>
      <c r="G711" s="33"/>
      <c r="H711" s="0"/>
      <c r="I711" s="0"/>
      <c r="J711" s="0" t="n">
        <v>1</v>
      </c>
      <c r="K711" s="0"/>
      <c r="L711" s="0"/>
      <c r="M711" s="0"/>
      <c r="N711" s="0"/>
      <c r="O711" s="0"/>
      <c r="P711" s="0"/>
      <c r="Q711" s="0"/>
      <c r="R711" s="0"/>
      <c r="S711" s="0" t="n">
        <v>0</v>
      </c>
      <c r="T711" s="0"/>
      <c r="V711" s="0"/>
    </row>
    <row r="712" customFormat="false" ht="12.8" hidden="false" customHeight="false" outlineLevel="0" collapsed="false">
      <c r="A712" s="0" t="s">
        <v>125</v>
      </c>
      <c r="B712" s="0" t="s">
        <v>1058</v>
      </c>
      <c r="C712" s="10" t="n">
        <v>0</v>
      </c>
      <c r="D712" s="10" t="n">
        <v>1</v>
      </c>
      <c r="E712" s="0" t="n">
        <v>0</v>
      </c>
      <c r="F712" s="33"/>
      <c r="G712" s="33"/>
      <c r="H712" s="0"/>
      <c r="I712" s="0"/>
      <c r="J712" s="0"/>
      <c r="K712" s="0"/>
      <c r="L712" s="0" t="n">
        <v>1</v>
      </c>
      <c r="M712" s="0"/>
      <c r="N712" s="0"/>
      <c r="O712" s="0"/>
      <c r="P712" s="0"/>
      <c r="Q712" s="0"/>
      <c r="R712" s="0"/>
      <c r="S712" s="0" t="n">
        <v>0</v>
      </c>
      <c r="T712" s="0"/>
      <c r="V712" s="0"/>
    </row>
    <row r="713" customFormat="false" ht="12.8" hidden="false" customHeight="false" outlineLevel="0" collapsed="false">
      <c r="A713" s="10" t="s">
        <v>203</v>
      </c>
      <c r="B713" s="10" t="s">
        <v>1059</v>
      </c>
      <c r="C713" s="10" t="n">
        <v>1</v>
      </c>
      <c r="D713" s="10" t="n">
        <v>1</v>
      </c>
      <c r="E713" s="10" t="n">
        <v>0</v>
      </c>
      <c r="F713" s="10" t="n">
        <v>1</v>
      </c>
      <c r="G713" s="10" t="n">
        <v>0</v>
      </c>
      <c r="H713" s="10" t="n">
        <v>1</v>
      </c>
      <c r="I713" s="10" t="n">
        <v>1</v>
      </c>
      <c r="J713" s="0"/>
      <c r="K713" s="0"/>
      <c r="L713" s="0"/>
      <c r="M713" s="10" t="s">
        <v>1060</v>
      </c>
      <c r="N713" s="0"/>
      <c r="O713" s="0"/>
      <c r="P713" s="0"/>
      <c r="Q713" s="0"/>
      <c r="R713" s="0"/>
      <c r="S713" s="0" t="n">
        <v>0</v>
      </c>
      <c r="T713" s="0"/>
      <c r="V713" s="0"/>
    </row>
    <row r="714" customFormat="false" ht="12.8" hidden="false" customHeight="false" outlineLevel="0" collapsed="false">
      <c r="A714" s="10" t="s">
        <v>203</v>
      </c>
      <c r="B714" s="10" t="s">
        <v>1061</v>
      </c>
      <c r="C714" s="10" t="n">
        <v>1</v>
      </c>
      <c r="D714" s="10" t="n">
        <v>1</v>
      </c>
      <c r="E714" s="10" t="n">
        <v>0</v>
      </c>
      <c r="F714" s="10" t="n">
        <v>0</v>
      </c>
      <c r="G714" s="10" t="n">
        <v>0</v>
      </c>
      <c r="H714" s="10" t="n">
        <v>1</v>
      </c>
      <c r="I714" s="10" t="n">
        <v>1</v>
      </c>
      <c r="J714" s="0"/>
      <c r="K714" s="0"/>
      <c r="L714" s="0"/>
      <c r="M714" s="10" t="s">
        <v>1060</v>
      </c>
      <c r="N714" s="0"/>
      <c r="O714" s="0"/>
      <c r="P714" s="0"/>
      <c r="Q714" s="0"/>
      <c r="R714" s="0"/>
      <c r="S714" s="0" t="n">
        <v>0</v>
      </c>
      <c r="T714" s="0"/>
      <c r="V714" s="0"/>
    </row>
    <row r="715" customFormat="false" ht="12.8" hidden="false" customHeight="false" outlineLevel="0" collapsed="false">
      <c r="A715" s="0" t="s">
        <v>162</v>
      </c>
      <c r="B715" s="0" t="s">
        <v>1062</v>
      </c>
      <c r="C715" s="10" t="n">
        <f aca="false">VLOOKUP(A715,'patient_data_survival(Nov17)'!$B$2:$J$71,9,0)</f>
        <v>1</v>
      </c>
      <c r="D715" s="10" t="n">
        <v>1</v>
      </c>
      <c r="E715" s="0"/>
      <c r="F715" s="0"/>
      <c r="G715" s="0"/>
      <c r="H715" s="0"/>
      <c r="I715" s="0"/>
      <c r="J715" s="0"/>
      <c r="K715" s="0"/>
      <c r="L715" s="0"/>
      <c r="M715" s="10" t="s">
        <v>653</v>
      </c>
      <c r="N715" s="0"/>
      <c r="O715" s="0"/>
      <c r="P715" s="0"/>
      <c r="Q715" s="0"/>
      <c r="R715" s="0"/>
      <c r="S715" s="0"/>
      <c r="T715" s="0"/>
      <c r="V715" s="0"/>
    </row>
    <row r="716" customFormat="false" ht="12.8" hidden="false" customHeight="false" outlineLevel="0" collapsed="false">
      <c r="A716" s="0" t="s">
        <v>162</v>
      </c>
      <c r="B716" s="0" t="s">
        <v>1063</v>
      </c>
      <c r="C716" s="10" t="n">
        <f aca="false">VLOOKUP(A716,'patient_data_survival(Nov17)'!$B$2:$J$71,9,0)</f>
        <v>1</v>
      </c>
      <c r="D716" s="10" t="n">
        <v>1</v>
      </c>
      <c r="E716" s="0"/>
      <c r="F716" s="0"/>
      <c r="G716" s="0"/>
      <c r="H716" s="0"/>
      <c r="I716" s="0"/>
      <c r="J716" s="0"/>
      <c r="K716" s="0"/>
      <c r="L716" s="0"/>
      <c r="M716" s="10" t="s">
        <v>653</v>
      </c>
      <c r="N716" s="0"/>
      <c r="O716" s="0"/>
      <c r="P716" s="0"/>
      <c r="Q716" s="0"/>
      <c r="R716" s="0"/>
      <c r="S716" s="0"/>
      <c r="T716" s="0"/>
      <c r="V716" s="0"/>
    </row>
    <row r="717" customFormat="false" ht="12.8" hidden="false" customHeight="false" outlineLevel="0" collapsed="false">
      <c r="A717" s="0" t="s">
        <v>162</v>
      </c>
      <c r="B717" s="0" t="s">
        <v>1064</v>
      </c>
      <c r="C717" s="10" t="n">
        <f aca="false">VLOOKUP(A717,'patient_data_survival(Nov17)'!$B$2:$J$71,9,0)</f>
        <v>1</v>
      </c>
      <c r="D717" s="10" t="n">
        <v>1</v>
      </c>
      <c r="E717" s="0"/>
      <c r="F717" s="0"/>
      <c r="G717" s="0"/>
      <c r="H717" s="0"/>
      <c r="I717" s="0"/>
      <c r="J717" s="0"/>
      <c r="K717" s="0"/>
      <c r="L717" s="0"/>
      <c r="M717" s="10" t="s">
        <v>653</v>
      </c>
      <c r="N717" s="0"/>
      <c r="O717" s="0"/>
      <c r="P717" s="0"/>
      <c r="Q717" s="0"/>
      <c r="R717" s="0"/>
      <c r="S717" s="0"/>
      <c r="T717" s="0"/>
      <c r="V717" s="0"/>
    </row>
    <row r="718" customFormat="false" ht="12.8" hidden="false" customHeight="false" outlineLevel="0" collapsed="false">
      <c r="A718" s="0" t="s">
        <v>162</v>
      </c>
      <c r="B718" s="0" t="s">
        <v>1065</v>
      </c>
      <c r="C718" s="10" t="n">
        <f aca="false">VLOOKUP(A718,'patient_data_survival(Nov17)'!$B$2:$J$71,9,0)</f>
        <v>1</v>
      </c>
      <c r="D718" s="10" t="n">
        <v>1</v>
      </c>
      <c r="E718" s="0"/>
      <c r="F718" s="0"/>
      <c r="G718" s="0"/>
      <c r="H718" s="0"/>
      <c r="I718" s="0"/>
      <c r="J718" s="0"/>
      <c r="K718" s="0"/>
      <c r="L718" s="0"/>
      <c r="M718" s="10" t="s">
        <v>653</v>
      </c>
      <c r="N718" s="0"/>
      <c r="O718" s="0"/>
      <c r="P718" s="0"/>
      <c r="Q718" s="0"/>
      <c r="R718" s="0"/>
      <c r="S718" s="0"/>
      <c r="T718" s="0"/>
      <c r="V718" s="0"/>
    </row>
    <row r="719" customFormat="false" ht="12.8" hidden="false" customHeight="false" outlineLevel="0" collapsed="false">
      <c r="A719" s="0" t="s">
        <v>162</v>
      </c>
      <c r="B719" s="0" t="s">
        <v>1066</v>
      </c>
      <c r="C719" s="10" t="n">
        <f aca="false">VLOOKUP(A719,'patient_data_survival(Nov17)'!$B$2:$J$71,9,0)</f>
        <v>1</v>
      </c>
      <c r="D719" s="10" t="n">
        <v>1</v>
      </c>
      <c r="E719" s="0"/>
      <c r="F719" s="0"/>
      <c r="G719" s="0"/>
      <c r="H719" s="0"/>
      <c r="I719" s="0"/>
      <c r="J719" s="0"/>
      <c r="K719" s="0"/>
      <c r="L719" s="0"/>
      <c r="M719" s="10" t="s">
        <v>653</v>
      </c>
      <c r="N719" s="0"/>
      <c r="O719" s="0"/>
      <c r="P719" s="0"/>
      <c r="Q719" s="0"/>
      <c r="R719" s="0"/>
      <c r="S719" s="0"/>
      <c r="T719" s="0"/>
      <c r="V719" s="0"/>
    </row>
    <row r="720" customFormat="false" ht="12.8" hidden="false" customHeight="false" outlineLevel="0" collapsed="false">
      <c r="A720" s="0" t="s">
        <v>162</v>
      </c>
      <c r="B720" s="0" t="s">
        <v>1067</v>
      </c>
      <c r="C720" s="10" t="n">
        <f aca="false">VLOOKUP(A720,'patient_data_survival(Nov17)'!$B$2:$J$71,9,0)</f>
        <v>1</v>
      </c>
      <c r="D720" s="10" t="n">
        <v>1</v>
      </c>
      <c r="E720" s="0"/>
      <c r="F720" s="0"/>
      <c r="G720" s="0"/>
      <c r="H720" s="0"/>
      <c r="I720" s="0"/>
      <c r="J720" s="0"/>
      <c r="K720" s="0"/>
      <c r="L720" s="0"/>
      <c r="M720" s="10" t="s">
        <v>653</v>
      </c>
      <c r="N720" s="0"/>
      <c r="O720" s="0"/>
      <c r="P720" s="0"/>
      <c r="Q720" s="0"/>
      <c r="R720" s="0"/>
      <c r="S720" s="0"/>
      <c r="T720" s="0"/>
      <c r="V720" s="0"/>
    </row>
    <row r="721" customFormat="false" ht="12.8" hidden="false" customHeight="false" outlineLevel="0" collapsed="false">
      <c r="A721" s="0" t="s">
        <v>162</v>
      </c>
      <c r="B721" s="0" t="s">
        <v>1068</v>
      </c>
      <c r="C721" s="10" t="n">
        <f aca="false">VLOOKUP(A721,'patient_data_survival(Nov17)'!$B$2:$J$71,9,0)</f>
        <v>1</v>
      </c>
      <c r="D721" s="10" t="n">
        <v>1</v>
      </c>
      <c r="E721" s="0"/>
      <c r="F721" s="0"/>
      <c r="G721" s="0"/>
      <c r="H721" s="0"/>
      <c r="I721" s="0"/>
      <c r="J721" s="0"/>
      <c r="K721" s="0"/>
      <c r="L721" s="0"/>
      <c r="M721" s="10" t="s">
        <v>653</v>
      </c>
      <c r="N721" s="0"/>
      <c r="O721" s="0"/>
      <c r="P721" s="0"/>
      <c r="Q721" s="0"/>
      <c r="R721" s="0"/>
      <c r="S721" s="0"/>
      <c r="T721" s="0"/>
      <c r="V721" s="0"/>
    </row>
    <row r="722" customFormat="false" ht="12.8" hidden="false" customHeight="false" outlineLevel="0" collapsed="false">
      <c r="A722" s="0" t="s">
        <v>162</v>
      </c>
      <c r="B722" s="0" t="s">
        <v>1069</v>
      </c>
      <c r="C722" s="10" t="n">
        <f aca="false">VLOOKUP(A722,'patient_data_survival(Nov17)'!$B$2:$J$71,9,0)</f>
        <v>1</v>
      </c>
      <c r="D722" s="10" t="n">
        <v>1</v>
      </c>
      <c r="E722" s="0"/>
      <c r="F722" s="0"/>
      <c r="G722" s="0"/>
      <c r="H722" s="0"/>
      <c r="I722" s="0"/>
      <c r="J722" s="0"/>
      <c r="K722" s="0"/>
      <c r="L722" s="0"/>
      <c r="M722" s="10" t="s">
        <v>653</v>
      </c>
      <c r="N722" s="0"/>
      <c r="O722" s="0"/>
      <c r="P722" s="0"/>
      <c r="Q722" s="0"/>
      <c r="R722" s="0"/>
      <c r="S722" s="0"/>
      <c r="T722" s="0"/>
      <c r="V722" s="0"/>
    </row>
    <row r="723" customFormat="false" ht="12.8" hidden="false" customHeight="false" outlineLevel="0" collapsed="false">
      <c r="A723" s="0" t="s">
        <v>162</v>
      </c>
      <c r="B723" s="0" t="s">
        <v>1070</v>
      </c>
      <c r="C723" s="10" t="n">
        <f aca="false">VLOOKUP(A723,'patient_data_survival(Nov17)'!$B$2:$J$71,9,0)</f>
        <v>1</v>
      </c>
      <c r="D723" s="10" t="n">
        <v>1</v>
      </c>
      <c r="E723" s="0"/>
      <c r="F723" s="0"/>
      <c r="G723" s="0"/>
      <c r="H723" s="0"/>
      <c r="I723" s="0"/>
      <c r="J723" s="0"/>
      <c r="K723" s="0"/>
      <c r="L723" s="0"/>
      <c r="M723" s="10" t="s">
        <v>653</v>
      </c>
      <c r="N723" s="0"/>
      <c r="O723" s="0"/>
      <c r="P723" s="0"/>
      <c r="Q723" s="0"/>
      <c r="R723" s="0"/>
      <c r="S723" s="0"/>
      <c r="T723" s="0"/>
      <c r="V723" s="0"/>
    </row>
    <row r="724" customFormat="false" ht="12.8" hidden="false" customHeight="false" outlineLevel="0" collapsed="false">
      <c r="A724" s="0" t="s">
        <v>162</v>
      </c>
      <c r="B724" s="0" t="s">
        <v>1071</v>
      </c>
      <c r="C724" s="10" t="n">
        <f aca="false">VLOOKUP(A724,'patient_data_survival(Nov17)'!$B$2:$J$71,9,0)</f>
        <v>1</v>
      </c>
      <c r="D724" s="10" t="n">
        <v>1</v>
      </c>
      <c r="E724" s="0"/>
      <c r="F724" s="0"/>
      <c r="G724" s="0"/>
      <c r="H724" s="0"/>
      <c r="I724" s="0"/>
      <c r="J724" s="0"/>
      <c r="K724" s="0"/>
      <c r="L724" s="0"/>
      <c r="M724" s="10" t="s">
        <v>653</v>
      </c>
      <c r="N724" s="0"/>
      <c r="O724" s="0"/>
      <c r="P724" s="0"/>
      <c r="Q724" s="0"/>
      <c r="R724" s="0"/>
      <c r="S724" s="0"/>
      <c r="T724" s="0"/>
      <c r="V724" s="0"/>
    </row>
    <row r="725" customFormat="false" ht="12.8" hidden="false" customHeight="false" outlineLevel="0" collapsed="false">
      <c r="A725" s="0" t="s">
        <v>162</v>
      </c>
      <c r="B725" s="0" t="s">
        <v>1072</v>
      </c>
      <c r="C725" s="10" t="n">
        <f aca="false">VLOOKUP(A725,'patient_data_survival(Nov17)'!$B$2:$J$71,9,0)</f>
        <v>1</v>
      </c>
      <c r="D725" s="10" t="n">
        <v>1</v>
      </c>
      <c r="E725" s="0"/>
      <c r="F725" s="0"/>
      <c r="G725" s="0"/>
      <c r="H725" s="0"/>
      <c r="I725" s="0"/>
      <c r="J725" s="0"/>
      <c r="K725" s="0"/>
      <c r="L725" s="0"/>
      <c r="M725" s="10" t="s">
        <v>653</v>
      </c>
      <c r="N725" s="0"/>
      <c r="O725" s="0"/>
      <c r="P725" s="0"/>
      <c r="Q725" s="0"/>
      <c r="R725" s="0"/>
      <c r="S725" s="0"/>
      <c r="T725" s="0"/>
      <c r="V725" s="0"/>
    </row>
    <row r="726" customFormat="false" ht="12.8" hidden="false" customHeight="false" outlineLevel="0" collapsed="false">
      <c r="A726" s="0" t="s">
        <v>162</v>
      </c>
      <c r="B726" s="0" t="s">
        <v>1073</v>
      </c>
      <c r="C726" s="10" t="n">
        <f aca="false">VLOOKUP(A726,'patient_data_survival(Nov17)'!$B$2:$J$71,9,0)</f>
        <v>1</v>
      </c>
      <c r="D726" s="10" t="n">
        <v>1</v>
      </c>
      <c r="E726" s="0"/>
      <c r="F726" s="0"/>
      <c r="G726" s="0"/>
      <c r="H726" s="0"/>
      <c r="I726" s="0"/>
      <c r="J726" s="0"/>
      <c r="K726" s="0"/>
      <c r="L726" s="0"/>
      <c r="M726" s="10" t="s">
        <v>653</v>
      </c>
      <c r="N726" s="0"/>
      <c r="O726" s="0"/>
      <c r="P726" s="0"/>
      <c r="Q726" s="0"/>
      <c r="R726" s="0"/>
      <c r="S726" s="0"/>
      <c r="T726" s="0"/>
      <c r="V726" s="0"/>
    </row>
    <row r="727" customFormat="false" ht="12.8" hidden="false" customHeight="false" outlineLevel="0" collapsed="false">
      <c r="A727" s="0" t="s">
        <v>166</v>
      </c>
      <c r="B727" s="0" t="s">
        <v>1074</v>
      </c>
      <c r="C727" s="10" t="n">
        <f aca="false">VLOOKUP(A727,'patient_data_survival(Nov17)'!$B$2:$J$71,9,0)</f>
        <v>1</v>
      </c>
      <c r="D727" s="10" t="n">
        <v>1</v>
      </c>
      <c r="E727" s="0"/>
      <c r="F727" s="0"/>
      <c r="G727" s="0"/>
      <c r="H727" s="0"/>
      <c r="I727" s="0"/>
      <c r="J727" s="0"/>
      <c r="K727" s="0"/>
      <c r="L727" s="0"/>
      <c r="M727" s="10" t="s">
        <v>653</v>
      </c>
      <c r="N727" s="0"/>
      <c r="O727" s="0"/>
      <c r="P727" s="0"/>
      <c r="Q727" s="0"/>
      <c r="R727" s="0"/>
      <c r="S727" s="0"/>
      <c r="T727" s="0"/>
      <c r="V727" s="0"/>
    </row>
    <row r="728" customFormat="false" ht="12.8" hidden="false" customHeight="false" outlineLevel="0" collapsed="false">
      <c r="A728" s="0" t="s">
        <v>166</v>
      </c>
      <c r="B728" s="0" t="s">
        <v>1075</v>
      </c>
      <c r="C728" s="10" t="n">
        <f aca="false">VLOOKUP(A728,'patient_data_survival(Nov17)'!$B$2:$J$71,9,0)</f>
        <v>1</v>
      </c>
      <c r="D728" s="10" t="n">
        <v>1</v>
      </c>
      <c r="E728" s="0"/>
      <c r="F728" s="0"/>
      <c r="G728" s="0"/>
      <c r="H728" s="0"/>
      <c r="I728" s="0"/>
      <c r="J728" s="0"/>
      <c r="K728" s="0"/>
      <c r="L728" s="0"/>
      <c r="M728" s="10" t="s">
        <v>653</v>
      </c>
      <c r="N728" s="0"/>
      <c r="O728" s="0"/>
      <c r="P728" s="0"/>
      <c r="Q728" s="0"/>
      <c r="R728" s="0"/>
      <c r="S728" s="0"/>
      <c r="T728" s="0"/>
      <c r="V728" s="0"/>
    </row>
    <row r="729" customFormat="false" ht="12.8" hidden="false" customHeight="false" outlineLevel="0" collapsed="false">
      <c r="A729" s="0" t="s">
        <v>166</v>
      </c>
      <c r="B729" s="0" t="s">
        <v>1076</v>
      </c>
      <c r="C729" s="10" t="n">
        <f aca="false">VLOOKUP(A729,'patient_data_survival(Nov17)'!$B$2:$J$71,9,0)</f>
        <v>1</v>
      </c>
      <c r="D729" s="10" t="n">
        <v>1</v>
      </c>
      <c r="E729" s="0"/>
      <c r="F729" s="0"/>
      <c r="G729" s="0"/>
      <c r="H729" s="0"/>
      <c r="I729" s="0"/>
      <c r="J729" s="0"/>
      <c r="K729" s="0"/>
      <c r="L729" s="0"/>
      <c r="M729" s="10" t="s">
        <v>653</v>
      </c>
      <c r="N729" s="0"/>
      <c r="O729" s="0"/>
      <c r="P729" s="0"/>
      <c r="Q729" s="0"/>
      <c r="R729" s="0"/>
      <c r="S729" s="0"/>
      <c r="T729" s="0"/>
      <c r="V729" s="0"/>
    </row>
    <row r="730" customFormat="false" ht="12.8" hidden="false" customHeight="false" outlineLevel="0" collapsed="false">
      <c r="A730" s="0" t="s">
        <v>166</v>
      </c>
      <c r="B730" s="0" t="s">
        <v>1077</v>
      </c>
      <c r="C730" s="10" t="n">
        <f aca="false">VLOOKUP(A730,'patient_data_survival(Nov17)'!$B$2:$J$71,9,0)</f>
        <v>1</v>
      </c>
      <c r="D730" s="10" t="n">
        <v>1</v>
      </c>
      <c r="E730" s="0"/>
      <c r="F730" s="0"/>
      <c r="G730" s="0"/>
      <c r="H730" s="0"/>
      <c r="I730" s="0"/>
      <c r="J730" s="0"/>
      <c r="K730" s="0"/>
      <c r="L730" s="0"/>
      <c r="M730" s="10" t="s">
        <v>653</v>
      </c>
      <c r="N730" s="0"/>
      <c r="O730" s="0"/>
      <c r="P730" s="0"/>
      <c r="Q730" s="0"/>
      <c r="R730" s="0"/>
      <c r="S730" s="0"/>
      <c r="T730" s="0"/>
      <c r="V730" s="0"/>
    </row>
    <row r="731" customFormat="false" ht="12.8" hidden="false" customHeight="false" outlineLevel="0" collapsed="false">
      <c r="A731" s="0" t="s">
        <v>166</v>
      </c>
      <c r="B731" s="0" t="s">
        <v>1078</v>
      </c>
      <c r="C731" s="10" t="n">
        <f aca="false">VLOOKUP(A731,'patient_data_survival(Nov17)'!$B$2:$J$71,9,0)</f>
        <v>1</v>
      </c>
      <c r="D731" s="10" t="n">
        <v>1</v>
      </c>
      <c r="E731" s="0"/>
      <c r="F731" s="0"/>
      <c r="G731" s="0"/>
      <c r="H731" s="0"/>
      <c r="I731" s="0"/>
      <c r="J731" s="0"/>
      <c r="K731" s="0"/>
      <c r="L731" s="0"/>
      <c r="M731" s="10" t="s">
        <v>653</v>
      </c>
      <c r="N731" s="0"/>
      <c r="O731" s="0"/>
      <c r="P731" s="0"/>
      <c r="Q731" s="0"/>
      <c r="R731" s="0"/>
      <c r="S731" s="0"/>
      <c r="T731" s="0"/>
      <c r="V731" s="0"/>
    </row>
    <row r="732" customFormat="false" ht="12.8" hidden="false" customHeight="false" outlineLevel="0" collapsed="false">
      <c r="A732" s="0" t="s">
        <v>166</v>
      </c>
      <c r="B732" s="0" t="s">
        <v>1079</v>
      </c>
      <c r="C732" s="10" t="n">
        <f aca="false">VLOOKUP(A732,'patient_data_survival(Nov17)'!$B$2:$J$71,9,0)</f>
        <v>1</v>
      </c>
      <c r="D732" s="10" t="n">
        <v>1</v>
      </c>
      <c r="E732" s="0"/>
      <c r="F732" s="0"/>
      <c r="G732" s="0"/>
      <c r="H732" s="0"/>
      <c r="I732" s="0"/>
      <c r="J732" s="0"/>
      <c r="K732" s="0"/>
      <c r="L732" s="0"/>
      <c r="M732" s="10" t="s">
        <v>653</v>
      </c>
      <c r="N732" s="0"/>
      <c r="O732" s="0"/>
      <c r="P732" s="0"/>
      <c r="Q732" s="0"/>
      <c r="R732" s="0"/>
      <c r="S732" s="0"/>
      <c r="T732" s="0"/>
      <c r="V732" s="0"/>
    </row>
    <row r="733" customFormat="false" ht="12.8" hidden="false" customHeight="false" outlineLevel="0" collapsed="false">
      <c r="A733" s="0" t="s">
        <v>166</v>
      </c>
      <c r="B733" s="0" t="s">
        <v>1080</v>
      </c>
      <c r="C733" s="10" t="n">
        <f aca="false">VLOOKUP(A733,'patient_data_survival(Nov17)'!$B$2:$J$71,9,0)</f>
        <v>1</v>
      </c>
      <c r="D733" s="10" t="n">
        <v>1</v>
      </c>
      <c r="E733" s="0"/>
      <c r="F733" s="0"/>
      <c r="G733" s="0"/>
      <c r="H733" s="0"/>
      <c r="I733" s="0"/>
      <c r="J733" s="0"/>
      <c r="K733" s="0"/>
      <c r="L733" s="0"/>
      <c r="M733" s="10" t="s">
        <v>653</v>
      </c>
      <c r="N733" s="0"/>
      <c r="O733" s="0"/>
      <c r="P733" s="0"/>
      <c r="Q733" s="0"/>
      <c r="R733" s="0"/>
      <c r="S733" s="0"/>
      <c r="T733" s="0"/>
      <c r="V733" s="0"/>
    </row>
    <row r="734" customFormat="false" ht="12.8" hidden="false" customHeight="false" outlineLevel="0" collapsed="false">
      <c r="A734" s="0" t="s">
        <v>166</v>
      </c>
      <c r="B734" s="0" t="s">
        <v>1081</v>
      </c>
      <c r="C734" s="10" t="n">
        <f aca="false">VLOOKUP(A734,'patient_data_survival(Nov17)'!$B$2:$J$71,9,0)</f>
        <v>1</v>
      </c>
      <c r="D734" s="10" t="n">
        <v>1</v>
      </c>
      <c r="E734" s="0"/>
      <c r="F734" s="0"/>
      <c r="G734" s="0"/>
      <c r="H734" s="0"/>
      <c r="I734" s="0"/>
      <c r="J734" s="0"/>
      <c r="K734" s="0"/>
      <c r="L734" s="0"/>
      <c r="M734" s="10" t="s">
        <v>653</v>
      </c>
      <c r="N734" s="0"/>
      <c r="O734" s="0"/>
      <c r="P734" s="0"/>
      <c r="Q734" s="0"/>
      <c r="R734" s="0"/>
      <c r="S734" s="0"/>
      <c r="T734" s="0"/>
      <c r="V734" s="0"/>
    </row>
    <row r="735" customFormat="false" ht="12.8" hidden="false" customHeight="false" outlineLevel="0" collapsed="false">
      <c r="A735" s="0" t="s">
        <v>166</v>
      </c>
      <c r="B735" s="0" t="s">
        <v>1082</v>
      </c>
      <c r="C735" s="10" t="n">
        <f aca="false">VLOOKUP(A735,'patient_data_survival(Nov17)'!$B$2:$J$71,9,0)</f>
        <v>1</v>
      </c>
      <c r="D735" s="10" t="n">
        <v>1</v>
      </c>
      <c r="E735" s="0"/>
      <c r="F735" s="0"/>
      <c r="G735" s="0"/>
      <c r="H735" s="0"/>
      <c r="I735" s="0"/>
      <c r="J735" s="0"/>
      <c r="K735" s="0"/>
      <c r="L735" s="0"/>
      <c r="M735" s="10" t="s">
        <v>653</v>
      </c>
      <c r="N735" s="0"/>
      <c r="O735" s="0"/>
      <c r="P735" s="0"/>
      <c r="Q735" s="0"/>
      <c r="R735" s="0"/>
      <c r="S735" s="0"/>
      <c r="T735" s="0"/>
      <c r="V735" s="0"/>
    </row>
    <row r="736" customFormat="false" ht="12.8" hidden="false" customHeight="false" outlineLevel="0" collapsed="false">
      <c r="A736" s="0" t="s">
        <v>166</v>
      </c>
      <c r="B736" s="0" t="s">
        <v>1083</v>
      </c>
      <c r="C736" s="10" t="n">
        <f aca="false">VLOOKUP(A736,'patient_data_survival(Nov17)'!$B$2:$J$71,9,0)</f>
        <v>1</v>
      </c>
      <c r="D736" s="10" t="n">
        <v>1</v>
      </c>
      <c r="E736" s="0"/>
      <c r="F736" s="0"/>
      <c r="G736" s="0"/>
      <c r="H736" s="0"/>
      <c r="I736" s="0"/>
      <c r="J736" s="0"/>
      <c r="K736" s="0"/>
      <c r="L736" s="0"/>
      <c r="M736" s="10" t="s">
        <v>653</v>
      </c>
      <c r="N736" s="0"/>
      <c r="O736" s="0"/>
      <c r="P736" s="0"/>
      <c r="Q736" s="0"/>
      <c r="R736" s="0"/>
      <c r="S736" s="0"/>
      <c r="T736" s="0"/>
      <c r="V736" s="0"/>
    </row>
    <row r="737" customFormat="false" ht="12.8" hidden="false" customHeight="false" outlineLevel="0" collapsed="false">
      <c r="A737" s="0" t="s">
        <v>166</v>
      </c>
      <c r="B737" s="0" t="s">
        <v>1084</v>
      </c>
      <c r="C737" s="10" t="n">
        <f aca="false">VLOOKUP(A737,'patient_data_survival(Nov17)'!$B$2:$J$71,9,0)</f>
        <v>1</v>
      </c>
      <c r="D737" s="10" t="n">
        <v>1</v>
      </c>
      <c r="E737" s="0"/>
      <c r="F737" s="0"/>
      <c r="G737" s="0"/>
      <c r="H737" s="0"/>
      <c r="I737" s="0"/>
      <c r="J737" s="0"/>
      <c r="K737" s="0"/>
      <c r="L737" s="0"/>
      <c r="M737" s="10" t="s">
        <v>653</v>
      </c>
      <c r="N737" s="0"/>
      <c r="O737" s="0"/>
      <c r="P737" s="0"/>
      <c r="Q737" s="0"/>
      <c r="R737" s="0"/>
      <c r="S737" s="0"/>
      <c r="T737" s="0"/>
      <c r="V737" s="0"/>
    </row>
    <row r="738" customFormat="false" ht="12.8" hidden="false" customHeight="false" outlineLevel="0" collapsed="false">
      <c r="A738" s="0" t="s">
        <v>166</v>
      </c>
      <c r="B738" s="0" t="s">
        <v>1085</v>
      </c>
      <c r="C738" s="10" t="n">
        <f aca="false">VLOOKUP(A738,'patient_data_survival(Nov17)'!$B$2:$J$71,9,0)</f>
        <v>1</v>
      </c>
      <c r="D738" s="10" t="n">
        <v>1</v>
      </c>
      <c r="E738" s="0"/>
      <c r="F738" s="0"/>
      <c r="G738" s="0"/>
      <c r="H738" s="0"/>
      <c r="I738" s="0"/>
      <c r="J738" s="0"/>
      <c r="K738" s="0"/>
      <c r="L738" s="0"/>
      <c r="M738" s="10" t="s">
        <v>653</v>
      </c>
      <c r="N738" s="0"/>
      <c r="O738" s="0"/>
      <c r="P738" s="0"/>
      <c r="Q738" s="0"/>
      <c r="R738" s="0"/>
      <c r="S738" s="0"/>
      <c r="T738" s="0"/>
      <c r="V738" s="0"/>
    </row>
    <row r="739" customFormat="false" ht="12.8" hidden="false" customHeight="false" outlineLevel="0" collapsed="false">
      <c r="A739" s="0" t="s">
        <v>166</v>
      </c>
      <c r="B739" s="0" t="s">
        <v>1086</v>
      </c>
      <c r="C739" s="10" t="n">
        <f aca="false">VLOOKUP(A739,'patient_data_survival(Nov17)'!$B$2:$J$71,9,0)</f>
        <v>1</v>
      </c>
      <c r="D739" s="10" t="n">
        <v>1</v>
      </c>
      <c r="E739" s="0"/>
      <c r="F739" s="0"/>
      <c r="G739" s="0"/>
      <c r="H739" s="0"/>
      <c r="I739" s="0"/>
      <c r="J739" s="0"/>
      <c r="K739" s="0"/>
      <c r="L739" s="0"/>
      <c r="M739" s="10" t="s">
        <v>653</v>
      </c>
      <c r="N739" s="0"/>
      <c r="O739" s="0"/>
      <c r="P739" s="0"/>
      <c r="Q739" s="0"/>
      <c r="R739" s="0"/>
      <c r="S739" s="0"/>
      <c r="T739" s="0"/>
      <c r="V739" s="0"/>
    </row>
    <row r="740" customFormat="false" ht="12.8" hidden="false" customHeight="false" outlineLevel="0" collapsed="false">
      <c r="A740" s="0" t="s">
        <v>166</v>
      </c>
      <c r="B740" s="0" t="s">
        <v>1087</v>
      </c>
      <c r="C740" s="10" t="n">
        <f aca="false">VLOOKUP(A740,'patient_data_survival(Nov17)'!$B$2:$J$71,9,0)</f>
        <v>1</v>
      </c>
      <c r="D740" s="10" t="n">
        <v>1</v>
      </c>
      <c r="E740" s="0"/>
      <c r="F740" s="0"/>
      <c r="G740" s="0"/>
      <c r="H740" s="0"/>
      <c r="I740" s="0"/>
      <c r="J740" s="0"/>
      <c r="K740" s="0"/>
      <c r="L740" s="0"/>
      <c r="M740" s="10" t="s">
        <v>653</v>
      </c>
      <c r="N740" s="0"/>
      <c r="O740" s="0"/>
      <c r="P740" s="0"/>
      <c r="Q740" s="0"/>
      <c r="R740" s="0"/>
      <c r="S740" s="0"/>
      <c r="T740" s="0"/>
      <c r="V740" s="0"/>
    </row>
    <row r="741" customFormat="false" ht="12.8" hidden="false" customHeight="false" outlineLevel="0" collapsed="false">
      <c r="A741" s="0" t="s">
        <v>166</v>
      </c>
      <c r="B741" s="0" t="s">
        <v>1088</v>
      </c>
      <c r="C741" s="10" t="n">
        <f aca="false">VLOOKUP(A741,'patient_data_survival(Nov17)'!$B$2:$J$71,9,0)</f>
        <v>1</v>
      </c>
      <c r="D741" s="10" t="n">
        <v>1</v>
      </c>
      <c r="E741" s="0"/>
      <c r="F741" s="0"/>
      <c r="G741" s="0"/>
      <c r="H741" s="0"/>
      <c r="I741" s="0"/>
      <c r="J741" s="0"/>
      <c r="K741" s="0"/>
      <c r="L741" s="0"/>
      <c r="M741" s="10" t="s">
        <v>653</v>
      </c>
      <c r="N741" s="0"/>
      <c r="O741" s="0"/>
      <c r="P741" s="0"/>
      <c r="Q741" s="0"/>
      <c r="R741" s="0"/>
      <c r="S741" s="0"/>
      <c r="T741" s="0"/>
      <c r="V741" s="0"/>
    </row>
    <row r="742" customFormat="false" ht="12.8" hidden="false" customHeight="false" outlineLevel="0" collapsed="false">
      <c r="A742" s="0" t="s">
        <v>166</v>
      </c>
      <c r="B742" s="0" t="s">
        <v>1089</v>
      </c>
      <c r="C742" s="10" t="n">
        <f aca="false">VLOOKUP(A742,'patient_data_survival(Nov17)'!$B$2:$J$71,9,0)</f>
        <v>1</v>
      </c>
      <c r="D742" s="10" t="n">
        <v>1</v>
      </c>
      <c r="E742" s="0"/>
      <c r="F742" s="0"/>
      <c r="G742" s="0"/>
      <c r="H742" s="0"/>
      <c r="I742" s="0"/>
      <c r="J742" s="0"/>
      <c r="K742" s="0"/>
      <c r="L742" s="0"/>
      <c r="M742" s="10" t="s">
        <v>653</v>
      </c>
      <c r="N742" s="0"/>
      <c r="O742" s="0"/>
      <c r="P742" s="0"/>
      <c r="Q742" s="0"/>
      <c r="R742" s="0"/>
      <c r="S742" s="0"/>
      <c r="T742" s="0"/>
      <c r="V742" s="0"/>
    </row>
    <row r="743" customFormat="false" ht="12.8" hidden="false" customHeight="false" outlineLevel="0" collapsed="false">
      <c r="A743" s="0" t="s">
        <v>166</v>
      </c>
      <c r="B743" s="0" t="s">
        <v>1090</v>
      </c>
      <c r="C743" s="10" t="n">
        <f aca="false">VLOOKUP(A743,'patient_data_survival(Nov17)'!$B$2:$J$71,9,0)</f>
        <v>1</v>
      </c>
      <c r="D743" s="10" t="n">
        <v>1</v>
      </c>
      <c r="E743" s="0"/>
      <c r="F743" s="0"/>
      <c r="G743" s="0"/>
      <c r="H743" s="0"/>
      <c r="I743" s="0"/>
      <c r="J743" s="0"/>
      <c r="K743" s="0"/>
      <c r="L743" s="0"/>
      <c r="M743" s="10" t="s">
        <v>653</v>
      </c>
      <c r="N743" s="0"/>
      <c r="O743" s="0"/>
      <c r="P743" s="0"/>
      <c r="Q743" s="0"/>
      <c r="R743" s="0"/>
      <c r="S743" s="0"/>
      <c r="T743" s="0"/>
      <c r="V743" s="0"/>
    </row>
    <row r="744" customFormat="false" ht="12.8" hidden="false" customHeight="false" outlineLevel="0" collapsed="false">
      <c r="A744" s="0" t="s">
        <v>166</v>
      </c>
      <c r="B744" s="0" t="s">
        <v>1091</v>
      </c>
      <c r="C744" s="10" t="n">
        <f aca="false">VLOOKUP(A744,'patient_data_survival(Nov17)'!$B$2:$J$71,9,0)</f>
        <v>1</v>
      </c>
      <c r="D744" s="10" t="n">
        <v>1</v>
      </c>
      <c r="E744" s="0"/>
      <c r="F744" s="0"/>
      <c r="G744" s="0"/>
      <c r="H744" s="0"/>
      <c r="I744" s="0"/>
      <c r="J744" s="0"/>
      <c r="K744" s="0"/>
      <c r="L744" s="0"/>
      <c r="M744" s="10" t="s">
        <v>653</v>
      </c>
      <c r="N744" s="0"/>
      <c r="O744" s="0"/>
      <c r="P744" s="0"/>
      <c r="Q744" s="0"/>
      <c r="R744" s="0"/>
      <c r="S744" s="0"/>
      <c r="T744" s="0"/>
      <c r="V744" s="0"/>
    </row>
    <row r="745" customFormat="false" ht="12.8" hidden="false" customHeight="false" outlineLevel="0" collapsed="false">
      <c r="A745" s="0" t="s">
        <v>166</v>
      </c>
      <c r="B745" s="0" t="s">
        <v>1092</v>
      </c>
      <c r="C745" s="10" t="n">
        <f aca="false">VLOOKUP(A745,'patient_data_survival(Nov17)'!$B$2:$J$71,9,0)</f>
        <v>1</v>
      </c>
      <c r="D745" s="10" t="n">
        <v>1</v>
      </c>
      <c r="E745" s="0"/>
      <c r="F745" s="0"/>
      <c r="G745" s="0"/>
      <c r="H745" s="0"/>
      <c r="I745" s="0"/>
      <c r="J745" s="0"/>
      <c r="K745" s="0"/>
      <c r="L745" s="0"/>
      <c r="M745" s="10" t="s">
        <v>653</v>
      </c>
      <c r="N745" s="0"/>
      <c r="O745" s="0"/>
      <c r="P745" s="0"/>
      <c r="Q745" s="0"/>
      <c r="R745" s="0"/>
      <c r="S745" s="0"/>
      <c r="T745" s="0"/>
      <c r="V745" s="0"/>
    </row>
    <row r="746" customFormat="false" ht="12.8" hidden="false" customHeight="false" outlineLevel="0" collapsed="false">
      <c r="A746" s="0" t="s">
        <v>166</v>
      </c>
      <c r="B746" s="0" t="s">
        <v>1093</v>
      </c>
      <c r="C746" s="10" t="n">
        <f aca="false">VLOOKUP(A746,'patient_data_survival(Nov17)'!$B$2:$J$71,9,0)</f>
        <v>1</v>
      </c>
      <c r="D746" s="10" t="n">
        <v>1</v>
      </c>
      <c r="E746" s="0"/>
      <c r="F746" s="0"/>
      <c r="G746" s="0"/>
      <c r="H746" s="0"/>
      <c r="I746" s="0"/>
      <c r="J746" s="0"/>
      <c r="K746" s="0"/>
      <c r="L746" s="0"/>
      <c r="M746" s="10" t="s">
        <v>653</v>
      </c>
      <c r="N746" s="0"/>
      <c r="O746" s="0"/>
      <c r="P746" s="0"/>
      <c r="Q746" s="0"/>
      <c r="R746" s="0"/>
      <c r="S746" s="0"/>
      <c r="T746" s="0"/>
      <c r="V746" s="0"/>
    </row>
    <row r="747" customFormat="false" ht="12.8" hidden="false" customHeight="false" outlineLevel="0" collapsed="false">
      <c r="A747" s="0" t="s">
        <v>166</v>
      </c>
      <c r="B747" s="0" t="s">
        <v>1094</v>
      </c>
      <c r="C747" s="10" t="n">
        <f aca="false">VLOOKUP(A747,'patient_data_survival(Nov17)'!$B$2:$J$71,9,0)</f>
        <v>1</v>
      </c>
      <c r="D747" s="10" t="n">
        <v>1</v>
      </c>
      <c r="E747" s="0"/>
      <c r="F747" s="0"/>
      <c r="G747" s="0"/>
      <c r="H747" s="0"/>
      <c r="I747" s="0"/>
      <c r="J747" s="0"/>
      <c r="K747" s="0"/>
      <c r="L747" s="0"/>
      <c r="M747" s="10" t="s">
        <v>653</v>
      </c>
      <c r="N747" s="0"/>
      <c r="O747" s="0"/>
      <c r="P747" s="0"/>
      <c r="Q747" s="0"/>
      <c r="R747" s="0"/>
      <c r="S747" s="0"/>
      <c r="T747" s="0"/>
      <c r="V747" s="0"/>
    </row>
    <row r="748" customFormat="false" ht="12.8" hidden="false" customHeight="false" outlineLevel="0" collapsed="false">
      <c r="A748" s="0" t="s">
        <v>166</v>
      </c>
      <c r="B748" s="0" t="s">
        <v>1095</v>
      </c>
      <c r="C748" s="10" t="n">
        <f aca="false">VLOOKUP(A748,'patient_data_survival(Nov17)'!$B$2:$J$71,9,0)</f>
        <v>1</v>
      </c>
      <c r="D748" s="10" t="n">
        <v>1</v>
      </c>
      <c r="E748" s="0"/>
      <c r="F748" s="0"/>
      <c r="G748" s="0"/>
      <c r="H748" s="0"/>
      <c r="I748" s="0"/>
      <c r="J748" s="0"/>
      <c r="K748" s="0"/>
      <c r="L748" s="0"/>
      <c r="M748" s="10" t="s">
        <v>653</v>
      </c>
      <c r="N748" s="0"/>
      <c r="O748" s="0"/>
      <c r="P748" s="0"/>
      <c r="Q748" s="0"/>
      <c r="R748" s="0"/>
      <c r="S748" s="0"/>
      <c r="T748" s="0"/>
      <c r="V748" s="0"/>
    </row>
    <row r="749" customFormat="false" ht="12.8" hidden="false" customHeight="false" outlineLevel="0" collapsed="false">
      <c r="A749" s="0" t="s">
        <v>166</v>
      </c>
      <c r="B749" s="0" t="s">
        <v>1096</v>
      </c>
      <c r="C749" s="10" t="n">
        <f aca="false">VLOOKUP(A749,'patient_data_survival(Nov17)'!$B$2:$J$71,9,0)</f>
        <v>1</v>
      </c>
      <c r="D749" s="10" t="n">
        <v>1</v>
      </c>
      <c r="E749" s="0"/>
      <c r="F749" s="0"/>
      <c r="G749" s="0"/>
      <c r="H749" s="0"/>
      <c r="I749" s="0"/>
      <c r="J749" s="0"/>
      <c r="K749" s="0"/>
      <c r="L749" s="0"/>
      <c r="M749" s="10" t="s">
        <v>653</v>
      </c>
      <c r="N749" s="0"/>
      <c r="O749" s="0"/>
      <c r="P749" s="0"/>
      <c r="Q749" s="0"/>
      <c r="R749" s="0"/>
      <c r="S749" s="0"/>
      <c r="T749" s="0"/>
      <c r="V749" s="0"/>
    </row>
    <row r="750" customFormat="false" ht="12.8" hidden="false" customHeight="false" outlineLevel="0" collapsed="false">
      <c r="A750" s="0" t="s">
        <v>166</v>
      </c>
      <c r="B750" s="0" t="s">
        <v>1097</v>
      </c>
      <c r="C750" s="10" t="n">
        <f aca="false">VLOOKUP(A750,'patient_data_survival(Nov17)'!$B$2:$J$71,9,0)</f>
        <v>1</v>
      </c>
      <c r="D750" s="10" t="n">
        <v>1</v>
      </c>
      <c r="E750" s="0"/>
      <c r="F750" s="0"/>
      <c r="G750" s="0"/>
      <c r="H750" s="0"/>
      <c r="I750" s="0"/>
      <c r="J750" s="0"/>
      <c r="K750" s="0"/>
      <c r="L750" s="0"/>
      <c r="M750" s="10" t="s">
        <v>653</v>
      </c>
      <c r="N750" s="0"/>
      <c r="O750" s="0"/>
      <c r="P750" s="0"/>
      <c r="Q750" s="0"/>
      <c r="R750" s="0"/>
      <c r="S750" s="0"/>
      <c r="T750" s="0"/>
      <c r="V750" s="0"/>
    </row>
    <row r="751" customFormat="false" ht="12.8" hidden="false" customHeight="false" outlineLevel="0" collapsed="false">
      <c r="A751" s="0" t="s">
        <v>166</v>
      </c>
      <c r="B751" s="0" t="s">
        <v>1098</v>
      </c>
      <c r="C751" s="10" t="n">
        <f aca="false">VLOOKUP(A751,'patient_data_survival(Nov17)'!$B$2:$J$71,9,0)</f>
        <v>1</v>
      </c>
      <c r="D751" s="10" t="n">
        <v>1</v>
      </c>
      <c r="E751" s="0"/>
      <c r="F751" s="0"/>
      <c r="G751" s="0"/>
      <c r="H751" s="0"/>
      <c r="I751" s="0"/>
      <c r="J751" s="0"/>
      <c r="K751" s="0"/>
      <c r="L751" s="0"/>
      <c r="M751" s="10" t="s">
        <v>653</v>
      </c>
      <c r="N751" s="0"/>
      <c r="O751" s="0"/>
      <c r="P751" s="0"/>
      <c r="Q751" s="0"/>
      <c r="R751" s="0"/>
      <c r="S751" s="0"/>
      <c r="T751" s="0"/>
      <c r="V751" s="0"/>
    </row>
    <row r="752" customFormat="false" ht="12.8" hidden="false" customHeight="false" outlineLevel="0" collapsed="false">
      <c r="A752" s="0" t="s">
        <v>166</v>
      </c>
      <c r="B752" s="0" t="s">
        <v>1099</v>
      </c>
      <c r="C752" s="10" t="n">
        <f aca="false">VLOOKUP(A752,'patient_data_survival(Nov17)'!$B$2:$J$71,9,0)</f>
        <v>1</v>
      </c>
      <c r="D752" s="10" t="n">
        <v>1</v>
      </c>
      <c r="E752" s="0"/>
      <c r="F752" s="0"/>
      <c r="G752" s="0"/>
      <c r="H752" s="0"/>
      <c r="I752" s="0"/>
      <c r="J752" s="0"/>
      <c r="K752" s="0"/>
      <c r="L752" s="0"/>
      <c r="M752" s="10" t="s">
        <v>653</v>
      </c>
      <c r="N752" s="0"/>
      <c r="O752" s="0"/>
      <c r="P752" s="0"/>
      <c r="Q752" s="0"/>
      <c r="R752" s="0"/>
      <c r="S752" s="0"/>
      <c r="T752" s="0"/>
      <c r="V752" s="0"/>
    </row>
    <row r="753" customFormat="false" ht="12.8" hidden="false" customHeight="false" outlineLevel="0" collapsed="false">
      <c r="A753" s="0" t="s">
        <v>166</v>
      </c>
      <c r="B753" s="0" t="s">
        <v>1100</v>
      </c>
      <c r="C753" s="10" t="n">
        <f aca="false">VLOOKUP(A753,'patient_data_survival(Nov17)'!$B$2:$J$71,9,0)</f>
        <v>1</v>
      </c>
      <c r="D753" s="10" t="n">
        <v>1</v>
      </c>
      <c r="E753" s="0"/>
      <c r="F753" s="0"/>
      <c r="G753" s="0"/>
      <c r="H753" s="0"/>
      <c r="I753" s="0"/>
      <c r="J753" s="0"/>
      <c r="K753" s="0"/>
      <c r="L753" s="0"/>
      <c r="M753" s="10" t="s">
        <v>653</v>
      </c>
      <c r="N753" s="0"/>
      <c r="O753" s="0"/>
      <c r="P753" s="0"/>
      <c r="Q753" s="0"/>
      <c r="R753" s="0"/>
      <c r="S753" s="0"/>
      <c r="T753" s="0"/>
      <c r="V753" s="0"/>
    </row>
    <row r="754" customFormat="false" ht="12.8" hidden="false" customHeight="false" outlineLevel="0" collapsed="false">
      <c r="A754" s="0" t="s">
        <v>166</v>
      </c>
      <c r="B754" s="0" t="s">
        <v>1101</v>
      </c>
      <c r="C754" s="10" t="n">
        <f aca="false">VLOOKUP(A754,'patient_data_survival(Nov17)'!$B$2:$J$71,9,0)</f>
        <v>1</v>
      </c>
      <c r="D754" s="10" t="n">
        <v>1</v>
      </c>
      <c r="E754" s="0"/>
      <c r="F754" s="0"/>
      <c r="G754" s="0"/>
      <c r="H754" s="0"/>
      <c r="I754" s="0"/>
      <c r="J754" s="0"/>
      <c r="K754" s="0"/>
      <c r="L754" s="0"/>
      <c r="M754" s="10" t="s">
        <v>653</v>
      </c>
      <c r="N754" s="0"/>
      <c r="O754" s="0"/>
      <c r="P754" s="0"/>
      <c r="Q754" s="0"/>
      <c r="R754" s="0"/>
      <c r="S754" s="0"/>
      <c r="T754" s="0"/>
      <c r="V754" s="0"/>
    </row>
    <row r="755" customFormat="false" ht="12.8" hidden="false" customHeight="false" outlineLevel="0" collapsed="false">
      <c r="A755" s="0" t="s">
        <v>166</v>
      </c>
      <c r="B755" s="0" t="s">
        <v>1102</v>
      </c>
      <c r="C755" s="10" t="n">
        <f aca="false">VLOOKUP(A755,'patient_data_survival(Nov17)'!$B$2:$J$71,9,0)</f>
        <v>1</v>
      </c>
      <c r="D755" s="10" t="n">
        <v>1</v>
      </c>
      <c r="E755" s="0"/>
      <c r="F755" s="0"/>
      <c r="G755" s="0"/>
      <c r="H755" s="0"/>
      <c r="I755" s="0"/>
      <c r="J755" s="0"/>
      <c r="K755" s="0"/>
      <c r="L755" s="0"/>
      <c r="M755" s="10" t="s">
        <v>653</v>
      </c>
      <c r="N755" s="0"/>
      <c r="O755" s="0"/>
      <c r="P755" s="0"/>
      <c r="Q755" s="0"/>
      <c r="R755" s="0"/>
      <c r="S755" s="0"/>
      <c r="T755" s="0"/>
      <c r="V755" s="0"/>
    </row>
    <row r="756" customFormat="false" ht="12.8" hidden="false" customHeight="false" outlineLevel="0" collapsed="false">
      <c r="A756" s="0" t="s">
        <v>166</v>
      </c>
      <c r="B756" s="0" t="s">
        <v>1103</v>
      </c>
      <c r="C756" s="10" t="n">
        <f aca="false">VLOOKUP(A756,'patient_data_survival(Nov17)'!$B$2:$J$71,9,0)</f>
        <v>1</v>
      </c>
      <c r="D756" s="10" t="n">
        <v>1</v>
      </c>
      <c r="E756" s="0"/>
      <c r="F756" s="0"/>
      <c r="G756" s="0"/>
      <c r="H756" s="0"/>
      <c r="I756" s="0"/>
      <c r="J756" s="0"/>
      <c r="K756" s="0"/>
      <c r="L756" s="0"/>
      <c r="M756" s="10" t="s">
        <v>653</v>
      </c>
      <c r="N756" s="0"/>
      <c r="O756" s="0"/>
      <c r="P756" s="0"/>
      <c r="Q756" s="0"/>
      <c r="R756" s="0"/>
      <c r="S756" s="0"/>
      <c r="T756" s="0"/>
      <c r="V756" s="0"/>
    </row>
    <row r="757" customFormat="false" ht="12.8" hidden="false" customHeight="false" outlineLevel="0" collapsed="false">
      <c r="A757" s="0" t="s">
        <v>166</v>
      </c>
      <c r="B757" s="0" t="s">
        <v>1104</v>
      </c>
      <c r="C757" s="10" t="n">
        <f aca="false">VLOOKUP(A757,'patient_data_survival(Nov17)'!$B$2:$J$71,9,0)</f>
        <v>1</v>
      </c>
      <c r="D757" s="10" t="n">
        <v>1</v>
      </c>
      <c r="E757" s="0"/>
      <c r="F757" s="0"/>
      <c r="G757" s="0"/>
      <c r="H757" s="0"/>
      <c r="I757" s="0"/>
      <c r="J757" s="0"/>
      <c r="K757" s="0"/>
      <c r="L757" s="0"/>
      <c r="M757" s="10" t="s">
        <v>653</v>
      </c>
      <c r="N757" s="0"/>
      <c r="O757" s="0"/>
      <c r="P757" s="0"/>
      <c r="Q757" s="0"/>
      <c r="R757" s="0"/>
      <c r="S757" s="0"/>
      <c r="T757" s="0"/>
      <c r="V757" s="0"/>
    </row>
    <row r="758" customFormat="false" ht="12.8" hidden="false" customHeight="false" outlineLevel="0" collapsed="false">
      <c r="A758" s="0" t="s">
        <v>166</v>
      </c>
      <c r="B758" s="0" t="s">
        <v>1105</v>
      </c>
      <c r="C758" s="10" t="n">
        <f aca="false">VLOOKUP(A758,'patient_data_survival(Nov17)'!$B$2:$J$71,9,0)</f>
        <v>1</v>
      </c>
      <c r="D758" s="10" t="n">
        <v>1</v>
      </c>
      <c r="E758" s="0"/>
      <c r="F758" s="0"/>
      <c r="G758" s="0"/>
      <c r="H758" s="0"/>
      <c r="I758" s="0"/>
      <c r="J758" s="0"/>
      <c r="K758" s="0"/>
      <c r="L758" s="0"/>
      <c r="M758" s="10" t="s">
        <v>653</v>
      </c>
      <c r="N758" s="0"/>
      <c r="O758" s="0"/>
      <c r="P758" s="0"/>
      <c r="Q758" s="0"/>
      <c r="R758" s="0"/>
      <c r="S758" s="0"/>
      <c r="T758" s="0"/>
      <c r="V758" s="0"/>
    </row>
    <row r="759" customFormat="false" ht="12.8" hidden="false" customHeight="false" outlineLevel="0" collapsed="false">
      <c r="A759" s="0" t="s">
        <v>166</v>
      </c>
      <c r="B759" s="0" t="s">
        <v>1106</v>
      </c>
      <c r="C759" s="10" t="n">
        <f aca="false">VLOOKUP(A759,'patient_data_survival(Nov17)'!$B$2:$J$71,9,0)</f>
        <v>1</v>
      </c>
      <c r="D759" s="10" t="n">
        <v>1</v>
      </c>
      <c r="E759" s="0"/>
      <c r="F759" s="0"/>
      <c r="G759" s="0"/>
      <c r="H759" s="0"/>
      <c r="I759" s="0"/>
      <c r="J759" s="0"/>
      <c r="K759" s="0"/>
      <c r="L759" s="0"/>
      <c r="M759" s="10" t="s">
        <v>653</v>
      </c>
      <c r="N759" s="0"/>
      <c r="O759" s="0"/>
      <c r="P759" s="0"/>
      <c r="Q759" s="0"/>
      <c r="R759" s="0"/>
      <c r="S759" s="0"/>
      <c r="T759" s="0"/>
      <c r="V759" s="0"/>
    </row>
    <row r="760" customFormat="false" ht="12.8" hidden="false" customHeight="false" outlineLevel="0" collapsed="false">
      <c r="A760" s="0" t="s">
        <v>166</v>
      </c>
      <c r="B760" s="0" t="s">
        <v>1107</v>
      </c>
      <c r="C760" s="10" t="n">
        <f aca="false">VLOOKUP(A760,'patient_data_survival(Nov17)'!$B$2:$J$71,9,0)</f>
        <v>1</v>
      </c>
      <c r="D760" s="10" t="n">
        <v>1</v>
      </c>
      <c r="E760" s="0"/>
      <c r="F760" s="0"/>
      <c r="G760" s="0"/>
      <c r="H760" s="0"/>
      <c r="I760" s="0"/>
      <c r="J760" s="0"/>
      <c r="K760" s="0"/>
      <c r="L760" s="0"/>
      <c r="M760" s="10" t="s">
        <v>653</v>
      </c>
      <c r="N760" s="0"/>
      <c r="O760" s="0"/>
      <c r="P760" s="0"/>
      <c r="Q760" s="0"/>
      <c r="R760" s="0"/>
      <c r="S760" s="0"/>
      <c r="T760" s="0"/>
      <c r="V760" s="0"/>
    </row>
    <row r="761" customFormat="false" ht="12.8" hidden="false" customHeight="false" outlineLevel="0" collapsed="false">
      <c r="A761" s="0" t="s">
        <v>166</v>
      </c>
      <c r="B761" s="0" t="s">
        <v>1108</v>
      </c>
      <c r="C761" s="10" t="n">
        <f aca="false">VLOOKUP(A761,'patient_data_survival(Nov17)'!$B$2:$J$71,9,0)</f>
        <v>1</v>
      </c>
      <c r="D761" s="10" t="n">
        <v>1</v>
      </c>
      <c r="E761" s="0"/>
      <c r="F761" s="0"/>
      <c r="G761" s="0"/>
      <c r="H761" s="0"/>
      <c r="I761" s="0"/>
      <c r="J761" s="0"/>
      <c r="K761" s="0"/>
      <c r="L761" s="0"/>
      <c r="M761" s="10" t="s">
        <v>653</v>
      </c>
      <c r="N761" s="0"/>
      <c r="O761" s="0"/>
      <c r="P761" s="0"/>
      <c r="Q761" s="0"/>
      <c r="R761" s="0"/>
      <c r="S761" s="0"/>
      <c r="T761" s="0"/>
      <c r="V761" s="0"/>
    </row>
    <row r="762" customFormat="false" ht="12.8" hidden="false" customHeight="false" outlineLevel="0" collapsed="false">
      <c r="A762" s="0" t="s">
        <v>166</v>
      </c>
      <c r="B762" s="0" t="s">
        <v>1109</v>
      </c>
      <c r="C762" s="10" t="n">
        <f aca="false">VLOOKUP(A762,'patient_data_survival(Nov17)'!$B$2:$J$71,9,0)</f>
        <v>1</v>
      </c>
      <c r="D762" s="10" t="n">
        <v>1</v>
      </c>
      <c r="E762" s="0"/>
      <c r="F762" s="0"/>
      <c r="G762" s="0"/>
      <c r="H762" s="0"/>
      <c r="I762" s="0"/>
      <c r="J762" s="0"/>
      <c r="K762" s="0"/>
      <c r="L762" s="0"/>
      <c r="M762" s="10" t="s">
        <v>653</v>
      </c>
      <c r="N762" s="0"/>
      <c r="O762" s="0"/>
      <c r="P762" s="0"/>
      <c r="Q762" s="0"/>
      <c r="R762" s="0"/>
      <c r="S762" s="0"/>
      <c r="T762" s="0"/>
      <c r="V762" s="0"/>
    </row>
    <row r="763" customFormat="false" ht="12.8" hidden="false" customHeight="false" outlineLevel="0" collapsed="false">
      <c r="A763" s="0" t="s">
        <v>174</v>
      </c>
      <c r="B763" s="0" t="s">
        <v>1110</v>
      </c>
      <c r="C763" s="10" t="n">
        <f aca="false">VLOOKUP(A763,'patient_data_survival(Nov17)'!$B$2:$J$71,9,0)</f>
        <v>1</v>
      </c>
      <c r="D763" s="10" t="n">
        <v>1</v>
      </c>
      <c r="E763" s="0"/>
      <c r="F763" s="0"/>
      <c r="G763" s="0"/>
      <c r="H763" s="0"/>
      <c r="I763" s="0"/>
      <c r="J763" s="0"/>
      <c r="K763" s="0"/>
      <c r="L763" s="0"/>
      <c r="M763" s="10" t="s">
        <v>653</v>
      </c>
      <c r="N763" s="0"/>
      <c r="O763" s="0"/>
      <c r="P763" s="0"/>
      <c r="Q763" s="0"/>
      <c r="R763" s="0"/>
      <c r="S763" s="0"/>
      <c r="T763" s="0"/>
      <c r="V763" s="0"/>
    </row>
    <row r="764" customFormat="false" ht="12.8" hidden="false" customHeight="false" outlineLevel="0" collapsed="false">
      <c r="A764" s="0" t="s">
        <v>174</v>
      </c>
      <c r="B764" s="0" t="s">
        <v>1111</v>
      </c>
      <c r="C764" s="10" t="n">
        <f aca="false">VLOOKUP(A764,'patient_data_survival(Nov17)'!$B$2:$J$71,9,0)</f>
        <v>1</v>
      </c>
      <c r="D764" s="10" t="n">
        <v>1</v>
      </c>
      <c r="E764" s="0"/>
      <c r="F764" s="0"/>
      <c r="G764" s="0"/>
      <c r="H764" s="0"/>
      <c r="I764" s="0"/>
      <c r="J764" s="0"/>
      <c r="K764" s="0"/>
      <c r="L764" s="0"/>
      <c r="M764" s="10" t="s">
        <v>653</v>
      </c>
      <c r="N764" s="0"/>
      <c r="O764" s="0"/>
      <c r="P764" s="0"/>
      <c r="Q764" s="0"/>
      <c r="R764" s="0"/>
      <c r="S764" s="0"/>
      <c r="T764" s="0"/>
      <c r="V764" s="0"/>
    </row>
    <row r="765" customFormat="false" ht="12.8" hidden="false" customHeight="false" outlineLevel="0" collapsed="false">
      <c r="A765" s="0" t="s">
        <v>174</v>
      </c>
      <c r="B765" s="0" t="s">
        <v>1112</v>
      </c>
      <c r="C765" s="10" t="n">
        <f aca="false">VLOOKUP(A765,'patient_data_survival(Nov17)'!$B$2:$J$71,9,0)</f>
        <v>1</v>
      </c>
      <c r="D765" s="10" t="n">
        <v>1</v>
      </c>
      <c r="E765" s="0"/>
      <c r="F765" s="0"/>
      <c r="G765" s="0"/>
      <c r="H765" s="0"/>
      <c r="I765" s="0"/>
      <c r="J765" s="0"/>
      <c r="K765" s="0"/>
      <c r="L765" s="0"/>
      <c r="M765" s="10" t="s">
        <v>653</v>
      </c>
      <c r="N765" s="0"/>
      <c r="O765" s="0"/>
      <c r="P765" s="0"/>
      <c r="Q765" s="0"/>
      <c r="R765" s="0"/>
      <c r="S765" s="0"/>
      <c r="T765" s="0"/>
      <c r="V765" s="0"/>
    </row>
    <row r="766" customFormat="false" ht="12.8" hidden="false" customHeight="false" outlineLevel="0" collapsed="false">
      <c r="A766" s="0" t="s">
        <v>174</v>
      </c>
      <c r="B766" s="0" t="s">
        <v>1113</v>
      </c>
      <c r="C766" s="10" t="n">
        <f aca="false">VLOOKUP(A766,'patient_data_survival(Nov17)'!$B$2:$J$71,9,0)</f>
        <v>1</v>
      </c>
      <c r="D766" s="10" t="n">
        <v>1</v>
      </c>
      <c r="E766" s="0"/>
      <c r="F766" s="0"/>
      <c r="G766" s="0"/>
      <c r="H766" s="0"/>
      <c r="I766" s="0"/>
      <c r="J766" s="0"/>
      <c r="K766" s="0"/>
      <c r="L766" s="0"/>
      <c r="M766" s="10" t="s">
        <v>653</v>
      </c>
      <c r="N766" s="0"/>
      <c r="O766" s="0"/>
      <c r="P766" s="0"/>
      <c r="Q766" s="0"/>
      <c r="R766" s="0"/>
      <c r="S766" s="0"/>
      <c r="T766" s="0"/>
      <c r="V766" s="0"/>
    </row>
    <row r="767" customFormat="false" ht="12.8" hidden="false" customHeight="false" outlineLevel="0" collapsed="false">
      <c r="A767" s="0" t="s">
        <v>174</v>
      </c>
      <c r="B767" s="0" t="s">
        <v>1114</v>
      </c>
      <c r="C767" s="10" t="n">
        <f aca="false">VLOOKUP(A767,'patient_data_survival(Nov17)'!$B$2:$J$71,9,0)</f>
        <v>1</v>
      </c>
      <c r="D767" s="10" t="n">
        <v>1</v>
      </c>
      <c r="E767" s="0"/>
      <c r="F767" s="0"/>
      <c r="G767" s="0"/>
      <c r="H767" s="0"/>
      <c r="I767" s="0"/>
      <c r="J767" s="0"/>
      <c r="K767" s="0"/>
      <c r="L767" s="0"/>
      <c r="M767" s="10" t="s">
        <v>653</v>
      </c>
      <c r="N767" s="0"/>
      <c r="O767" s="0"/>
      <c r="P767" s="0"/>
      <c r="Q767" s="0"/>
      <c r="R767" s="0"/>
      <c r="S767" s="0"/>
      <c r="T767" s="0"/>
      <c r="V767" s="0"/>
    </row>
    <row r="768" customFormat="false" ht="12.8" hidden="false" customHeight="false" outlineLevel="0" collapsed="false">
      <c r="A768" s="0" t="s">
        <v>174</v>
      </c>
      <c r="B768" s="0" t="s">
        <v>1115</v>
      </c>
      <c r="C768" s="10" t="n">
        <f aca="false">VLOOKUP(A768,'patient_data_survival(Nov17)'!$B$2:$J$71,9,0)</f>
        <v>1</v>
      </c>
      <c r="D768" s="10" t="n">
        <v>1</v>
      </c>
      <c r="E768" s="0"/>
      <c r="F768" s="0"/>
      <c r="G768" s="0"/>
      <c r="H768" s="0"/>
      <c r="I768" s="0"/>
      <c r="J768" s="0"/>
      <c r="K768" s="0"/>
      <c r="L768" s="0"/>
      <c r="M768" s="10" t="s">
        <v>653</v>
      </c>
      <c r="N768" s="0"/>
      <c r="O768" s="0"/>
      <c r="P768" s="0"/>
      <c r="Q768" s="0"/>
      <c r="R768" s="0"/>
      <c r="S768" s="0"/>
      <c r="T768" s="0"/>
      <c r="V768" s="0"/>
    </row>
    <row r="769" customFormat="false" ht="12.8" hidden="false" customHeight="false" outlineLevel="0" collapsed="false">
      <c r="A769" s="0" t="s">
        <v>174</v>
      </c>
      <c r="B769" s="0" t="s">
        <v>1116</v>
      </c>
      <c r="C769" s="10" t="n">
        <f aca="false">VLOOKUP(A769,'patient_data_survival(Nov17)'!$B$2:$J$71,9,0)</f>
        <v>1</v>
      </c>
      <c r="D769" s="10" t="n">
        <v>1</v>
      </c>
      <c r="E769" s="0"/>
      <c r="F769" s="0"/>
      <c r="G769" s="0"/>
      <c r="H769" s="0"/>
      <c r="I769" s="0"/>
      <c r="J769" s="0"/>
      <c r="K769" s="0"/>
      <c r="L769" s="0"/>
      <c r="M769" s="10" t="s">
        <v>653</v>
      </c>
      <c r="N769" s="0"/>
      <c r="O769" s="0"/>
      <c r="P769" s="0"/>
      <c r="Q769" s="0"/>
      <c r="R769" s="0"/>
      <c r="S769" s="0"/>
      <c r="T769" s="0"/>
      <c r="V769" s="0"/>
    </row>
    <row r="770" customFormat="false" ht="12.8" hidden="false" customHeight="false" outlineLevel="0" collapsed="false">
      <c r="A770" s="0" t="s">
        <v>174</v>
      </c>
      <c r="B770" s="0" t="s">
        <v>1117</v>
      </c>
      <c r="C770" s="10" t="n">
        <f aca="false">VLOOKUP(A770,'patient_data_survival(Nov17)'!$B$2:$J$71,9,0)</f>
        <v>1</v>
      </c>
      <c r="D770" s="10" t="n">
        <v>1</v>
      </c>
      <c r="E770" s="0"/>
      <c r="F770" s="0"/>
      <c r="G770" s="0"/>
      <c r="H770" s="0"/>
      <c r="I770" s="0"/>
      <c r="J770" s="0"/>
      <c r="K770" s="0"/>
      <c r="L770" s="0"/>
      <c r="M770" s="10" t="s">
        <v>653</v>
      </c>
      <c r="N770" s="0"/>
      <c r="O770" s="0"/>
      <c r="P770" s="0"/>
      <c r="Q770" s="0"/>
      <c r="R770" s="0"/>
      <c r="S770" s="0"/>
      <c r="T770" s="0"/>
      <c r="V770" s="0"/>
    </row>
    <row r="771" customFormat="false" ht="12.8" hidden="false" customHeight="false" outlineLevel="0" collapsed="false">
      <c r="A771" s="0" t="s">
        <v>174</v>
      </c>
      <c r="B771" s="0" t="s">
        <v>1118</v>
      </c>
      <c r="C771" s="10" t="n">
        <f aca="false">VLOOKUP(A771,'patient_data_survival(Nov17)'!$B$2:$J$71,9,0)</f>
        <v>1</v>
      </c>
      <c r="D771" s="10" t="n">
        <v>1</v>
      </c>
      <c r="E771" s="0"/>
      <c r="F771" s="0"/>
      <c r="G771" s="0"/>
      <c r="H771" s="0"/>
      <c r="I771" s="0"/>
      <c r="J771" s="0"/>
      <c r="K771" s="0"/>
      <c r="L771" s="0"/>
      <c r="M771" s="10" t="s">
        <v>653</v>
      </c>
      <c r="N771" s="0"/>
      <c r="O771" s="0"/>
      <c r="P771" s="0"/>
      <c r="Q771" s="0"/>
      <c r="R771" s="0"/>
      <c r="S771" s="0"/>
      <c r="T771" s="0"/>
      <c r="V771" s="0"/>
    </row>
    <row r="772" customFormat="false" ht="12.8" hidden="false" customHeight="false" outlineLevel="0" collapsed="false">
      <c r="A772" s="0" t="s">
        <v>174</v>
      </c>
      <c r="B772" s="0" t="s">
        <v>1119</v>
      </c>
      <c r="C772" s="10" t="n">
        <f aca="false">VLOOKUP(A772,'patient_data_survival(Nov17)'!$B$2:$J$71,9,0)</f>
        <v>1</v>
      </c>
      <c r="D772" s="10" t="n">
        <v>1</v>
      </c>
      <c r="E772" s="0"/>
      <c r="F772" s="0"/>
      <c r="G772" s="0"/>
      <c r="H772" s="0"/>
      <c r="I772" s="0"/>
      <c r="J772" s="0"/>
      <c r="K772" s="0"/>
      <c r="L772" s="0"/>
      <c r="M772" s="10" t="s">
        <v>653</v>
      </c>
      <c r="N772" s="0"/>
      <c r="O772" s="0"/>
      <c r="P772" s="0"/>
      <c r="Q772" s="0"/>
      <c r="R772" s="0"/>
      <c r="S772" s="0"/>
      <c r="T772" s="0"/>
      <c r="V772" s="0"/>
    </row>
    <row r="773" customFormat="false" ht="12.8" hidden="false" customHeight="false" outlineLevel="0" collapsed="false">
      <c r="A773" s="0" t="s">
        <v>174</v>
      </c>
      <c r="B773" s="0" t="s">
        <v>1120</v>
      </c>
      <c r="C773" s="10" t="n">
        <f aca="false">VLOOKUP(A773,'patient_data_survival(Nov17)'!$B$2:$J$71,9,0)</f>
        <v>1</v>
      </c>
      <c r="D773" s="10" t="n">
        <v>1</v>
      </c>
      <c r="E773" s="0"/>
      <c r="F773" s="0"/>
      <c r="G773" s="0"/>
      <c r="H773" s="0"/>
      <c r="I773" s="0"/>
      <c r="J773" s="0"/>
      <c r="K773" s="0"/>
      <c r="L773" s="0"/>
      <c r="M773" s="10" t="s">
        <v>653</v>
      </c>
      <c r="N773" s="0"/>
      <c r="O773" s="0"/>
      <c r="P773" s="0"/>
      <c r="Q773" s="0"/>
      <c r="R773" s="0"/>
      <c r="S773" s="0"/>
      <c r="T773" s="0"/>
      <c r="V773" s="0"/>
    </row>
    <row r="774" customFormat="false" ht="12.8" hidden="false" customHeight="false" outlineLevel="0" collapsed="false">
      <c r="A774" s="0" t="s">
        <v>174</v>
      </c>
      <c r="B774" s="0" t="s">
        <v>1121</v>
      </c>
      <c r="C774" s="10" t="n">
        <f aca="false">VLOOKUP(A774,'patient_data_survival(Nov17)'!$B$2:$J$71,9,0)</f>
        <v>1</v>
      </c>
      <c r="D774" s="10" t="n">
        <v>1</v>
      </c>
      <c r="E774" s="0"/>
      <c r="F774" s="0"/>
      <c r="G774" s="0"/>
      <c r="H774" s="0"/>
      <c r="I774" s="0"/>
      <c r="J774" s="0"/>
      <c r="K774" s="0"/>
      <c r="L774" s="0"/>
      <c r="M774" s="10" t="s">
        <v>653</v>
      </c>
      <c r="N774" s="0"/>
      <c r="O774" s="0"/>
      <c r="P774" s="0"/>
      <c r="Q774" s="0"/>
      <c r="R774" s="0"/>
      <c r="S774" s="0"/>
      <c r="T774" s="0"/>
      <c r="V774" s="0"/>
    </row>
    <row r="775" customFormat="false" ht="12.8" hidden="false" customHeight="false" outlineLevel="0" collapsed="false">
      <c r="A775" s="0" t="s">
        <v>174</v>
      </c>
      <c r="B775" s="0" t="s">
        <v>1122</v>
      </c>
      <c r="C775" s="10" t="n">
        <f aca="false">VLOOKUP(A775,'patient_data_survival(Nov17)'!$B$2:$J$71,9,0)</f>
        <v>1</v>
      </c>
      <c r="D775" s="10" t="n">
        <v>1</v>
      </c>
      <c r="E775" s="0"/>
      <c r="F775" s="0"/>
      <c r="G775" s="0"/>
      <c r="H775" s="0"/>
      <c r="I775" s="0"/>
      <c r="J775" s="0"/>
      <c r="K775" s="0"/>
      <c r="L775" s="0"/>
      <c r="M775" s="10" t="s">
        <v>653</v>
      </c>
      <c r="N775" s="0"/>
      <c r="O775" s="0"/>
      <c r="P775" s="0"/>
      <c r="Q775" s="0"/>
      <c r="R775" s="0"/>
      <c r="S775" s="0"/>
      <c r="T775" s="0"/>
      <c r="V775" s="0"/>
    </row>
    <row r="776" customFormat="false" ht="12.8" hidden="false" customHeight="false" outlineLevel="0" collapsed="false">
      <c r="A776" s="0" t="s">
        <v>174</v>
      </c>
      <c r="B776" s="0" t="s">
        <v>1123</v>
      </c>
      <c r="C776" s="10" t="n">
        <f aca="false">VLOOKUP(A776,'patient_data_survival(Nov17)'!$B$2:$J$71,9,0)</f>
        <v>1</v>
      </c>
      <c r="D776" s="10" t="n">
        <v>1</v>
      </c>
      <c r="E776" s="0"/>
      <c r="F776" s="0"/>
      <c r="G776" s="0"/>
      <c r="H776" s="0"/>
      <c r="I776" s="0"/>
      <c r="J776" s="0"/>
      <c r="K776" s="0"/>
      <c r="L776" s="0"/>
      <c r="M776" s="10" t="s">
        <v>653</v>
      </c>
      <c r="N776" s="0"/>
      <c r="O776" s="0"/>
      <c r="P776" s="0"/>
      <c r="Q776" s="0"/>
      <c r="R776" s="0"/>
      <c r="S776" s="0"/>
      <c r="T776" s="0"/>
      <c r="V776" s="0"/>
    </row>
    <row r="777" customFormat="false" ht="12.8" hidden="false" customHeight="false" outlineLevel="0" collapsed="false">
      <c r="A777" s="0" t="s">
        <v>174</v>
      </c>
      <c r="B777" s="0" t="s">
        <v>1124</v>
      </c>
      <c r="C777" s="10" t="n">
        <f aca="false">VLOOKUP(A777,'patient_data_survival(Nov17)'!$B$2:$J$71,9,0)</f>
        <v>1</v>
      </c>
      <c r="D777" s="10" t="n">
        <v>1</v>
      </c>
      <c r="E777" s="0"/>
      <c r="F777" s="0"/>
      <c r="G777" s="0"/>
      <c r="H777" s="0"/>
      <c r="I777" s="0"/>
      <c r="J777" s="0"/>
      <c r="K777" s="0"/>
      <c r="L777" s="0"/>
      <c r="M777" s="10" t="s">
        <v>653</v>
      </c>
      <c r="N777" s="0"/>
      <c r="O777" s="0"/>
      <c r="P777" s="0"/>
      <c r="Q777" s="0"/>
      <c r="R777" s="0"/>
      <c r="S777" s="0"/>
      <c r="T777" s="0"/>
      <c r="V777" s="0"/>
    </row>
    <row r="778" customFormat="false" ht="12.8" hidden="false" customHeight="false" outlineLevel="0" collapsed="false">
      <c r="A778" s="0" t="s">
        <v>174</v>
      </c>
      <c r="B778" s="0" t="s">
        <v>1125</v>
      </c>
      <c r="C778" s="10" t="n">
        <f aca="false">VLOOKUP(A778,'patient_data_survival(Nov17)'!$B$2:$J$71,9,0)</f>
        <v>1</v>
      </c>
      <c r="D778" s="10" t="n">
        <v>1</v>
      </c>
      <c r="E778" s="0"/>
      <c r="F778" s="0"/>
      <c r="G778" s="0"/>
      <c r="H778" s="0"/>
      <c r="I778" s="0"/>
      <c r="J778" s="0"/>
      <c r="K778" s="0"/>
      <c r="L778" s="0"/>
      <c r="M778" s="10" t="s">
        <v>653</v>
      </c>
      <c r="N778" s="0"/>
      <c r="O778" s="0"/>
      <c r="P778" s="0"/>
      <c r="Q778" s="0"/>
      <c r="R778" s="0"/>
      <c r="S778" s="0"/>
      <c r="T778" s="0"/>
      <c r="V778" s="0"/>
    </row>
    <row r="779" customFormat="false" ht="12.8" hidden="false" customHeight="false" outlineLevel="0" collapsed="false">
      <c r="A779" s="0" t="s">
        <v>203</v>
      </c>
      <c r="B779" s="0" t="s">
        <v>1126</v>
      </c>
      <c r="C779" s="10" t="n">
        <f aca="false">VLOOKUP(A779,'patient_data_survival(Nov17)'!$B$2:$J$71,9,0)</f>
        <v>1</v>
      </c>
      <c r="D779" s="10" t="n">
        <v>1</v>
      </c>
      <c r="E779" s="0"/>
      <c r="F779" s="0"/>
      <c r="G779" s="0"/>
      <c r="H779" s="0"/>
      <c r="I779" s="0"/>
      <c r="J779" s="0"/>
      <c r="K779" s="0"/>
      <c r="L779" s="0"/>
      <c r="M779" s="10" t="s">
        <v>653</v>
      </c>
      <c r="N779" s="0"/>
      <c r="O779" s="0"/>
      <c r="P779" s="0"/>
      <c r="Q779" s="0"/>
      <c r="R779" s="0"/>
      <c r="S779" s="0"/>
      <c r="T779" s="0"/>
      <c r="V779" s="0"/>
    </row>
    <row r="780" customFormat="false" ht="12.8" hidden="false" customHeight="false" outlineLevel="0" collapsed="false">
      <c r="A780" s="0" t="s">
        <v>203</v>
      </c>
      <c r="B780" s="0" t="s">
        <v>1127</v>
      </c>
      <c r="C780" s="10" t="n">
        <f aca="false">VLOOKUP(A780,'patient_data_survival(Nov17)'!$B$2:$J$71,9,0)</f>
        <v>1</v>
      </c>
      <c r="D780" s="10" t="n">
        <v>1</v>
      </c>
      <c r="E780" s="0"/>
      <c r="F780" s="0"/>
      <c r="G780" s="0"/>
      <c r="H780" s="0"/>
      <c r="I780" s="0"/>
      <c r="J780" s="0"/>
      <c r="K780" s="0"/>
      <c r="L780" s="0"/>
      <c r="M780" s="10" t="s">
        <v>653</v>
      </c>
      <c r="N780" s="0"/>
      <c r="O780" s="0"/>
      <c r="P780" s="0"/>
      <c r="Q780" s="0"/>
      <c r="R780" s="0"/>
      <c r="S780" s="0"/>
      <c r="T780" s="0"/>
      <c r="V780" s="0"/>
    </row>
    <row r="781" customFormat="false" ht="12.8" hidden="false" customHeight="false" outlineLevel="0" collapsed="false">
      <c r="A781" s="0" t="s">
        <v>203</v>
      </c>
      <c r="B781" s="0" t="s">
        <v>1128</v>
      </c>
      <c r="C781" s="10" t="n">
        <f aca="false">VLOOKUP(A781,'patient_data_survival(Nov17)'!$B$2:$J$71,9,0)</f>
        <v>1</v>
      </c>
      <c r="D781" s="10" t="n">
        <v>1</v>
      </c>
      <c r="E781" s="0"/>
      <c r="F781" s="0"/>
      <c r="G781" s="0"/>
      <c r="H781" s="0"/>
      <c r="I781" s="0"/>
      <c r="J781" s="0"/>
      <c r="K781" s="0"/>
      <c r="L781" s="0"/>
      <c r="M781" s="10" t="s">
        <v>653</v>
      </c>
      <c r="N781" s="0"/>
      <c r="O781" s="0"/>
      <c r="P781" s="0"/>
      <c r="Q781" s="0"/>
      <c r="R781" s="0"/>
      <c r="S781" s="0"/>
      <c r="T781" s="0"/>
      <c r="V781" s="0"/>
    </row>
    <row r="782" customFormat="false" ht="12.8" hidden="false" customHeight="false" outlineLevel="0" collapsed="false">
      <c r="A782" s="10" t="s">
        <v>160</v>
      </c>
      <c r="B782" s="10" t="s">
        <v>1129</v>
      </c>
      <c r="C782" s="10" t="n">
        <f aca="false">VLOOKUP(A782,[1]'patient_data_survival(Nov17)'!$B$2:$J$71,9,0)</f>
        <v>1</v>
      </c>
      <c r="D782" s="10" t="n">
        <f aca="false">VLOOKUP(A782,[1]yvonne_data!$A$2:$B$70,2,0)</f>
        <v>1</v>
      </c>
      <c r="E782" s="10" t="n">
        <v>1</v>
      </c>
      <c r="F782" s="0"/>
      <c r="H782" s="0"/>
      <c r="I782" s="0"/>
      <c r="J782" s="0"/>
      <c r="K782" s="0"/>
      <c r="L782" s="0"/>
      <c r="M782" s="0"/>
      <c r="V782" s="0"/>
    </row>
    <row r="783" customFormat="false" ht="12.8" hidden="false" customHeight="false" outlineLevel="0" collapsed="false">
      <c r="A783" s="10" t="s">
        <v>160</v>
      </c>
      <c r="B783" s="10" t="s">
        <v>1130</v>
      </c>
      <c r="C783" s="10" t="n">
        <f aca="false">VLOOKUP(A783,[1]'patient_data_survival(Nov17)'!$B$2:$J$71,9,0)</f>
        <v>1</v>
      </c>
      <c r="D783" s="10" t="n">
        <f aca="false">VLOOKUP(A783,[1]yvonne_data!$A$2:$B$70,2,0)</f>
        <v>1</v>
      </c>
      <c r="E783" s="10" t="n">
        <v>1</v>
      </c>
      <c r="F783" s="0"/>
      <c r="H783" s="0"/>
      <c r="I783" s="0"/>
      <c r="J783" s="0"/>
      <c r="K783" s="0"/>
      <c r="L783" s="0"/>
      <c r="M783" s="0"/>
      <c r="V783" s="0"/>
    </row>
    <row r="784" customFormat="false" ht="12.8" hidden="false" customHeight="false" outlineLevel="0" collapsed="false">
      <c r="A784" s="10" t="s">
        <v>160</v>
      </c>
      <c r="B784" s="10" t="s">
        <v>1131</v>
      </c>
      <c r="C784" s="10" t="n">
        <f aca="false">VLOOKUP(A784,[1]'patient_data_survival(Nov17)'!$B$2:$J$71,9,0)</f>
        <v>1</v>
      </c>
      <c r="D784" s="10" t="n">
        <f aca="false">VLOOKUP(A784,[1]yvonne_data!$A$2:$B$70,2,0)</f>
        <v>1</v>
      </c>
      <c r="E784" s="10" t="n">
        <v>1</v>
      </c>
      <c r="F784" s="0"/>
      <c r="H784" s="0"/>
      <c r="I784" s="0"/>
      <c r="J784" s="0"/>
      <c r="K784" s="0"/>
      <c r="L784" s="0"/>
      <c r="M784" s="0"/>
      <c r="V784" s="0"/>
    </row>
    <row r="785" customFormat="false" ht="12.8" hidden="false" customHeight="false" outlineLevel="0" collapsed="false">
      <c r="A785" s="10" t="s">
        <v>160</v>
      </c>
      <c r="B785" s="10" t="s">
        <v>1132</v>
      </c>
      <c r="C785" s="10" t="n">
        <f aca="false">VLOOKUP(A785,[1]'patient_data_survival(Nov17)'!$B$2:$J$71,9,0)</f>
        <v>1</v>
      </c>
      <c r="D785" s="10" t="n">
        <f aca="false">VLOOKUP(A785,[1]yvonne_data!$A$2:$B$70,2,0)</f>
        <v>1</v>
      </c>
      <c r="E785" s="10" t="n">
        <v>1</v>
      </c>
      <c r="F785" s="0"/>
      <c r="H785" s="0"/>
      <c r="I785" s="0"/>
      <c r="J785" s="0"/>
      <c r="K785" s="0"/>
      <c r="L785" s="0"/>
      <c r="M785" s="0"/>
      <c r="V785" s="0"/>
    </row>
    <row r="786" customFormat="false" ht="12.8" hidden="false" customHeight="false" outlineLevel="0" collapsed="false">
      <c r="A786" s="10" t="s">
        <v>160</v>
      </c>
      <c r="B786" s="10" t="s">
        <v>1133</v>
      </c>
      <c r="C786" s="10" t="n">
        <f aca="false">VLOOKUP(A786,[1]'patient_data_survival(Nov17)'!$B$2:$J$71,9,0)</f>
        <v>1</v>
      </c>
      <c r="D786" s="10" t="n">
        <f aca="false">VLOOKUP(A786,[1]yvonne_data!$A$2:$B$70,2,0)</f>
        <v>1</v>
      </c>
      <c r="E786" s="10" t="n">
        <v>1</v>
      </c>
      <c r="F786" s="0"/>
      <c r="H786" s="0"/>
      <c r="I786" s="0"/>
      <c r="J786" s="0"/>
      <c r="K786" s="0"/>
      <c r="L786" s="0"/>
      <c r="M786" s="0"/>
      <c r="V786" s="0"/>
    </row>
    <row r="787" customFormat="false" ht="12.8" hidden="false" customHeight="false" outlineLevel="0" collapsed="false">
      <c r="A787" s="10" t="s">
        <v>187</v>
      </c>
      <c r="B787" s="10" t="s">
        <v>1134</v>
      </c>
      <c r="C787" s="10" t="n">
        <f aca="false">VLOOKUP(A787,[1]'patient_data_survival(Nov17)'!$B$2:$J$71,9,0)</f>
        <v>1</v>
      </c>
      <c r="D787" s="10" t="n">
        <f aca="false">VLOOKUP(A787,[1]yvonne_data!$A$2:$B$70,2,0)</f>
        <v>1</v>
      </c>
      <c r="E787" s="10" t="n">
        <v>1</v>
      </c>
      <c r="F787" s="0"/>
      <c r="H787" s="0"/>
      <c r="I787" s="0"/>
      <c r="J787" s="0"/>
      <c r="K787" s="10" t="n">
        <v>1</v>
      </c>
      <c r="L787" s="0"/>
      <c r="M787" s="0"/>
      <c r="V787" s="0"/>
    </row>
    <row r="788" customFormat="false" ht="12.8" hidden="false" customHeight="false" outlineLevel="0" collapsed="false">
      <c r="A788" s="10" t="s">
        <v>187</v>
      </c>
      <c r="B788" s="10" t="s">
        <v>1135</v>
      </c>
      <c r="C788" s="10" t="n">
        <f aca="false">VLOOKUP(A788,[1]'patient_data_survival(Nov17)'!$B$2:$J$71,9,0)</f>
        <v>1</v>
      </c>
      <c r="D788" s="10" t="n">
        <f aca="false">VLOOKUP(A788,[1]yvonne_data!$A$2:$B$70,2,0)</f>
        <v>1</v>
      </c>
      <c r="E788" s="10" t="n">
        <v>1</v>
      </c>
      <c r="F788" s="0"/>
      <c r="H788" s="0"/>
      <c r="I788" s="0"/>
      <c r="J788" s="0"/>
      <c r="K788" s="0"/>
      <c r="L788" s="0"/>
      <c r="M788" s="0"/>
      <c r="V788" s="0"/>
    </row>
    <row r="789" customFormat="false" ht="12.8" hidden="false" customHeight="false" outlineLevel="0" collapsed="false">
      <c r="A789" s="10" t="s">
        <v>187</v>
      </c>
      <c r="B789" s="10" t="s">
        <v>1136</v>
      </c>
      <c r="C789" s="10" t="n">
        <f aca="false">VLOOKUP(A789,[1]'patient_data_survival(Nov17)'!$B$2:$J$71,9,0)</f>
        <v>1</v>
      </c>
      <c r="D789" s="10" t="n">
        <f aca="false">VLOOKUP(A789,[1]yvonne_data!$A$2:$B$70,2,0)</f>
        <v>1</v>
      </c>
      <c r="E789" s="10" t="n">
        <v>1</v>
      </c>
      <c r="F789" s="0"/>
      <c r="H789" s="0"/>
      <c r="I789" s="0"/>
      <c r="J789" s="0"/>
      <c r="K789" s="10" t="n">
        <v>1</v>
      </c>
      <c r="L789" s="0"/>
      <c r="M789" s="0"/>
      <c r="V789" s="0"/>
    </row>
    <row r="790" customFormat="false" ht="12.8" hidden="false" customHeight="false" outlineLevel="0" collapsed="false">
      <c r="A790" s="10" t="s">
        <v>187</v>
      </c>
      <c r="B790" s="10" t="s">
        <v>1137</v>
      </c>
      <c r="C790" s="10" t="n">
        <f aca="false">VLOOKUP(A790,[1]'patient_data_survival(Nov17)'!$B$2:$J$71,9,0)</f>
        <v>1</v>
      </c>
      <c r="D790" s="10" t="n">
        <f aca="false">VLOOKUP(A790,[1]yvonne_data!$A$2:$B$70,2,0)</f>
        <v>1</v>
      </c>
      <c r="E790" s="10" t="n">
        <v>1</v>
      </c>
      <c r="F790" s="0"/>
      <c r="H790" s="0"/>
      <c r="I790" s="0"/>
      <c r="J790" s="0"/>
      <c r="K790" s="0"/>
      <c r="L790" s="0"/>
      <c r="M790" s="0"/>
      <c r="V790" s="0"/>
    </row>
    <row r="791" customFormat="false" ht="12.8" hidden="false" customHeight="false" outlineLevel="0" collapsed="false">
      <c r="A791" s="10" t="s">
        <v>187</v>
      </c>
      <c r="B791" s="10" t="s">
        <v>1138</v>
      </c>
      <c r="C791" s="10" t="n">
        <f aca="false">VLOOKUP(A791,[1]'patient_data_survival(Nov17)'!$B$2:$J$71,9,0)</f>
        <v>1</v>
      </c>
      <c r="D791" s="10" t="n">
        <f aca="false">VLOOKUP(A791,[1]yvonne_data!$A$2:$B$70,2,0)</f>
        <v>1</v>
      </c>
      <c r="E791" s="10" t="n">
        <v>1</v>
      </c>
      <c r="F791" s="0"/>
      <c r="H791" s="0"/>
      <c r="I791" s="0"/>
      <c r="J791" s="0"/>
      <c r="K791" s="0"/>
      <c r="L791" s="0"/>
      <c r="M791" s="0"/>
      <c r="V791" s="0"/>
    </row>
    <row r="792" customFormat="false" ht="12.8" hidden="false" customHeight="false" outlineLevel="0" collapsed="false">
      <c r="A792" s="10" t="s">
        <v>187</v>
      </c>
      <c r="B792" s="10" t="s">
        <v>1139</v>
      </c>
      <c r="C792" s="10" t="n">
        <f aca="false">VLOOKUP(A792,[1]'patient_data_survival(Nov17)'!$B$2:$J$71,9,0)</f>
        <v>1</v>
      </c>
      <c r="D792" s="10" t="n">
        <f aca="false">VLOOKUP(A792,[1]yvonne_data!$A$2:$B$70,2,0)</f>
        <v>1</v>
      </c>
      <c r="E792" s="10" t="n">
        <v>1</v>
      </c>
      <c r="F792" s="0"/>
      <c r="H792" s="0"/>
      <c r="I792" s="0"/>
      <c r="J792" s="0"/>
      <c r="K792" s="0"/>
      <c r="L792" s="0"/>
      <c r="M792" s="0"/>
      <c r="V792" s="0"/>
    </row>
    <row r="793" customFormat="false" ht="12.8" hidden="false" customHeight="false" outlineLevel="0" collapsed="false">
      <c r="A793" s="10" t="s">
        <v>187</v>
      </c>
      <c r="B793" s="10" t="s">
        <v>1140</v>
      </c>
      <c r="C793" s="10" t="n">
        <f aca="false">VLOOKUP(A793,[1]'patient_data_survival(Nov17)'!$B$2:$J$71,9,0)</f>
        <v>1</v>
      </c>
      <c r="D793" s="10" t="n">
        <f aca="false">VLOOKUP(A793,[1]yvonne_data!$A$2:$B$70,2,0)</f>
        <v>1</v>
      </c>
      <c r="E793" s="10" t="n">
        <v>1</v>
      </c>
      <c r="F793" s="0"/>
      <c r="H793" s="0"/>
      <c r="I793" s="0"/>
      <c r="J793" s="0"/>
      <c r="K793" s="10" t="n">
        <v>1</v>
      </c>
      <c r="L793" s="0"/>
      <c r="M793" s="0"/>
      <c r="V793" s="0"/>
    </row>
    <row r="794" customFormat="false" ht="12.8" hidden="false" customHeight="false" outlineLevel="0" collapsed="false">
      <c r="A794" s="10" t="s">
        <v>187</v>
      </c>
      <c r="B794" s="10" t="s">
        <v>1141</v>
      </c>
      <c r="C794" s="10" t="n">
        <f aca="false">VLOOKUP(A794,[1]'patient_data_survival(Nov17)'!$B$2:$J$71,9,0)</f>
        <v>1</v>
      </c>
      <c r="D794" s="10" t="n">
        <f aca="false">VLOOKUP(A794,[1]yvonne_data!$A$2:$B$70,2,0)</f>
        <v>1</v>
      </c>
      <c r="E794" s="10" t="n">
        <v>1</v>
      </c>
      <c r="F794" s="0"/>
      <c r="H794" s="0"/>
      <c r="I794" s="0"/>
      <c r="J794" s="0"/>
      <c r="K794" s="0"/>
      <c r="L794" s="0"/>
      <c r="M794" s="0"/>
      <c r="V794" s="0"/>
    </row>
    <row r="795" customFormat="false" ht="12.8" hidden="false" customHeight="false" outlineLevel="0" collapsed="false">
      <c r="A795" s="10" t="s">
        <v>187</v>
      </c>
      <c r="B795" s="10" t="s">
        <v>1142</v>
      </c>
      <c r="C795" s="10" t="n">
        <f aca="false">VLOOKUP(A795,[1]'patient_data_survival(Nov17)'!$B$2:$J$71,9,0)</f>
        <v>1</v>
      </c>
      <c r="D795" s="10" t="n">
        <f aca="false">VLOOKUP(A795,[1]yvonne_data!$A$2:$B$70,2,0)</f>
        <v>1</v>
      </c>
      <c r="E795" s="10" t="n">
        <v>1</v>
      </c>
      <c r="F795" s="0"/>
      <c r="H795" s="0"/>
      <c r="I795" s="0"/>
      <c r="J795" s="0"/>
      <c r="K795" s="10" t="n">
        <v>1</v>
      </c>
      <c r="L795" s="0"/>
      <c r="M795" s="0"/>
      <c r="V795" s="0"/>
    </row>
    <row r="796" customFormat="false" ht="12.8" hidden="false" customHeight="false" outlineLevel="0" collapsed="false">
      <c r="A796" s="10" t="s">
        <v>187</v>
      </c>
      <c r="B796" s="10" t="s">
        <v>1143</v>
      </c>
      <c r="C796" s="10" t="n">
        <f aca="false">VLOOKUP(A796,[1]'patient_data_survival(Nov17)'!$B$2:$J$71,9,0)</f>
        <v>1</v>
      </c>
      <c r="D796" s="10" t="n">
        <f aca="false">VLOOKUP(A796,[1]yvonne_data!$A$2:$B$70,2,0)</f>
        <v>1</v>
      </c>
      <c r="E796" s="10" t="n">
        <v>1</v>
      </c>
      <c r="F796" s="0"/>
      <c r="H796" s="0"/>
      <c r="I796" s="0"/>
      <c r="J796" s="0"/>
      <c r="K796" s="0"/>
      <c r="L796" s="0"/>
      <c r="M796" s="0"/>
      <c r="V796" s="0"/>
    </row>
    <row r="797" customFormat="false" ht="12.8" hidden="false" customHeight="false" outlineLevel="0" collapsed="false">
      <c r="A797" s="10" t="s">
        <v>187</v>
      </c>
      <c r="B797" s="10" t="s">
        <v>1144</v>
      </c>
      <c r="C797" s="10" t="n">
        <f aca="false">VLOOKUP(A797,[1]'patient_data_survival(Nov17)'!$B$2:$J$71,9,0)</f>
        <v>1</v>
      </c>
      <c r="D797" s="10" t="n">
        <f aca="false">VLOOKUP(A797,[1]yvonne_data!$A$2:$B$70,2,0)</f>
        <v>1</v>
      </c>
      <c r="E797" s="10" t="n">
        <v>1</v>
      </c>
      <c r="F797" s="0"/>
      <c r="H797" s="0"/>
      <c r="I797" s="0"/>
      <c r="J797" s="0"/>
      <c r="K797" s="10" t="n">
        <v>1</v>
      </c>
      <c r="L797" s="10" t="n">
        <v>1</v>
      </c>
      <c r="M797" s="0"/>
      <c r="V797" s="0"/>
    </row>
    <row r="798" customFormat="false" ht="12.8" hidden="false" customHeight="false" outlineLevel="0" collapsed="false">
      <c r="A798" s="10" t="s">
        <v>187</v>
      </c>
      <c r="B798" s="10" t="s">
        <v>1145</v>
      </c>
      <c r="C798" s="10" t="n">
        <f aca="false">VLOOKUP(A798,[1]'patient_data_survival(Nov17)'!$B$2:$J$71,9,0)</f>
        <v>1</v>
      </c>
      <c r="D798" s="10" t="n">
        <f aca="false">VLOOKUP(A798,[1]yvonne_data!$A$2:$B$70,2,0)</f>
        <v>1</v>
      </c>
      <c r="E798" s="10" t="n">
        <v>1</v>
      </c>
      <c r="F798" s="0"/>
      <c r="H798" s="0"/>
      <c r="I798" s="0"/>
      <c r="J798" s="0"/>
      <c r="K798" s="10" t="n">
        <v>1</v>
      </c>
      <c r="L798" s="0"/>
      <c r="M798" s="0"/>
      <c r="V798" s="0"/>
    </row>
    <row r="799" customFormat="false" ht="12.8" hidden="false" customHeight="false" outlineLevel="0" collapsed="false">
      <c r="A799" s="0" t="s">
        <v>203</v>
      </c>
      <c r="B799" s="0" t="s">
        <v>1146</v>
      </c>
      <c r="C799" s="10" t="n">
        <f aca="false">VLOOKUP(A799,[1]'patient_data_survival(Nov17)'!$B$2:$J$71,9,0)</f>
        <v>1</v>
      </c>
      <c r="D799" s="0" t="n">
        <v>1</v>
      </c>
      <c r="E799" s="0" t="n">
        <v>1</v>
      </c>
      <c r="H799" s="0"/>
      <c r="I799" s="0"/>
      <c r="J799" s="0"/>
      <c r="L799" s="0"/>
      <c r="M799" s="0"/>
      <c r="V799" s="0"/>
    </row>
    <row r="800" customFormat="false" ht="12.8" hidden="false" customHeight="false" outlineLevel="0" collapsed="false">
      <c r="A800" s="0" t="s">
        <v>203</v>
      </c>
      <c r="B800" s="0" t="s">
        <v>1147</v>
      </c>
      <c r="C800" s="10" t="n">
        <f aca="false">VLOOKUP(A800,[1]'patient_data_survival(Nov17)'!$B$2:$J$71,9,0)</f>
        <v>1</v>
      </c>
      <c r="D800" s="0" t="n">
        <v>1</v>
      </c>
      <c r="E800" s="0" t="n">
        <v>1</v>
      </c>
      <c r="H800" s="0"/>
      <c r="I800" s="0"/>
      <c r="J800" s="0"/>
      <c r="L800" s="0"/>
      <c r="M800" s="0"/>
      <c r="V800" s="0"/>
    </row>
    <row r="801" customFormat="false" ht="12.8" hidden="false" customHeight="false" outlineLevel="0" collapsed="false">
      <c r="A801" s="0" t="s">
        <v>162</v>
      </c>
      <c r="B801" s="0" t="s">
        <v>1148</v>
      </c>
      <c r="C801" s="10" t="n">
        <f aca="false">VLOOKUP(A801,[1]'patient_data_survival(Nov17)'!$B$2:$J$71,9,0)</f>
        <v>1</v>
      </c>
      <c r="D801" s="0" t="n">
        <v>1</v>
      </c>
      <c r="E801" s="0" t="n">
        <v>1</v>
      </c>
      <c r="H801" s="0"/>
      <c r="I801" s="0"/>
      <c r="J801" s="0"/>
      <c r="L801" s="0"/>
      <c r="M801" s="10" t="s">
        <v>747</v>
      </c>
      <c r="V801" s="0"/>
    </row>
    <row r="802" customFormat="false" ht="12.8" hidden="false" customHeight="false" outlineLevel="0" collapsed="false">
      <c r="A802" s="0" t="s">
        <v>162</v>
      </c>
      <c r="B802" s="0" t="s">
        <v>1149</v>
      </c>
      <c r="C802" s="10" t="n">
        <f aca="false">VLOOKUP(A802,[1]'patient_data_survival(Nov17)'!$B$2:$J$71,9,0)</f>
        <v>1</v>
      </c>
      <c r="D802" s="0" t="n">
        <v>1</v>
      </c>
      <c r="E802" s="0" t="n">
        <v>1</v>
      </c>
      <c r="H802" s="0"/>
      <c r="I802" s="0"/>
      <c r="J802" s="0"/>
      <c r="L802" s="0"/>
      <c r="M802" s="10" t="s">
        <v>747</v>
      </c>
      <c r="V802" s="0"/>
    </row>
    <row r="803" customFormat="false" ht="12.8" hidden="false" customHeight="false" outlineLevel="0" collapsed="false">
      <c r="A803" s="0" t="s">
        <v>162</v>
      </c>
      <c r="B803" s="0" t="s">
        <v>1150</v>
      </c>
      <c r="C803" s="10" t="n">
        <f aca="false">VLOOKUP(A803,[1]'patient_data_survival(Nov17)'!$B$2:$J$71,9,0)</f>
        <v>1</v>
      </c>
      <c r="D803" s="0" t="n">
        <v>1</v>
      </c>
      <c r="E803" s="0" t="n">
        <v>1</v>
      </c>
      <c r="H803" s="0"/>
      <c r="I803" s="0"/>
      <c r="J803" s="0"/>
      <c r="L803" s="0"/>
      <c r="M803" s="10" t="s">
        <v>747</v>
      </c>
      <c r="V803" s="0"/>
    </row>
    <row r="804" customFormat="false" ht="12.8" hidden="false" customHeight="false" outlineLevel="0" collapsed="false">
      <c r="A804" s="0" t="s">
        <v>162</v>
      </c>
      <c r="B804" s="0" t="s">
        <v>1151</v>
      </c>
      <c r="C804" s="10" t="n">
        <f aca="false">VLOOKUP(A804,[1]'patient_data_survival(Nov17)'!$B$2:$J$71,9,0)</f>
        <v>1</v>
      </c>
      <c r="D804" s="0" t="n">
        <v>1</v>
      </c>
      <c r="E804" s="0" t="n">
        <v>1</v>
      </c>
      <c r="H804" s="0"/>
      <c r="I804" s="0"/>
      <c r="J804" s="0"/>
      <c r="L804" s="0"/>
      <c r="M804" s="10" t="s">
        <v>747</v>
      </c>
      <c r="V804" s="0"/>
    </row>
    <row r="805" customFormat="false" ht="12.8" hidden="false" customHeight="false" outlineLevel="0" collapsed="false">
      <c r="A805" s="0" t="s">
        <v>162</v>
      </c>
      <c r="B805" s="0" t="s">
        <v>1152</v>
      </c>
      <c r="C805" s="10" t="n">
        <f aca="false">VLOOKUP(A805,[1]'patient_data_survival(Nov17)'!$B$2:$J$71,9,0)</f>
        <v>1</v>
      </c>
      <c r="D805" s="0" t="n">
        <v>1</v>
      </c>
      <c r="E805" s="0" t="n">
        <v>1</v>
      </c>
      <c r="H805" s="0"/>
      <c r="I805" s="0"/>
      <c r="J805" s="0"/>
      <c r="L805" s="0"/>
      <c r="M805" s="10" t="s">
        <v>747</v>
      </c>
      <c r="V805" s="0"/>
    </row>
    <row r="806" customFormat="false" ht="12.8" hidden="false" customHeight="false" outlineLevel="0" collapsed="false">
      <c r="A806" s="0" t="s">
        <v>162</v>
      </c>
      <c r="B806" s="0" t="s">
        <v>1153</v>
      </c>
      <c r="C806" s="10" t="n">
        <f aca="false">VLOOKUP(A806,[1]'patient_data_survival(Nov17)'!$B$2:$J$71,9,0)</f>
        <v>1</v>
      </c>
      <c r="D806" s="0" t="n">
        <v>1</v>
      </c>
      <c r="E806" s="0" t="n">
        <v>1</v>
      </c>
      <c r="H806" s="0"/>
      <c r="I806" s="0"/>
      <c r="J806" s="0"/>
      <c r="L806" s="0"/>
      <c r="M806" s="10" t="s">
        <v>747</v>
      </c>
      <c r="V806" s="0"/>
    </row>
    <row r="807" customFormat="false" ht="12.8" hidden="false" customHeight="false" outlineLevel="0" collapsed="false">
      <c r="A807" s="0" t="s">
        <v>166</v>
      </c>
      <c r="B807" s="0" t="s">
        <v>1154</v>
      </c>
      <c r="C807" s="10" t="n">
        <f aca="false">VLOOKUP(A807,[1]'patient_data_survival(Nov17)'!$B$2:$J$71,9,0)</f>
        <v>1</v>
      </c>
      <c r="D807" s="0" t="n">
        <v>1</v>
      </c>
      <c r="E807" s="0" t="n">
        <v>1</v>
      </c>
      <c r="H807" s="0"/>
      <c r="I807" s="0"/>
      <c r="J807" s="0"/>
      <c r="L807" s="0"/>
      <c r="M807" s="10" t="s">
        <v>747</v>
      </c>
      <c r="V807" s="0"/>
    </row>
    <row r="808" customFormat="false" ht="12.8" hidden="false" customHeight="false" outlineLevel="0" collapsed="false">
      <c r="A808" s="0" t="s">
        <v>166</v>
      </c>
      <c r="B808" s="0" t="s">
        <v>1155</v>
      </c>
      <c r="C808" s="10" t="n">
        <f aca="false">VLOOKUP(A808,[1]'patient_data_survival(Nov17)'!$B$2:$J$71,9,0)</f>
        <v>1</v>
      </c>
      <c r="D808" s="0" t="n">
        <v>1</v>
      </c>
      <c r="E808" s="0" t="n">
        <v>1</v>
      </c>
      <c r="H808" s="0"/>
      <c r="I808" s="0"/>
      <c r="J808" s="0"/>
      <c r="L808" s="0"/>
      <c r="M808" s="10" t="s">
        <v>747</v>
      </c>
      <c r="V808" s="0"/>
    </row>
    <row r="809" customFormat="false" ht="12.8" hidden="false" customHeight="false" outlineLevel="0" collapsed="false">
      <c r="A809" s="0" t="s">
        <v>125</v>
      </c>
      <c r="B809" s="0" t="s">
        <v>1156</v>
      </c>
      <c r="C809" s="10" t="n">
        <f aca="false">VLOOKUP(A809,[1]'patient_data_survival(Nov17)'!$B$2:$J$71,9,0)</f>
        <v>0</v>
      </c>
      <c r="D809" s="0" t="n">
        <v>1</v>
      </c>
      <c r="E809" s="0" t="n">
        <v>1</v>
      </c>
      <c r="H809" s="0"/>
      <c r="I809" s="0"/>
      <c r="J809" s="0"/>
      <c r="L809" s="0"/>
      <c r="M809" s="10" t="s">
        <v>747</v>
      </c>
      <c r="V809" s="0"/>
    </row>
    <row r="810" customFormat="false" ht="12.8" hidden="false" customHeight="false" outlineLevel="0" collapsed="false">
      <c r="A810" s="0" t="s">
        <v>93</v>
      </c>
      <c r="B810" s="0" t="s">
        <v>1157</v>
      </c>
      <c r="C810" s="10" t="n">
        <f aca="false">VLOOKUP(A810,[1]'patient_data_survival(Nov17)'!$B$2:$J$71,9,0)</f>
        <v>1</v>
      </c>
      <c r="D810" s="0" t="n">
        <v>1</v>
      </c>
      <c r="E810" s="0" t="n">
        <v>1</v>
      </c>
      <c r="H810" s="0"/>
      <c r="I810" s="0"/>
      <c r="J810" s="0"/>
      <c r="L810" s="0"/>
      <c r="M810" s="10" t="s">
        <v>747</v>
      </c>
      <c r="V810" s="0"/>
    </row>
    <row r="811" customFormat="false" ht="12.8" hidden="false" customHeight="false" outlineLevel="0" collapsed="false">
      <c r="A811" s="10" t="s">
        <v>1158</v>
      </c>
      <c r="B811" s="10" t="s">
        <v>1159</v>
      </c>
      <c r="C811" s="10" t="n">
        <f aca="false">VLOOKUP(A811,'Sinai-slide-labels'!$A$2:$F$47,6,0)</f>
        <v>1</v>
      </c>
      <c r="D811" s="10" t="n">
        <v>1</v>
      </c>
      <c r="E811" s="10" t="n">
        <v>1</v>
      </c>
      <c r="H811" s="0"/>
      <c r="I811" s="0"/>
      <c r="J811" s="0"/>
      <c r="L811" s="0"/>
      <c r="M811" s="10" t="s">
        <v>821</v>
      </c>
      <c r="V811" s="0"/>
    </row>
    <row r="812" customFormat="false" ht="12.8" hidden="false" customHeight="false" outlineLevel="0" collapsed="false">
      <c r="A812" s="10" t="s">
        <v>1160</v>
      </c>
      <c r="B812" s="10" t="s">
        <v>1161</v>
      </c>
      <c r="C812" s="10" t="n">
        <f aca="false">VLOOKUP(A812,'Sinai-slide-labels'!$A$2:$F$47,6,0)</f>
        <v>1</v>
      </c>
      <c r="D812" s="10" t="n">
        <v>1</v>
      </c>
      <c r="E812" s="10" t="n">
        <v>0</v>
      </c>
      <c r="H812" s="0"/>
      <c r="I812" s="10" t="n">
        <v>1</v>
      </c>
      <c r="J812" s="0"/>
      <c r="L812" s="0"/>
      <c r="M812" s="10" t="s">
        <v>821</v>
      </c>
      <c r="V812" s="0"/>
    </row>
    <row r="813" customFormat="false" ht="12.8" hidden="false" customHeight="false" outlineLevel="0" collapsed="false">
      <c r="A813" s="10" t="s">
        <v>1160</v>
      </c>
      <c r="B813" s="10" t="s">
        <v>1162</v>
      </c>
      <c r="C813" s="10" t="n">
        <f aca="false">VLOOKUP(A813,'Sinai-slide-labels'!$A$2:$F$47,6,0)</f>
        <v>1</v>
      </c>
      <c r="D813" s="10" t="n">
        <v>1</v>
      </c>
      <c r="E813" s="10" t="n">
        <v>0</v>
      </c>
      <c r="H813" s="0"/>
      <c r="I813" s="10" t="n">
        <v>1</v>
      </c>
      <c r="J813" s="0"/>
      <c r="L813" s="0"/>
      <c r="M813" s="10" t="s">
        <v>821</v>
      </c>
      <c r="V813" s="0"/>
    </row>
    <row r="814" customFormat="false" ht="12.8" hidden="false" customHeight="false" outlineLevel="0" collapsed="false">
      <c r="A814" s="10" t="s">
        <v>1160</v>
      </c>
      <c r="B814" s="10" t="s">
        <v>1163</v>
      </c>
      <c r="C814" s="10" t="n">
        <f aca="false">VLOOKUP(A814,'Sinai-slide-labels'!$A$2:$F$47,6,0)</f>
        <v>1</v>
      </c>
      <c r="D814" s="10" t="n">
        <v>1</v>
      </c>
      <c r="E814" s="10" t="n">
        <v>1</v>
      </c>
      <c r="H814" s="0"/>
      <c r="I814" s="0"/>
      <c r="J814" s="0"/>
      <c r="L814" s="0"/>
      <c r="M814" s="10" t="s">
        <v>821</v>
      </c>
      <c r="V814" s="0"/>
    </row>
    <row r="815" customFormat="false" ht="12.8" hidden="false" customHeight="false" outlineLevel="0" collapsed="false">
      <c r="A815" s="10" t="s">
        <v>1160</v>
      </c>
      <c r="B815" s="10" t="s">
        <v>1164</v>
      </c>
      <c r="C815" s="10" t="n">
        <f aca="false">VLOOKUP(A815,'Sinai-slide-labels'!$A$2:$F$47,6,0)</f>
        <v>1</v>
      </c>
      <c r="D815" s="10" t="n">
        <v>1</v>
      </c>
      <c r="E815" s="10" t="n">
        <v>0</v>
      </c>
      <c r="H815" s="0"/>
      <c r="I815" s="0"/>
      <c r="J815" s="0"/>
      <c r="L815" s="0"/>
      <c r="M815" s="10" t="s">
        <v>821</v>
      </c>
      <c r="V815" s="0"/>
    </row>
    <row r="816" customFormat="false" ht="12.8" hidden="false" customHeight="false" outlineLevel="0" collapsed="false">
      <c r="A816" s="10" t="s">
        <v>1160</v>
      </c>
      <c r="B816" s="10" t="s">
        <v>1165</v>
      </c>
      <c r="C816" s="10" t="n">
        <f aca="false">VLOOKUP(A816,'Sinai-slide-labels'!$A$2:$F$47,6,0)</f>
        <v>1</v>
      </c>
      <c r="D816" s="10" t="n">
        <v>1</v>
      </c>
      <c r="E816" s="10" t="n">
        <v>1</v>
      </c>
      <c r="H816" s="0"/>
      <c r="I816" s="0"/>
      <c r="J816" s="0"/>
      <c r="L816" s="0"/>
      <c r="M816" s="10" t="s">
        <v>821</v>
      </c>
      <c r="V816" s="0"/>
    </row>
    <row r="817" customFormat="false" ht="12.8" hidden="false" customHeight="false" outlineLevel="0" collapsed="false">
      <c r="A817" s="10" t="s">
        <v>1160</v>
      </c>
      <c r="B817" s="10" t="s">
        <v>1166</v>
      </c>
      <c r="C817" s="10" t="n">
        <f aca="false">VLOOKUP(A817,'Sinai-slide-labels'!$A$2:$F$47,6,0)</f>
        <v>1</v>
      </c>
      <c r="D817" s="10" t="n">
        <v>1</v>
      </c>
      <c r="E817" s="10" t="n">
        <v>1</v>
      </c>
      <c r="H817" s="0"/>
      <c r="I817" s="0"/>
      <c r="J817" s="0"/>
      <c r="L817" s="0"/>
      <c r="M817" s="10" t="s">
        <v>821</v>
      </c>
      <c r="V817" s="0"/>
    </row>
    <row r="818" customFormat="false" ht="12.8" hidden="false" customHeight="false" outlineLevel="0" collapsed="false">
      <c r="A818" s="10" t="s">
        <v>1160</v>
      </c>
      <c r="B818" s="10" t="s">
        <v>1167</v>
      </c>
      <c r="C818" s="10" t="n">
        <f aca="false">VLOOKUP(A818,'Sinai-slide-labels'!$A$2:$F$47,6,0)</f>
        <v>1</v>
      </c>
      <c r="D818" s="10" t="n">
        <v>1</v>
      </c>
      <c r="E818" s="0"/>
      <c r="H818" s="0"/>
      <c r="I818" s="0"/>
      <c r="J818" s="0"/>
      <c r="L818" s="0"/>
      <c r="M818" s="10" t="s">
        <v>821</v>
      </c>
      <c r="V818" s="0"/>
    </row>
    <row r="819" customFormat="false" ht="12.8" hidden="false" customHeight="false" outlineLevel="0" collapsed="false">
      <c r="A819" s="10" t="s">
        <v>1168</v>
      </c>
      <c r="B819" s="10" t="s">
        <v>1169</v>
      </c>
      <c r="C819" s="10" t="n">
        <f aca="false">VLOOKUP(A819,'Sinai-slide-labels'!$A$2:$F$47,6,0)</f>
        <v>1</v>
      </c>
      <c r="D819" s="10" t="n">
        <v>1</v>
      </c>
      <c r="E819" s="10" t="n">
        <v>1</v>
      </c>
      <c r="H819" s="0"/>
      <c r="I819" s="0"/>
      <c r="J819" s="0"/>
      <c r="L819" s="0"/>
      <c r="M819" s="10" t="s">
        <v>821</v>
      </c>
      <c r="V819" s="0"/>
    </row>
    <row r="820" customFormat="false" ht="12.8" hidden="false" customHeight="false" outlineLevel="0" collapsed="false">
      <c r="A820" s="10" t="s">
        <v>1168</v>
      </c>
      <c r="B820" s="10" t="s">
        <v>1170</v>
      </c>
      <c r="C820" s="10" t="n">
        <f aca="false">VLOOKUP(A820,'Sinai-slide-labels'!$A$2:$F$47,6,0)</f>
        <v>1</v>
      </c>
      <c r="D820" s="10" t="n">
        <v>1</v>
      </c>
      <c r="E820" s="10" t="n">
        <v>1</v>
      </c>
      <c r="H820" s="0"/>
      <c r="I820" s="0"/>
      <c r="J820" s="0"/>
      <c r="L820" s="0"/>
      <c r="M820" s="10" t="s">
        <v>821</v>
      </c>
      <c r="V820" s="0"/>
    </row>
    <row r="821" customFormat="false" ht="12.8" hidden="false" customHeight="false" outlineLevel="0" collapsed="false">
      <c r="A821" s="10" t="s">
        <v>1168</v>
      </c>
      <c r="B821" s="10" t="s">
        <v>1171</v>
      </c>
      <c r="C821" s="10" t="n">
        <f aca="false">VLOOKUP(A821,'Sinai-slide-labels'!$A$2:$F$47,6,0)</f>
        <v>1</v>
      </c>
      <c r="D821" s="10" t="n">
        <v>1</v>
      </c>
      <c r="E821" s="10" t="n">
        <v>1</v>
      </c>
      <c r="H821" s="0"/>
      <c r="I821" s="0"/>
      <c r="J821" s="0"/>
      <c r="L821" s="0"/>
      <c r="M821" s="10" t="s">
        <v>821</v>
      </c>
      <c r="V821" s="0"/>
    </row>
    <row r="822" customFormat="false" ht="12.8" hidden="false" customHeight="false" outlineLevel="0" collapsed="false">
      <c r="A822" s="10" t="s">
        <v>1172</v>
      </c>
      <c r="B822" s="10" t="s">
        <v>1173</v>
      </c>
      <c r="C822" s="10" t="n">
        <f aca="false">VLOOKUP(A822,'Sinai-slide-labels'!$A$2:$F$47,6,0)</f>
        <v>1</v>
      </c>
      <c r="D822" s="10" t="n">
        <v>1</v>
      </c>
      <c r="E822" s="10" t="n">
        <v>0</v>
      </c>
      <c r="H822" s="0"/>
      <c r="I822" s="10" t="n">
        <v>1</v>
      </c>
      <c r="J822" s="10" t="n">
        <v>1</v>
      </c>
      <c r="L822" s="0"/>
      <c r="M822" s="10" t="s">
        <v>821</v>
      </c>
      <c r="V822" s="0"/>
    </row>
    <row r="823" customFormat="false" ht="12.8" hidden="false" customHeight="false" outlineLevel="0" collapsed="false">
      <c r="A823" s="10" t="s">
        <v>1172</v>
      </c>
      <c r="B823" s="10" t="s">
        <v>1174</v>
      </c>
      <c r="C823" s="10" t="n">
        <f aca="false">VLOOKUP(A823,'Sinai-slide-labels'!$A$2:$F$47,6,0)</f>
        <v>1</v>
      </c>
      <c r="D823" s="10" t="n">
        <v>1</v>
      </c>
      <c r="E823" s="10" t="n">
        <v>1</v>
      </c>
      <c r="H823" s="0"/>
      <c r="I823" s="0"/>
      <c r="J823" s="0"/>
      <c r="L823" s="0"/>
      <c r="M823" s="10" t="s">
        <v>821</v>
      </c>
      <c r="V823" s="0"/>
    </row>
    <row r="824" customFormat="false" ht="12.8" hidden="false" customHeight="false" outlineLevel="0" collapsed="false">
      <c r="A824" s="10" t="s">
        <v>1172</v>
      </c>
      <c r="B824" s="10" t="s">
        <v>1175</v>
      </c>
      <c r="C824" s="10" t="n">
        <f aca="false">VLOOKUP(A824,'Sinai-slide-labels'!$A$2:$F$47,6,0)</f>
        <v>1</v>
      </c>
      <c r="D824" s="10" t="n">
        <v>1</v>
      </c>
      <c r="E824" s="10" t="n">
        <v>0</v>
      </c>
      <c r="H824" s="0"/>
      <c r="I824" s="0"/>
      <c r="J824" s="0"/>
      <c r="L824" s="0"/>
      <c r="M824" s="10" t="s">
        <v>821</v>
      </c>
      <c r="V824" s="0"/>
    </row>
    <row r="825" customFormat="false" ht="12.8" hidden="false" customHeight="false" outlineLevel="0" collapsed="false">
      <c r="A825" s="10" t="s">
        <v>1172</v>
      </c>
      <c r="B825" s="10" t="s">
        <v>1176</v>
      </c>
      <c r="C825" s="10" t="n">
        <f aca="false">VLOOKUP(A825,'Sinai-slide-labels'!$A$2:$F$47,6,0)</f>
        <v>1</v>
      </c>
      <c r="D825" s="10" t="n">
        <v>1</v>
      </c>
      <c r="E825" s="10" t="n">
        <v>1</v>
      </c>
      <c r="H825" s="0"/>
      <c r="I825" s="0"/>
      <c r="J825" s="0"/>
      <c r="L825" s="0"/>
      <c r="M825" s="10" t="s">
        <v>821</v>
      </c>
      <c r="V825" s="0"/>
    </row>
    <row r="826" customFormat="false" ht="12.8" hidden="false" customHeight="false" outlineLevel="0" collapsed="false">
      <c r="A826" s="10" t="s">
        <v>1177</v>
      </c>
      <c r="B826" s="10" t="s">
        <v>1178</v>
      </c>
      <c r="C826" s="10" t="n">
        <f aca="false">VLOOKUP(A826,'Sinai-slide-labels'!$A$2:$F$47,6,0)</f>
        <v>1</v>
      </c>
      <c r="D826" s="10" t="n">
        <v>1</v>
      </c>
      <c r="E826" s="10" t="n">
        <v>1</v>
      </c>
      <c r="H826" s="0"/>
      <c r="I826" s="0"/>
      <c r="J826" s="0"/>
      <c r="L826" s="0"/>
      <c r="M826" s="10" t="s">
        <v>821</v>
      </c>
      <c r="V826" s="0"/>
    </row>
    <row r="827" customFormat="false" ht="12.8" hidden="false" customHeight="false" outlineLevel="0" collapsed="false">
      <c r="A827" s="10" t="s">
        <v>1177</v>
      </c>
      <c r="B827" s="10" t="s">
        <v>1179</v>
      </c>
      <c r="C827" s="10" t="n">
        <f aca="false">VLOOKUP(A827,'Sinai-slide-labels'!$A$2:$F$47,6,0)</f>
        <v>1</v>
      </c>
      <c r="D827" s="10" t="n">
        <v>1</v>
      </c>
      <c r="E827" s="10" t="n">
        <v>0</v>
      </c>
      <c r="H827" s="0"/>
      <c r="I827" s="10" t="n">
        <v>1</v>
      </c>
      <c r="J827" s="10" t="n">
        <v>1</v>
      </c>
      <c r="L827" s="0"/>
      <c r="M827" s="10" t="s">
        <v>821</v>
      </c>
      <c r="V827" s="0"/>
    </row>
    <row r="828" customFormat="false" ht="12.8" hidden="false" customHeight="false" outlineLevel="0" collapsed="false">
      <c r="A828" s="10" t="s">
        <v>1180</v>
      </c>
      <c r="B828" s="10" t="s">
        <v>1181</v>
      </c>
      <c r="C828" s="10" t="n">
        <f aca="false">VLOOKUP(A828,'Sinai-slide-labels'!$A$2:$F$47,6,0)</f>
        <v>1</v>
      </c>
      <c r="D828" s="10" t="n">
        <v>1</v>
      </c>
      <c r="E828" s="10" t="n">
        <v>1</v>
      </c>
      <c r="H828" s="0"/>
      <c r="I828" s="0"/>
      <c r="J828" s="0"/>
      <c r="L828" s="0"/>
      <c r="M828" s="10" t="s">
        <v>821</v>
      </c>
      <c r="V828" s="0"/>
    </row>
    <row r="829" customFormat="false" ht="12.8" hidden="false" customHeight="false" outlineLevel="0" collapsed="false">
      <c r="A829" s="10" t="s">
        <v>1180</v>
      </c>
      <c r="B829" s="10" t="s">
        <v>1182</v>
      </c>
      <c r="C829" s="10" t="n">
        <f aca="false">VLOOKUP(A829,'Sinai-slide-labels'!$A$2:$F$47,6,0)</f>
        <v>1</v>
      </c>
      <c r="D829" s="10" t="n">
        <v>1</v>
      </c>
      <c r="E829" s="10" t="n">
        <v>1</v>
      </c>
      <c r="H829" s="0"/>
      <c r="I829" s="0"/>
      <c r="J829" s="0"/>
      <c r="L829" s="0"/>
      <c r="M829" s="10" t="s">
        <v>821</v>
      </c>
      <c r="V829" s="0"/>
    </row>
    <row r="830" customFormat="false" ht="12.8" hidden="false" customHeight="false" outlineLevel="0" collapsed="false">
      <c r="A830" s="10" t="s">
        <v>1180</v>
      </c>
      <c r="B830" s="10" t="s">
        <v>1183</v>
      </c>
      <c r="C830" s="10" t="n">
        <f aca="false">VLOOKUP(A830,'Sinai-slide-labels'!$A$2:$F$47,6,0)</f>
        <v>1</v>
      </c>
      <c r="D830" s="10" t="n">
        <v>1</v>
      </c>
      <c r="E830" s="10" t="s">
        <v>826</v>
      </c>
      <c r="H830" s="0"/>
      <c r="I830" s="0"/>
      <c r="J830" s="0"/>
      <c r="L830" s="0"/>
      <c r="M830" s="10" t="s">
        <v>827</v>
      </c>
      <c r="V830" s="0"/>
    </row>
    <row r="831" customFormat="false" ht="12.8" hidden="false" customHeight="false" outlineLevel="0" collapsed="false">
      <c r="A831" s="10" t="s">
        <v>1180</v>
      </c>
      <c r="B831" s="10" t="s">
        <v>1184</v>
      </c>
      <c r="C831" s="10" t="n">
        <f aca="false">VLOOKUP(A831,'Sinai-slide-labels'!$A$2:$F$47,6,0)</f>
        <v>1</v>
      </c>
      <c r="D831" s="10" t="n">
        <v>1</v>
      </c>
      <c r="E831" s="10" t="n">
        <v>1</v>
      </c>
      <c r="H831" s="0"/>
      <c r="I831" s="0"/>
      <c r="J831" s="0"/>
      <c r="L831" s="0"/>
      <c r="M831" s="10" t="s">
        <v>821</v>
      </c>
      <c r="V831" s="0"/>
    </row>
    <row r="832" customFormat="false" ht="12.8" hidden="false" customHeight="false" outlineLevel="0" collapsed="false">
      <c r="A832" s="10" t="s">
        <v>1185</v>
      </c>
      <c r="B832" s="10" t="s">
        <v>1186</v>
      </c>
      <c r="C832" s="10" t="n">
        <f aca="false">VLOOKUP(A832,'Sinai-slide-labels'!$B$2:$F$47,5,0)</f>
        <v>1</v>
      </c>
      <c r="D832" s="10" t="n">
        <v>1</v>
      </c>
      <c r="E832" s="10" t="n">
        <v>1</v>
      </c>
      <c r="H832" s="0"/>
      <c r="I832" s="0"/>
      <c r="J832" s="0"/>
      <c r="L832" s="0"/>
      <c r="M832" s="10" t="s">
        <v>821</v>
      </c>
      <c r="V832" s="0"/>
    </row>
    <row r="833" customFormat="false" ht="12.8" hidden="false" customHeight="false" outlineLevel="0" collapsed="false">
      <c r="A833" s="10" t="s">
        <v>1185</v>
      </c>
      <c r="B833" s="10" t="s">
        <v>1187</v>
      </c>
      <c r="C833" s="10" t="n">
        <f aca="false">VLOOKUP(A833,'Sinai-slide-labels'!$B$2:$F$47,5,0)</f>
        <v>1</v>
      </c>
      <c r="D833" s="10" t="n">
        <v>1</v>
      </c>
      <c r="E833" s="10" t="n">
        <v>1</v>
      </c>
      <c r="H833" s="0"/>
      <c r="I833" s="0"/>
      <c r="J833" s="0"/>
      <c r="L833" s="0"/>
      <c r="M833" s="10" t="s">
        <v>821</v>
      </c>
      <c r="V833" s="0"/>
    </row>
    <row r="834" customFormat="false" ht="12.8" hidden="false" customHeight="false" outlineLevel="0" collapsed="false">
      <c r="A834" s="10" t="s">
        <v>1185</v>
      </c>
      <c r="B834" s="10" t="s">
        <v>1188</v>
      </c>
      <c r="C834" s="10" t="n">
        <f aca="false">VLOOKUP(A834,'Sinai-slide-labels'!$B$2:$F$47,5,0)</f>
        <v>1</v>
      </c>
      <c r="D834" s="10" t="n">
        <v>1</v>
      </c>
      <c r="E834" s="10" t="n">
        <v>1</v>
      </c>
      <c r="H834" s="0"/>
      <c r="I834" s="0"/>
      <c r="J834" s="0"/>
      <c r="L834" s="0"/>
      <c r="M834" s="10" t="s">
        <v>821</v>
      </c>
      <c r="V834" s="0"/>
    </row>
    <row r="835" customFormat="false" ht="12.8" hidden="false" customHeight="false" outlineLevel="0" collapsed="false">
      <c r="A835" s="10" t="s">
        <v>1185</v>
      </c>
      <c r="B835" s="10" t="s">
        <v>1189</v>
      </c>
      <c r="C835" s="10" t="n">
        <f aca="false">VLOOKUP(A835,'Sinai-slide-labels'!$B$2:$F$47,5,0)</f>
        <v>1</v>
      </c>
      <c r="D835" s="10" t="n">
        <v>1</v>
      </c>
      <c r="E835" s="10" t="n">
        <v>1</v>
      </c>
      <c r="H835" s="0"/>
      <c r="I835" s="0"/>
      <c r="J835" s="0"/>
      <c r="L835" s="0"/>
      <c r="M835" s="10" t="s">
        <v>821</v>
      </c>
      <c r="V835" s="0"/>
    </row>
    <row r="836" customFormat="false" ht="12.8" hidden="false" customHeight="false" outlineLevel="0" collapsed="false">
      <c r="A836" s="10" t="s">
        <v>1185</v>
      </c>
      <c r="B836" s="10" t="s">
        <v>1190</v>
      </c>
      <c r="C836" s="10" t="n">
        <f aca="false">VLOOKUP(A836,'Sinai-slide-labels'!$B$2:$F$47,5,0)</f>
        <v>1</v>
      </c>
      <c r="D836" s="10" t="n">
        <v>1</v>
      </c>
      <c r="E836" s="10" t="n">
        <v>0</v>
      </c>
      <c r="H836" s="0"/>
      <c r="I836" s="10" t="n">
        <v>1</v>
      </c>
      <c r="J836" s="0"/>
      <c r="L836" s="10" t="n">
        <v>1</v>
      </c>
      <c r="M836" s="10" t="s">
        <v>821</v>
      </c>
      <c r="V836" s="0"/>
    </row>
    <row r="837" customFormat="false" ht="12.8" hidden="false" customHeight="false" outlineLevel="0" collapsed="false">
      <c r="A837" s="10" t="s">
        <v>1185</v>
      </c>
      <c r="B837" s="10" t="s">
        <v>1191</v>
      </c>
      <c r="C837" s="10" t="n">
        <f aca="false">VLOOKUP(A837,'Sinai-slide-labels'!$B$2:$F$47,5,0)</f>
        <v>1</v>
      </c>
      <c r="D837" s="10" t="n">
        <v>1</v>
      </c>
      <c r="E837" s="10" t="n">
        <v>1</v>
      </c>
      <c r="H837" s="0"/>
      <c r="I837" s="0"/>
      <c r="J837" s="0"/>
      <c r="L837" s="0"/>
      <c r="M837" s="10" t="s">
        <v>821</v>
      </c>
      <c r="V837" s="0"/>
    </row>
    <row r="838" customFormat="false" ht="12.8" hidden="false" customHeight="false" outlineLevel="0" collapsed="false">
      <c r="A838" s="10" t="s">
        <v>1185</v>
      </c>
      <c r="B838" s="10" t="s">
        <v>1192</v>
      </c>
      <c r="C838" s="10" t="n">
        <f aca="false">VLOOKUP(A838,'Sinai-slide-labels'!$B$2:$F$47,5,0)</f>
        <v>1</v>
      </c>
      <c r="D838" s="10" t="n">
        <v>1</v>
      </c>
      <c r="E838" s="10" t="n">
        <v>0</v>
      </c>
      <c r="H838" s="0"/>
      <c r="I838" s="10" t="n">
        <v>1</v>
      </c>
      <c r="J838" s="0"/>
      <c r="L838" s="10" t="n">
        <v>1</v>
      </c>
      <c r="M838" s="10" t="s">
        <v>821</v>
      </c>
      <c r="V838" s="0"/>
    </row>
    <row r="839" customFormat="false" ht="12.8" hidden="false" customHeight="false" outlineLevel="0" collapsed="false">
      <c r="A839" s="10" t="s">
        <v>1185</v>
      </c>
      <c r="B839" s="10" t="s">
        <v>1193</v>
      </c>
      <c r="C839" s="10" t="n">
        <f aca="false">VLOOKUP(A839,'Sinai-slide-labels'!$B$2:$F$47,5,0)</f>
        <v>1</v>
      </c>
      <c r="D839" s="10" t="n">
        <v>1</v>
      </c>
      <c r="E839" s="10" t="n">
        <v>1</v>
      </c>
      <c r="H839" s="0"/>
      <c r="I839" s="0"/>
      <c r="J839" s="0"/>
      <c r="L839" s="0"/>
      <c r="M839" s="10" t="s">
        <v>821</v>
      </c>
      <c r="V839" s="0"/>
    </row>
    <row r="840" customFormat="false" ht="12.8" hidden="false" customHeight="false" outlineLevel="0" collapsed="false">
      <c r="A840" s="10" t="s">
        <v>1185</v>
      </c>
      <c r="B840" s="10" t="s">
        <v>1194</v>
      </c>
      <c r="C840" s="10" t="n">
        <f aca="false">VLOOKUP(A840,'Sinai-slide-labels'!$B$2:$F$47,5,0)</f>
        <v>1</v>
      </c>
      <c r="D840" s="10" t="n">
        <v>1</v>
      </c>
      <c r="E840" s="10" t="n">
        <v>1</v>
      </c>
      <c r="H840" s="0"/>
      <c r="I840" s="0"/>
      <c r="J840" s="0"/>
      <c r="L840" s="0"/>
      <c r="M840" s="10" t="s">
        <v>821</v>
      </c>
      <c r="V840" s="0"/>
    </row>
    <row r="841" customFormat="false" ht="12.8" hidden="false" customHeight="false" outlineLevel="0" collapsed="false">
      <c r="A841" s="10" t="s">
        <v>1195</v>
      </c>
      <c r="B841" s="10" t="s">
        <v>1196</v>
      </c>
      <c r="C841" s="10" t="n">
        <f aca="false">VLOOKUP(A841,'Sinai-slide-labels'!$B$2:$F$47,5,0)</f>
        <v>1</v>
      </c>
      <c r="D841" s="10" t="n">
        <v>1</v>
      </c>
      <c r="E841" s="10" t="n">
        <v>1</v>
      </c>
      <c r="H841" s="0"/>
      <c r="I841" s="0"/>
      <c r="J841" s="0"/>
      <c r="L841" s="0"/>
      <c r="M841" s="10" t="s">
        <v>821</v>
      </c>
      <c r="V841" s="0"/>
    </row>
    <row r="842" customFormat="false" ht="12.8" hidden="false" customHeight="false" outlineLevel="0" collapsed="false">
      <c r="A842" s="10" t="s">
        <v>1195</v>
      </c>
      <c r="B842" s="10" t="s">
        <v>1197</v>
      </c>
      <c r="C842" s="10" t="n">
        <f aca="false">VLOOKUP(A842,'Sinai-slide-labels'!$B$2:$F$47,5,0)</f>
        <v>1</v>
      </c>
      <c r="D842" s="10" t="n">
        <v>1</v>
      </c>
      <c r="E842" s="10" t="n">
        <v>1</v>
      </c>
      <c r="H842" s="0"/>
      <c r="I842" s="0"/>
      <c r="J842" s="0"/>
      <c r="L842" s="0"/>
      <c r="M842" s="10" t="s">
        <v>821</v>
      </c>
      <c r="V842" s="0"/>
    </row>
    <row r="843" customFormat="false" ht="12.8" hidden="false" customHeight="false" outlineLevel="0" collapsed="false">
      <c r="A843" s="10" t="s">
        <v>1195</v>
      </c>
      <c r="B843" s="10" t="s">
        <v>1198</v>
      </c>
      <c r="C843" s="10" t="n">
        <f aca="false">VLOOKUP(A843,'Sinai-slide-labels'!$B$2:$F$47,5,0)</f>
        <v>1</v>
      </c>
      <c r="D843" s="10" t="n">
        <v>1</v>
      </c>
      <c r="E843" s="10" t="n">
        <v>1</v>
      </c>
      <c r="H843" s="0"/>
      <c r="I843" s="0"/>
      <c r="J843" s="0"/>
      <c r="L843" s="0"/>
      <c r="M843" s="10" t="s">
        <v>821</v>
      </c>
      <c r="V843" s="0"/>
    </row>
    <row r="844" customFormat="false" ht="12.8" hidden="false" customHeight="false" outlineLevel="0" collapsed="false">
      <c r="A844" s="10" t="s">
        <v>1195</v>
      </c>
      <c r="B844" s="10" t="s">
        <v>1199</v>
      </c>
      <c r="C844" s="10" t="n">
        <f aca="false">VLOOKUP(A844,'Sinai-slide-labels'!$B$2:$F$47,5,0)</f>
        <v>1</v>
      </c>
      <c r="D844" s="10" t="n">
        <v>1</v>
      </c>
      <c r="E844" s="10" t="n">
        <v>0</v>
      </c>
      <c r="H844" s="0"/>
      <c r="I844" s="0"/>
      <c r="J844" s="0"/>
      <c r="L844" s="10" t="n">
        <v>1</v>
      </c>
      <c r="M844" s="10" t="s">
        <v>821</v>
      </c>
      <c r="V844" s="0"/>
    </row>
    <row r="845" customFormat="false" ht="12.8" hidden="false" customHeight="false" outlineLevel="0" collapsed="false">
      <c r="A845" s="10" t="s">
        <v>1200</v>
      </c>
      <c r="B845" s="10" t="s">
        <v>1201</v>
      </c>
      <c r="C845" s="10" t="n">
        <f aca="false">VLOOKUP(A845,'Sinai-slide-labels'!$B$2:$F$47,5,0)</f>
        <v>1</v>
      </c>
      <c r="D845" s="10" t="n">
        <v>1</v>
      </c>
      <c r="E845" s="10" t="n">
        <v>0</v>
      </c>
      <c r="H845" s="10" t="n">
        <v>1</v>
      </c>
      <c r="I845" s="0"/>
      <c r="J845" s="0"/>
      <c r="L845" s="10" t="n">
        <v>1</v>
      </c>
      <c r="M845" s="10" t="s">
        <v>821</v>
      </c>
      <c r="V845" s="0"/>
    </row>
    <row r="846" customFormat="false" ht="12.8" hidden="false" customHeight="false" outlineLevel="0" collapsed="false">
      <c r="A846" s="10" t="s">
        <v>1200</v>
      </c>
      <c r="B846" s="10" t="s">
        <v>1202</v>
      </c>
      <c r="C846" s="10" t="n">
        <f aca="false">VLOOKUP(A846,'Sinai-slide-labels'!$B$2:$F$47,5,0)</f>
        <v>1</v>
      </c>
      <c r="D846" s="10" t="n">
        <v>1</v>
      </c>
      <c r="E846" s="10" t="n">
        <v>1</v>
      </c>
      <c r="H846" s="0"/>
      <c r="I846" s="0"/>
      <c r="J846" s="0"/>
      <c r="L846" s="0"/>
      <c r="M846" s="10" t="s">
        <v>821</v>
      </c>
      <c r="V846" s="0"/>
    </row>
    <row r="847" customFormat="false" ht="12.8" hidden="false" customHeight="false" outlineLevel="0" collapsed="false">
      <c r="A847" s="10" t="s">
        <v>1200</v>
      </c>
      <c r="B847" s="10" t="s">
        <v>1203</v>
      </c>
      <c r="C847" s="10" t="n">
        <f aca="false">VLOOKUP(A847,'Sinai-slide-labels'!$B$2:$F$47,5,0)</f>
        <v>1</v>
      </c>
      <c r="D847" s="10" t="n">
        <v>1</v>
      </c>
      <c r="E847" s="10" t="n">
        <v>1</v>
      </c>
      <c r="H847" s="0"/>
      <c r="I847" s="0"/>
      <c r="J847" s="0"/>
      <c r="L847" s="0"/>
      <c r="M847" s="10" t="s">
        <v>821</v>
      </c>
      <c r="V847" s="0"/>
    </row>
    <row r="848" customFormat="false" ht="12.8" hidden="false" customHeight="false" outlineLevel="0" collapsed="false">
      <c r="A848" s="10" t="s">
        <v>1200</v>
      </c>
      <c r="B848" s="10" t="s">
        <v>1204</v>
      </c>
      <c r="C848" s="10" t="n">
        <f aca="false">VLOOKUP(A848,'Sinai-slide-labels'!$B$2:$F$47,5,0)</f>
        <v>1</v>
      </c>
      <c r="D848" s="10" t="n">
        <v>1</v>
      </c>
      <c r="E848" s="10" t="n">
        <v>0</v>
      </c>
      <c r="H848" s="10" t="n">
        <v>1</v>
      </c>
      <c r="I848" s="0"/>
      <c r="J848" s="0"/>
      <c r="L848" s="10" t="n">
        <v>1</v>
      </c>
      <c r="M848" s="10" t="s">
        <v>821</v>
      </c>
      <c r="V848" s="0"/>
    </row>
    <row r="849" customFormat="false" ht="12.8" hidden="false" customHeight="false" outlineLevel="0" collapsed="false">
      <c r="A849" s="10" t="s">
        <v>1200</v>
      </c>
      <c r="B849" s="10" t="s">
        <v>1205</v>
      </c>
      <c r="C849" s="10" t="n">
        <f aca="false">VLOOKUP(A849,'Sinai-slide-labels'!$B$2:$F$47,5,0)</f>
        <v>1</v>
      </c>
      <c r="D849" s="10" t="n">
        <v>1</v>
      </c>
      <c r="E849" s="10" t="n">
        <v>1</v>
      </c>
      <c r="H849" s="0"/>
      <c r="I849" s="0"/>
      <c r="J849" s="0"/>
      <c r="L849" s="0"/>
      <c r="M849" s="10" t="s">
        <v>821</v>
      </c>
      <c r="V849" s="0"/>
    </row>
    <row r="850" customFormat="false" ht="12.8" hidden="false" customHeight="false" outlineLevel="0" collapsed="false">
      <c r="A850" s="10" t="s">
        <v>1200</v>
      </c>
      <c r="B850" s="10" t="s">
        <v>1206</v>
      </c>
      <c r="C850" s="10" t="n">
        <f aca="false">VLOOKUP(A850,'Sinai-slide-labels'!$B$2:$F$47,5,0)</f>
        <v>1</v>
      </c>
      <c r="D850" s="10" t="n">
        <v>1</v>
      </c>
      <c r="E850" s="10" t="n">
        <v>0</v>
      </c>
      <c r="H850" s="10" t="n">
        <v>1</v>
      </c>
      <c r="I850" s="0"/>
      <c r="J850" s="0"/>
      <c r="L850" s="0"/>
      <c r="M850" s="10" t="s">
        <v>821</v>
      </c>
      <c r="V850" s="0"/>
    </row>
    <row r="851" customFormat="false" ht="12.8" hidden="false" customHeight="false" outlineLevel="0" collapsed="false">
      <c r="A851" s="10" t="s">
        <v>1200</v>
      </c>
      <c r="B851" s="10" t="s">
        <v>1207</v>
      </c>
      <c r="C851" s="10" t="n">
        <f aca="false">VLOOKUP(A851,'Sinai-slide-labels'!$B$2:$F$47,5,0)</f>
        <v>1</v>
      </c>
      <c r="D851" s="10" t="n">
        <v>1</v>
      </c>
      <c r="E851" s="10" t="n">
        <v>0</v>
      </c>
      <c r="H851" s="10" t="n">
        <v>1</v>
      </c>
      <c r="I851" s="0"/>
      <c r="J851" s="0"/>
      <c r="L851" s="10" t="n">
        <v>1</v>
      </c>
      <c r="M851" s="10" t="s">
        <v>821</v>
      </c>
      <c r="V851" s="0"/>
    </row>
    <row r="852" customFormat="false" ht="12.8" hidden="false" customHeight="false" outlineLevel="0" collapsed="false">
      <c r="A852" s="10" t="s">
        <v>1200</v>
      </c>
      <c r="B852" s="10" t="s">
        <v>1208</v>
      </c>
      <c r="C852" s="10" t="n">
        <f aca="false">VLOOKUP(A852,'Sinai-slide-labels'!$B$2:$F$47,5,0)</f>
        <v>1</v>
      </c>
      <c r="D852" s="10" t="n">
        <v>1</v>
      </c>
      <c r="E852" s="10" t="n">
        <v>0</v>
      </c>
      <c r="H852" s="10" t="n">
        <v>1</v>
      </c>
      <c r="I852" s="0"/>
      <c r="J852" s="0"/>
      <c r="L852" s="10" t="n">
        <v>1</v>
      </c>
      <c r="M852" s="10" t="s">
        <v>821</v>
      </c>
      <c r="V852" s="0"/>
    </row>
    <row r="853" customFormat="false" ht="12.8" hidden="false" customHeight="false" outlineLevel="0" collapsed="false">
      <c r="A853" s="10" t="s">
        <v>1209</v>
      </c>
      <c r="B853" s="10" t="s">
        <v>1210</v>
      </c>
      <c r="C853" s="10" t="n">
        <f aca="false">VLOOKUP(A853,'Sinai-slide-labels'!$B$2:$F$47,5,0)</f>
        <v>1</v>
      </c>
      <c r="D853" s="10" t="n">
        <v>1</v>
      </c>
      <c r="E853" s="10" t="n">
        <v>0</v>
      </c>
      <c r="H853" s="0"/>
      <c r="I853" s="0"/>
      <c r="J853" s="0"/>
      <c r="L853" s="0"/>
      <c r="M853" s="10" t="s">
        <v>821</v>
      </c>
      <c r="V853" s="0"/>
    </row>
    <row r="854" customFormat="false" ht="12.8" hidden="false" customHeight="false" outlineLevel="0" collapsed="false">
      <c r="A854" s="10" t="s">
        <v>1209</v>
      </c>
      <c r="B854" s="10" t="s">
        <v>1211</v>
      </c>
      <c r="C854" s="10" t="n">
        <f aca="false">VLOOKUP(A854,'Sinai-slide-labels'!$B$2:$F$47,5,0)</f>
        <v>1</v>
      </c>
      <c r="D854" s="10" t="n">
        <v>1</v>
      </c>
      <c r="E854" s="10" t="n">
        <v>0</v>
      </c>
      <c r="H854" s="10" t="n">
        <v>1</v>
      </c>
      <c r="I854" s="0"/>
      <c r="J854" s="0"/>
      <c r="L854" s="10" t="n">
        <v>1</v>
      </c>
      <c r="M854" s="10" t="s">
        <v>821</v>
      </c>
      <c r="V854" s="0"/>
    </row>
    <row r="855" customFormat="false" ht="12.8" hidden="false" customHeight="false" outlineLevel="0" collapsed="false">
      <c r="A855" s="10" t="s">
        <v>1212</v>
      </c>
      <c r="B855" s="10" t="s">
        <v>1213</v>
      </c>
      <c r="C855" s="10" t="n">
        <f aca="false">VLOOKUP(A855,'Sinai-slide-labels'!$B$2:$F$47,5,0)</f>
        <v>1</v>
      </c>
      <c r="D855" s="10" t="n">
        <v>1</v>
      </c>
      <c r="E855" s="10" t="n">
        <v>1</v>
      </c>
      <c r="I855" s="0"/>
      <c r="J855" s="0"/>
      <c r="L855" s="0"/>
      <c r="M855" s="10" t="s">
        <v>821</v>
      </c>
      <c r="V855" s="0"/>
    </row>
    <row r="856" customFormat="false" ht="12.8" hidden="false" customHeight="false" outlineLevel="0" collapsed="false">
      <c r="A856" s="10" t="s">
        <v>1212</v>
      </c>
      <c r="B856" s="10" t="s">
        <v>1214</v>
      </c>
      <c r="C856" s="10" t="n">
        <f aca="false">VLOOKUP(A856,'Sinai-slide-labels'!$B$2:$F$47,5,0)</f>
        <v>1</v>
      </c>
      <c r="D856" s="10" t="n">
        <v>1</v>
      </c>
      <c r="E856" s="10" t="n">
        <v>1</v>
      </c>
      <c r="I856" s="0"/>
      <c r="J856" s="0"/>
      <c r="L856" s="0"/>
      <c r="M856" s="10" t="s">
        <v>821</v>
      </c>
      <c r="V856" s="0"/>
    </row>
    <row r="857" customFormat="false" ht="12.8" hidden="false" customHeight="false" outlineLevel="0" collapsed="false">
      <c r="A857" s="10" t="s">
        <v>1215</v>
      </c>
      <c r="B857" s="10" t="s">
        <v>1216</v>
      </c>
      <c r="C857" s="10" t="n">
        <f aca="false">VLOOKUP(A857,'Sinai-slide-labels'!$B$2:$F$47,5,0)</f>
        <v>1</v>
      </c>
      <c r="D857" s="10" t="n">
        <v>1</v>
      </c>
      <c r="E857" s="10" t="n">
        <v>1</v>
      </c>
      <c r="I857" s="0"/>
      <c r="J857" s="0"/>
      <c r="L857" s="0"/>
      <c r="M857" s="10" t="s">
        <v>821</v>
      </c>
      <c r="V857" s="0"/>
    </row>
    <row r="858" customFormat="false" ht="12.8" hidden="false" customHeight="false" outlineLevel="0" collapsed="false">
      <c r="A858" s="10" t="s">
        <v>1215</v>
      </c>
      <c r="B858" s="10" t="s">
        <v>1217</v>
      </c>
      <c r="C858" s="10" t="n">
        <f aca="false">VLOOKUP(A858,'Sinai-slide-labels'!$B$2:$F$47,5,0)</f>
        <v>1</v>
      </c>
      <c r="D858" s="10" t="n">
        <v>1</v>
      </c>
      <c r="E858" s="10" t="n">
        <v>1</v>
      </c>
      <c r="I858" s="0"/>
      <c r="J858" s="0"/>
      <c r="L858" s="0"/>
      <c r="M858" s="10" t="s">
        <v>821</v>
      </c>
      <c r="V858" s="0"/>
    </row>
    <row r="859" customFormat="false" ht="12.8" hidden="false" customHeight="false" outlineLevel="0" collapsed="false">
      <c r="A859" s="10" t="s">
        <v>1218</v>
      </c>
      <c r="B859" s="10" t="s">
        <v>1219</v>
      </c>
      <c r="C859" s="10" t="n">
        <f aca="false">VLOOKUP(A859,'Sinai-slide-labels'!$B$2:$F$47,5,0)</f>
        <v>1</v>
      </c>
      <c r="D859" s="10" t="n">
        <v>1</v>
      </c>
      <c r="E859" s="10" t="n">
        <v>0</v>
      </c>
      <c r="I859" s="0"/>
      <c r="J859" s="10" t="n">
        <v>1</v>
      </c>
      <c r="L859" s="0"/>
      <c r="M859" s="10" t="s">
        <v>821</v>
      </c>
      <c r="V859" s="0"/>
    </row>
    <row r="860" customFormat="false" ht="12.8" hidden="false" customHeight="false" outlineLevel="0" collapsed="false">
      <c r="A860" s="10" t="s">
        <v>1218</v>
      </c>
      <c r="B860" s="10" t="s">
        <v>1220</v>
      </c>
      <c r="C860" s="10" t="n">
        <f aca="false">VLOOKUP(A860,'Sinai-slide-labels'!$B$2:$F$47,5,0)</f>
        <v>1</v>
      </c>
      <c r="D860" s="10" t="n">
        <v>1</v>
      </c>
      <c r="E860" s="10" t="n">
        <v>0</v>
      </c>
      <c r="I860" s="0"/>
      <c r="J860" s="10" t="n">
        <v>1</v>
      </c>
      <c r="L860" s="0"/>
      <c r="M860" s="10" t="s">
        <v>821</v>
      </c>
      <c r="V860" s="0"/>
    </row>
    <row r="861" customFormat="false" ht="12.8" hidden="false" customHeight="false" outlineLevel="0" collapsed="false">
      <c r="A861" s="10" t="s">
        <v>1218</v>
      </c>
      <c r="B861" s="10" t="s">
        <v>1221</v>
      </c>
      <c r="C861" s="10" t="n">
        <f aca="false">VLOOKUP(A861,'Sinai-slide-labels'!$B$2:$F$47,5,0)</f>
        <v>1</v>
      </c>
      <c r="D861" s="10" t="n">
        <v>1</v>
      </c>
      <c r="E861" s="10" t="n">
        <v>0</v>
      </c>
      <c r="I861" s="0"/>
      <c r="J861" s="10" t="n">
        <v>1</v>
      </c>
      <c r="L861" s="0"/>
      <c r="M861" s="10" t="s">
        <v>821</v>
      </c>
      <c r="V861" s="0"/>
    </row>
    <row r="862" customFormat="false" ht="12.8" hidden="false" customHeight="false" outlineLevel="0" collapsed="false">
      <c r="A862" s="10" t="s">
        <v>1218</v>
      </c>
      <c r="B862" s="10" t="s">
        <v>1222</v>
      </c>
      <c r="C862" s="10" t="n">
        <f aca="false">VLOOKUP(A862,'Sinai-slide-labels'!$B$2:$F$47,5,0)</f>
        <v>1</v>
      </c>
      <c r="D862" s="10" t="n">
        <v>1</v>
      </c>
      <c r="E862" s="10" t="n">
        <v>1</v>
      </c>
      <c r="I862" s="0"/>
      <c r="J862" s="0"/>
      <c r="L862" s="0"/>
      <c r="M862" s="10" t="s">
        <v>821</v>
      </c>
      <c r="V862" s="0"/>
    </row>
    <row r="863" customFormat="false" ht="12.8" hidden="false" customHeight="false" outlineLevel="0" collapsed="false">
      <c r="A863" s="10" t="s">
        <v>1223</v>
      </c>
      <c r="B863" s="10" t="s">
        <v>1224</v>
      </c>
      <c r="C863" s="10" t="n">
        <f aca="false">VLOOKUP(A863,'Sinai-slide-labels'!$B$2:$F$47,5,0)</f>
        <v>1</v>
      </c>
      <c r="D863" s="10" t="n">
        <v>1</v>
      </c>
      <c r="E863" s="10" t="n">
        <v>1</v>
      </c>
      <c r="I863" s="0"/>
      <c r="J863" s="0"/>
      <c r="L863" s="0"/>
      <c r="M863" s="10" t="s">
        <v>821</v>
      </c>
      <c r="V863" s="0"/>
    </row>
    <row r="864" customFormat="false" ht="12.8" hidden="false" customHeight="false" outlineLevel="0" collapsed="false">
      <c r="A864" s="10" t="s">
        <v>1225</v>
      </c>
      <c r="B864" s="10" t="s">
        <v>1226</v>
      </c>
      <c r="C864" s="10" t="n">
        <f aca="false">VLOOKUP(A864,'Sinai-slide-labels'!$B$2:$F$47,5,0)</f>
        <v>1</v>
      </c>
      <c r="D864" s="10" t="n">
        <v>1</v>
      </c>
      <c r="E864" s="10" t="n">
        <v>1</v>
      </c>
      <c r="I864" s="0"/>
      <c r="J864" s="0"/>
      <c r="L864" s="0"/>
      <c r="M864" s="10" t="s">
        <v>821</v>
      </c>
      <c r="V864" s="0"/>
    </row>
    <row r="865" customFormat="false" ht="12.8" hidden="false" customHeight="false" outlineLevel="0" collapsed="false">
      <c r="A865" s="10" t="s">
        <v>1225</v>
      </c>
      <c r="B865" s="10" t="s">
        <v>1227</v>
      </c>
      <c r="C865" s="10" t="n">
        <f aca="false">VLOOKUP(A865,'Sinai-slide-labels'!$B$2:$F$47,5,0)</f>
        <v>1</v>
      </c>
      <c r="D865" s="10" t="n">
        <v>1</v>
      </c>
      <c r="E865" s="10" t="n">
        <v>0</v>
      </c>
      <c r="I865" s="0"/>
      <c r="J865" s="0"/>
      <c r="L865" s="0"/>
      <c r="M865" s="10" t="s">
        <v>821</v>
      </c>
      <c r="V865" s="0"/>
    </row>
    <row r="866" customFormat="false" ht="12.8" hidden="false" customHeight="false" outlineLevel="0" collapsed="false">
      <c r="A866" s="10" t="s">
        <v>1228</v>
      </c>
      <c r="B866" s="10" t="s">
        <v>1229</v>
      </c>
      <c r="C866" s="10" t="n">
        <f aca="false">VLOOKUP(A866,'Sinai-slide-labels'!$B$2:$F$47,5,0)</f>
        <v>1</v>
      </c>
      <c r="D866" s="10" t="n">
        <v>1</v>
      </c>
      <c r="E866" s="10" t="n">
        <v>0</v>
      </c>
      <c r="I866" s="10" t="n">
        <v>1</v>
      </c>
      <c r="J866" s="10" t="n">
        <v>1</v>
      </c>
      <c r="L866" s="0"/>
      <c r="M866" s="10" t="s">
        <v>821</v>
      </c>
      <c r="V866" s="0"/>
    </row>
    <row r="867" customFormat="false" ht="12.8" hidden="false" customHeight="false" outlineLevel="0" collapsed="false">
      <c r="A867" s="10" t="s">
        <v>1230</v>
      </c>
      <c r="B867" s="10" t="s">
        <v>1231</v>
      </c>
      <c r="C867" s="10" t="n">
        <f aca="false">VLOOKUP(A867,'Sinai-slide-labels'!$B$2:$F$47,5,0)</f>
        <v>1</v>
      </c>
      <c r="D867" s="10" t="n">
        <v>1</v>
      </c>
      <c r="E867" s="10" t="n">
        <v>0</v>
      </c>
      <c r="I867" s="10" t="n">
        <v>1</v>
      </c>
      <c r="J867" s="10" t="n">
        <v>1</v>
      </c>
      <c r="L867" s="0"/>
      <c r="M867" s="10" t="s">
        <v>821</v>
      </c>
      <c r="V867" s="0"/>
    </row>
    <row r="868" customFormat="false" ht="12.8" hidden="false" customHeight="false" outlineLevel="0" collapsed="false">
      <c r="A868" s="10" t="s">
        <v>1230</v>
      </c>
      <c r="B868" s="10" t="s">
        <v>1232</v>
      </c>
      <c r="C868" s="10" t="n">
        <f aca="false">VLOOKUP(A868,'Sinai-slide-labels'!$B$2:$F$47,5,0)</f>
        <v>1</v>
      </c>
      <c r="D868" s="10" t="n">
        <v>1</v>
      </c>
      <c r="E868" s="10" t="n">
        <v>0</v>
      </c>
      <c r="I868" s="10" t="n">
        <v>1</v>
      </c>
      <c r="L868" s="10" t="n">
        <v>1</v>
      </c>
      <c r="M868" s="10" t="s">
        <v>821</v>
      </c>
      <c r="V868" s="0"/>
    </row>
    <row r="869" customFormat="false" ht="12.8" hidden="false" customHeight="false" outlineLevel="0" collapsed="false">
      <c r="A869" s="10" t="s">
        <v>20</v>
      </c>
      <c r="B869" s="10" t="s">
        <v>1233</v>
      </c>
      <c r="C869" s="10" t="n">
        <v>0</v>
      </c>
      <c r="D869" s="10" t="s">
        <v>73</v>
      </c>
      <c r="E869" s="10" t="n">
        <v>0</v>
      </c>
      <c r="F869" s="10" t="n">
        <v>0</v>
      </c>
      <c r="G869" s="10" t="n">
        <v>0</v>
      </c>
      <c r="H869" s="0"/>
      <c r="I869" s="0" t="n">
        <v>1</v>
      </c>
      <c r="J869" s="0"/>
      <c r="K869" s="0"/>
      <c r="L869" s="0" t="n">
        <v>1</v>
      </c>
      <c r="M869" s="10" t="s">
        <v>1234</v>
      </c>
      <c r="N869" s="40" t="s">
        <v>1235</v>
      </c>
      <c r="O869" s="0"/>
      <c r="P869" s="0"/>
      <c r="Q869" s="0"/>
      <c r="R869" s="0"/>
      <c r="S869" s="0" t="n">
        <v>0</v>
      </c>
      <c r="T869" s="0"/>
      <c r="V869" s="0"/>
    </row>
    <row r="870" customFormat="false" ht="12.8" hidden="false" customHeight="false" outlineLevel="0" collapsed="false">
      <c r="A870" s="10" t="s">
        <v>20</v>
      </c>
      <c r="B870" s="10" t="s">
        <v>1236</v>
      </c>
      <c r="C870" s="10" t="n">
        <v>0</v>
      </c>
      <c r="D870" s="10" t="s">
        <v>73</v>
      </c>
      <c r="E870" s="10" t="e">
        <f aca="false">VLOOKUP(master!D870,yvonne_data!$C$1:$D$70,2,0)</f>
        <v>#N/A</v>
      </c>
      <c r="F870" s="0"/>
      <c r="G870" s="10" t="n">
        <v>0</v>
      </c>
      <c r="H870" s="0"/>
      <c r="I870" s="0"/>
      <c r="J870" s="0"/>
      <c r="K870" s="0"/>
      <c r="L870" s="0"/>
      <c r="M870" s="10" t="s">
        <v>1234</v>
      </c>
      <c r="N870" s="0"/>
      <c r="O870" s="0"/>
      <c r="P870" s="0"/>
      <c r="Q870" s="0"/>
      <c r="R870" s="0"/>
      <c r="S870" s="0" t="n">
        <v>0</v>
      </c>
      <c r="T870" s="0"/>
      <c r="V870" s="0"/>
    </row>
    <row r="871" customFormat="false" ht="12.8" hidden="false" customHeight="false" outlineLevel="0" collapsed="false">
      <c r="A871" s="10" t="s">
        <v>20</v>
      </c>
      <c r="B871" s="10" t="s">
        <v>1237</v>
      </c>
      <c r="C871" s="10" t="n">
        <v>0</v>
      </c>
      <c r="D871" s="10" t="s">
        <v>73</v>
      </c>
      <c r="E871" s="10" t="n">
        <v>0</v>
      </c>
      <c r="F871" s="10" t="n">
        <v>1</v>
      </c>
      <c r="G871" s="10" t="n">
        <v>0</v>
      </c>
      <c r="H871" s="0"/>
      <c r="I871" s="0"/>
      <c r="J871" s="0" t="n">
        <v>1</v>
      </c>
      <c r="K871" s="0"/>
      <c r="L871" s="0"/>
      <c r="M871" s="10" t="s">
        <v>1234</v>
      </c>
      <c r="N871" s="0"/>
      <c r="O871" s="0"/>
      <c r="P871" s="0"/>
      <c r="Q871" s="0"/>
      <c r="R871" s="0"/>
      <c r="S871" s="0" t="n">
        <v>0</v>
      </c>
      <c r="T871" s="0"/>
      <c r="V871" s="0"/>
    </row>
    <row r="872" customFormat="false" ht="12.8" hidden="false" customHeight="false" outlineLevel="0" collapsed="false">
      <c r="A872" s="10" t="s">
        <v>20</v>
      </c>
      <c r="B872" s="10" t="s">
        <v>1238</v>
      </c>
      <c r="C872" s="10" t="n">
        <v>0</v>
      </c>
      <c r="D872" s="10" t="s">
        <v>73</v>
      </c>
      <c r="E872" s="10" t="n">
        <v>0</v>
      </c>
      <c r="F872" s="10" t="n">
        <v>0</v>
      </c>
      <c r="G872" s="10" t="n">
        <v>0</v>
      </c>
      <c r="H872" s="0"/>
      <c r="I872" s="0" t="n">
        <v>1</v>
      </c>
      <c r="J872" s="0"/>
      <c r="K872" s="0"/>
      <c r="L872" s="0" t="n">
        <v>1</v>
      </c>
      <c r="M872" s="10" t="s">
        <v>1234</v>
      </c>
      <c r="N872" s="40" t="s">
        <v>1235</v>
      </c>
      <c r="O872" s="0"/>
      <c r="P872" s="0"/>
      <c r="Q872" s="0"/>
      <c r="R872" s="0"/>
      <c r="S872" s="0" t="n">
        <v>0</v>
      </c>
      <c r="T872" s="0"/>
      <c r="V872" s="0"/>
    </row>
    <row r="873" customFormat="false" ht="12.8" hidden="false" customHeight="false" outlineLevel="0" collapsed="false">
      <c r="A873" s="10" t="s">
        <v>20</v>
      </c>
      <c r="B873" s="10" t="s">
        <v>1239</v>
      </c>
      <c r="C873" s="10" t="n">
        <v>0</v>
      </c>
      <c r="D873" s="10" t="s">
        <v>73</v>
      </c>
      <c r="E873" s="10" t="n">
        <v>0</v>
      </c>
      <c r="F873" s="10" t="n">
        <v>1</v>
      </c>
      <c r="G873" s="10" t="n">
        <v>0</v>
      </c>
      <c r="H873" s="0"/>
      <c r="I873" s="0"/>
      <c r="J873" s="0" t="n">
        <v>1</v>
      </c>
      <c r="K873" s="0"/>
      <c r="L873" s="0"/>
      <c r="M873" s="10" t="s">
        <v>1234</v>
      </c>
      <c r="N873" s="0"/>
      <c r="O873" s="0"/>
      <c r="P873" s="0"/>
      <c r="Q873" s="0"/>
      <c r="R873" s="0"/>
      <c r="S873" s="0" t="n">
        <v>0</v>
      </c>
      <c r="T873" s="0"/>
      <c r="V873" s="0"/>
    </row>
    <row r="874" customFormat="false" ht="12.8" hidden="false" customHeight="false" outlineLevel="0" collapsed="false">
      <c r="A874" s="10" t="s">
        <v>20</v>
      </c>
      <c r="B874" s="10" t="s">
        <v>1240</v>
      </c>
      <c r="C874" s="10" t="n">
        <v>0</v>
      </c>
      <c r="D874" s="10" t="s">
        <v>73</v>
      </c>
      <c r="E874" s="10" t="n">
        <v>0</v>
      </c>
      <c r="F874" s="10" t="n">
        <v>1</v>
      </c>
      <c r="G874" s="10" t="n">
        <v>0</v>
      </c>
      <c r="H874" s="0"/>
      <c r="I874" s="0"/>
      <c r="J874" s="0" t="n">
        <v>1</v>
      </c>
      <c r="K874" s="0"/>
      <c r="L874" s="0"/>
      <c r="M874" s="10" t="s">
        <v>1234</v>
      </c>
      <c r="N874" s="0"/>
      <c r="O874" s="0"/>
      <c r="P874" s="0"/>
      <c r="Q874" s="0"/>
      <c r="R874" s="0"/>
      <c r="S874" s="0" t="n">
        <v>0</v>
      </c>
      <c r="T874" s="0"/>
      <c r="V874" s="0"/>
    </row>
    <row r="875" customFormat="false" ht="12.8" hidden="false" customHeight="false" outlineLevel="0" collapsed="false">
      <c r="A875" s="10" t="s">
        <v>20</v>
      </c>
      <c r="B875" s="10" t="s">
        <v>1241</v>
      </c>
      <c r="C875" s="10" t="n">
        <v>0</v>
      </c>
      <c r="D875" s="10" t="s">
        <v>73</v>
      </c>
      <c r="E875" s="10" t="n">
        <v>0</v>
      </c>
      <c r="F875" s="10" t="n">
        <v>0</v>
      </c>
      <c r="G875" s="10" t="n">
        <v>0</v>
      </c>
      <c r="H875" s="0"/>
      <c r="I875" s="0" t="n">
        <v>1</v>
      </c>
      <c r="J875" s="0"/>
      <c r="K875" s="0"/>
      <c r="L875" s="0" t="n">
        <v>1</v>
      </c>
      <c r="M875" s="10" t="s">
        <v>1234</v>
      </c>
      <c r="N875" s="40" t="s">
        <v>1235</v>
      </c>
      <c r="O875" s="0"/>
      <c r="P875" s="0"/>
      <c r="Q875" s="0"/>
      <c r="R875" s="0"/>
      <c r="S875" s="0" t="n">
        <v>0</v>
      </c>
      <c r="T875" s="0"/>
      <c r="V875" s="0"/>
    </row>
    <row r="876" customFormat="false" ht="12.8" hidden="false" customHeight="false" outlineLevel="0" collapsed="false">
      <c r="A876" s="10" t="s">
        <v>31</v>
      </c>
      <c r="B876" s="10" t="s">
        <v>1242</v>
      </c>
      <c r="C876" s="10" t="n">
        <v>1</v>
      </c>
      <c r="D876" s="10" t="s">
        <v>73</v>
      </c>
      <c r="E876" s="10" t="n">
        <v>0</v>
      </c>
      <c r="F876" s="10" t="n">
        <v>1</v>
      </c>
      <c r="G876" s="10" t="n">
        <v>0</v>
      </c>
      <c r="H876" s="0"/>
      <c r="I876" s="0"/>
      <c r="J876" s="0"/>
      <c r="K876" s="0"/>
      <c r="L876" s="0" t="n">
        <v>1</v>
      </c>
      <c r="M876" s="0"/>
      <c r="N876" s="0"/>
      <c r="O876" s="0"/>
      <c r="P876" s="0"/>
      <c r="Q876" s="0"/>
      <c r="R876" s="0"/>
      <c r="S876" s="0" t="n">
        <v>0</v>
      </c>
      <c r="T876" s="0"/>
      <c r="V876" s="0"/>
    </row>
    <row r="877" customFormat="false" ht="12.8" hidden="false" customHeight="false" outlineLevel="0" collapsed="false">
      <c r="A877" s="10" t="s">
        <v>31</v>
      </c>
      <c r="B877" s="10" t="s">
        <v>1243</v>
      </c>
      <c r="C877" s="10" t="n">
        <v>1</v>
      </c>
      <c r="D877" s="10" t="s">
        <v>73</v>
      </c>
      <c r="E877" s="10" t="n">
        <v>0</v>
      </c>
      <c r="F877" s="10" t="n">
        <v>1</v>
      </c>
      <c r="G877" s="10" t="n">
        <v>0</v>
      </c>
      <c r="H877" s="0"/>
      <c r="I877" s="0"/>
      <c r="J877" s="0"/>
      <c r="K877" s="0"/>
      <c r="L877" s="0" t="n">
        <v>1</v>
      </c>
      <c r="M877" s="0"/>
      <c r="N877" s="0"/>
      <c r="O877" s="0"/>
      <c r="P877" s="0"/>
      <c r="Q877" s="0"/>
      <c r="R877" s="0"/>
      <c r="S877" s="0" t="n">
        <v>0</v>
      </c>
      <c r="T877" s="0"/>
      <c r="V877" s="0"/>
    </row>
    <row r="878" customFormat="false" ht="12.8" hidden="false" customHeight="false" outlineLevel="0" collapsed="false">
      <c r="A878" s="10" t="s">
        <v>31</v>
      </c>
      <c r="B878" s="10" t="s">
        <v>1244</v>
      </c>
      <c r="C878" s="10" t="n">
        <v>1</v>
      </c>
      <c r="D878" s="10" t="s">
        <v>73</v>
      </c>
      <c r="E878" s="10" t="n">
        <v>0</v>
      </c>
      <c r="F878" s="10" t="n">
        <v>1</v>
      </c>
      <c r="G878" s="10" t="n">
        <v>0</v>
      </c>
      <c r="H878" s="0"/>
      <c r="I878" s="0"/>
      <c r="J878" s="0"/>
      <c r="K878" s="0"/>
      <c r="L878" s="0" t="n">
        <v>1</v>
      </c>
      <c r="M878" s="0"/>
      <c r="N878" s="0"/>
      <c r="O878" s="0"/>
      <c r="P878" s="0"/>
      <c r="Q878" s="0"/>
      <c r="R878" s="0"/>
      <c r="S878" s="0" t="n">
        <v>0</v>
      </c>
      <c r="T878" s="0"/>
      <c r="V878" s="0"/>
    </row>
    <row r="879" customFormat="false" ht="12.8" hidden="false" customHeight="false" outlineLevel="0" collapsed="false">
      <c r="A879" s="10" t="s">
        <v>31</v>
      </c>
      <c r="B879" s="10" t="s">
        <v>1245</v>
      </c>
      <c r="C879" s="10" t="n">
        <v>1</v>
      </c>
      <c r="D879" s="10" t="s">
        <v>73</v>
      </c>
      <c r="E879" s="10" t="n">
        <v>0</v>
      </c>
      <c r="F879" s="10" t="n">
        <v>1</v>
      </c>
      <c r="G879" s="10" t="n">
        <v>0</v>
      </c>
      <c r="H879" s="0"/>
      <c r="I879" s="0"/>
      <c r="J879" s="0"/>
      <c r="K879" s="0"/>
      <c r="L879" s="0" t="n">
        <v>1</v>
      </c>
      <c r="M879" s="0"/>
      <c r="N879" s="0"/>
      <c r="O879" s="0"/>
      <c r="P879" s="0"/>
      <c r="Q879" s="0"/>
      <c r="R879" s="0"/>
      <c r="S879" s="0" t="n">
        <v>0</v>
      </c>
      <c r="T879" s="0"/>
      <c r="V879" s="0"/>
    </row>
    <row r="880" customFormat="false" ht="12.8" hidden="false" customHeight="false" outlineLevel="0" collapsed="false">
      <c r="A880" s="10" t="s">
        <v>31</v>
      </c>
      <c r="B880" s="10" t="s">
        <v>1246</v>
      </c>
      <c r="C880" s="10" t="n">
        <v>1</v>
      </c>
      <c r="D880" s="10" t="s">
        <v>73</v>
      </c>
      <c r="E880" s="10" t="n">
        <v>0</v>
      </c>
      <c r="F880" s="10" t="n">
        <v>1</v>
      </c>
      <c r="G880" s="10" t="n">
        <v>0</v>
      </c>
      <c r="H880" s="0"/>
      <c r="I880" s="0"/>
      <c r="J880" s="0"/>
      <c r="K880" s="0"/>
      <c r="L880" s="0" t="n">
        <v>1</v>
      </c>
      <c r="M880" s="0"/>
      <c r="N880" s="0"/>
      <c r="O880" s="0"/>
      <c r="P880" s="0"/>
      <c r="Q880" s="0"/>
      <c r="R880" s="0"/>
      <c r="S880" s="0" t="n">
        <v>0</v>
      </c>
      <c r="T880" s="0"/>
      <c r="V880" s="0"/>
    </row>
    <row r="881" customFormat="false" ht="12.8" hidden="false" customHeight="false" outlineLevel="0" collapsed="false">
      <c r="A881" s="10" t="s">
        <v>180</v>
      </c>
      <c r="B881" s="10" t="s">
        <v>1247</v>
      </c>
      <c r="C881" s="10" t="s">
        <v>73</v>
      </c>
      <c r="D881" s="10" t="s">
        <v>73</v>
      </c>
      <c r="E881" s="10" t="s">
        <v>73</v>
      </c>
      <c r="F881" s="0"/>
      <c r="G881" s="10" t="n">
        <v>0</v>
      </c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 t="n">
        <v>0</v>
      </c>
      <c r="T881" s="0"/>
      <c r="V881" s="0"/>
    </row>
    <row r="882" customFormat="false" ht="12.8" hidden="false" customHeight="false" outlineLevel="0" collapsed="false">
      <c r="A882" s="10" t="s">
        <v>180</v>
      </c>
      <c r="B882" s="10" t="s">
        <v>1248</v>
      </c>
      <c r="C882" s="10" t="s">
        <v>73</v>
      </c>
      <c r="D882" s="10" t="s">
        <v>73</v>
      </c>
      <c r="E882" s="10" t="s">
        <v>73</v>
      </c>
      <c r="F882" s="0"/>
      <c r="G882" s="10" t="n">
        <v>0</v>
      </c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 t="n">
        <v>0</v>
      </c>
      <c r="T882" s="0"/>
      <c r="V882" s="0"/>
    </row>
    <row r="883" customFormat="false" ht="12.8" hidden="false" customHeight="false" outlineLevel="0" collapsed="false">
      <c r="A883" s="10" t="s">
        <v>180</v>
      </c>
      <c r="B883" s="10" t="s">
        <v>1249</v>
      </c>
      <c r="C883" s="10" t="s">
        <v>73</v>
      </c>
      <c r="D883" s="10" t="s">
        <v>73</v>
      </c>
      <c r="E883" s="10" t="s">
        <v>73</v>
      </c>
      <c r="F883" s="0"/>
      <c r="G883" s="10" t="n">
        <v>0</v>
      </c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 t="n">
        <v>0</v>
      </c>
      <c r="T883" s="0"/>
      <c r="V883" s="0"/>
    </row>
    <row r="884" customFormat="false" ht="12.8" hidden="false" customHeight="false" outlineLevel="0" collapsed="false">
      <c r="A884" s="10" t="s">
        <v>180</v>
      </c>
      <c r="B884" s="10" t="s">
        <v>1250</v>
      </c>
      <c r="C884" s="10" t="s">
        <v>73</v>
      </c>
      <c r="D884" s="10" t="s">
        <v>73</v>
      </c>
      <c r="E884" s="10" t="s">
        <v>73</v>
      </c>
      <c r="F884" s="0"/>
      <c r="G884" s="10" t="n">
        <v>0</v>
      </c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 t="n">
        <v>0</v>
      </c>
      <c r="T884" s="0"/>
      <c r="V884" s="0"/>
    </row>
    <row r="885" customFormat="false" ht="12.8" hidden="false" customHeight="false" outlineLevel="0" collapsed="false">
      <c r="A885" s="10" t="s">
        <v>180</v>
      </c>
      <c r="B885" s="10" t="s">
        <v>1251</v>
      </c>
      <c r="C885" s="10" t="s">
        <v>73</v>
      </c>
      <c r="D885" s="10" t="s">
        <v>73</v>
      </c>
      <c r="E885" s="10" t="s">
        <v>73</v>
      </c>
      <c r="F885" s="0"/>
      <c r="G885" s="10" t="n">
        <v>0</v>
      </c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 t="n">
        <v>0</v>
      </c>
      <c r="T885" s="0"/>
      <c r="V885" s="0"/>
    </row>
    <row r="886" customFormat="false" ht="12.8" hidden="false" customHeight="false" outlineLevel="0" collapsed="false">
      <c r="A886" s="0" t="s">
        <v>1252</v>
      </c>
      <c r="B886" s="0" t="s">
        <v>1253</v>
      </c>
      <c r="C886" s="10" t="s">
        <v>73</v>
      </c>
      <c r="D886" s="10" t="s">
        <v>73</v>
      </c>
      <c r="E886" s="0" t="n">
        <v>0</v>
      </c>
      <c r="F886" s="33"/>
      <c r="G886" s="33"/>
      <c r="H886" s="0"/>
      <c r="I886" s="0" t="n">
        <v>1</v>
      </c>
      <c r="J886" s="0"/>
      <c r="K886" s="0"/>
      <c r="L886" s="0"/>
      <c r="M886" s="0"/>
      <c r="N886" s="33"/>
      <c r="O886" s="0"/>
      <c r="P886" s="0"/>
      <c r="Q886" s="0"/>
      <c r="R886" s="0"/>
      <c r="S886" s="0" t="n">
        <v>0</v>
      </c>
      <c r="T886" s="0"/>
      <c r="V886" s="0"/>
    </row>
    <row r="887" customFormat="false" ht="12.8" hidden="false" customHeight="false" outlineLevel="0" collapsed="false">
      <c r="A887" s="0" t="s">
        <v>1252</v>
      </c>
      <c r="B887" s="0" t="s">
        <v>1254</v>
      </c>
      <c r="C887" s="10" t="s">
        <v>73</v>
      </c>
      <c r="D887" s="10" t="s">
        <v>73</v>
      </c>
      <c r="E887" s="0" t="n">
        <v>0</v>
      </c>
      <c r="F887" s="33"/>
      <c r="G887" s="33"/>
      <c r="H887" s="0"/>
      <c r="I887" s="0" t="n">
        <v>1</v>
      </c>
      <c r="J887" s="0"/>
      <c r="K887" s="0"/>
      <c r="L887" s="0"/>
      <c r="M887" s="0"/>
      <c r="N887" s="33"/>
      <c r="O887" s="0"/>
      <c r="P887" s="0"/>
      <c r="Q887" s="0"/>
      <c r="R887" s="0"/>
      <c r="S887" s="0" t="n">
        <v>0</v>
      </c>
      <c r="T887" s="0"/>
      <c r="V887" s="0"/>
    </row>
    <row r="888" customFormat="false" ht="12.8" hidden="false" customHeight="false" outlineLevel="0" collapsed="false">
      <c r="A888" s="0" t="s">
        <v>1252</v>
      </c>
      <c r="B888" s="0" t="s">
        <v>1255</v>
      </c>
      <c r="C888" s="10" t="s">
        <v>73</v>
      </c>
      <c r="D888" s="10" t="s">
        <v>73</v>
      </c>
      <c r="E888" s="0" t="n">
        <v>0</v>
      </c>
      <c r="F888" s="33"/>
      <c r="G888" s="33"/>
      <c r="H888" s="0"/>
      <c r="I888" s="0" t="n">
        <v>1</v>
      </c>
      <c r="J888" s="0"/>
      <c r="K888" s="0"/>
      <c r="L888" s="0"/>
      <c r="M888" s="0"/>
      <c r="N888" s="33"/>
      <c r="O888" s="0"/>
      <c r="P888" s="0"/>
      <c r="Q888" s="0"/>
      <c r="R888" s="0"/>
      <c r="S888" s="0" t="n">
        <v>0</v>
      </c>
      <c r="T888" s="0"/>
      <c r="V888" s="0"/>
    </row>
    <row r="889" customFormat="false" ht="12.8" hidden="false" customHeight="false" outlineLevel="0" collapsed="false">
      <c r="A889" s="10" t="s">
        <v>72</v>
      </c>
      <c r="B889" s="10" t="s">
        <v>1256</v>
      </c>
      <c r="C889" s="10" t="s">
        <v>73</v>
      </c>
      <c r="D889" s="10" t="s">
        <v>73</v>
      </c>
      <c r="E889" s="10" t="s">
        <v>73</v>
      </c>
      <c r="F889" s="0"/>
      <c r="G889" s="10" t="n">
        <v>0</v>
      </c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 t="n">
        <v>0</v>
      </c>
      <c r="T889" s="0"/>
      <c r="V889" s="0"/>
    </row>
    <row r="890" customFormat="false" ht="12.8" hidden="false" customHeight="false" outlineLevel="0" collapsed="false">
      <c r="A890" s="10" t="s">
        <v>72</v>
      </c>
      <c r="B890" s="10" t="s">
        <v>1257</v>
      </c>
      <c r="C890" s="10" t="s">
        <v>73</v>
      </c>
      <c r="D890" s="10" t="s">
        <v>73</v>
      </c>
      <c r="E890" s="10" t="s">
        <v>73</v>
      </c>
      <c r="F890" s="0"/>
      <c r="G890" s="10" t="n">
        <v>0</v>
      </c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 t="n">
        <v>0</v>
      </c>
      <c r="T890" s="0"/>
      <c r="V890" s="0"/>
    </row>
    <row r="891" customFormat="false" ht="12.8" hidden="false" customHeight="false" outlineLevel="0" collapsed="false">
      <c r="A891" s="10" t="s">
        <v>72</v>
      </c>
      <c r="B891" s="10" t="s">
        <v>1258</v>
      </c>
      <c r="C891" s="10" t="s">
        <v>73</v>
      </c>
      <c r="D891" s="10" t="s">
        <v>73</v>
      </c>
      <c r="E891" s="10" t="s">
        <v>73</v>
      </c>
      <c r="F891" s="0"/>
      <c r="G891" s="10" t="n">
        <v>0</v>
      </c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 t="n">
        <v>0</v>
      </c>
      <c r="T891" s="0"/>
      <c r="V891" s="0"/>
    </row>
    <row r="892" customFormat="false" ht="12.8" hidden="false" customHeight="false" outlineLevel="0" collapsed="false">
      <c r="A892" s="10" t="s">
        <v>72</v>
      </c>
      <c r="B892" s="10" t="s">
        <v>1259</v>
      </c>
      <c r="C892" s="10" t="s">
        <v>73</v>
      </c>
      <c r="D892" s="10" t="s">
        <v>73</v>
      </c>
      <c r="E892" s="10" t="s">
        <v>73</v>
      </c>
      <c r="F892" s="0"/>
      <c r="G892" s="10" t="n">
        <v>0</v>
      </c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 t="n">
        <v>0</v>
      </c>
      <c r="T892" s="0"/>
      <c r="V892" s="0"/>
    </row>
    <row r="893" customFormat="false" ht="12.8" hidden="false" customHeight="false" outlineLevel="0" collapsed="false">
      <c r="A893" s="10" t="s">
        <v>72</v>
      </c>
      <c r="B893" s="10" t="s">
        <v>1260</v>
      </c>
      <c r="C893" s="10" t="s">
        <v>73</v>
      </c>
      <c r="D893" s="10" t="s">
        <v>73</v>
      </c>
      <c r="E893" s="10" t="s">
        <v>73</v>
      </c>
      <c r="F893" s="0"/>
      <c r="G893" s="10" t="n">
        <v>0</v>
      </c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 t="n">
        <v>0</v>
      </c>
      <c r="T893" s="0"/>
      <c r="V893" s="0"/>
    </row>
    <row r="894" customFormat="false" ht="12.8" hidden="false" customHeight="false" outlineLevel="0" collapsed="false">
      <c r="A894" s="10" t="s">
        <v>72</v>
      </c>
      <c r="B894" s="10" t="s">
        <v>1261</v>
      </c>
      <c r="C894" s="10" t="s">
        <v>73</v>
      </c>
      <c r="D894" s="10" t="s">
        <v>73</v>
      </c>
      <c r="E894" s="10" t="s">
        <v>73</v>
      </c>
      <c r="F894" s="0"/>
      <c r="G894" s="10" t="n">
        <v>0</v>
      </c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 t="n">
        <v>0</v>
      </c>
      <c r="T894" s="0"/>
      <c r="V894" s="0"/>
    </row>
    <row r="895" customFormat="false" ht="12.8" hidden="false" customHeight="false" outlineLevel="0" collapsed="false">
      <c r="A895" s="10" t="s">
        <v>72</v>
      </c>
      <c r="B895" s="10" t="s">
        <v>1262</v>
      </c>
      <c r="C895" s="10" t="s">
        <v>73</v>
      </c>
      <c r="D895" s="10" t="s">
        <v>73</v>
      </c>
      <c r="E895" s="10" t="s">
        <v>73</v>
      </c>
      <c r="F895" s="0"/>
      <c r="G895" s="10" t="n">
        <v>0</v>
      </c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 t="n">
        <v>0</v>
      </c>
      <c r="T895" s="0"/>
      <c r="V895" s="0"/>
    </row>
    <row r="896" customFormat="false" ht="12.8" hidden="false" customHeight="false" outlineLevel="0" collapsed="false">
      <c r="A896" s="10" t="s">
        <v>72</v>
      </c>
      <c r="B896" s="10" t="s">
        <v>1263</v>
      </c>
      <c r="C896" s="10" t="s">
        <v>73</v>
      </c>
      <c r="D896" s="10" t="s">
        <v>73</v>
      </c>
      <c r="E896" s="10" t="s">
        <v>73</v>
      </c>
      <c r="F896" s="0"/>
      <c r="G896" s="10" t="n">
        <v>0</v>
      </c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 t="n">
        <v>0</v>
      </c>
      <c r="T896" s="0"/>
      <c r="V896" s="0"/>
    </row>
    <row r="897" customFormat="false" ht="12.8" hidden="false" customHeight="false" outlineLevel="0" collapsed="false">
      <c r="A897" s="10" t="s">
        <v>72</v>
      </c>
      <c r="B897" s="10" t="s">
        <v>1264</v>
      </c>
      <c r="C897" s="10" t="s">
        <v>73</v>
      </c>
      <c r="D897" s="10" t="s">
        <v>73</v>
      </c>
      <c r="E897" s="10" t="s">
        <v>73</v>
      </c>
      <c r="F897" s="0"/>
      <c r="G897" s="10" t="n">
        <v>0</v>
      </c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 t="n">
        <v>0</v>
      </c>
      <c r="T897" s="0"/>
      <c r="V897" s="0"/>
    </row>
    <row r="898" customFormat="false" ht="12.8" hidden="false" customHeight="false" outlineLevel="0" collapsed="false">
      <c r="A898" s="10" t="s">
        <v>72</v>
      </c>
      <c r="B898" s="10" t="s">
        <v>1265</v>
      </c>
      <c r="C898" s="10" t="s">
        <v>73</v>
      </c>
      <c r="D898" s="10" t="s">
        <v>73</v>
      </c>
      <c r="E898" s="10" t="s">
        <v>73</v>
      </c>
      <c r="F898" s="0"/>
      <c r="G898" s="10" t="n">
        <v>0</v>
      </c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 t="n">
        <v>0</v>
      </c>
      <c r="T898" s="0"/>
      <c r="V898" s="0"/>
    </row>
    <row r="899" customFormat="false" ht="12.8" hidden="false" customHeight="false" outlineLevel="0" collapsed="false">
      <c r="A899" s="10" t="s">
        <v>72</v>
      </c>
      <c r="B899" s="10" t="s">
        <v>1266</v>
      </c>
      <c r="C899" s="10" t="s">
        <v>73</v>
      </c>
      <c r="D899" s="10" t="s">
        <v>73</v>
      </c>
      <c r="E899" s="10" t="s">
        <v>73</v>
      </c>
      <c r="F899" s="0"/>
      <c r="G899" s="10" t="n">
        <v>0</v>
      </c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 t="n">
        <v>0</v>
      </c>
      <c r="T899" s="0"/>
      <c r="V899" s="0"/>
    </row>
    <row r="900" customFormat="false" ht="12.8" hidden="false" customHeight="false" outlineLevel="0" collapsed="false">
      <c r="A900" s="10" t="s">
        <v>72</v>
      </c>
      <c r="B900" s="10" t="s">
        <v>1267</v>
      </c>
      <c r="C900" s="10" t="s">
        <v>73</v>
      </c>
      <c r="D900" s="10" t="s">
        <v>73</v>
      </c>
      <c r="E900" s="10" t="s">
        <v>73</v>
      </c>
      <c r="F900" s="0"/>
      <c r="G900" s="10" t="n">
        <v>0</v>
      </c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 t="n">
        <v>0</v>
      </c>
      <c r="T900" s="0"/>
      <c r="V900" s="0"/>
    </row>
    <row r="901" customFormat="false" ht="12.8" hidden="false" customHeight="false" outlineLevel="0" collapsed="false">
      <c r="A901" s="10" t="s">
        <v>72</v>
      </c>
      <c r="B901" s="10" t="s">
        <v>1268</v>
      </c>
      <c r="C901" s="10" t="s">
        <v>73</v>
      </c>
      <c r="D901" s="10" t="s">
        <v>73</v>
      </c>
      <c r="E901" s="10" t="s">
        <v>73</v>
      </c>
      <c r="F901" s="0"/>
      <c r="G901" s="10" t="n">
        <v>0</v>
      </c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 t="n">
        <v>0</v>
      </c>
      <c r="T901" s="0"/>
      <c r="V901" s="0"/>
    </row>
    <row r="902" customFormat="false" ht="12.8" hidden="false" customHeight="false" outlineLevel="0" collapsed="false">
      <c r="A902" s="10" t="s">
        <v>72</v>
      </c>
      <c r="B902" s="10" t="s">
        <v>1269</v>
      </c>
      <c r="C902" s="10" t="s">
        <v>73</v>
      </c>
      <c r="D902" s="10" t="s">
        <v>73</v>
      </c>
      <c r="E902" s="10" t="s">
        <v>73</v>
      </c>
      <c r="F902" s="0"/>
      <c r="G902" s="10" t="n">
        <v>0</v>
      </c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 t="n">
        <v>0</v>
      </c>
      <c r="T902" s="0"/>
      <c r="V902" s="0"/>
    </row>
    <row r="903" customFormat="false" ht="12.8" hidden="false" customHeight="false" outlineLevel="0" collapsed="false">
      <c r="A903" s="10" t="s">
        <v>72</v>
      </c>
      <c r="B903" s="10" t="s">
        <v>1270</v>
      </c>
      <c r="C903" s="10" t="s">
        <v>73</v>
      </c>
      <c r="D903" s="10" t="s">
        <v>73</v>
      </c>
      <c r="E903" s="10" t="s">
        <v>73</v>
      </c>
      <c r="F903" s="0"/>
      <c r="G903" s="10" t="n">
        <v>0</v>
      </c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 t="n">
        <v>0</v>
      </c>
      <c r="T903" s="0"/>
      <c r="V903" s="0"/>
    </row>
    <row r="904" customFormat="false" ht="12.8" hidden="false" customHeight="false" outlineLevel="0" collapsed="false">
      <c r="A904" s="10" t="s">
        <v>72</v>
      </c>
      <c r="B904" s="10" t="s">
        <v>1271</v>
      </c>
      <c r="C904" s="10" t="s">
        <v>73</v>
      </c>
      <c r="D904" s="10" t="s">
        <v>73</v>
      </c>
      <c r="E904" s="10" t="s">
        <v>73</v>
      </c>
      <c r="F904" s="0"/>
      <c r="G904" s="10" t="n">
        <v>0</v>
      </c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 t="n">
        <v>0</v>
      </c>
      <c r="T904" s="0"/>
      <c r="V904" s="0"/>
    </row>
    <row r="905" customFormat="false" ht="12.8" hidden="false" customHeight="false" outlineLevel="0" collapsed="false">
      <c r="A905" s="10" t="s">
        <v>72</v>
      </c>
      <c r="B905" s="10" t="s">
        <v>1272</v>
      </c>
      <c r="C905" s="10" t="s">
        <v>73</v>
      </c>
      <c r="D905" s="10" t="s">
        <v>73</v>
      </c>
      <c r="E905" s="10" t="s">
        <v>73</v>
      </c>
      <c r="F905" s="0"/>
      <c r="G905" s="10" t="n">
        <v>0</v>
      </c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 t="n">
        <v>0</v>
      </c>
      <c r="T905" s="0"/>
      <c r="V905" s="0"/>
    </row>
    <row r="906" customFormat="false" ht="12.8" hidden="false" customHeight="false" outlineLevel="0" collapsed="false">
      <c r="A906" s="10" t="s">
        <v>72</v>
      </c>
      <c r="B906" s="10" t="s">
        <v>1273</v>
      </c>
      <c r="C906" s="10" t="s">
        <v>73</v>
      </c>
      <c r="D906" s="10" t="s">
        <v>73</v>
      </c>
      <c r="E906" s="10" t="s">
        <v>73</v>
      </c>
      <c r="F906" s="0"/>
      <c r="G906" s="10" t="n">
        <v>0</v>
      </c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 t="n">
        <v>0</v>
      </c>
      <c r="T906" s="0"/>
      <c r="V906" s="0"/>
    </row>
    <row r="907" customFormat="false" ht="12.8" hidden="false" customHeight="false" outlineLevel="0" collapsed="false">
      <c r="A907" s="10" t="s">
        <v>72</v>
      </c>
      <c r="B907" s="10" t="s">
        <v>1274</v>
      </c>
      <c r="C907" s="10" t="s">
        <v>73</v>
      </c>
      <c r="D907" s="10" t="s">
        <v>73</v>
      </c>
      <c r="E907" s="10" t="s">
        <v>73</v>
      </c>
      <c r="F907" s="0"/>
      <c r="G907" s="10" t="n">
        <v>0</v>
      </c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 t="n">
        <v>0</v>
      </c>
      <c r="T907" s="0"/>
      <c r="V907" s="0"/>
    </row>
    <row r="908" customFormat="false" ht="12.8" hidden="false" customHeight="false" outlineLevel="0" collapsed="false">
      <c r="A908" s="0" t="s">
        <v>77</v>
      </c>
      <c r="B908" s="0" t="s">
        <v>1275</v>
      </c>
      <c r="C908" s="10" t="s">
        <v>73</v>
      </c>
      <c r="D908" s="10" t="s">
        <v>73</v>
      </c>
      <c r="E908" s="0" t="n">
        <v>0</v>
      </c>
      <c r="F908" s="33"/>
      <c r="G908" s="33"/>
      <c r="H908" s="0"/>
      <c r="I908" s="0"/>
      <c r="J908" s="0"/>
      <c r="K908" s="0"/>
      <c r="L908" s="0" t="n">
        <v>1</v>
      </c>
      <c r="M908" s="0"/>
      <c r="N908" s="0"/>
      <c r="O908" s="0"/>
      <c r="P908" s="0"/>
      <c r="Q908" s="0"/>
      <c r="R908" s="0"/>
      <c r="S908" s="0" t="n">
        <v>0</v>
      </c>
      <c r="T908" s="0"/>
      <c r="V908" s="0"/>
    </row>
    <row r="909" customFormat="false" ht="12.8" hidden="false" customHeight="false" outlineLevel="0" collapsed="false">
      <c r="A909" s="0" t="s">
        <v>77</v>
      </c>
      <c r="B909" s="0" t="s">
        <v>1276</v>
      </c>
      <c r="C909" s="10" t="s">
        <v>73</v>
      </c>
      <c r="D909" s="10" t="s">
        <v>73</v>
      </c>
      <c r="E909" s="0" t="n">
        <v>0</v>
      </c>
      <c r="F909" s="33"/>
      <c r="G909" s="33"/>
      <c r="H909" s="0"/>
      <c r="I909" s="0"/>
      <c r="J909" s="0" t="n">
        <v>1</v>
      </c>
      <c r="K909" s="0"/>
      <c r="L909" s="0"/>
      <c r="M909" s="0"/>
      <c r="N909" s="33"/>
      <c r="O909" s="0"/>
      <c r="P909" s="0"/>
      <c r="Q909" s="0"/>
      <c r="R909" s="0"/>
      <c r="S909" s="0" t="n">
        <v>0</v>
      </c>
      <c r="T909" s="0"/>
      <c r="V909" s="0"/>
    </row>
    <row r="910" customFormat="false" ht="12.8" hidden="false" customHeight="false" outlineLevel="0" collapsed="false">
      <c r="A910" s="0" t="s">
        <v>77</v>
      </c>
      <c r="B910" s="0" t="s">
        <v>1277</v>
      </c>
      <c r="C910" s="10" t="s">
        <v>73</v>
      </c>
      <c r="D910" s="10" t="s">
        <v>73</v>
      </c>
      <c r="E910" s="0" t="n">
        <v>0</v>
      </c>
      <c r="F910" s="33"/>
      <c r="G910" s="33"/>
      <c r="H910" s="0"/>
      <c r="I910" s="0"/>
      <c r="J910" s="0"/>
      <c r="K910" s="0"/>
      <c r="L910" s="0" t="n">
        <v>1</v>
      </c>
      <c r="M910" s="0"/>
      <c r="N910" s="33"/>
      <c r="O910" s="0"/>
      <c r="P910" s="0"/>
      <c r="Q910" s="0"/>
      <c r="R910" s="0"/>
      <c r="S910" s="0" t="n">
        <v>0</v>
      </c>
      <c r="T910" s="0"/>
      <c r="V910" s="0"/>
    </row>
    <row r="911" customFormat="false" ht="12.8" hidden="false" customHeight="false" outlineLevel="0" collapsed="false">
      <c r="A911" s="0" t="s">
        <v>1278</v>
      </c>
      <c r="B911" s="0" t="s">
        <v>1279</v>
      </c>
      <c r="C911" s="10" t="s">
        <v>73</v>
      </c>
      <c r="D911" s="10" t="s">
        <v>73</v>
      </c>
      <c r="E911" s="0" t="n">
        <v>1</v>
      </c>
      <c r="F911" s="33"/>
      <c r="G911" s="33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 t="n">
        <v>0</v>
      </c>
      <c r="T911" s="0"/>
      <c r="V911" s="0"/>
    </row>
    <row r="912" customFormat="false" ht="12.8" hidden="false" customHeight="false" outlineLevel="0" collapsed="false">
      <c r="A912" s="0" t="s">
        <v>1278</v>
      </c>
      <c r="B912" s="0" t="s">
        <v>1280</v>
      </c>
      <c r="C912" s="10" t="s">
        <v>73</v>
      </c>
      <c r="D912" s="10" t="s">
        <v>73</v>
      </c>
      <c r="E912" s="0" t="n">
        <v>1</v>
      </c>
      <c r="F912" s="33"/>
      <c r="G912" s="33"/>
      <c r="H912" s="0"/>
      <c r="I912" s="0"/>
      <c r="J912" s="0"/>
      <c r="K912" s="0"/>
      <c r="L912" s="0"/>
      <c r="M912" s="0"/>
      <c r="N912" s="33"/>
      <c r="O912" s="0"/>
      <c r="P912" s="0"/>
      <c r="Q912" s="0"/>
      <c r="R912" s="0"/>
      <c r="S912" s="0" t="n">
        <v>0</v>
      </c>
      <c r="T912" s="0"/>
      <c r="V912" s="0"/>
    </row>
    <row r="913" customFormat="false" ht="12.8" hidden="false" customHeight="false" outlineLevel="0" collapsed="false">
      <c r="A913" s="10" t="s">
        <v>193</v>
      </c>
      <c r="B913" s="10" t="s">
        <v>1281</v>
      </c>
      <c r="C913" s="10" t="s">
        <v>73</v>
      </c>
      <c r="D913" s="10" t="s">
        <v>73</v>
      </c>
      <c r="E913" s="10" t="s">
        <v>73</v>
      </c>
      <c r="F913" s="0"/>
      <c r="G913" s="10" t="n">
        <v>0</v>
      </c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 t="n">
        <v>0</v>
      </c>
      <c r="T913" s="0"/>
      <c r="V913" s="0"/>
    </row>
    <row r="914" customFormat="false" ht="12.8" hidden="false" customHeight="false" outlineLevel="0" collapsed="false">
      <c r="A914" s="10" t="s">
        <v>193</v>
      </c>
      <c r="B914" s="10" t="s">
        <v>1282</v>
      </c>
      <c r="C914" s="10" t="s">
        <v>73</v>
      </c>
      <c r="D914" s="10" t="s">
        <v>73</v>
      </c>
      <c r="E914" s="10" t="s">
        <v>73</v>
      </c>
      <c r="F914" s="0"/>
      <c r="G914" s="10" t="n">
        <v>0</v>
      </c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 t="n">
        <v>0</v>
      </c>
      <c r="T914" s="0"/>
      <c r="V914" s="0"/>
    </row>
    <row r="915" customFormat="false" ht="12.8" hidden="false" customHeight="false" outlineLevel="0" collapsed="false">
      <c r="A915" s="10" t="s">
        <v>193</v>
      </c>
      <c r="B915" s="10" t="s">
        <v>1283</v>
      </c>
      <c r="C915" s="10" t="s">
        <v>73</v>
      </c>
      <c r="D915" s="10" t="s">
        <v>73</v>
      </c>
      <c r="E915" s="10" t="s">
        <v>73</v>
      </c>
      <c r="F915" s="0"/>
      <c r="G915" s="10" t="n">
        <v>0</v>
      </c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 t="n">
        <v>0</v>
      </c>
      <c r="T915" s="0"/>
      <c r="V915" s="0"/>
    </row>
    <row r="916" customFormat="false" ht="12.8" hidden="false" customHeight="false" outlineLevel="0" collapsed="false">
      <c r="A916" s="10" t="s">
        <v>193</v>
      </c>
      <c r="B916" s="10" t="s">
        <v>1284</v>
      </c>
      <c r="C916" s="10" t="s">
        <v>73</v>
      </c>
      <c r="D916" s="10" t="s">
        <v>73</v>
      </c>
      <c r="E916" s="10" t="s">
        <v>73</v>
      </c>
      <c r="F916" s="0"/>
      <c r="G916" s="10" t="n">
        <v>0</v>
      </c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 t="n">
        <v>0</v>
      </c>
      <c r="T916" s="0"/>
      <c r="V916" s="0"/>
    </row>
    <row r="917" customFormat="false" ht="12.8" hidden="false" customHeight="false" outlineLevel="0" collapsed="false">
      <c r="A917" s="10" t="s">
        <v>193</v>
      </c>
      <c r="B917" s="10" t="s">
        <v>1285</v>
      </c>
      <c r="C917" s="10" t="s">
        <v>73</v>
      </c>
      <c r="D917" s="10" t="s">
        <v>73</v>
      </c>
      <c r="E917" s="10" t="s">
        <v>73</v>
      </c>
      <c r="F917" s="0"/>
      <c r="G917" s="10" t="n">
        <v>0</v>
      </c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 t="n">
        <v>0</v>
      </c>
      <c r="T917" s="0"/>
      <c r="V917" s="0"/>
    </row>
    <row r="918" customFormat="false" ht="12.8" hidden="false" customHeight="false" outlineLevel="0" collapsed="false">
      <c r="A918" s="10" t="s">
        <v>193</v>
      </c>
      <c r="B918" s="10" t="s">
        <v>1286</v>
      </c>
      <c r="C918" s="10" t="s">
        <v>73</v>
      </c>
      <c r="D918" s="10" t="s">
        <v>73</v>
      </c>
      <c r="E918" s="10" t="s">
        <v>73</v>
      </c>
      <c r="F918" s="0"/>
      <c r="G918" s="10" t="n">
        <v>0</v>
      </c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 t="n">
        <v>0</v>
      </c>
      <c r="T918" s="0"/>
      <c r="V918" s="0"/>
    </row>
    <row r="919" customFormat="false" ht="12.8" hidden="false" customHeight="false" outlineLevel="0" collapsed="false">
      <c r="A919" s="10" t="s">
        <v>193</v>
      </c>
      <c r="B919" s="10" t="s">
        <v>1287</v>
      </c>
      <c r="C919" s="10" t="s">
        <v>73</v>
      </c>
      <c r="D919" s="10" t="s">
        <v>73</v>
      </c>
      <c r="E919" s="10" t="s">
        <v>73</v>
      </c>
      <c r="F919" s="0"/>
      <c r="G919" s="10" t="n">
        <v>0</v>
      </c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 t="n">
        <v>0</v>
      </c>
      <c r="T919" s="0"/>
      <c r="V919" s="0"/>
    </row>
    <row r="920" customFormat="false" ht="12.8" hidden="false" customHeight="false" outlineLevel="0" collapsed="false">
      <c r="A920" s="0" t="s">
        <v>89</v>
      </c>
      <c r="B920" s="0" t="s">
        <v>1288</v>
      </c>
      <c r="C920" s="10" t="s">
        <v>73</v>
      </c>
      <c r="D920" s="10" t="s">
        <v>73</v>
      </c>
      <c r="E920" s="0" t="n">
        <v>0</v>
      </c>
      <c r="F920" s="33"/>
      <c r="G920" s="33"/>
      <c r="H920" s="0"/>
      <c r="I920" s="0" t="n">
        <v>1</v>
      </c>
      <c r="J920" s="0"/>
      <c r="K920" s="0"/>
      <c r="L920" s="0"/>
      <c r="M920" s="0"/>
      <c r="N920" s="0"/>
      <c r="O920" s="0"/>
      <c r="P920" s="0"/>
      <c r="Q920" s="0"/>
      <c r="R920" s="0"/>
      <c r="S920" s="0" t="n">
        <v>0</v>
      </c>
      <c r="T920" s="0"/>
      <c r="V920" s="0"/>
    </row>
    <row r="921" customFormat="false" ht="12.8" hidden="false" customHeight="false" outlineLevel="0" collapsed="false">
      <c r="A921" s="0" t="s">
        <v>89</v>
      </c>
      <c r="B921" s="0" t="s">
        <v>1289</v>
      </c>
      <c r="C921" s="10" t="s">
        <v>73</v>
      </c>
      <c r="D921" s="10" t="s">
        <v>73</v>
      </c>
      <c r="E921" s="0" t="n">
        <v>0</v>
      </c>
      <c r="F921" s="33"/>
      <c r="G921" s="33"/>
      <c r="H921" s="0" t="n">
        <v>1</v>
      </c>
      <c r="I921" s="0" t="n">
        <v>1</v>
      </c>
      <c r="J921" s="0"/>
      <c r="K921" s="0"/>
      <c r="L921" s="0"/>
      <c r="M921" s="0"/>
      <c r="N921" s="0"/>
      <c r="O921" s="0"/>
      <c r="P921" s="0"/>
      <c r="Q921" s="0"/>
      <c r="R921" s="0"/>
      <c r="S921" s="0" t="n">
        <v>0</v>
      </c>
      <c r="T921" s="0"/>
      <c r="V921" s="0"/>
    </row>
    <row r="922" customFormat="false" ht="12.8" hidden="false" customHeight="false" outlineLevel="0" collapsed="false">
      <c r="A922" s="0" t="s">
        <v>89</v>
      </c>
      <c r="B922" s="0" t="s">
        <v>1290</v>
      </c>
      <c r="C922" s="10" t="s">
        <v>73</v>
      </c>
      <c r="D922" s="10" t="s">
        <v>73</v>
      </c>
      <c r="E922" s="0" t="n">
        <v>0</v>
      </c>
      <c r="F922" s="33"/>
      <c r="G922" s="33"/>
      <c r="H922" s="0"/>
      <c r="I922" s="0" t="n">
        <v>1</v>
      </c>
      <c r="J922" s="0"/>
      <c r="K922" s="0"/>
      <c r="L922" s="0" t="n">
        <v>1</v>
      </c>
      <c r="M922" s="0"/>
      <c r="N922" s="0"/>
      <c r="O922" s="0"/>
      <c r="P922" s="0"/>
      <c r="Q922" s="0"/>
      <c r="R922" s="0"/>
      <c r="S922" s="0" t="n">
        <v>0</v>
      </c>
      <c r="T922" s="0"/>
      <c r="V922" s="0"/>
    </row>
    <row r="923" customFormat="false" ht="12.8" hidden="false" customHeight="false" outlineLevel="0" collapsed="false">
      <c r="A923" s="0" t="s">
        <v>91</v>
      </c>
      <c r="B923" s="34" t="s">
        <v>1291</v>
      </c>
      <c r="C923" s="10" t="s">
        <v>73</v>
      </c>
      <c r="D923" s="10" t="s">
        <v>73</v>
      </c>
      <c r="E923" s="10" t="s">
        <v>73</v>
      </c>
      <c r="F923" s="0" t="n">
        <v>0</v>
      </c>
      <c r="G923" s="0" t="n">
        <v>0</v>
      </c>
      <c r="H923" s="0"/>
      <c r="I923" s="0"/>
      <c r="J923" s="0"/>
      <c r="K923" s="0"/>
      <c r="L923" s="0"/>
      <c r="M923" s="0"/>
      <c r="N923" s="0"/>
      <c r="O923" s="0" t="n">
        <v>90</v>
      </c>
      <c r="P923" s="0" t="n">
        <v>0</v>
      </c>
      <c r="Q923" s="0" t="n">
        <v>2</v>
      </c>
      <c r="R923" s="0"/>
      <c r="S923" s="0" t="n">
        <v>0</v>
      </c>
      <c r="T923" s="0"/>
      <c r="V923" s="0"/>
    </row>
    <row r="924" customFormat="false" ht="12.8" hidden="false" customHeight="false" outlineLevel="0" collapsed="false">
      <c r="A924" s="0" t="s">
        <v>91</v>
      </c>
      <c r="B924" s="0" t="s">
        <v>1292</v>
      </c>
      <c r="C924" s="10" t="s">
        <v>73</v>
      </c>
      <c r="D924" s="10" t="s">
        <v>73</v>
      </c>
      <c r="E924" s="10" t="s">
        <v>73</v>
      </c>
      <c r="F924" s="0" t="n">
        <v>0</v>
      </c>
      <c r="G924" s="0" t="n">
        <v>0</v>
      </c>
      <c r="H924" s="0"/>
      <c r="I924" s="0"/>
      <c r="J924" s="0"/>
      <c r="K924" s="0"/>
      <c r="L924" s="0"/>
      <c r="M924" s="0"/>
      <c r="N924" s="0"/>
      <c r="O924" s="0" t="n">
        <v>90</v>
      </c>
      <c r="P924" s="0" t="n">
        <v>0</v>
      </c>
      <c r="Q924" s="0" t="n">
        <v>2</v>
      </c>
      <c r="R924" s="0"/>
      <c r="S924" s="0" t="n">
        <v>0</v>
      </c>
      <c r="T924" s="0"/>
      <c r="V924" s="0"/>
    </row>
    <row r="925" customFormat="false" ht="12.8" hidden="false" customHeight="false" outlineLevel="0" collapsed="false">
      <c r="A925" s="0" t="s">
        <v>197</v>
      </c>
      <c r="B925" s="0" t="s">
        <v>1293</v>
      </c>
      <c r="C925" s="10" t="n">
        <v>1</v>
      </c>
      <c r="D925" s="10" t="s">
        <v>73</v>
      </c>
      <c r="E925" s="0" t="n">
        <v>1</v>
      </c>
      <c r="F925" s="33" t="n">
        <v>0</v>
      </c>
      <c r="G925" s="33" t="n">
        <v>0</v>
      </c>
      <c r="H925" s="0"/>
      <c r="I925" s="0"/>
      <c r="J925" s="0"/>
      <c r="K925" s="0"/>
      <c r="L925" s="0"/>
      <c r="M925" s="0"/>
      <c r="N925" s="0"/>
      <c r="O925" s="0" t="n">
        <v>90</v>
      </c>
      <c r="P925" s="0" t="n">
        <v>4</v>
      </c>
      <c r="Q925" s="0" t="n">
        <v>4</v>
      </c>
      <c r="R925" s="0"/>
      <c r="S925" s="0" t="n">
        <v>1</v>
      </c>
      <c r="T925" s="0"/>
      <c r="V925" s="0"/>
    </row>
    <row r="926" customFormat="false" ht="12.8" hidden="false" customHeight="false" outlineLevel="0" collapsed="false">
      <c r="A926" s="0" t="s">
        <v>197</v>
      </c>
      <c r="B926" s="0" t="s">
        <v>1294</v>
      </c>
      <c r="C926" s="10" t="n">
        <v>1</v>
      </c>
      <c r="D926" s="10" t="s">
        <v>73</v>
      </c>
      <c r="E926" s="0" t="n">
        <v>1</v>
      </c>
      <c r="F926" s="33" t="n">
        <v>0</v>
      </c>
      <c r="G926" s="33" t="n">
        <v>0</v>
      </c>
      <c r="H926" s="0"/>
      <c r="I926" s="0"/>
      <c r="J926" s="0"/>
      <c r="K926" s="0"/>
      <c r="L926" s="0"/>
      <c r="M926" s="0"/>
      <c r="N926" s="0"/>
      <c r="O926" s="0" t="n">
        <v>90</v>
      </c>
      <c r="P926" s="0" t="n">
        <v>4</v>
      </c>
      <c r="Q926" s="0" t="n">
        <v>1</v>
      </c>
      <c r="R926" s="0" t="s">
        <v>1295</v>
      </c>
      <c r="S926" s="0" t="n">
        <v>1</v>
      </c>
      <c r="T926" s="0"/>
      <c r="V926" s="0"/>
    </row>
    <row r="927" customFormat="false" ht="12.8" hidden="false" customHeight="false" outlineLevel="0" collapsed="false">
      <c r="A927" s="0" t="s">
        <v>197</v>
      </c>
      <c r="B927" s="0" t="s">
        <v>1296</v>
      </c>
      <c r="C927" s="10" t="n">
        <v>1</v>
      </c>
      <c r="D927" s="10" t="s">
        <v>73</v>
      </c>
      <c r="E927" s="0" t="n">
        <v>1</v>
      </c>
      <c r="F927" s="33" t="n">
        <v>0</v>
      </c>
      <c r="G927" s="33" t="n">
        <v>0</v>
      </c>
      <c r="H927" s="0"/>
      <c r="I927" s="0"/>
      <c r="J927" s="0"/>
      <c r="K927" s="0"/>
      <c r="L927" s="0"/>
      <c r="M927" s="0"/>
      <c r="N927" s="0"/>
      <c r="O927" s="0" t="n">
        <v>85</v>
      </c>
      <c r="P927" s="0" t="n">
        <v>4</v>
      </c>
      <c r="Q927" s="0" t="n">
        <v>2</v>
      </c>
      <c r="R927" s="0" t="s">
        <v>1297</v>
      </c>
      <c r="S927" s="0" t="n">
        <v>1</v>
      </c>
      <c r="T927" s="0"/>
      <c r="V927" s="0"/>
    </row>
    <row r="928" customFormat="false" ht="12.8" hidden="false" customHeight="false" outlineLevel="0" collapsed="false">
      <c r="A928" s="0" t="s">
        <v>197</v>
      </c>
      <c r="B928" s="0" t="s">
        <v>1298</v>
      </c>
      <c r="C928" s="10" t="n">
        <v>1</v>
      </c>
      <c r="D928" s="10" t="s">
        <v>73</v>
      </c>
      <c r="E928" s="0" t="n">
        <v>0</v>
      </c>
      <c r="F928" s="33" t="n">
        <v>0</v>
      </c>
      <c r="G928" s="33" t="n">
        <v>0</v>
      </c>
      <c r="H928" s="0" t="n">
        <v>1</v>
      </c>
      <c r="I928" s="0"/>
      <c r="J928" s="0" t="n">
        <v>1</v>
      </c>
      <c r="K928" s="0"/>
      <c r="L928" s="0"/>
      <c r="M928" s="0"/>
      <c r="N928" s="0"/>
      <c r="O928" s="0" t="n">
        <v>90</v>
      </c>
      <c r="P928" s="0" t="n">
        <v>4</v>
      </c>
      <c r="Q928" s="0" t="n">
        <v>3</v>
      </c>
      <c r="R928" s="0" t="s">
        <v>584</v>
      </c>
      <c r="S928" s="0" t="n">
        <v>1</v>
      </c>
      <c r="T928" s="0"/>
      <c r="V928" s="0"/>
    </row>
    <row r="929" customFormat="false" ht="12.8" hidden="false" customHeight="false" outlineLevel="0" collapsed="false">
      <c r="A929" s="0" t="s">
        <v>197</v>
      </c>
      <c r="B929" s="0" t="s">
        <v>1299</v>
      </c>
      <c r="C929" s="10" t="n">
        <v>1</v>
      </c>
      <c r="D929" s="10" t="s">
        <v>73</v>
      </c>
      <c r="E929" s="0" t="n">
        <v>0</v>
      </c>
      <c r="F929" s="33" t="n">
        <v>0</v>
      </c>
      <c r="G929" s="33" t="n">
        <v>0</v>
      </c>
      <c r="H929" s="0"/>
      <c r="I929" s="0"/>
      <c r="J929" s="0" t="n">
        <v>1</v>
      </c>
      <c r="K929" s="0"/>
      <c r="L929" s="0"/>
      <c r="M929" s="0"/>
      <c r="N929" s="0"/>
      <c r="O929" s="0" t="n">
        <v>90</v>
      </c>
      <c r="P929" s="0" t="n">
        <v>4</v>
      </c>
      <c r="Q929" s="0" t="n">
        <v>4</v>
      </c>
      <c r="R929" s="0"/>
      <c r="S929" s="0" t="n">
        <v>1</v>
      </c>
      <c r="T929" s="0"/>
      <c r="V929" s="0"/>
    </row>
    <row r="930" customFormat="false" ht="12.8" hidden="false" customHeight="false" outlineLevel="0" collapsed="false">
      <c r="A930" s="0" t="s">
        <v>197</v>
      </c>
      <c r="B930" s="0" t="s">
        <v>1300</v>
      </c>
      <c r="C930" s="10" t="n">
        <v>1</v>
      </c>
      <c r="D930" s="10" t="s">
        <v>73</v>
      </c>
      <c r="E930" s="0" t="n">
        <v>1</v>
      </c>
      <c r="F930" s="33" t="n">
        <v>0</v>
      </c>
      <c r="G930" s="33" t="n">
        <v>0</v>
      </c>
      <c r="H930" s="0"/>
      <c r="I930" s="0"/>
      <c r="J930" s="0"/>
      <c r="K930" s="0"/>
      <c r="L930" s="0"/>
      <c r="M930" s="0"/>
      <c r="N930" s="0"/>
      <c r="O930" s="0" t="n">
        <v>90</v>
      </c>
      <c r="P930" s="0" t="n">
        <v>4</v>
      </c>
      <c r="Q930" s="0" t="n">
        <v>1</v>
      </c>
      <c r="R930" s="0" t="s">
        <v>1295</v>
      </c>
      <c r="S930" s="0" t="n">
        <v>1</v>
      </c>
      <c r="T930" s="0"/>
      <c r="V930" s="0"/>
    </row>
    <row r="931" customFormat="false" ht="12.8" hidden="false" customHeight="false" outlineLevel="0" collapsed="false">
      <c r="A931" s="0" t="s">
        <v>197</v>
      </c>
      <c r="B931" s="0" t="s">
        <v>1301</v>
      </c>
      <c r="C931" s="10" t="n">
        <v>1</v>
      </c>
      <c r="D931" s="10" t="s">
        <v>73</v>
      </c>
      <c r="E931" s="0" t="n">
        <v>1</v>
      </c>
      <c r="F931" s="33" t="n">
        <v>0</v>
      </c>
      <c r="G931" s="33" t="n">
        <v>0</v>
      </c>
      <c r="H931" s="0"/>
      <c r="I931" s="0"/>
      <c r="J931" s="0"/>
      <c r="K931" s="0"/>
      <c r="L931" s="0"/>
      <c r="M931" s="0"/>
      <c r="N931" s="0"/>
      <c r="O931" s="0" t="n">
        <v>85</v>
      </c>
      <c r="P931" s="0" t="n">
        <v>4</v>
      </c>
      <c r="Q931" s="0" t="n">
        <v>2</v>
      </c>
      <c r="R931" s="0" t="s">
        <v>1297</v>
      </c>
      <c r="S931" s="0" t="n">
        <v>1</v>
      </c>
      <c r="T931" s="0"/>
      <c r="V931" s="0"/>
    </row>
    <row r="932" customFormat="false" ht="12.8" hidden="false" customHeight="false" outlineLevel="0" collapsed="false">
      <c r="A932" s="0" t="s">
        <v>197</v>
      </c>
      <c r="B932" s="0" t="s">
        <v>1302</v>
      </c>
      <c r="C932" s="10" t="n">
        <v>1</v>
      </c>
      <c r="D932" s="10" t="s">
        <v>73</v>
      </c>
      <c r="E932" s="0" t="n">
        <v>0</v>
      </c>
      <c r="F932" s="33" t="n">
        <v>0</v>
      </c>
      <c r="G932" s="33" t="n">
        <v>0</v>
      </c>
      <c r="H932" s="0"/>
      <c r="I932" s="0"/>
      <c r="J932" s="0" t="n">
        <v>1</v>
      </c>
      <c r="K932" s="0"/>
      <c r="L932" s="0"/>
      <c r="M932" s="0"/>
      <c r="N932" s="0"/>
      <c r="O932" s="0" t="n">
        <v>90</v>
      </c>
      <c r="P932" s="0" t="n">
        <v>4</v>
      </c>
      <c r="Q932" s="0" t="n">
        <v>3</v>
      </c>
      <c r="R932" s="0" t="s">
        <v>584</v>
      </c>
      <c r="S932" s="0" t="n">
        <v>1</v>
      </c>
      <c r="T932" s="0"/>
      <c r="V932" s="0"/>
    </row>
    <row r="933" customFormat="false" ht="12.8" hidden="false" customHeight="false" outlineLevel="0" collapsed="false">
      <c r="A933" s="0" t="s">
        <v>197</v>
      </c>
      <c r="B933" s="0" t="s">
        <v>1303</v>
      </c>
      <c r="C933" s="10" t="n">
        <v>1</v>
      </c>
      <c r="D933" s="10" t="s">
        <v>73</v>
      </c>
      <c r="E933" s="0" t="n">
        <v>0</v>
      </c>
      <c r="F933" s="33" t="n">
        <v>0</v>
      </c>
      <c r="G933" s="33" t="n">
        <v>0</v>
      </c>
      <c r="H933" s="0"/>
      <c r="I933" s="0"/>
      <c r="J933" s="0" t="n">
        <v>1</v>
      </c>
      <c r="K933" s="0"/>
      <c r="L933" s="0"/>
      <c r="M933" s="0"/>
      <c r="N933" s="0"/>
      <c r="O933" s="0" t="n">
        <v>90</v>
      </c>
      <c r="P933" s="0" t="n">
        <v>4</v>
      </c>
      <c r="Q933" s="0" t="n">
        <v>4</v>
      </c>
      <c r="R933" s="0"/>
      <c r="S933" s="0" t="n">
        <v>1</v>
      </c>
      <c r="T933" s="0"/>
      <c r="V933" s="0"/>
    </row>
    <row r="934" customFormat="false" ht="12.8" hidden="false" customHeight="false" outlineLevel="0" collapsed="false">
      <c r="A934" s="0" t="s">
        <v>197</v>
      </c>
      <c r="B934" s="0" t="s">
        <v>1304</v>
      </c>
      <c r="C934" s="10" t="n">
        <v>1</v>
      </c>
      <c r="D934" s="10" t="s">
        <v>73</v>
      </c>
      <c r="E934" s="0" t="n">
        <v>1</v>
      </c>
      <c r="F934" s="33" t="n">
        <v>0</v>
      </c>
      <c r="G934" s="33" t="n">
        <v>0</v>
      </c>
      <c r="H934" s="0"/>
      <c r="I934" s="0"/>
      <c r="J934" s="0"/>
      <c r="K934" s="0"/>
      <c r="L934" s="0"/>
      <c r="M934" s="0"/>
      <c r="N934" s="0"/>
      <c r="O934" s="0" t="n">
        <v>90</v>
      </c>
      <c r="P934" s="0" t="n">
        <v>4</v>
      </c>
      <c r="Q934" s="0" t="n">
        <v>1</v>
      </c>
      <c r="R934" s="0"/>
      <c r="S934" s="0" t="n">
        <v>1</v>
      </c>
      <c r="T934" s="0"/>
      <c r="V934" s="0"/>
    </row>
    <row r="935" customFormat="false" ht="12.8" hidden="false" customHeight="false" outlineLevel="0" collapsed="false">
      <c r="A935" s="0" t="s">
        <v>197</v>
      </c>
      <c r="B935" s="0" t="s">
        <v>1305</v>
      </c>
      <c r="C935" s="10" t="n">
        <v>1</v>
      </c>
      <c r="D935" s="10" t="s">
        <v>73</v>
      </c>
      <c r="E935" s="0" t="n">
        <v>1</v>
      </c>
      <c r="F935" s="33" t="n">
        <v>0</v>
      </c>
      <c r="G935" s="33" t="n">
        <v>0</v>
      </c>
      <c r="H935" s="0"/>
      <c r="I935" s="0"/>
      <c r="J935" s="0"/>
      <c r="K935" s="0"/>
      <c r="L935" s="0"/>
      <c r="M935" s="0"/>
      <c r="N935" s="0"/>
      <c r="O935" s="0" t="n">
        <v>85</v>
      </c>
      <c r="P935" s="0" t="n">
        <v>4</v>
      </c>
      <c r="Q935" s="0" t="n">
        <v>2</v>
      </c>
      <c r="R935" s="0"/>
      <c r="S935" s="0" t="n">
        <v>1</v>
      </c>
      <c r="T935" s="0"/>
      <c r="V935" s="0"/>
    </row>
    <row r="936" customFormat="false" ht="12.8" hidden="false" customHeight="false" outlineLevel="0" collapsed="false">
      <c r="A936" s="0" t="s">
        <v>197</v>
      </c>
      <c r="B936" s="0" t="s">
        <v>1306</v>
      </c>
      <c r="C936" s="10" t="n">
        <v>1</v>
      </c>
      <c r="D936" s="10" t="s">
        <v>73</v>
      </c>
      <c r="E936" s="0" t="n">
        <v>0</v>
      </c>
      <c r="F936" s="33" t="n">
        <v>0</v>
      </c>
      <c r="G936" s="33" t="n">
        <v>0</v>
      </c>
      <c r="H936" s="0" t="n">
        <v>1</v>
      </c>
      <c r="I936" s="0"/>
      <c r="J936" s="0" t="n">
        <v>1</v>
      </c>
      <c r="K936" s="0"/>
      <c r="L936" s="0"/>
      <c r="M936" s="0"/>
      <c r="N936" s="0"/>
      <c r="O936" s="0" t="n">
        <v>90</v>
      </c>
      <c r="P936" s="0" t="n">
        <v>4</v>
      </c>
      <c r="Q936" s="0" t="n">
        <v>3</v>
      </c>
      <c r="R936" s="0" t="s">
        <v>584</v>
      </c>
      <c r="S936" s="0" t="n">
        <v>1</v>
      </c>
      <c r="T936" s="0"/>
      <c r="V936" s="0"/>
    </row>
    <row r="937" customFormat="false" ht="12.8" hidden="false" customHeight="false" outlineLevel="0" collapsed="false">
      <c r="A937" s="0" t="s">
        <v>197</v>
      </c>
      <c r="B937" s="0" t="s">
        <v>1307</v>
      </c>
      <c r="C937" s="10" t="n">
        <v>1</v>
      </c>
      <c r="D937" s="10" t="s">
        <v>73</v>
      </c>
      <c r="E937" s="0" t="n">
        <v>1</v>
      </c>
      <c r="F937" s="33" t="n">
        <v>0</v>
      </c>
      <c r="G937" s="33" t="n">
        <v>0</v>
      </c>
      <c r="H937" s="0"/>
      <c r="I937" s="0"/>
      <c r="J937" s="0"/>
      <c r="K937" s="0"/>
      <c r="L937" s="0"/>
      <c r="M937" s="0"/>
      <c r="N937" s="0"/>
      <c r="O937" s="0" t="n">
        <v>90</v>
      </c>
      <c r="P937" s="0" t="n">
        <v>4</v>
      </c>
      <c r="Q937" s="0" t="n">
        <v>4</v>
      </c>
      <c r="R937" s="0" t="s">
        <v>584</v>
      </c>
      <c r="S937" s="0" t="n">
        <v>1</v>
      </c>
      <c r="T937" s="0"/>
      <c r="V937" s="0"/>
    </row>
    <row r="938" customFormat="false" ht="12.8" hidden="false" customHeight="false" outlineLevel="0" collapsed="false">
      <c r="A938" s="0" t="s">
        <v>117</v>
      </c>
      <c r="B938" s="0" t="s">
        <v>1308</v>
      </c>
      <c r="C938" s="10" t="s">
        <v>73</v>
      </c>
      <c r="D938" s="10" t="s">
        <v>73</v>
      </c>
      <c r="E938" s="0" t="n">
        <v>0</v>
      </c>
      <c r="F938" s="33"/>
      <c r="G938" s="33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 t="n">
        <v>0</v>
      </c>
      <c r="T938" s="0"/>
      <c r="V938" s="0"/>
    </row>
    <row r="939" customFormat="false" ht="12.8" hidden="false" customHeight="false" outlineLevel="0" collapsed="false">
      <c r="A939" s="0" t="s">
        <v>117</v>
      </c>
      <c r="B939" s="0" t="s">
        <v>1309</v>
      </c>
      <c r="C939" s="10" t="s">
        <v>73</v>
      </c>
      <c r="D939" s="10" t="s">
        <v>73</v>
      </c>
      <c r="E939" s="0" t="n">
        <v>0</v>
      </c>
      <c r="F939" s="33"/>
      <c r="G939" s="33"/>
      <c r="H939" s="0"/>
      <c r="I939" s="0" t="n">
        <v>1</v>
      </c>
      <c r="J939" s="0"/>
      <c r="K939" s="0"/>
      <c r="L939" s="0" t="n">
        <v>1</v>
      </c>
      <c r="M939" s="0"/>
      <c r="N939" s="0"/>
      <c r="O939" s="0"/>
      <c r="P939" s="0"/>
      <c r="Q939" s="0"/>
      <c r="R939" s="0"/>
      <c r="S939" s="0" t="n">
        <v>0</v>
      </c>
      <c r="T939" s="0"/>
      <c r="V939" s="0"/>
    </row>
    <row r="940" customFormat="false" ht="12.8" hidden="false" customHeight="false" outlineLevel="0" collapsed="false">
      <c r="A940" s="0" t="s">
        <v>201</v>
      </c>
      <c r="B940" s="0" t="s">
        <v>1310</v>
      </c>
      <c r="C940" s="10" t="s">
        <v>73</v>
      </c>
      <c r="D940" s="10" t="s">
        <v>73</v>
      </c>
      <c r="E940" s="0" t="s">
        <v>73</v>
      </c>
      <c r="F940" s="33" t="n">
        <v>0</v>
      </c>
      <c r="G940" s="33" t="n">
        <v>0</v>
      </c>
      <c r="H940" s="0"/>
      <c r="I940" s="0"/>
      <c r="J940" s="0"/>
      <c r="K940" s="0"/>
      <c r="L940" s="0"/>
      <c r="M940" s="0"/>
      <c r="N940" s="0"/>
      <c r="O940" s="0" t="n">
        <v>80</v>
      </c>
      <c r="P940" s="0" t="n">
        <v>4</v>
      </c>
      <c r="Q940" s="0" t="n">
        <v>1</v>
      </c>
      <c r="R940" s="0"/>
      <c r="S940" s="0" t="n">
        <v>0</v>
      </c>
      <c r="T940" s="0"/>
      <c r="V940" s="0"/>
    </row>
    <row r="941" customFormat="false" ht="12.8" hidden="false" customHeight="false" outlineLevel="0" collapsed="false">
      <c r="A941" s="0" t="s">
        <v>201</v>
      </c>
      <c r="B941" s="0" t="s">
        <v>1311</v>
      </c>
      <c r="C941" s="10" t="s">
        <v>73</v>
      </c>
      <c r="D941" s="10" t="s">
        <v>73</v>
      </c>
      <c r="E941" s="0" t="s">
        <v>73</v>
      </c>
      <c r="F941" s="33" t="n">
        <v>0</v>
      </c>
      <c r="G941" s="33" t="n">
        <v>0</v>
      </c>
      <c r="H941" s="0"/>
      <c r="I941" s="0"/>
      <c r="J941" s="0"/>
      <c r="K941" s="0"/>
      <c r="L941" s="0"/>
      <c r="M941" s="0"/>
      <c r="N941" s="0"/>
      <c r="O941" s="0" t="n">
        <v>80</v>
      </c>
      <c r="P941" s="0" t="n">
        <v>4</v>
      </c>
      <c r="Q941" s="0" t="n">
        <v>1</v>
      </c>
      <c r="R941" s="0"/>
      <c r="S941" s="0" t="n">
        <v>0</v>
      </c>
      <c r="T941" s="0"/>
      <c r="V941" s="0"/>
    </row>
    <row r="942" customFormat="false" ht="12.8" hidden="false" customHeight="false" outlineLevel="0" collapsed="false">
      <c r="A942" s="0" t="s">
        <v>201</v>
      </c>
      <c r="B942" s="0" t="s">
        <v>1312</v>
      </c>
      <c r="C942" s="10" t="s">
        <v>73</v>
      </c>
      <c r="D942" s="10" t="s">
        <v>73</v>
      </c>
      <c r="E942" s="0" t="s">
        <v>73</v>
      </c>
      <c r="F942" s="33" t="n">
        <v>0</v>
      </c>
      <c r="G942" s="33" t="n">
        <v>0</v>
      </c>
      <c r="H942" s="0"/>
      <c r="I942" s="0"/>
      <c r="J942" s="0"/>
      <c r="K942" s="0"/>
      <c r="L942" s="0"/>
      <c r="M942" s="0"/>
      <c r="N942" s="0"/>
      <c r="O942" s="0" t="n">
        <v>80</v>
      </c>
      <c r="P942" s="0" t="n">
        <v>4</v>
      </c>
      <c r="Q942" s="0" t="n">
        <v>1</v>
      </c>
      <c r="R942" s="0"/>
      <c r="S942" s="0" t="n">
        <v>0</v>
      </c>
      <c r="T942" s="0"/>
    </row>
    <row r="943" customFormat="false" ht="12.8" hidden="false" customHeight="false" outlineLevel="0" collapsed="false">
      <c r="A943" s="0" t="s">
        <v>1313</v>
      </c>
      <c r="B943" s="0" t="s">
        <v>1314</v>
      </c>
      <c r="C943" s="10" t="s">
        <v>73</v>
      </c>
      <c r="D943" s="10" t="s">
        <v>73</v>
      </c>
      <c r="E943" s="0" t="n">
        <v>0</v>
      </c>
      <c r="F943" s="33"/>
      <c r="G943" s="33"/>
      <c r="H943" s="0"/>
      <c r="I943" s="0"/>
      <c r="J943" s="0"/>
      <c r="K943" s="0"/>
      <c r="L943" s="0" t="n">
        <v>1</v>
      </c>
      <c r="M943" s="0"/>
      <c r="N943" s="0"/>
      <c r="O943" s="0"/>
      <c r="P943" s="0"/>
      <c r="Q943" s="0"/>
      <c r="R943" s="0"/>
      <c r="S943" s="0" t="n">
        <v>0</v>
      </c>
      <c r="T943" s="0"/>
    </row>
    <row r="944" customFormat="false" ht="12.8" hidden="false" customHeight="false" outlineLevel="0" collapsed="false">
      <c r="A944" s="0" t="s">
        <v>1313</v>
      </c>
      <c r="B944" s="0" t="s">
        <v>1315</v>
      </c>
      <c r="C944" s="10" t="s">
        <v>73</v>
      </c>
      <c r="D944" s="10" t="s">
        <v>73</v>
      </c>
      <c r="E944" s="0" t="n">
        <v>0</v>
      </c>
      <c r="F944" s="33"/>
      <c r="G944" s="33"/>
      <c r="H944" s="0" t="n">
        <v>1</v>
      </c>
      <c r="I944" s="0"/>
      <c r="J944" s="0"/>
      <c r="K944" s="0"/>
      <c r="L944" s="0" t="n">
        <v>1</v>
      </c>
      <c r="M944" s="0"/>
      <c r="N944" s="0"/>
      <c r="O944" s="0"/>
      <c r="P944" s="0"/>
      <c r="Q944" s="0"/>
      <c r="R944" s="0"/>
      <c r="S944" s="0" t="n">
        <v>0</v>
      </c>
      <c r="T944" s="0"/>
    </row>
    <row r="945" customFormat="false" ht="12.8" hidden="false" customHeight="false" outlineLevel="0" collapsed="false">
      <c r="A945" s="0" t="s">
        <v>1313</v>
      </c>
      <c r="B945" s="0" t="s">
        <v>1316</v>
      </c>
      <c r="C945" s="10" t="s">
        <v>73</v>
      </c>
      <c r="D945" s="10" t="s">
        <v>73</v>
      </c>
      <c r="E945" s="0" t="n">
        <v>0</v>
      </c>
      <c r="F945" s="33"/>
      <c r="G945" s="33"/>
      <c r="H945" s="0"/>
      <c r="I945" s="0"/>
      <c r="J945" s="0"/>
      <c r="K945" s="0" t="n">
        <v>1</v>
      </c>
      <c r="L945" s="0" t="n">
        <v>1</v>
      </c>
      <c r="M945" s="0"/>
      <c r="N945" s="0"/>
      <c r="O945" s="0"/>
      <c r="P945" s="0"/>
      <c r="Q945" s="0"/>
      <c r="R945" s="0"/>
      <c r="S945" s="0" t="n">
        <v>0</v>
      </c>
      <c r="T945" s="0"/>
    </row>
    <row r="946" customFormat="false" ht="12.8" hidden="false" customHeight="false" outlineLevel="0" collapsed="false">
      <c r="A946" s="10" t="s">
        <v>127</v>
      </c>
      <c r="B946" s="10" t="s">
        <v>1317</v>
      </c>
      <c r="C946" s="10" t="n">
        <v>0</v>
      </c>
      <c r="D946" s="10" t="s">
        <v>73</v>
      </c>
      <c r="E946" s="10" t="n">
        <v>0</v>
      </c>
      <c r="F946" s="10" t="n">
        <v>1</v>
      </c>
      <c r="G946" s="10" t="n">
        <v>0</v>
      </c>
      <c r="H946" s="0"/>
      <c r="I946" s="0"/>
      <c r="J946" s="0"/>
      <c r="K946" s="0"/>
      <c r="L946" s="10" t="n">
        <v>1</v>
      </c>
      <c r="M946" s="0"/>
      <c r="N946" s="0"/>
      <c r="O946" s="0"/>
      <c r="P946" s="0"/>
      <c r="Q946" s="0"/>
      <c r="R946" s="0"/>
      <c r="S946" s="0" t="n">
        <v>0</v>
      </c>
      <c r="T946" s="0"/>
    </row>
    <row r="947" customFormat="false" ht="12.8" hidden="false" customHeight="false" outlineLevel="0" collapsed="false">
      <c r="A947" s="10" t="s">
        <v>127</v>
      </c>
      <c r="B947" s="10" t="s">
        <v>1318</v>
      </c>
      <c r="C947" s="10" t="n">
        <v>0</v>
      </c>
      <c r="D947" s="10" t="s">
        <v>73</v>
      </c>
      <c r="E947" s="10" t="n">
        <v>1</v>
      </c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</row>
    <row r="948" customFormat="false" ht="12.8" hidden="false" customHeight="false" outlineLevel="0" collapsed="false">
      <c r="A948" s="10" t="s">
        <v>129</v>
      </c>
      <c r="B948" s="10" t="s">
        <v>1319</v>
      </c>
      <c r="C948" s="10" t="n">
        <v>0</v>
      </c>
      <c r="D948" s="10" t="s">
        <v>73</v>
      </c>
      <c r="E948" s="10" t="n">
        <v>0</v>
      </c>
      <c r="F948" s="10" t="n">
        <v>1</v>
      </c>
      <c r="G948" s="10" t="n">
        <v>0</v>
      </c>
      <c r="H948" s="10" t="n">
        <v>1</v>
      </c>
      <c r="I948" s="0"/>
      <c r="J948" s="0"/>
      <c r="K948" s="0"/>
      <c r="L948" s="0"/>
      <c r="M948" s="10" t="s">
        <v>1320</v>
      </c>
      <c r="N948" s="0"/>
      <c r="O948" s="0"/>
      <c r="P948" s="0"/>
      <c r="Q948" s="0"/>
      <c r="R948" s="0"/>
      <c r="S948" s="0" t="n">
        <v>0</v>
      </c>
      <c r="T948" s="0"/>
    </row>
    <row r="949" customFormat="false" ht="12.8" hidden="false" customHeight="false" outlineLevel="0" collapsed="false">
      <c r="A949" s="10" t="s">
        <v>129</v>
      </c>
      <c r="B949" s="10" t="s">
        <v>1321</v>
      </c>
      <c r="C949" s="10" t="n">
        <v>0</v>
      </c>
      <c r="D949" s="10" t="s">
        <v>73</v>
      </c>
      <c r="E949" s="10" t="n">
        <v>0</v>
      </c>
      <c r="F949" s="10" t="n">
        <v>1</v>
      </c>
      <c r="G949" s="10" t="n">
        <v>0</v>
      </c>
      <c r="H949" s="10" t="n">
        <v>1</v>
      </c>
      <c r="I949" s="0"/>
      <c r="J949" s="0"/>
      <c r="K949" s="0"/>
      <c r="L949" s="0"/>
      <c r="M949" s="10" t="s">
        <v>1320</v>
      </c>
      <c r="N949" s="0"/>
      <c r="O949" s="0"/>
      <c r="P949" s="0"/>
      <c r="Q949" s="0"/>
      <c r="R949" s="0"/>
      <c r="S949" s="0" t="n">
        <v>0</v>
      </c>
      <c r="T949" s="0"/>
    </row>
    <row r="950" customFormat="false" ht="12.8" hidden="false" customHeight="false" outlineLevel="0" collapsed="false">
      <c r="A950" s="10" t="s">
        <v>129</v>
      </c>
      <c r="B950" s="10" t="s">
        <v>1322</v>
      </c>
      <c r="C950" s="10" t="n">
        <v>0</v>
      </c>
      <c r="D950" s="10" t="s">
        <v>73</v>
      </c>
      <c r="E950" s="10" t="n">
        <v>0</v>
      </c>
      <c r="F950" s="10" t="n">
        <v>1</v>
      </c>
      <c r="G950" s="10" t="n">
        <v>0</v>
      </c>
      <c r="H950" s="10" t="n">
        <v>1</v>
      </c>
      <c r="I950" s="0"/>
      <c r="J950" s="0"/>
      <c r="K950" s="0"/>
      <c r="L950" s="0"/>
      <c r="M950" s="10" t="s">
        <v>1320</v>
      </c>
      <c r="N950" s="0"/>
      <c r="O950" s="0"/>
      <c r="P950" s="0"/>
      <c r="Q950" s="0"/>
      <c r="R950" s="0"/>
      <c r="S950" s="0" t="n">
        <v>0</v>
      </c>
      <c r="T950" s="0"/>
    </row>
    <row r="951" customFormat="false" ht="12.8" hidden="false" customHeight="false" outlineLevel="0" collapsed="false">
      <c r="A951" s="10" t="s">
        <v>129</v>
      </c>
      <c r="B951" s="10" t="s">
        <v>1323</v>
      </c>
      <c r="C951" s="10" t="n">
        <v>0</v>
      </c>
      <c r="D951" s="10" t="s">
        <v>73</v>
      </c>
      <c r="E951" s="10" t="n">
        <v>0</v>
      </c>
      <c r="F951" s="10" t="n">
        <v>1</v>
      </c>
      <c r="G951" s="10" t="n">
        <v>0</v>
      </c>
      <c r="H951" s="10" t="n">
        <v>1</v>
      </c>
      <c r="I951" s="0"/>
      <c r="J951" s="0"/>
      <c r="K951" s="0"/>
      <c r="L951" s="0"/>
      <c r="M951" s="10" t="s">
        <v>1320</v>
      </c>
      <c r="N951" s="0"/>
      <c r="O951" s="0"/>
      <c r="P951" s="0"/>
      <c r="Q951" s="0"/>
      <c r="R951" s="0"/>
      <c r="S951" s="0" t="n">
        <v>0</v>
      </c>
      <c r="T951" s="0"/>
    </row>
    <row r="952" customFormat="false" ht="12.8" hidden="false" customHeight="false" outlineLevel="0" collapsed="false">
      <c r="A952" s="10" t="s">
        <v>129</v>
      </c>
      <c r="B952" s="10" t="s">
        <v>1324</v>
      </c>
      <c r="C952" s="10" t="n">
        <v>0</v>
      </c>
      <c r="D952" s="10" t="s">
        <v>73</v>
      </c>
      <c r="E952" s="10" t="n">
        <v>0</v>
      </c>
      <c r="F952" s="10" t="n">
        <v>1</v>
      </c>
      <c r="G952" s="10" t="n">
        <v>0</v>
      </c>
      <c r="H952" s="10" t="n">
        <v>1</v>
      </c>
      <c r="I952" s="0"/>
      <c r="J952" s="0"/>
      <c r="K952" s="0"/>
      <c r="L952" s="0"/>
      <c r="M952" s="10" t="s">
        <v>1320</v>
      </c>
      <c r="N952" s="0"/>
      <c r="O952" s="0"/>
      <c r="P952" s="0"/>
      <c r="Q952" s="0"/>
      <c r="R952" s="0"/>
      <c r="S952" s="0" t="n">
        <v>0</v>
      </c>
      <c r="T952" s="0"/>
    </row>
    <row r="953" customFormat="false" ht="12.8" hidden="false" customHeight="false" outlineLevel="0" collapsed="false">
      <c r="A953" s="10" t="s">
        <v>129</v>
      </c>
      <c r="B953" s="10" t="s">
        <v>1325</v>
      </c>
      <c r="C953" s="10" t="n">
        <v>0</v>
      </c>
      <c r="D953" s="10" t="s">
        <v>73</v>
      </c>
      <c r="E953" s="10" t="n">
        <v>0</v>
      </c>
      <c r="F953" s="10" t="n">
        <v>1</v>
      </c>
      <c r="G953" s="10" t="n">
        <v>0</v>
      </c>
      <c r="H953" s="10" t="n">
        <v>1</v>
      </c>
      <c r="I953" s="10" t="n">
        <v>1</v>
      </c>
      <c r="J953" s="10" t="n">
        <v>1</v>
      </c>
      <c r="K953" s="0"/>
      <c r="L953" s="0"/>
      <c r="M953" s="0"/>
      <c r="N953" s="0"/>
      <c r="O953" s="0"/>
      <c r="P953" s="0"/>
      <c r="Q953" s="0"/>
      <c r="R953" s="0"/>
      <c r="S953" s="0" t="n">
        <v>0</v>
      </c>
      <c r="T953" s="0"/>
    </row>
    <row r="954" customFormat="false" ht="12.8" hidden="false" customHeight="false" outlineLevel="0" collapsed="false">
      <c r="A954" s="10" t="s">
        <v>129</v>
      </c>
      <c r="B954" s="10" t="s">
        <v>1326</v>
      </c>
      <c r="C954" s="10" t="n">
        <v>0</v>
      </c>
      <c r="D954" s="10" t="s">
        <v>73</v>
      </c>
      <c r="E954" s="10" t="n">
        <v>0</v>
      </c>
      <c r="F954" s="10" t="n">
        <v>1</v>
      </c>
      <c r="G954" s="10" t="n">
        <v>0</v>
      </c>
      <c r="H954" s="0"/>
      <c r="I954" s="10" t="n">
        <v>1</v>
      </c>
      <c r="J954" s="10" t="n">
        <v>1</v>
      </c>
      <c r="K954" s="0"/>
      <c r="L954" s="0"/>
      <c r="M954" s="10" t="s">
        <v>1327</v>
      </c>
      <c r="N954" s="0"/>
      <c r="O954" s="0"/>
      <c r="P954" s="0"/>
      <c r="Q954" s="0"/>
      <c r="R954" s="0"/>
      <c r="S954" s="0" t="n">
        <v>0</v>
      </c>
      <c r="T954" s="0"/>
    </row>
    <row r="955" customFormat="false" ht="12.8" hidden="false" customHeight="false" outlineLevel="0" collapsed="false">
      <c r="A955" s="10" t="s">
        <v>129</v>
      </c>
      <c r="B955" s="10" t="s">
        <v>1328</v>
      </c>
      <c r="C955" s="10" t="n">
        <v>0</v>
      </c>
      <c r="D955" s="10" t="s">
        <v>73</v>
      </c>
      <c r="E955" s="10" t="n">
        <v>0</v>
      </c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</row>
    <row r="956" customFormat="false" ht="12.8" hidden="false" customHeight="false" outlineLevel="0" collapsed="false">
      <c r="A956" s="10" t="s">
        <v>129</v>
      </c>
      <c r="B956" s="10" t="s">
        <v>1329</v>
      </c>
      <c r="C956" s="10" t="n">
        <v>0</v>
      </c>
      <c r="D956" s="10" t="s">
        <v>73</v>
      </c>
      <c r="E956" s="10" t="n">
        <v>0</v>
      </c>
      <c r="F956" s="10" t="n">
        <v>1</v>
      </c>
      <c r="G956" s="10" t="n">
        <v>0</v>
      </c>
      <c r="H956" s="0"/>
      <c r="I956" s="0"/>
      <c r="J956" s="0"/>
      <c r="K956" s="0"/>
      <c r="L956" s="0" t="n">
        <v>1</v>
      </c>
      <c r="M956" s="0"/>
      <c r="N956" s="0"/>
      <c r="O956" s="0"/>
      <c r="P956" s="0"/>
      <c r="Q956" s="0"/>
      <c r="R956" s="0"/>
      <c r="S956" s="0" t="n">
        <v>0</v>
      </c>
      <c r="T956" s="0"/>
    </row>
    <row r="957" customFormat="false" ht="12.8" hidden="false" customHeight="false" outlineLevel="0" collapsed="false">
      <c r="A957" s="10" t="s">
        <v>129</v>
      </c>
      <c r="B957" s="10" t="s">
        <v>1330</v>
      </c>
      <c r="C957" s="10" t="n">
        <v>0</v>
      </c>
      <c r="D957" s="10" t="s">
        <v>73</v>
      </c>
      <c r="E957" s="10" t="n">
        <v>0</v>
      </c>
      <c r="F957" s="10" t="n">
        <v>1</v>
      </c>
      <c r="G957" s="10" t="n">
        <v>0</v>
      </c>
      <c r="H957" s="0"/>
      <c r="I957" s="10" t="n">
        <v>1</v>
      </c>
      <c r="J957" s="10" t="n">
        <v>1</v>
      </c>
      <c r="K957" s="0"/>
      <c r="L957" s="0"/>
      <c r="M957" s="10" t="s">
        <v>1331</v>
      </c>
      <c r="N957" s="0"/>
      <c r="O957" s="0"/>
      <c r="P957" s="0"/>
      <c r="Q957" s="0"/>
      <c r="R957" s="0"/>
      <c r="S957" s="0" t="n">
        <v>0</v>
      </c>
      <c r="T957" s="0"/>
    </row>
    <row r="958" customFormat="false" ht="12.8" hidden="false" customHeight="false" outlineLevel="0" collapsed="false">
      <c r="A958" s="10" t="s">
        <v>129</v>
      </c>
      <c r="B958" s="10" t="s">
        <v>1332</v>
      </c>
      <c r="C958" s="10" t="n">
        <v>0</v>
      </c>
      <c r="D958" s="10" t="s">
        <v>73</v>
      </c>
      <c r="E958" s="10" t="n">
        <v>0</v>
      </c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</row>
    <row r="959" customFormat="false" ht="12.8" hidden="false" customHeight="false" outlineLevel="0" collapsed="false">
      <c r="A959" s="10" t="s">
        <v>129</v>
      </c>
      <c r="B959" s="10" t="s">
        <v>1333</v>
      </c>
      <c r="C959" s="10" t="n">
        <v>0</v>
      </c>
      <c r="D959" s="10" t="s">
        <v>73</v>
      </c>
      <c r="E959" s="10" t="n">
        <v>0</v>
      </c>
      <c r="F959" s="10" t="n">
        <v>1</v>
      </c>
      <c r="G959" s="10" t="n">
        <v>0</v>
      </c>
      <c r="H959" s="0"/>
      <c r="I959" s="0"/>
      <c r="J959" s="0"/>
      <c r="K959" s="0"/>
      <c r="L959" s="0" t="n">
        <v>1</v>
      </c>
      <c r="M959" s="0"/>
      <c r="N959" s="0"/>
      <c r="O959" s="0"/>
      <c r="P959" s="0"/>
      <c r="Q959" s="0"/>
      <c r="R959" s="0"/>
      <c r="S959" s="0" t="n">
        <v>0</v>
      </c>
      <c r="T959" s="0"/>
    </row>
    <row r="960" customFormat="false" ht="12.8" hidden="false" customHeight="false" outlineLevel="0" collapsed="false">
      <c r="A960" s="10" t="s">
        <v>129</v>
      </c>
      <c r="B960" s="10" t="s">
        <v>1334</v>
      </c>
      <c r="C960" s="10" t="n">
        <v>0</v>
      </c>
      <c r="D960" s="10" t="s">
        <v>73</v>
      </c>
      <c r="E960" s="10" t="n">
        <v>0</v>
      </c>
      <c r="F960" s="10" t="n">
        <v>1</v>
      </c>
      <c r="G960" s="10" t="n">
        <v>0</v>
      </c>
      <c r="H960" s="0"/>
      <c r="I960" s="10" t="n">
        <v>1</v>
      </c>
      <c r="J960" s="10" t="n">
        <v>1</v>
      </c>
      <c r="K960" s="0"/>
      <c r="L960" s="0"/>
      <c r="M960" s="10" t="s">
        <v>1331</v>
      </c>
      <c r="N960" s="0"/>
      <c r="O960" s="0"/>
      <c r="P960" s="0"/>
      <c r="Q960" s="0"/>
      <c r="R960" s="0"/>
      <c r="S960" s="0" t="n">
        <v>0</v>
      </c>
      <c r="T960" s="0"/>
    </row>
    <row r="961" customFormat="false" ht="12.8" hidden="false" customHeight="false" outlineLevel="0" collapsed="false">
      <c r="A961" s="10" t="s">
        <v>129</v>
      </c>
      <c r="B961" s="10" t="s">
        <v>1335</v>
      </c>
      <c r="C961" s="10" t="n">
        <v>0</v>
      </c>
      <c r="D961" s="10" t="s">
        <v>73</v>
      </c>
      <c r="E961" s="10" t="n">
        <v>0</v>
      </c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</row>
    <row r="962" customFormat="false" ht="12.8" hidden="false" customHeight="false" outlineLevel="0" collapsed="false">
      <c r="A962" s="10" t="s">
        <v>129</v>
      </c>
      <c r="B962" s="10" t="s">
        <v>1336</v>
      </c>
      <c r="C962" s="10" t="n">
        <v>0</v>
      </c>
      <c r="D962" s="10" t="s">
        <v>73</v>
      </c>
      <c r="E962" s="10" t="n">
        <v>0</v>
      </c>
      <c r="F962" s="10" t="n">
        <v>1</v>
      </c>
      <c r="G962" s="10" t="n">
        <v>0</v>
      </c>
      <c r="H962" s="0"/>
      <c r="I962" s="0"/>
      <c r="J962" s="0"/>
      <c r="K962" s="0"/>
      <c r="L962" s="0" t="n">
        <v>1</v>
      </c>
      <c r="M962" s="0"/>
      <c r="N962" s="0"/>
      <c r="O962" s="0"/>
      <c r="P962" s="0"/>
      <c r="Q962" s="0"/>
      <c r="R962" s="0"/>
      <c r="S962" s="0" t="n">
        <v>0</v>
      </c>
      <c r="T962" s="0"/>
    </row>
    <row r="963" customFormat="false" ht="12.8" hidden="false" customHeight="false" outlineLevel="0" collapsed="false">
      <c r="A963" s="10" t="s">
        <v>129</v>
      </c>
      <c r="B963" s="10" t="s">
        <v>1337</v>
      </c>
      <c r="C963" s="10" t="n">
        <v>0</v>
      </c>
      <c r="D963" s="10" t="s">
        <v>73</v>
      </c>
      <c r="E963" s="10" t="n">
        <v>0</v>
      </c>
      <c r="F963" s="10" t="n">
        <v>1</v>
      </c>
      <c r="G963" s="10" t="n">
        <v>0</v>
      </c>
      <c r="H963" s="0"/>
      <c r="I963" s="10" t="n">
        <v>1</v>
      </c>
      <c r="J963" s="10" t="n">
        <v>1</v>
      </c>
      <c r="K963" s="0"/>
      <c r="L963" s="0"/>
      <c r="M963" s="10" t="s">
        <v>1331</v>
      </c>
      <c r="N963" s="0"/>
      <c r="O963" s="0"/>
      <c r="P963" s="0"/>
      <c r="Q963" s="0"/>
      <c r="R963" s="0"/>
      <c r="S963" s="0" t="n">
        <v>0</v>
      </c>
      <c r="T963" s="0"/>
    </row>
    <row r="964" customFormat="false" ht="12.8" hidden="false" customHeight="false" outlineLevel="0" collapsed="false">
      <c r="A964" s="10" t="s">
        <v>129</v>
      </c>
      <c r="B964" s="10" t="s">
        <v>1338</v>
      </c>
      <c r="C964" s="10" t="n">
        <v>0</v>
      </c>
      <c r="D964" s="10" t="s">
        <v>73</v>
      </c>
      <c r="E964" s="10" t="n">
        <v>0</v>
      </c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</row>
    <row r="965" customFormat="false" ht="12.8" hidden="false" customHeight="false" outlineLevel="0" collapsed="false">
      <c r="A965" s="10" t="s">
        <v>129</v>
      </c>
      <c r="B965" s="10" t="s">
        <v>1339</v>
      </c>
      <c r="C965" s="10" t="n">
        <v>0</v>
      </c>
      <c r="D965" s="10" t="s">
        <v>73</v>
      </c>
      <c r="E965" s="10" t="n">
        <v>0</v>
      </c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</row>
    <row r="966" customFormat="false" ht="12.8" hidden="false" customHeight="false" outlineLevel="0" collapsed="false">
      <c r="A966" s="0" t="s">
        <v>31</v>
      </c>
      <c r="B966" s="0" t="s">
        <v>1340</v>
      </c>
      <c r="C966" s="10" t="n">
        <f aca="false">VLOOKUP(A966,'patient_data_survival(Nov17)'!$B$2:$J$71,9,0)</f>
        <v>1</v>
      </c>
      <c r="D966" s="10" t="e">
        <f aca="false"/>
        <v>#N/A</v>
      </c>
      <c r="E966" s="0"/>
      <c r="F966" s="0"/>
      <c r="G966" s="0"/>
      <c r="H966" s="0"/>
      <c r="I966" s="0"/>
      <c r="J966" s="0"/>
      <c r="K966" s="0"/>
      <c r="L966" s="0"/>
      <c r="M966" s="10" t="s">
        <v>653</v>
      </c>
      <c r="N966" s="0"/>
      <c r="O966" s="0"/>
      <c r="P966" s="0"/>
      <c r="Q966" s="0"/>
      <c r="R966" s="0"/>
      <c r="S966" s="0"/>
      <c r="T966" s="0"/>
    </row>
    <row r="967" customFormat="false" ht="12.8" hidden="false" customHeight="false" outlineLevel="0" collapsed="false">
      <c r="A967" s="0" t="s">
        <v>31</v>
      </c>
      <c r="B967" s="0" t="s">
        <v>1341</v>
      </c>
      <c r="C967" s="10" t="n">
        <f aca="false">VLOOKUP(A967,'patient_data_survival(Nov17)'!$B$2:$J$71,9,0)</f>
        <v>1</v>
      </c>
      <c r="D967" s="10" t="e">
        <f aca="false"/>
        <v>#N/A</v>
      </c>
      <c r="E967" s="0"/>
      <c r="F967" s="0"/>
      <c r="G967" s="0"/>
      <c r="H967" s="0"/>
      <c r="I967" s="0"/>
      <c r="J967" s="0"/>
      <c r="K967" s="0"/>
      <c r="L967" s="0"/>
      <c r="M967" s="10" t="s">
        <v>653</v>
      </c>
      <c r="N967" s="0"/>
      <c r="O967" s="0"/>
      <c r="P967" s="0"/>
      <c r="Q967" s="0"/>
      <c r="R967" s="0"/>
      <c r="S967" s="0"/>
      <c r="T967" s="0"/>
    </row>
    <row r="968" customFormat="false" ht="12.8" hidden="false" customHeight="false" outlineLevel="0" collapsed="false">
      <c r="A968" s="0" t="s">
        <v>31</v>
      </c>
      <c r="B968" s="0" t="s">
        <v>1342</v>
      </c>
      <c r="C968" s="10" t="n">
        <f aca="false">VLOOKUP(A968,'patient_data_survival(Nov17)'!$B$2:$J$71,9,0)</f>
        <v>1</v>
      </c>
      <c r="D968" s="10" t="e">
        <f aca="false"/>
        <v>#N/A</v>
      </c>
      <c r="E968" s="0"/>
      <c r="F968" s="0"/>
      <c r="G968" s="0"/>
      <c r="H968" s="0"/>
      <c r="I968" s="0"/>
      <c r="J968" s="0"/>
      <c r="K968" s="0"/>
      <c r="L968" s="0"/>
      <c r="M968" s="10" t="s">
        <v>653</v>
      </c>
      <c r="N968" s="0"/>
      <c r="O968" s="0"/>
      <c r="P968" s="0"/>
      <c r="Q968" s="0"/>
      <c r="R968" s="0"/>
      <c r="S968" s="0"/>
      <c r="T968" s="0"/>
    </row>
    <row r="969" customFormat="false" ht="12.8" hidden="false" customHeight="false" outlineLevel="0" collapsed="false">
      <c r="A969" s="0" t="s">
        <v>31</v>
      </c>
      <c r="B969" s="0" t="s">
        <v>1343</v>
      </c>
      <c r="C969" s="10" t="n">
        <f aca="false">VLOOKUP(A969,'patient_data_survival(Nov17)'!$B$2:$J$71,9,0)</f>
        <v>1</v>
      </c>
      <c r="D969" s="10" t="e">
        <f aca="false"/>
        <v>#N/A</v>
      </c>
      <c r="E969" s="0"/>
      <c r="F969" s="0"/>
      <c r="G969" s="0"/>
      <c r="H969" s="0"/>
      <c r="I969" s="0"/>
      <c r="J969" s="0"/>
      <c r="K969" s="0"/>
      <c r="L969" s="0"/>
      <c r="M969" s="10" t="s">
        <v>653</v>
      </c>
      <c r="N969" s="0"/>
      <c r="O969" s="0"/>
      <c r="P969" s="0"/>
      <c r="Q969" s="0"/>
      <c r="R969" s="0"/>
      <c r="S969" s="0"/>
      <c r="T969" s="0"/>
    </row>
    <row r="970" customFormat="false" ht="12.8" hidden="false" customHeight="false" outlineLevel="0" collapsed="false">
      <c r="A970" s="0" t="s">
        <v>31</v>
      </c>
      <c r="B970" s="0" t="s">
        <v>1344</v>
      </c>
      <c r="C970" s="10" t="n">
        <f aca="false">VLOOKUP(A970,'patient_data_survival(Nov17)'!$B$2:$J$71,9,0)</f>
        <v>1</v>
      </c>
      <c r="D970" s="10" t="e">
        <f aca="false"/>
        <v>#N/A</v>
      </c>
      <c r="E970" s="0"/>
      <c r="F970" s="0"/>
      <c r="G970" s="0"/>
      <c r="H970" s="0"/>
      <c r="I970" s="0"/>
      <c r="J970" s="0"/>
      <c r="K970" s="0"/>
      <c r="L970" s="0"/>
      <c r="M970" s="10" t="s">
        <v>653</v>
      </c>
      <c r="N970" s="0"/>
      <c r="O970" s="0"/>
      <c r="P970" s="0"/>
      <c r="Q970" s="0"/>
      <c r="R970" s="0"/>
      <c r="S970" s="0"/>
      <c r="T970" s="0"/>
    </row>
    <row r="971" customFormat="false" ht="12.8" hidden="false" customHeight="false" outlineLevel="0" collapsed="false">
      <c r="A971" s="0" t="s">
        <v>31</v>
      </c>
      <c r="B971" s="0" t="s">
        <v>1345</v>
      </c>
      <c r="C971" s="10" t="n">
        <f aca="false">VLOOKUP(A971,'patient_data_survival(Nov17)'!$B$2:$J$71,9,0)</f>
        <v>1</v>
      </c>
      <c r="D971" s="10" t="e">
        <f aca="false"/>
        <v>#N/A</v>
      </c>
      <c r="E971" s="0"/>
      <c r="F971" s="0"/>
      <c r="G971" s="0"/>
      <c r="H971" s="0"/>
      <c r="I971" s="0"/>
      <c r="J971" s="0"/>
      <c r="K971" s="0"/>
      <c r="L971" s="0"/>
      <c r="M971" s="10" t="s">
        <v>653</v>
      </c>
      <c r="N971" s="0"/>
      <c r="O971" s="0"/>
      <c r="P971" s="0"/>
      <c r="Q971" s="0"/>
      <c r="R971" s="0"/>
      <c r="S971" s="0"/>
      <c r="T971" s="0"/>
    </row>
    <row r="972" customFormat="false" ht="12.8" hidden="false" customHeight="false" outlineLevel="0" collapsed="false">
      <c r="A972" s="0" t="s">
        <v>31</v>
      </c>
      <c r="B972" s="0" t="s">
        <v>1346</v>
      </c>
      <c r="C972" s="10" t="n">
        <f aca="false">VLOOKUP(A972,'patient_data_survival(Nov17)'!$B$2:$J$71,9,0)</f>
        <v>1</v>
      </c>
      <c r="D972" s="10" t="e">
        <f aca="false"/>
        <v>#N/A</v>
      </c>
      <c r="E972" s="0"/>
      <c r="F972" s="0"/>
      <c r="G972" s="0"/>
      <c r="H972" s="0"/>
      <c r="I972" s="0"/>
      <c r="J972" s="0"/>
      <c r="K972" s="0"/>
      <c r="L972" s="0"/>
      <c r="M972" s="10" t="s">
        <v>653</v>
      </c>
      <c r="N972" s="0"/>
      <c r="O972" s="0"/>
      <c r="P972" s="0"/>
      <c r="Q972" s="0"/>
      <c r="R972" s="0"/>
      <c r="S972" s="0"/>
      <c r="T972" s="0"/>
    </row>
    <row r="973" customFormat="false" ht="12.8" hidden="false" customHeight="false" outlineLevel="0" collapsed="false">
      <c r="A973" s="0" t="s">
        <v>31</v>
      </c>
      <c r="B973" s="0" t="s">
        <v>1347</v>
      </c>
      <c r="C973" s="10" t="n">
        <f aca="false">VLOOKUP(A973,'patient_data_survival(Nov17)'!$B$2:$J$71,9,0)</f>
        <v>1</v>
      </c>
      <c r="D973" s="10" t="e">
        <f aca="false"/>
        <v>#N/A</v>
      </c>
      <c r="E973" s="0"/>
      <c r="F973" s="0"/>
      <c r="G973" s="0"/>
      <c r="H973" s="0"/>
      <c r="I973" s="0"/>
      <c r="J973" s="0"/>
      <c r="K973" s="0"/>
      <c r="L973" s="0"/>
      <c r="M973" s="10" t="s">
        <v>653</v>
      </c>
      <c r="N973" s="0"/>
      <c r="O973" s="0"/>
      <c r="P973" s="0"/>
      <c r="Q973" s="0"/>
      <c r="R973" s="0"/>
      <c r="S973" s="0"/>
      <c r="T973" s="0"/>
    </row>
    <row r="974" customFormat="false" ht="12.8" hidden="false" customHeight="false" outlineLevel="0" collapsed="false">
      <c r="A974" s="0" t="s">
        <v>31</v>
      </c>
      <c r="B974" s="0" t="s">
        <v>1348</v>
      </c>
      <c r="C974" s="10" t="n">
        <f aca="false">VLOOKUP(A974,'patient_data_survival(Nov17)'!$B$2:$J$71,9,0)</f>
        <v>1</v>
      </c>
      <c r="D974" s="10" t="e">
        <f aca="false"/>
        <v>#N/A</v>
      </c>
      <c r="E974" s="0"/>
      <c r="F974" s="0"/>
      <c r="G974" s="0"/>
      <c r="H974" s="0"/>
      <c r="I974" s="0"/>
      <c r="J974" s="0"/>
      <c r="K974" s="0"/>
      <c r="L974" s="0"/>
      <c r="M974" s="10" t="s">
        <v>653</v>
      </c>
      <c r="N974" s="0"/>
      <c r="O974" s="0"/>
      <c r="P974" s="0"/>
      <c r="Q974" s="0"/>
      <c r="R974" s="0"/>
      <c r="S974" s="0"/>
      <c r="T974" s="0"/>
    </row>
    <row r="975" customFormat="false" ht="12.8" hidden="false" customHeight="false" outlineLevel="0" collapsed="false">
      <c r="A975" s="0" t="s">
        <v>31</v>
      </c>
      <c r="B975" s="0" t="s">
        <v>1349</v>
      </c>
      <c r="C975" s="10" t="n">
        <f aca="false">VLOOKUP(A975,'patient_data_survival(Nov17)'!$B$2:$J$71,9,0)</f>
        <v>1</v>
      </c>
      <c r="D975" s="10" t="e">
        <f aca="false"/>
        <v>#N/A</v>
      </c>
      <c r="E975" s="0"/>
      <c r="F975" s="0"/>
      <c r="G975" s="0"/>
      <c r="H975" s="0"/>
      <c r="I975" s="0"/>
      <c r="J975" s="0"/>
      <c r="K975" s="0"/>
      <c r="L975" s="0"/>
      <c r="M975" s="10" t="s">
        <v>653</v>
      </c>
      <c r="N975" s="0"/>
      <c r="O975" s="0"/>
      <c r="P975" s="0"/>
      <c r="Q975" s="0"/>
      <c r="R975" s="0"/>
      <c r="S975" s="0"/>
      <c r="T975" s="0"/>
    </row>
    <row r="976" customFormat="false" ht="12.8" hidden="false" customHeight="false" outlineLevel="0" collapsed="false">
      <c r="A976" s="0" t="s">
        <v>31</v>
      </c>
      <c r="B976" s="0" t="s">
        <v>1350</v>
      </c>
      <c r="C976" s="10" t="n">
        <f aca="false">VLOOKUP(A976,'patient_data_survival(Nov17)'!$B$2:$J$71,9,0)</f>
        <v>1</v>
      </c>
      <c r="D976" s="10" t="e">
        <f aca="false"/>
        <v>#N/A</v>
      </c>
      <c r="E976" s="0"/>
      <c r="F976" s="0"/>
      <c r="G976" s="0"/>
      <c r="H976" s="0"/>
      <c r="I976" s="0"/>
      <c r="J976" s="0"/>
      <c r="K976" s="0"/>
      <c r="L976" s="0"/>
      <c r="M976" s="10" t="s">
        <v>653</v>
      </c>
      <c r="N976" s="0"/>
      <c r="O976" s="0"/>
      <c r="P976" s="0"/>
      <c r="Q976" s="0"/>
      <c r="R976" s="0"/>
      <c r="S976" s="0"/>
      <c r="T976" s="0"/>
    </row>
    <row r="977" customFormat="false" ht="12.8" hidden="false" customHeight="false" outlineLevel="0" collapsed="false">
      <c r="A977" s="0" t="s">
        <v>31</v>
      </c>
      <c r="B977" s="0" t="s">
        <v>1351</v>
      </c>
      <c r="C977" s="10" t="n">
        <f aca="false">VLOOKUP(A977,'patient_data_survival(Nov17)'!$B$2:$J$71,9,0)</f>
        <v>1</v>
      </c>
      <c r="D977" s="10" t="e">
        <f aca="false"/>
        <v>#N/A</v>
      </c>
      <c r="E977" s="0"/>
      <c r="F977" s="0"/>
      <c r="G977" s="0"/>
      <c r="H977" s="0"/>
      <c r="I977" s="0"/>
      <c r="J977" s="0"/>
      <c r="K977" s="0"/>
      <c r="L977" s="0"/>
      <c r="M977" s="10" t="s">
        <v>653</v>
      </c>
      <c r="N977" s="0"/>
      <c r="O977" s="0"/>
      <c r="P977" s="0"/>
      <c r="Q977" s="0"/>
      <c r="R977" s="0"/>
      <c r="S977" s="0"/>
      <c r="T977" s="0"/>
    </row>
    <row r="978" customFormat="false" ht="12.8" hidden="false" customHeight="false" outlineLevel="0" collapsed="false">
      <c r="A978" s="0" t="s">
        <v>31</v>
      </c>
      <c r="B978" s="0" t="s">
        <v>1352</v>
      </c>
      <c r="C978" s="10" t="n">
        <f aca="false">VLOOKUP(A978,'patient_data_survival(Nov17)'!$B$2:$J$71,9,0)</f>
        <v>1</v>
      </c>
      <c r="D978" s="10" t="e">
        <f aca="false"/>
        <v>#N/A</v>
      </c>
      <c r="E978" s="0"/>
      <c r="F978" s="0"/>
      <c r="G978" s="0"/>
      <c r="H978" s="0"/>
      <c r="I978" s="0"/>
      <c r="J978" s="0"/>
      <c r="K978" s="0"/>
      <c r="L978" s="0"/>
      <c r="M978" s="10" t="s">
        <v>653</v>
      </c>
      <c r="N978" s="0"/>
      <c r="O978" s="0"/>
      <c r="P978" s="0"/>
      <c r="Q978" s="0"/>
      <c r="R978" s="0"/>
      <c r="S978" s="0"/>
      <c r="T978" s="0"/>
    </row>
    <row r="979" customFormat="false" ht="12.8" hidden="false" customHeight="false" outlineLevel="0" collapsed="false">
      <c r="A979" s="0" t="s">
        <v>31</v>
      </c>
      <c r="B979" s="0" t="s">
        <v>1353</v>
      </c>
      <c r="C979" s="10" t="n">
        <f aca="false">VLOOKUP(A979,'patient_data_survival(Nov17)'!$B$2:$J$71,9,0)</f>
        <v>1</v>
      </c>
      <c r="D979" s="10" t="e">
        <f aca="false"/>
        <v>#N/A</v>
      </c>
      <c r="E979" s="0"/>
      <c r="F979" s="0"/>
      <c r="G979" s="0"/>
      <c r="H979" s="0"/>
      <c r="I979" s="0"/>
      <c r="J979" s="0"/>
      <c r="K979" s="0"/>
      <c r="L979" s="0"/>
      <c r="M979" s="10" t="s">
        <v>653</v>
      </c>
      <c r="N979" s="0"/>
      <c r="O979" s="0"/>
      <c r="P979" s="0"/>
      <c r="Q979" s="0"/>
      <c r="R979" s="0"/>
      <c r="S979" s="0"/>
      <c r="T979" s="0"/>
    </row>
    <row r="980" customFormat="false" ht="12.8" hidden="false" customHeight="false" outlineLevel="0" collapsed="false">
      <c r="A980" s="0" t="s">
        <v>31</v>
      </c>
      <c r="B980" s="0" t="s">
        <v>1354</v>
      </c>
      <c r="C980" s="10" t="n">
        <f aca="false">VLOOKUP(A980,'patient_data_survival(Nov17)'!$B$2:$J$71,9,0)</f>
        <v>1</v>
      </c>
      <c r="D980" s="10" t="e">
        <f aca="false"/>
        <v>#N/A</v>
      </c>
      <c r="E980" s="0"/>
      <c r="F980" s="0"/>
      <c r="G980" s="0"/>
      <c r="H980" s="0"/>
      <c r="I980" s="0"/>
      <c r="J980" s="0"/>
      <c r="K980" s="0"/>
      <c r="L980" s="0"/>
      <c r="M980" s="10" t="s">
        <v>653</v>
      </c>
      <c r="N980" s="0"/>
      <c r="O980" s="0"/>
      <c r="P980" s="0"/>
      <c r="Q980" s="0"/>
      <c r="R980" s="0"/>
      <c r="S980" s="0"/>
      <c r="T980" s="0"/>
    </row>
    <row r="981" customFormat="false" ht="12.8" hidden="false" customHeight="false" outlineLevel="0" collapsed="false">
      <c r="A981" s="0" t="s">
        <v>31</v>
      </c>
      <c r="B981" s="0" t="s">
        <v>1355</v>
      </c>
      <c r="C981" s="10" t="n">
        <f aca="false">VLOOKUP(A981,'patient_data_survival(Nov17)'!$B$2:$J$71,9,0)</f>
        <v>1</v>
      </c>
      <c r="D981" s="10" t="e">
        <f aca="false"/>
        <v>#N/A</v>
      </c>
      <c r="E981" s="0"/>
      <c r="F981" s="0"/>
      <c r="G981" s="0"/>
      <c r="H981" s="0"/>
      <c r="I981" s="0"/>
      <c r="J981" s="0"/>
      <c r="K981" s="0"/>
      <c r="L981" s="0"/>
      <c r="M981" s="10" t="s">
        <v>653</v>
      </c>
      <c r="N981" s="0"/>
      <c r="O981" s="0"/>
      <c r="P981" s="0"/>
      <c r="Q981" s="0"/>
      <c r="R981" s="0"/>
      <c r="S981" s="0"/>
      <c r="T981" s="0"/>
    </row>
    <row r="982" customFormat="false" ht="12.8" hidden="false" customHeight="false" outlineLevel="0" collapsed="false">
      <c r="A982" s="0" t="s">
        <v>31</v>
      </c>
      <c r="B982" s="0" t="s">
        <v>1356</v>
      </c>
      <c r="C982" s="10" t="n">
        <f aca="false">VLOOKUP(A982,'patient_data_survival(Nov17)'!$B$2:$J$71,9,0)</f>
        <v>1</v>
      </c>
      <c r="D982" s="10" t="e">
        <f aca="false"/>
        <v>#N/A</v>
      </c>
      <c r="E982" s="0"/>
      <c r="F982" s="0"/>
      <c r="G982" s="0"/>
      <c r="H982" s="0"/>
      <c r="I982" s="0"/>
      <c r="J982" s="0"/>
      <c r="K982" s="0"/>
      <c r="L982" s="0"/>
      <c r="M982" s="10" t="s">
        <v>653</v>
      </c>
      <c r="N982" s="0"/>
      <c r="O982" s="0"/>
      <c r="P982" s="0"/>
      <c r="Q982" s="0"/>
      <c r="R982" s="0"/>
      <c r="S982" s="0"/>
      <c r="T982" s="0"/>
    </row>
    <row r="983" customFormat="false" ht="12.8" hidden="false" customHeight="false" outlineLevel="0" collapsed="false">
      <c r="A983" s="0" t="s">
        <v>31</v>
      </c>
      <c r="B983" s="0" t="s">
        <v>1357</v>
      </c>
      <c r="C983" s="10" t="n">
        <f aca="false">VLOOKUP(A983,'patient_data_survival(Nov17)'!$B$2:$J$71,9,0)</f>
        <v>1</v>
      </c>
      <c r="D983" s="10" t="e">
        <f aca="false"/>
        <v>#N/A</v>
      </c>
      <c r="E983" s="0"/>
      <c r="F983" s="0"/>
      <c r="G983" s="0"/>
      <c r="H983" s="0"/>
      <c r="I983" s="0"/>
      <c r="J983" s="0"/>
      <c r="K983" s="0"/>
      <c r="L983" s="0"/>
      <c r="M983" s="10" t="s">
        <v>653</v>
      </c>
      <c r="N983" s="0"/>
      <c r="O983" s="0"/>
      <c r="P983" s="0"/>
      <c r="Q983" s="0"/>
      <c r="R983" s="0"/>
      <c r="S983" s="0"/>
      <c r="T983" s="0"/>
    </row>
    <row r="984" customFormat="false" ht="12.8" hidden="false" customHeight="false" outlineLevel="0" collapsed="false">
      <c r="A984" s="0" t="s">
        <v>31</v>
      </c>
      <c r="B984" s="0" t="s">
        <v>1358</v>
      </c>
      <c r="C984" s="10" t="n">
        <f aca="false">VLOOKUP(A984,'patient_data_survival(Nov17)'!$B$2:$J$71,9,0)</f>
        <v>1</v>
      </c>
      <c r="D984" s="10" t="e">
        <f aca="false"/>
        <v>#N/A</v>
      </c>
      <c r="E984" s="0"/>
      <c r="F984" s="0"/>
      <c r="G984" s="0"/>
      <c r="H984" s="0"/>
      <c r="I984" s="0"/>
      <c r="J984" s="0"/>
      <c r="K984" s="0"/>
      <c r="L984" s="0"/>
      <c r="M984" s="10" t="s">
        <v>653</v>
      </c>
      <c r="N984" s="0"/>
      <c r="O984" s="0"/>
      <c r="P984" s="0"/>
      <c r="Q984" s="0"/>
      <c r="R984" s="0"/>
      <c r="S984" s="0"/>
      <c r="T984" s="0"/>
    </row>
    <row r="985" customFormat="false" ht="12.8" hidden="false" customHeight="false" outlineLevel="0" collapsed="false">
      <c r="A985" s="0" t="s">
        <v>31</v>
      </c>
      <c r="B985" s="0" t="s">
        <v>1359</v>
      </c>
      <c r="C985" s="10" t="n">
        <f aca="false">VLOOKUP(A985,'patient_data_survival(Nov17)'!$B$2:$J$71,9,0)</f>
        <v>1</v>
      </c>
      <c r="D985" s="10" t="e">
        <f aca="false"/>
        <v>#N/A</v>
      </c>
      <c r="E985" s="0"/>
      <c r="F985" s="0"/>
      <c r="G985" s="0"/>
      <c r="H985" s="0"/>
      <c r="I985" s="0"/>
      <c r="J985" s="0"/>
      <c r="K985" s="0"/>
      <c r="L985" s="0"/>
      <c r="M985" s="10" t="s">
        <v>653</v>
      </c>
      <c r="N985" s="0"/>
      <c r="O985" s="0"/>
      <c r="P985" s="0"/>
      <c r="Q985" s="0"/>
      <c r="R985" s="0"/>
      <c r="S985" s="0"/>
      <c r="T985" s="0"/>
    </row>
    <row r="986" customFormat="false" ht="12.8" hidden="false" customHeight="false" outlineLevel="0" collapsed="false">
      <c r="A986" s="0" t="s">
        <v>31</v>
      </c>
      <c r="B986" s="0" t="s">
        <v>1360</v>
      </c>
      <c r="C986" s="10" t="n">
        <f aca="false">VLOOKUP(A986,'patient_data_survival(Nov17)'!$B$2:$J$71,9,0)</f>
        <v>1</v>
      </c>
      <c r="D986" s="10" t="e">
        <f aca="false"/>
        <v>#N/A</v>
      </c>
      <c r="E986" s="0"/>
      <c r="F986" s="0"/>
      <c r="G986" s="0"/>
      <c r="H986" s="0"/>
      <c r="I986" s="0"/>
      <c r="J986" s="0"/>
      <c r="K986" s="0"/>
      <c r="L986" s="0"/>
      <c r="M986" s="10" t="s">
        <v>653</v>
      </c>
      <c r="N986" s="0"/>
      <c r="O986" s="0"/>
      <c r="P986" s="0"/>
      <c r="Q986" s="0"/>
      <c r="R986" s="0"/>
      <c r="S986" s="0"/>
      <c r="T986" s="0"/>
    </row>
    <row r="987" customFormat="false" ht="12.8" hidden="false" customHeight="false" outlineLevel="0" collapsed="false">
      <c r="A987" s="0" t="s">
        <v>31</v>
      </c>
      <c r="B987" s="0" t="s">
        <v>1361</v>
      </c>
      <c r="C987" s="10" t="n">
        <f aca="false">VLOOKUP(A987,'patient_data_survival(Nov17)'!$B$2:$J$71,9,0)</f>
        <v>1</v>
      </c>
      <c r="D987" s="10" t="e">
        <f aca="false"/>
        <v>#N/A</v>
      </c>
      <c r="E987" s="0"/>
      <c r="F987" s="0"/>
      <c r="G987" s="0"/>
      <c r="H987" s="0"/>
      <c r="I987" s="0"/>
      <c r="J987" s="0"/>
      <c r="K987" s="0"/>
      <c r="L987" s="0"/>
      <c r="M987" s="10" t="s">
        <v>653</v>
      </c>
      <c r="N987" s="0"/>
      <c r="O987" s="0"/>
      <c r="P987" s="0"/>
      <c r="Q987" s="0"/>
      <c r="R987" s="0"/>
      <c r="S987" s="0"/>
      <c r="T987" s="0"/>
    </row>
    <row r="988" customFormat="false" ht="12.8" hidden="false" customHeight="false" outlineLevel="0" collapsed="false">
      <c r="A988" s="0" t="s">
        <v>31</v>
      </c>
      <c r="B988" s="0" t="s">
        <v>1362</v>
      </c>
      <c r="C988" s="10" t="n">
        <f aca="false">VLOOKUP(A988,'patient_data_survival(Nov17)'!$B$2:$J$71,9,0)</f>
        <v>1</v>
      </c>
      <c r="D988" s="10" t="e">
        <f aca="false"/>
        <v>#N/A</v>
      </c>
      <c r="E988" s="0"/>
      <c r="F988" s="0"/>
      <c r="G988" s="0"/>
      <c r="H988" s="0"/>
      <c r="I988" s="0"/>
      <c r="J988" s="0"/>
      <c r="K988" s="0"/>
      <c r="L988" s="0"/>
      <c r="M988" s="10" t="s">
        <v>653</v>
      </c>
      <c r="N988" s="0"/>
      <c r="O988" s="0"/>
      <c r="P988" s="0"/>
      <c r="Q988" s="0"/>
      <c r="R988" s="0"/>
      <c r="S988" s="0"/>
      <c r="T988" s="0"/>
    </row>
    <row r="989" customFormat="false" ht="12.8" hidden="false" customHeight="false" outlineLevel="0" collapsed="false">
      <c r="A989" s="0" t="s">
        <v>31</v>
      </c>
      <c r="B989" s="0" t="s">
        <v>1363</v>
      </c>
      <c r="C989" s="10" t="n">
        <f aca="false">VLOOKUP(A989,'patient_data_survival(Nov17)'!$B$2:$J$71,9,0)</f>
        <v>1</v>
      </c>
      <c r="D989" s="10" t="e">
        <f aca="false"/>
        <v>#N/A</v>
      </c>
      <c r="E989" s="0"/>
      <c r="F989" s="0"/>
      <c r="G989" s="0"/>
      <c r="H989" s="0"/>
      <c r="I989" s="0"/>
      <c r="J989" s="0"/>
      <c r="K989" s="0"/>
      <c r="L989" s="0"/>
      <c r="M989" s="10" t="s">
        <v>653</v>
      </c>
      <c r="N989" s="0"/>
      <c r="O989" s="0"/>
      <c r="P989" s="0"/>
      <c r="Q989" s="0"/>
      <c r="R989" s="0"/>
      <c r="S989" s="0"/>
      <c r="T989" s="0"/>
    </row>
    <row r="990" customFormat="false" ht="12.8" hidden="false" customHeight="false" outlineLevel="0" collapsed="false">
      <c r="A990" s="0" t="s">
        <v>31</v>
      </c>
      <c r="B990" s="0" t="s">
        <v>1364</v>
      </c>
      <c r="C990" s="10" t="n">
        <f aca="false">VLOOKUP(A990,'patient_data_survival(Nov17)'!$B$2:$J$71,9,0)</f>
        <v>1</v>
      </c>
      <c r="D990" s="10" t="e">
        <f aca="false"/>
        <v>#N/A</v>
      </c>
      <c r="E990" s="0"/>
      <c r="F990" s="0"/>
      <c r="G990" s="0"/>
      <c r="H990" s="0"/>
      <c r="I990" s="0"/>
      <c r="J990" s="0"/>
      <c r="K990" s="0"/>
      <c r="L990" s="0"/>
      <c r="M990" s="10" t="s">
        <v>653</v>
      </c>
      <c r="N990" s="0"/>
      <c r="O990" s="0"/>
      <c r="P990" s="0"/>
      <c r="Q990" s="0"/>
      <c r="R990" s="0"/>
      <c r="S990" s="0"/>
      <c r="T990" s="0"/>
    </row>
    <row r="991" customFormat="false" ht="12.8" hidden="false" customHeight="false" outlineLevel="0" collapsed="false">
      <c r="A991" s="0" t="s">
        <v>31</v>
      </c>
      <c r="B991" s="0" t="s">
        <v>1365</v>
      </c>
      <c r="C991" s="10" t="n">
        <f aca="false">VLOOKUP(A991,'patient_data_survival(Nov17)'!$B$2:$J$71,9,0)</f>
        <v>1</v>
      </c>
      <c r="D991" s="10" t="e">
        <f aca="false"/>
        <v>#N/A</v>
      </c>
      <c r="E991" s="0"/>
      <c r="F991" s="0"/>
      <c r="G991" s="0"/>
      <c r="H991" s="0"/>
      <c r="I991" s="0"/>
      <c r="J991" s="0"/>
      <c r="K991" s="0"/>
      <c r="L991" s="0"/>
      <c r="M991" s="10" t="s">
        <v>653</v>
      </c>
      <c r="N991" s="0"/>
      <c r="O991" s="0"/>
      <c r="P991" s="0"/>
      <c r="Q991" s="0"/>
      <c r="R991" s="0"/>
      <c r="S991" s="0"/>
      <c r="T991" s="0"/>
    </row>
    <row r="992" customFormat="false" ht="12.8" hidden="false" customHeight="false" outlineLevel="0" collapsed="false">
      <c r="A992" s="0" t="s">
        <v>31</v>
      </c>
      <c r="B992" s="0" t="s">
        <v>1366</v>
      </c>
      <c r="C992" s="10" t="n">
        <f aca="false">VLOOKUP(A992,'patient_data_survival(Nov17)'!$B$2:$J$71,9,0)</f>
        <v>1</v>
      </c>
      <c r="D992" s="10" t="e">
        <f aca="false"/>
        <v>#N/A</v>
      </c>
      <c r="E992" s="0"/>
      <c r="F992" s="0"/>
      <c r="G992" s="0"/>
      <c r="H992" s="0"/>
      <c r="I992" s="0"/>
      <c r="J992" s="0"/>
      <c r="K992" s="0"/>
      <c r="L992" s="0"/>
      <c r="M992" s="10" t="s">
        <v>653</v>
      </c>
      <c r="N992" s="0"/>
      <c r="O992" s="0"/>
      <c r="P992" s="0"/>
      <c r="Q992" s="0"/>
      <c r="R992" s="0"/>
      <c r="S992" s="0"/>
      <c r="T992" s="0"/>
    </row>
    <row r="993" customFormat="false" ht="12.8" hidden="false" customHeight="false" outlineLevel="0" collapsed="false">
      <c r="A993" s="0" t="s">
        <v>31</v>
      </c>
      <c r="B993" s="0" t="s">
        <v>1367</v>
      </c>
      <c r="C993" s="10" t="n">
        <f aca="false">VLOOKUP(A993,'patient_data_survival(Nov17)'!$B$2:$J$71,9,0)</f>
        <v>1</v>
      </c>
      <c r="D993" s="10" t="e">
        <f aca="false"/>
        <v>#N/A</v>
      </c>
      <c r="E993" s="0"/>
      <c r="F993" s="0"/>
      <c r="G993" s="0"/>
      <c r="H993" s="0"/>
      <c r="I993" s="0"/>
      <c r="J993" s="0"/>
      <c r="K993" s="0"/>
      <c r="L993" s="0"/>
      <c r="M993" s="10" t="s">
        <v>653</v>
      </c>
      <c r="N993" s="0"/>
      <c r="O993" s="0"/>
      <c r="P993" s="0"/>
      <c r="Q993" s="0"/>
      <c r="R993" s="0"/>
      <c r="S993" s="0"/>
      <c r="T993" s="0"/>
    </row>
    <row r="994" customFormat="false" ht="12.8" hidden="false" customHeight="false" outlineLevel="0" collapsed="false">
      <c r="A994" s="0" t="s">
        <v>31</v>
      </c>
      <c r="B994" s="0" t="s">
        <v>1368</v>
      </c>
      <c r="C994" s="10" t="n">
        <f aca="false">VLOOKUP(A994,'patient_data_survival(Nov17)'!$B$2:$J$71,9,0)</f>
        <v>1</v>
      </c>
      <c r="D994" s="10" t="e">
        <f aca="false"/>
        <v>#N/A</v>
      </c>
      <c r="E994" s="0"/>
      <c r="F994" s="0"/>
      <c r="G994" s="0"/>
      <c r="H994" s="0"/>
      <c r="I994" s="0"/>
      <c r="J994" s="0"/>
      <c r="K994" s="0"/>
      <c r="L994" s="0"/>
      <c r="M994" s="10" t="s">
        <v>653</v>
      </c>
      <c r="N994" s="0"/>
      <c r="O994" s="0"/>
      <c r="P994" s="0"/>
      <c r="Q994" s="0"/>
      <c r="R994" s="0"/>
      <c r="S994" s="0"/>
      <c r="T994" s="0"/>
    </row>
    <row r="995" customFormat="false" ht="12.8" hidden="false" customHeight="false" outlineLevel="0" collapsed="false">
      <c r="A995" s="0" t="s">
        <v>31</v>
      </c>
      <c r="B995" s="0" t="s">
        <v>1369</v>
      </c>
      <c r="C995" s="10" t="n">
        <f aca="false">VLOOKUP(A995,'patient_data_survival(Nov17)'!$B$2:$J$71,9,0)</f>
        <v>1</v>
      </c>
      <c r="D995" s="10" t="e">
        <f aca="false"/>
        <v>#N/A</v>
      </c>
      <c r="E995" s="0"/>
      <c r="F995" s="0"/>
      <c r="G995" s="0"/>
      <c r="H995" s="0"/>
      <c r="I995" s="0"/>
      <c r="J995" s="0"/>
      <c r="K995" s="0"/>
      <c r="L995" s="0"/>
      <c r="M995" s="10" t="s">
        <v>653</v>
      </c>
      <c r="N995" s="0"/>
      <c r="O995" s="0"/>
      <c r="P995" s="0"/>
      <c r="Q995" s="0"/>
      <c r="R995" s="0"/>
      <c r="S995" s="0"/>
      <c r="T995" s="0"/>
    </row>
    <row r="996" customFormat="false" ht="12.8" hidden="false" customHeight="false" outlineLevel="0" collapsed="false">
      <c r="A996" s="0" t="s">
        <v>31</v>
      </c>
      <c r="B996" s="0" t="s">
        <v>1370</v>
      </c>
      <c r="C996" s="10" t="n">
        <f aca="false">VLOOKUP(A996,'patient_data_survival(Nov17)'!$B$2:$J$71,9,0)</f>
        <v>1</v>
      </c>
      <c r="D996" s="10" t="e">
        <f aca="false"/>
        <v>#N/A</v>
      </c>
      <c r="E996" s="0"/>
      <c r="F996" s="0"/>
      <c r="G996" s="0"/>
      <c r="H996" s="0"/>
      <c r="I996" s="0"/>
      <c r="J996" s="0"/>
      <c r="K996" s="0"/>
      <c r="L996" s="0"/>
      <c r="M996" s="10" t="s">
        <v>653</v>
      </c>
      <c r="N996" s="0"/>
      <c r="O996" s="0"/>
      <c r="P996" s="0"/>
      <c r="Q996" s="0"/>
      <c r="R996" s="0"/>
      <c r="S996" s="0"/>
      <c r="T996" s="0"/>
    </row>
    <row r="997" customFormat="false" ht="12.8" hidden="false" customHeight="false" outlineLevel="0" collapsed="false">
      <c r="A997" s="0" t="s">
        <v>31</v>
      </c>
      <c r="B997" s="0" t="s">
        <v>1371</v>
      </c>
      <c r="C997" s="10" t="n">
        <f aca="false">VLOOKUP(A997,'patient_data_survival(Nov17)'!$B$2:$J$71,9,0)</f>
        <v>1</v>
      </c>
      <c r="D997" s="10" t="e">
        <f aca="false"/>
        <v>#N/A</v>
      </c>
      <c r="E997" s="0"/>
      <c r="F997" s="0"/>
      <c r="G997" s="0"/>
      <c r="H997" s="0"/>
      <c r="I997" s="0"/>
      <c r="J997" s="0"/>
      <c r="K997" s="0"/>
      <c r="L997" s="0"/>
      <c r="M997" s="10" t="s">
        <v>653</v>
      </c>
      <c r="N997" s="0"/>
      <c r="O997" s="0"/>
      <c r="P997" s="0"/>
      <c r="Q997" s="0"/>
      <c r="R997" s="0"/>
      <c r="S997" s="0"/>
      <c r="T997" s="0"/>
    </row>
    <row r="998" customFormat="false" ht="12.8" hidden="false" customHeight="false" outlineLevel="0" collapsed="false">
      <c r="A998" s="0" t="s">
        <v>31</v>
      </c>
      <c r="B998" s="0" t="s">
        <v>1372</v>
      </c>
      <c r="C998" s="10" t="n">
        <f aca="false">VLOOKUP(A998,'patient_data_survival(Nov17)'!$B$2:$J$71,9,0)</f>
        <v>1</v>
      </c>
      <c r="D998" s="10" t="e">
        <f aca="false"/>
        <v>#N/A</v>
      </c>
      <c r="E998" s="0"/>
      <c r="F998" s="0"/>
      <c r="G998" s="0"/>
      <c r="H998" s="0"/>
      <c r="I998" s="0"/>
      <c r="J998" s="0"/>
      <c r="K998" s="0"/>
      <c r="L998" s="0"/>
      <c r="M998" s="10" t="s">
        <v>653</v>
      </c>
      <c r="N998" s="0"/>
      <c r="O998" s="0"/>
      <c r="P998" s="0"/>
      <c r="Q998" s="0"/>
      <c r="R998" s="0"/>
      <c r="S998" s="0"/>
      <c r="T998" s="0"/>
    </row>
    <row r="999" customFormat="false" ht="12.8" hidden="false" customHeight="false" outlineLevel="0" collapsed="false">
      <c r="A999" s="0" t="s">
        <v>31</v>
      </c>
      <c r="B999" s="0" t="s">
        <v>1373</v>
      </c>
      <c r="C999" s="10" t="n">
        <f aca="false">VLOOKUP(A999,'patient_data_survival(Nov17)'!$B$2:$J$71,9,0)</f>
        <v>1</v>
      </c>
      <c r="D999" s="10" t="e">
        <f aca="false"/>
        <v>#N/A</v>
      </c>
      <c r="E999" s="0"/>
      <c r="F999" s="0"/>
      <c r="G999" s="0"/>
      <c r="H999" s="0"/>
      <c r="I999" s="0"/>
      <c r="J999" s="0"/>
      <c r="K999" s="0"/>
      <c r="L999" s="0"/>
      <c r="M999" s="10" t="s">
        <v>653</v>
      </c>
      <c r="N999" s="0"/>
      <c r="O999" s="0"/>
      <c r="P999" s="0"/>
      <c r="Q999" s="0"/>
      <c r="R999" s="0"/>
      <c r="S999" s="0"/>
      <c r="T999" s="0"/>
    </row>
    <row r="1000" customFormat="false" ht="12.8" hidden="false" customHeight="false" outlineLevel="0" collapsed="false">
      <c r="A1000" s="0" t="s">
        <v>129</v>
      </c>
      <c r="B1000" s="0" t="s">
        <v>1374</v>
      </c>
      <c r="C1000" s="10" t="n">
        <f aca="false">VLOOKUP(A1000,'patient_data_survival(Nov17)'!$B$2:$J$71,9,0)</f>
        <v>0</v>
      </c>
      <c r="D1000" s="10" t="e">
        <f aca="false"/>
        <v>#N/A</v>
      </c>
      <c r="E1000" s="0"/>
      <c r="F1000" s="0"/>
      <c r="G1000" s="0"/>
      <c r="H1000" s="0"/>
      <c r="I1000" s="0"/>
      <c r="J1000" s="0"/>
      <c r="K1000" s="0"/>
      <c r="L1000" s="0"/>
      <c r="M1000" s="10" t="s">
        <v>653</v>
      </c>
      <c r="N1000" s="0"/>
      <c r="O1000" s="0"/>
      <c r="P1000" s="0"/>
      <c r="Q1000" s="0"/>
      <c r="R1000" s="0"/>
      <c r="S1000" s="0"/>
      <c r="T1000" s="0"/>
    </row>
    <row r="1001" customFormat="false" ht="12.8" hidden="false" customHeight="false" outlineLevel="0" collapsed="false">
      <c r="A1001" s="0" t="s">
        <v>129</v>
      </c>
      <c r="B1001" s="0" t="s">
        <v>1375</v>
      </c>
      <c r="C1001" s="10" t="n">
        <f aca="false">VLOOKUP(A1001,'patient_data_survival(Nov17)'!$B$2:$J$71,9,0)</f>
        <v>0</v>
      </c>
      <c r="D1001" s="10" t="e">
        <f aca="false"/>
        <v>#N/A</v>
      </c>
      <c r="E1001" s="0"/>
      <c r="F1001" s="0"/>
      <c r="G1001" s="0"/>
      <c r="H1001" s="0"/>
      <c r="I1001" s="0"/>
      <c r="J1001" s="0"/>
      <c r="K1001" s="0"/>
      <c r="L1001" s="0"/>
      <c r="M1001" s="10" t="s">
        <v>653</v>
      </c>
      <c r="N1001" s="0"/>
      <c r="O1001" s="0"/>
      <c r="P1001" s="0"/>
      <c r="Q1001" s="0"/>
      <c r="R1001" s="0"/>
      <c r="S1001" s="0"/>
      <c r="T1001" s="0"/>
    </row>
    <row r="1002" customFormat="false" ht="12.8" hidden="false" customHeight="false" outlineLevel="0" collapsed="false">
      <c r="A1002" s="0" t="s">
        <v>129</v>
      </c>
      <c r="B1002" s="0" t="s">
        <v>1376</v>
      </c>
      <c r="C1002" s="10" t="n">
        <f aca="false">VLOOKUP(A1002,'patient_data_survival(Nov17)'!$B$2:$J$71,9,0)</f>
        <v>0</v>
      </c>
      <c r="D1002" s="10" t="e">
        <f aca="false"/>
        <v>#N/A</v>
      </c>
      <c r="E1002" s="0"/>
      <c r="F1002" s="0"/>
      <c r="G1002" s="0"/>
      <c r="H1002" s="0"/>
      <c r="I1002" s="0"/>
      <c r="J1002" s="0"/>
      <c r="K1002" s="0"/>
      <c r="L1002" s="0"/>
      <c r="M1002" s="10" t="s">
        <v>653</v>
      </c>
      <c r="N1002" s="0"/>
      <c r="O1002" s="0"/>
      <c r="P1002" s="0"/>
      <c r="Q1002" s="0"/>
      <c r="R1002" s="0"/>
      <c r="S1002" s="0"/>
      <c r="T1002" s="0"/>
    </row>
    <row r="1003" customFormat="false" ht="12.8" hidden="false" customHeight="false" outlineLevel="0" collapsed="false">
      <c r="A1003" s="0" t="s">
        <v>129</v>
      </c>
      <c r="B1003" s="0" t="s">
        <v>1377</v>
      </c>
      <c r="C1003" s="10" t="n">
        <f aca="false">VLOOKUP(A1003,'patient_data_survival(Nov17)'!$B$2:$J$71,9,0)</f>
        <v>0</v>
      </c>
      <c r="D1003" s="10" t="e">
        <f aca="false"/>
        <v>#N/A</v>
      </c>
      <c r="E1003" s="0"/>
      <c r="F1003" s="0"/>
      <c r="G1003" s="0"/>
      <c r="H1003" s="0"/>
      <c r="I1003" s="0"/>
      <c r="J1003" s="0"/>
      <c r="K1003" s="0"/>
      <c r="L1003" s="0"/>
      <c r="M1003" s="10" t="s">
        <v>653</v>
      </c>
      <c r="N1003" s="0"/>
      <c r="O1003" s="0"/>
      <c r="P1003" s="0"/>
      <c r="Q1003" s="0"/>
      <c r="R1003" s="0"/>
      <c r="S1003" s="0"/>
      <c r="T1003" s="0"/>
    </row>
    <row r="1004" customFormat="false" ht="12.8" hidden="false" customHeight="false" outlineLevel="0" collapsed="false">
      <c r="A1004" s="0" t="s">
        <v>129</v>
      </c>
      <c r="B1004" s="0" t="s">
        <v>1378</v>
      </c>
      <c r="C1004" s="10" t="n">
        <f aca="false">VLOOKUP(A1004,'patient_data_survival(Nov17)'!$B$2:$J$71,9,0)</f>
        <v>0</v>
      </c>
      <c r="D1004" s="10" t="e">
        <f aca="false"/>
        <v>#N/A</v>
      </c>
      <c r="E1004" s="0"/>
      <c r="F1004" s="0"/>
      <c r="G1004" s="0"/>
      <c r="H1004" s="0"/>
      <c r="I1004" s="0"/>
      <c r="J1004" s="0"/>
      <c r="K1004" s="0"/>
      <c r="L1004" s="0"/>
      <c r="M1004" s="10" t="s">
        <v>653</v>
      </c>
      <c r="N1004" s="0"/>
      <c r="O1004" s="0"/>
      <c r="P1004" s="0"/>
      <c r="Q1004" s="0"/>
      <c r="R1004" s="0"/>
      <c r="S1004" s="0"/>
      <c r="T1004" s="0"/>
    </row>
    <row r="1005" customFormat="false" ht="12.8" hidden="false" customHeight="false" outlineLevel="0" collapsed="false">
      <c r="A1005" s="0" t="s">
        <v>129</v>
      </c>
      <c r="B1005" s="0" t="s">
        <v>1379</v>
      </c>
      <c r="C1005" s="10" t="n">
        <f aca="false">VLOOKUP(A1005,'patient_data_survival(Nov17)'!$B$2:$J$71,9,0)</f>
        <v>0</v>
      </c>
      <c r="D1005" s="10" t="e">
        <f aca="false"/>
        <v>#N/A</v>
      </c>
      <c r="E1005" s="0"/>
      <c r="F1005" s="0"/>
      <c r="G1005" s="0"/>
      <c r="H1005" s="0"/>
      <c r="I1005" s="0"/>
      <c r="J1005" s="0"/>
      <c r="K1005" s="0"/>
      <c r="L1005" s="0"/>
      <c r="M1005" s="10" t="s">
        <v>653</v>
      </c>
      <c r="N1005" s="0"/>
      <c r="O1005" s="0"/>
      <c r="P1005" s="0"/>
      <c r="Q1005" s="0"/>
      <c r="R1005" s="0"/>
      <c r="S1005" s="0"/>
      <c r="T1005" s="0"/>
    </row>
    <row r="1006" customFormat="false" ht="12.8" hidden="false" customHeight="false" outlineLevel="0" collapsed="false">
      <c r="A1006" s="0" t="s">
        <v>129</v>
      </c>
      <c r="B1006" s="0" t="s">
        <v>1380</v>
      </c>
      <c r="C1006" s="10" t="n">
        <f aca="false">VLOOKUP(A1006,'patient_data_survival(Nov17)'!$B$2:$J$71,9,0)</f>
        <v>0</v>
      </c>
      <c r="D1006" s="10" t="e">
        <f aca="false"/>
        <v>#N/A</v>
      </c>
      <c r="E1006" s="0"/>
      <c r="F1006" s="0"/>
      <c r="G1006" s="0"/>
      <c r="H1006" s="0"/>
      <c r="I1006" s="0"/>
      <c r="J1006" s="0"/>
      <c r="K1006" s="0"/>
      <c r="L1006" s="0"/>
      <c r="M1006" s="10" t="s">
        <v>653</v>
      </c>
      <c r="N1006" s="0"/>
      <c r="O1006" s="0"/>
      <c r="P1006" s="0"/>
      <c r="Q1006" s="0"/>
      <c r="R1006" s="0"/>
      <c r="S1006" s="0"/>
      <c r="T1006" s="0"/>
    </row>
    <row r="1007" customFormat="false" ht="12.8" hidden="false" customHeight="false" outlineLevel="0" collapsed="false">
      <c r="A1007" s="0" t="s">
        <v>129</v>
      </c>
      <c r="B1007" s="0" t="s">
        <v>1381</v>
      </c>
      <c r="C1007" s="10" t="n">
        <f aca="false">VLOOKUP(A1007,'patient_data_survival(Nov17)'!$B$2:$J$71,9,0)</f>
        <v>0</v>
      </c>
      <c r="D1007" s="10" t="e">
        <f aca="false"/>
        <v>#N/A</v>
      </c>
      <c r="E1007" s="0"/>
      <c r="F1007" s="0"/>
      <c r="G1007" s="0"/>
      <c r="H1007" s="0"/>
      <c r="I1007" s="0"/>
      <c r="J1007" s="0"/>
      <c r="K1007" s="0"/>
      <c r="L1007" s="0"/>
      <c r="M1007" s="10" t="s">
        <v>653</v>
      </c>
      <c r="N1007" s="0"/>
      <c r="O1007" s="0"/>
      <c r="P1007" s="0"/>
      <c r="Q1007" s="0"/>
      <c r="R1007" s="0"/>
      <c r="S1007" s="0"/>
      <c r="T1007" s="0"/>
    </row>
    <row r="1008" customFormat="false" ht="12.8" hidden="false" customHeight="false" outlineLevel="0" collapsed="false">
      <c r="A1008" s="0" t="s">
        <v>129</v>
      </c>
      <c r="B1008" s="0" t="s">
        <v>1382</v>
      </c>
      <c r="C1008" s="10" t="n">
        <f aca="false">VLOOKUP(A1008,'patient_data_survival(Nov17)'!$B$2:$J$71,9,0)</f>
        <v>0</v>
      </c>
      <c r="D1008" s="10" t="e">
        <f aca="false"/>
        <v>#N/A</v>
      </c>
      <c r="E1008" s="0"/>
      <c r="F1008" s="0"/>
      <c r="G1008" s="0"/>
      <c r="H1008" s="0"/>
      <c r="I1008" s="0"/>
      <c r="J1008" s="0"/>
      <c r="K1008" s="0"/>
      <c r="L1008" s="0"/>
      <c r="M1008" s="10" t="s">
        <v>653</v>
      </c>
      <c r="N1008" s="0"/>
      <c r="O1008" s="0"/>
      <c r="P1008" s="0"/>
      <c r="Q1008" s="0"/>
      <c r="R1008" s="0"/>
      <c r="S1008" s="0"/>
      <c r="T1008" s="0"/>
    </row>
    <row r="1009" customFormat="false" ht="12.8" hidden="false" customHeight="false" outlineLevel="0" collapsed="false">
      <c r="A1009" s="0" t="s">
        <v>129</v>
      </c>
      <c r="B1009" s="0" t="s">
        <v>1383</v>
      </c>
      <c r="C1009" s="10" t="n">
        <f aca="false">VLOOKUP(A1009,'patient_data_survival(Nov17)'!$B$2:$J$71,9,0)</f>
        <v>0</v>
      </c>
      <c r="D1009" s="10" t="e">
        <f aca="false"/>
        <v>#N/A</v>
      </c>
      <c r="E1009" s="0"/>
      <c r="F1009" s="0"/>
      <c r="G1009" s="0"/>
      <c r="H1009" s="0"/>
      <c r="I1009" s="0"/>
      <c r="J1009" s="0"/>
      <c r="K1009" s="0"/>
      <c r="L1009" s="0"/>
      <c r="M1009" s="10" t="s">
        <v>653</v>
      </c>
      <c r="N1009" s="0"/>
      <c r="O1009" s="0"/>
      <c r="P1009" s="0"/>
      <c r="Q1009" s="0"/>
      <c r="R1009" s="0"/>
      <c r="S1009" s="0"/>
      <c r="T1009" s="0"/>
    </row>
    <row r="1010" customFormat="false" ht="12.8" hidden="false" customHeight="false" outlineLevel="0" collapsed="false">
      <c r="A1010" s="0" t="s">
        <v>129</v>
      </c>
      <c r="B1010" s="0" t="s">
        <v>1384</v>
      </c>
      <c r="C1010" s="10" t="n">
        <f aca="false">VLOOKUP(A1010,'patient_data_survival(Nov17)'!$B$2:$J$71,9,0)</f>
        <v>0</v>
      </c>
      <c r="D1010" s="10" t="e">
        <f aca="false"/>
        <v>#N/A</v>
      </c>
      <c r="E1010" s="0"/>
      <c r="F1010" s="0"/>
      <c r="G1010" s="0"/>
      <c r="H1010" s="0"/>
      <c r="I1010" s="0"/>
      <c r="J1010" s="0"/>
      <c r="K1010" s="0"/>
      <c r="L1010" s="0"/>
      <c r="M1010" s="10" t="s">
        <v>653</v>
      </c>
      <c r="N1010" s="0"/>
      <c r="O1010" s="0"/>
      <c r="P1010" s="0"/>
      <c r="Q1010" s="0"/>
      <c r="R1010" s="0"/>
      <c r="S1010" s="0"/>
      <c r="T1010" s="0"/>
    </row>
    <row r="1011" customFormat="false" ht="12.8" hidden="false" customHeight="false" outlineLevel="0" collapsed="false">
      <c r="A1011" s="0" t="s">
        <v>129</v>
      </c>
      <c r="B1011" s="0" t="s">
        <v>1385</v>
      </c>
      <c r="C1011" s="10" t="n">
        <f aca="false">VLOOKUP(A1011,'patient_data_survival(Nov17)'!$B$2:$J$71,9,0)</f>
        <v>0</v>
      </c>
      <c r="D1011" s="10" t="e">
        <f aca="false"/>
        <v>#N/A</v>
      </c>
      <c r="E1011" s="0"/>
      <c r="F1011" s="0"/>
      <c r="G1011" s="0"/>
      <c r="H1011" s="0"/>
      <c r="I1011" s="0"/>
      <c r="J1011" s="0"/>
      <c r="K1011" s="0"/>
      <c r="L1011" s="0"/>
      <c r="M1011" s="10" t="s">
        <v>653</v>
      </c>
      <c r="N1011" s="0"/>
      <c r="O1011" s="0"/>
      <c r="P1011" s="0"/>
      <c r="Q1011" s="0"/>
      <c r="R1011" s="0"/>
      <c r="S1011" s="0"/>
      <c r="T1011" s="0"/>
    </row>
    <row r="1012" customFormat="false" ht="12.8" hidden="false" customHeight="false" outlineLevel="0" collapsed="false">
      <c r="A1012" s="0" t="s">
        <v>129</v>
      </c>
      <c r="B1012" s="0" t="s">
        <v>1386</v>
      </c>
      <c r="C1012" s="10" t="n">
        <f aca="false">VLOOKUP(A1012,'patient_data_survival(Nov17)'!$B$2:$J$71,9,0)</f>
        <v>0</v>
      </c>
      <c r="D1012" s="10" t="e">
        <f aca="false"/>
        <v>#N/A</v>
      </c>
      <c r="E1012" s="0"/>
      <c r="F1012" s="0"/>
      <c r="G1012" s="0"/>
      <c r="H1012" s="0"/>
      <c r="I1012" s="0"/>
      <c r="J1012" s="0"/>
      <c r="K1012" s="0"/>
      <c r="L1012" s="0"/>
      <c r="M1012" s="10" t="s">
        <v>653</v>
      </c>
      <c r="N1012" s="0"/>
      <c r="O1012" s="0"/>
      <c r="P1012" s="0"/>
      <c r="Q1012" s="0"/>
      <c r="R1012" s="0"/>
      <c r="S1012" s="0"/>
      <c r="T1012" s="0"/>
    </row>
    <row r="1013" customFormat="false" ht="12.8" hidden="false" customHeight="false" outlineLevel="0" collapsed="false">
      <c r="A1013" s="0" t="s">
        <v>129</v>
      </c>
      <c r="B1013" s="0" t="s">
        <v>1387</v>
      </c>
      <c r="C1013" s="10" t="n">
        <f aca="false">VLOOKUP(A1013,'patient_data_survival(Nov17)'!$B$2:$J$71,9,0)</f>
        <v>0</v>
      </c>
      <c r="D1013" s="10" t="e">
        <f aca="false"/>
        <v>#N/A</v>
      </c>
      <c r="E1013" s="0"/>
      <c r="F1013" s="0"/>
      <c r="G1013" s="0"/>
      <c r="H1013" s="0"/>
      <c r="I1013" s="0"/>
      <c r="J1013" s="0"/>
      <c r="K1013" s="0"/>
      <c r="L1013" s="0"/>
      <c r="M1013" s="10" t="s">
        <v>653</v>
      </c>
      <c r="N1013" s="0"/>
      <c r="O1013" s="0"/>
      <c r="P1013" s="0"/>
      <c r="Q1013" s="0"/>
      <c r="R1013" s="0"/>
      <c r="S1013" s="0"/>
      <c r="T1013" s="0"/>
    </row>
    <row r="1014" customFormat="false" ht="12.8" hidden="false" customHeight="false" outlineLevel="0" collapsed="false">
      <c r="A1014" s="0" t="s">
        <v>129</v>
      </c>
      <c r="B1014" s="0" t="s">
        <v>1388</v>
      </c>
      <c r="C1014" s="10" t="n">
        <f aca="false">VLOOKUP(A1014,'patient_data_survival(Nov17)'!$B$2:$J$71,9,0)</f>
        <v>0</v>
      </c>
      <c r="D1014" s="10" t="e">
        <f aca="false"/>
        <v>#N/A</v>
      </c>
      <c r="E1014" s="0"/>
      <c r="F1014" s="0"/>
      <c r="G1014" s="0"/>
      <c r="H1014" s="0"/>
      <c r="I1014" s="0"/>
      <c r="J1014" s="0"/>
      <c r="K1014" s="0"/>
      <c r="L1014" s="0"/>
      <c r="M1014" s="10" t="s">
        <v>653</v>
      </c>
      <c r="N1014" s="0"/>
      <c r="O1014" s="0"/>
      <c r="P1014" s="0"/>
      <c r="Q1014" s="0"/>
      <c r="R1014" s="0"/>
      <c r="S1014" s="0"/>
      <c r="T1014" s="0"/>
    </row>
    <row r="1015" customFormat="false" ht="12.8" hidden="false" customHeight="false" outlineLevel="0" collapsed="false">
      <c r="A1015" s="0" t="s">
        <v>129</v>
      </c>
      <c r="B1015" s="0" t="s">
        <v>1389</v>
      </c>
      <c r="C1015" s="10" t="n">
        <f aca="false">VLOOKUP(A1015,'patient_data_survival(Nov17)'!$B$2:$J$71,9,0)</f>
        <v>0</v>
      </c>
      <c r="D1015" s="10" t="e">
        <f aca="false"/>
        <v>#N/A</v>
      </c>
      <c r="E1015" s="0"/>
      <c r="F1015" s="0"/>
      <c r="G1015" s="0"/>
      <c r="H1015" s="0"/>
      <c r="I1015" s="0"/>
      <c r="J1015" s="0"/>
      <c r="K1015" s="0"/>
      <c r="L1015" s="0"/>
      <c r="M1015" s="10" t="s">
        <v>653</v>
      </c>
      <c r="N1015" s="0"/>
      <c r="O1015" s="0"/>
      <c r="P1015" s="0"/>
      <c r="Q1015" s="0"/>
      <c r="R1015" s="0"/>
      <c r="S1015" s="0"/>
      <c r="T1015" s="0"/>
    </row>
    <row r="1016" customFormat="false" ht="12.8" hidden="false" customHeight="false" outlineLevel="0" collapsed="false">
      <c r="A1016" s="0" t="s">
        <v>129</v>
      </c>
      <c r="B1016" s="0" t="s">
        <v>1390</v>
      </c>
      <c r="C1016" s="10" t="n">
        <f aca="false">VLOOKUP(A1016,'patient_data_survival(Nov17)'!$B$2:$J$71,9,0)</f>
        <v>0</v>
      </c>
      <c r="D1016" s="10" t="e">
        <f aca="false"/>
        <v>#N/A</v>
      </c>
      <c r="E1016" s="0"/>
      <c r="F1016" s="0"/>
      <c r="G1016" s="0"/>
      <c r="H1016" s="0"/>
      <c r="I1016" s="0"/>
      <c r="J1016" s="0"/>
      <c r="K1016" s="0"/>
      <c r="L1016" s="0"/>
      <c r="M1016" s="10" t="s">
        <v>653</v>
      </c>
      <c r="N1016" s="0"/>
      <c r="O1016" s="0"/>
      <c r="P1016" s="0"/>
      <c r="Q1016" s="0"/>
      <c r="R1016" s="0"/>
      <c r="S1016" s="0"/>
      <c r="T1016" s="0"/>
    </row>
    <row r="1017" customFormat="false" ht="12.8" hidden="false" customHeight="false" outlineLevel="0" collapsed="false">
      <c r="A1017" s="0" t="s">
        <v>129</v>
      </c>
      <c r="B1017" s="0" t="s">
        <v>1391</v>
      </c>
      <c r="C1017" s="10" t="n">
        <f aca="false">VLOOKUP(A1017,'patient_data_survival(Nov17)'!$B$2:$J$71,9,0)</f>
        <v>0</v>
      </c>
      <c r="D1017" s="10" t="e">
        <f aca="false"/>
        <v>#N/A</v>
      </c>
      <c r="E1017" s="0"/>
      <c r="F1017" s="0"/>
      <c r="G1017" s="0"/>
      <c r="H1017" s="0"/>
      <c r="I1017" s="0"/>
      <c r="J1017" s="0"/>
      <c r="K1017" s="0"/>
      <c r="L1017" s="0"/>
      <c r="M1017" s="10" t="s">
        <v>653</v>
      </c>
      <c r="N1017" s="0"/>
      <c r="O1017" s="0"/>
      <c r="P1017" s="0"/>
      <c r="Q1017" s="0"/>
      <c r="R1017" s="0"/>
      <c r="S1017" s="0"/>
      <c r="T1017" s="0"/>
    </row>
    <row r="1018" customFormat="false" ht="12.8" hidden="false" customHeight="false" outlineLevel="0" collapsed="false">
      <c r="A1018" s="0" t="s">
        <v>129</v>
      </c>
      <c r="B1018" s="0" t="s">
        <v>1392</v>
      </c>
      <c r="C1018" s="10" t="n">
        <f aca="false">VLOOKUP(A1018,'patient_data_survival(Nov17)'!$B$2:$J$71,9,0)</f>
        <v>0</v>
      </c>
      <c r="D1018" s="10" t="e">
        <f aca="false"/>
        <v>#N/A</v>
      </c>
      <c r="E1018" s="0"/>
      <c r="F1018" s="0"/>
      <c r="G1018" s="0"/>
      <c r="H1018" s="0"/>
      <c r="I1018" s="0"/>
      <c r="J1018" s="0"/>
      <c r="K1018" s="0"/>
      <c r="L1018" s="0"/>
      <c r="M1018" s="10" t="s">
        <v>653</v>
      </c>
      <c r="N1018" s="0"/>
      <c r="O1018" s="0"/>
      <c r="P1018" s="0"/>
      <c r="Q1018" s="0"/>
      <c r="R1018" s="0"/>
      <c r="S1018" s="0"/>
      <c r="T1018" s="0"/>
    </row>
    <row r="1019" customFormat="false" ht="12.8" hidden="false" customHeight="false" outlineLevel="0" collapsed="false">
      <c r="A1019" s="0" t="s">
        <v>129</v>
      </c>
      <c r="B1019" s="0" t="s">
        <v>1393</v>
      </c>
      <c r="C1019" s="10" t="n">
        <f aca="false">VLOOKUP(A1019,'patient_data_survival(Nov17)'!$B$2:$J$71,9,0)</f>
        <v>0</v>
      </c>
      <c r="D1019" s="10" t="e">
        <f aca="false"/>
        <v>#N/A</v>
      </c>
      <c r="E1019" s="0"/>
      <c r="F1019" s="0"/>
      <c r="G1019" s="0"/>
      <c r="H1019" s="0"/>
      <c r="I1019" s="0"/>
      <c r="J1019" s="0"/>
      <c r="K1019" s="0"/>
      <c r="L1019" s="0"/>
      <c r="M1019" s="10" t="s">
        <v>653</v>
      </c>
      <c r="N1019" s="0"/>
      <c r="O1019" s="0"/>
      <c r="P1019" s="0"/>
      <c r="Q1019" s="0"/>
      <c r="R1019" s="0"/>
      <c r="S1019" s="0"/>
      <c r="T1019" s="0"/>
    </row>
    <row r="1020" customFormat="false" ht="12.8" hidden="false" customHeight="false" outlineLevel="0" collapsed="false">
      <c r="A1020" s="0" t="s">
        <v>129</v>
      </c>
      <c r="B1020" s="0" t="s">
        <v>1394</v>
      </c>
      <c r="C1020" s="10" t="n">
        <f aca="false">VLOOKUP(A1020,'patient_data_survival(Nov17)'!$B$2:$J$71,9,0)</f>
        <v>0</v>
      </c>
      <c r="D1020" s="10" t="e">
        <f aca="false"/>
        <v>#N/A</v>
      </c>
      <c r="E1020" s="0"/>
      <c r="F1020" s="0"/>
      <c r="G1020" s="0"/>
      <c r="H1020" s="0"/>
      <c r="I1020" s="0"/>
      <c r="J1020" s="0"/>
      <c r="K1020" s="0"/>
      <c r="L1020" s="0"/>
      <c r="M1020" s="10" t="s">
        <v>653</v>
      </c>
      <c r="N1020" s="0"/>
      <c r="O1020" s="0"/>
      <c r="P1020" s="0"/>
      <c r="Q1020" s="0"/>
      <c r="R1020" s="0"/>
      <c r="S1020" s="0"/>
      <c r="T1020" s="0"/>
    </row>
    <row r="1021" customFormat="false" ht="12.8" hidden="false" customHeight="false" outlineLevel="0" collapsed="false">
      <c r="A1021" s="0" t="s">
        <v>129</v>
      </c>
      <c r="B1021" s="0" t="s">
        <v>1395</v>
      </c>
      <c r="C1021" s="10" t="n">
        <f aca="false">VLOOKUP(A1021,'patient_data_survival(Nov17)'!$B$2:$J$71,9,0)</f>
        <v>0</v>
      </c>
      <c r="D1021" s="10" t="e">
        <f aca="false"/>
        <v>#N/A</v>
      </c>
      <c r="E1021" s="0"/>
      <c r="F1021" s="0"/>
      <c r="G1021" s="0"/>
      <c r="H1021" s="0"/>
      <c r="I1021" s="0"/>
      <c r="J1021" s="0"/>
      <c r="K1021" s="0"/>
      <c r="L1021" s="0"/>
      <c r="M1021" s="10" t="s">
        <v>653</v>
      </c>
      <c r="N1021" s="0"/>
      <c r="O1021" s="0"/>
      <c r="P1021" s="0"/>
      <c r="Q1021" s="0"/>
      <c r="R1021" s="0"/>
      <c r="S1021" s="0"/>
      <c r="T1021" s="0"/>
    </row>
    <row r="1022" customFormat="false" ht="12.8" hidden="false" customHeight="false" outlineLevel="0" collapsed="false">
      <c r="A1022" s="0" t="s">
        <v>129</v>
      </c>
      <c r="B1022" s="0" t="s">
        <v>1396</v>
      </c>
      <c r="C1022" s="10" t="n">
        <f aca="false">VLOOKUP(A1022,'patient_data_survival(Nov17)'!$B$2:$J$71,9,0)</f>
        <v>0</v>
      </c>
      <c r="D1022" s="10" t="e">
        <f aca="false"/>
        <v>#N/A</v>
      </c>
      <c r="E1022" s="0"/>
      <c r="F1022" s="0"/>
      <c r="G1022" s="0"/>
      <c r="H1022" s="0"/>
      <c r="I1022" s="0"/>
      <c r="J1022" s="0"/>
      <c r="K1022" s="0"/>
      <c r="L1022" s="0"/>
      <c r="M1022" s="10" t="s">
        <v>653</v>
      </c>
      <c r="N1022" s="0"/>
      <c r="O1022" s="0"/>
      <c r="P1022" s="0"/>
      <c r="Q1022" s="0"/>
      <c r="R1022" s="0"/>
      <c r="S1022" s="0"/>
      <c r="T1022" s="0"/>
    </row>
    <row r="1023" customFormat="false" ht="12.8" hidden="false" customHeight="false" outlineLevel="0" collapsed="false">
      <c r="A1023" s="0" t="s">
        <v>129</v>
      </c>
      <c r="B1023" s="0" t="s">
        <v>1397</v>
      </c>
      <c r="C1023" s="10" t="n">
        <f aca="false">VLOOKUP(A1023,'patient_data_survival(Nov17)'!$B$2:$J$71,9,0)</f>
        <v>0</v>
      </c>
      <c r="D1023" s="10" t="e">
        <f aca="false"/>
        <v>#N/A</v>
      </c>
      <c r="E1023" s="0"/>
      <c r="F1023" s="0"/>
      <c r="G1023" s="0"/>
      <c r="H1023" s="0"/>
      <c r="I1023" s="0"/>
      <c r="J1023" s="0"/>
      <c r="K1023" s="0"/>
      <c r="L1023" s="0"/>
      <c r="M1023" s="10" t="s">
        <v>653</v>
      </c>
      <c r="N1023" s="0"/>
      <c r="O1023" s="0"/>
      <c r="P1023" s="0"/>
      <c r="Q1023" s="0"/>
      <c r="R1023" s="0"/>
      <c r="S1023" s="0"/>
      <c r="T1023" s="0"/>
    </row>
    <row r="1024" customFormat="false" ht="12.8" hidden="false" customHeight="false" outlineLevel="0" collapsed="false">
      <c r="A1024" s="0" t="s">
        <v>129</v>
      </c>
      <c r="B1024" s="0" t="s">
        <v>1398</v>
      </c>
      <c r="C1024" s="10" t="n">
        <f aca="false">VLOOKUP(A1024,'patient_data_survival(Nov17)'!$B$2:$J$71,9,0)</f>
        <v>0</v>
      </c>
      <c r="D1024" s="10" t="e">
        <f aca="false"/>
        <v>#N/A</v>
      </c>
      <c r="E1024" s="0"/>
      <c r="F1024" s="0"/>
      <c r="G1024" s="0"/>
      <c r="H1024" s="0"/>
      <c r="I1024" s="0"/>
      <c r="J1024" s="0"/>
      <c r="K1024" s="0"/>
      <c r="L1024" s="0"/>
      <c r="M1024" s="10" t="s">
        <v>653</v>
      </c>
      <c r="N1024" s="0"/>
      <c r="O1024" s="0"/>
      <c r="P1024" s="0"/>
      <c r="Q1024" s="0"/>
      <c r="R1024" s="0"/>
      <c r="S1024" s="0"/>
      <c r="T1024" s="0"/>
    </row>
    <row r="1025" customFormat="false" ht="12.8" hidden="false" customHeight="false" outlineLevel="0" collapsed="false">
      <c r="A1025" s="0" t="s">
        <v>129</v>
      </c>
      <c r="B1025" s="0" t="s">
        <v>1399</v>
      </c>
      <c r="C1025" s="10" t="n">
        <f aca="false">VLOOKUP(A1025,'patient_data_survival(Nov17)'!$B$2:$J$71,9,0)</f>
        <v>0</v>
      </c>
      <c r="D1025" s="10" t="e">
        <f aca="false"/>
        <v>#N/A</v>
      </c>
      <c r="E1025" s="0"/>
      <c r="F1025" s="0"/>
      <c r="G1025" s="0"/>
      <c r="H1025" s="0"/>
      <c r="I1025" s="0"/>
      <c r="J1025" s="0"/>
      <c r="K1025" s="0"/>
      <c r="L1025" s="0"/>
      <c r="M1025" s="10" t="s">
        <v>653</v>
      </c>
      <c r="N1025" s="0"/>
      <c r="O1025" s="0"/>
      <c r="P1025" s="0"/>
      <c r="Q1025" s="0"/>
      <c r="R1025" s="0"/>
      <c r="S1025" s="0"/>
      <c r="T1025" s="0"/>
    </row>
    <row r="1026" customFormat="false" ht="12.8" hidden="false" customHeight="false" outlineLevel="0" collapsed="false">
      <c r="A1026" s="0" t="s">
        <v>129</v>
      </c>
      <c r="B1026" s="0" t="s">
        <v>1400</v>
      </c>
      <c r="C1026" s="10" t="n">
        <f aca="false">VLOOKUP(A1026,'patient_data_survival(Nov17)'!$B$2:$J$71,9,0)</f>
        <v>0</v>
      </c>
      <c r="D1026" s="10" t="e">
        <f aca="false"/>
        <v>#N/A</v>
      </c>
      <c r="E1026" s="0"/>
      <c r="F1026" s="0"/>
      <c r="G1026" s="0"/>
      <c r="H1026" s="0"/>
      <c r="I1026" s="0"/>
      <c r="J1026" s="0"/>
      <c r="K1026" s="0"/>
      <c r="L1026" s="0"/>
      <c r="M1026" s="10" t="s">
        <v>653</v>
      </c>
      <c r="N1026" s="0"/>
      <c r="O1026" s="0"/>
      <c r="P1026" s="0"/>
      <c r="Q1026" s="0"/>
      <c r="R1026" s="0"/>
      <c r="S1026" s="0"/>
      <c r="T1026" s="0"/>
    </row>
    <row r="1027" customFormat="false" ht="12.8" hidden="false" customHeight="false" outlineLevel="0" collapsed="false">
      <c r="A1027" s="0" t="s">
        <v>129</v>
      </c>
      <c r="B1027" s="0" t="s">
        <v>1401</v>
      </c>
      <c r="C1027" s="10" t="n">
        <f aca="false">VLOOKUP(A1027,'patient_data_survival(Nov17)'!$B$2:$J$71,9,0)</f>
        <v>0</v>
      </c>
      <c r="D1027" s="10" t="e">
        <f aca="false"/>
        <v>#N/A</v>
      </c>
      <c r="E1027" s="0"/>
      <c r="F1027" s="0"/>
      <c r="G1027" s="0"/>
      <c r="H1027" s="0"/>
      <c r="I1027" s="0"/>
      <c r="J1027" s="0"/>
      <c r="K1027" s="0"/>
      <c r="L1027" s="0"/>
      <c r="M1027" s="10" t="s">
        <v>653</v>
      </c>
      <c r="N1027" s="0"/>
      <c r="O1027" s="0"/>
      <c r="P1027" s="0"/>
      <c r="Q1027" s="0"/>
      <c r="R1027" s="0"/>
      <c r="S1027" s="0"/>
      <c r="T1027" s="0"/>
    </row>
    <row r="1028" customFormat="false" ht="12.8" hidden="false" customHeight="false" outlineLevel="0" collapsed="false">
      <c r="A1028" s="0" t="s">
        <v>20</v>
      </c>
      <c r="B1028" s="0" t="s">
        <v>1402</v>
      </c>
      <c r="C1028" s="10" t="n">
        <f aca="false">VLOOKUP(A1028,'patient_data_survival(Nov17)'!$B$2:$J$71,9,0)</f>
        <v>0</v>
      </c>
      <c r="D1028" s="10" t="e">
        <f aca="false"/>
        <v>#N/A</v>
      </c>
      <c r="E1028" s="0"/>
      <c r="F1028" s="0"/>
      <c r="G1028" s="0"/>
      <c r="H1028" s="0"/>
      <c r="I1028" s="0"/>
      <c r="J1028" s="0"/>
      <c r="K1028" s="0"/>
      <c r="L1028" s="0"/>
      <c r="M1028" s="10" t="s">
        <v>653</v>
      </c>
      <c r="N1028" s="0"/>
      <c r="O1028" s="0"/>
      <c r="P1028" s="0"/>
      <c r="Q1028" s="0"/>
      <c r="R1028" s="0"/>
      <c r="S1028" s="0"/>
      <c r="T1028" s="0"/>
    </row>
    <row r="1029" customFormat="false" ht="12.8" hidden="false" customHeight="false" outlineLevel="0" collapsed="false">
      <c r="A1029" s="0" t="s">
        <v>20</v>
      </c>
      <c r="B1029" s="0" t="s">
        <v>1403</v>
      </c>
      <c r="C1029" s="10" t="n">
        <f aca="false">VLOOKUP(A1029,'patient_data_survival(Nov17)'!$B$2:$J$71,9,0)</f>
        <v>0</v>
      </c>
      <c r="D1029" s="10" t="e">
        <f aca="false"/>
        <v>#N/A</v>
      </c>
      <c r="E1029" s="0"/>
      <c r="F1029" s="0"/>
      <c r="G1029" s="0"/>
      <c r="H1029" s="0"/>
      <c r="I1029" s="0"/>
      <c r="J1029" s="0"/>
      <c r="K1029" s="0"/>
      <c r="L1029" s="0"/>
      <c r="M1029" s="10" t="s">
        <v>653</v>
      </c>
      <c r="N1029" s="0"/>
      <c r="O1029" s="0"/>
      <c r="P1029" s="0"/>
      <c r="Q1029" s="0"/>
      <c r="R1029" s="0"/>
      <c r="S1029" s="0"/>
      <c r="T1029" s="0"/>
    </row>
    <row r="1030" customFormat="false" ht="12.8" hidden="false" customHeight="false" outlineLevel="0" collapsed="false">
      <c r="A1030" s="0" t="s">
        <v>20</v>
      </c>
      <c r="B1030" s="0" t="s">
        <v>1404</v>
      </c>
      <c r="C1030" s="10" t="n">
        <f aca="false">VLOOKUP(A1030,'patient_data_survival(Nov17)'!$B$2:$J$71,9,0)</f>
        <v>0</v>
      </c>
      <c r="D1030" s="10" t="e">
        <f aca="false"/>
        <v>#N/A</v>
      </c>
      <c r="E1030" s="0"/>
      <c r="F1030" s="0"/>
      <c r="G1030" s="0"/>
      <c r="H1030" s="0"/>
      <c r="I1030" s="0"/>
      <c r="J1030" s="0"/>
      <c r="K1030" s="0"/>
      <c r="L1030" s="0"/>
      <c r="M1030" s="10" t="s">
        <v>653</v>
      </c>
      <c r="N1030" s="0"/>
      <c r="O1030" s="0"/>
      <c r="P1030" s="0"/>
      <c r="Q1030" s="0"/>
      <c r="R1030" s="0"/>
      <c r="S1030" s="0"/>
      <c r="T1030" s="0"/>
    </row>
    <row r="1031" customFormat="false" ht="12.8" hidden="false" customHeight="false" outlineLevel="0" collapsed="false">
      <c r="A1031" s="0" t="s">
        <v>20</v>
      </c>
      <c r="B1031" s="0" t="s">
        <v>1405</v>
      </c>
      <c r="C1031" s="10" t="n">
        <f aca="false">VLOOKUP(A1031,'patient_data_survival(Nov17)'!$B$2:$J$71,9,0)</f>
        <v>0</v>
      </c>
      <c r="D1031" s="10" t="e">
        <f aca="false"/>
        <v>#N/A</v>
      </c>
      <c r="E1031" s="0"/>
      <c r="F1031" s="0"/>
      <c r="G1031" s="0"/>
      <c r="H1031" s="0"/>
      <c r="I1031" s="0"/>
      <c r="J1031" s="0"/>
      <c r="K1031" s="0"/>
      <c r="L1031" s="0"/>
      <c r="M1031" s="10" t="s">
        <v>653</v>
      </c>
      <c r="N1031" s="0"/>
      <c r="O1031" s="0"/>
      <c r="P1031" s="0"/>
      <c r="Q1031" s="0"/>
      <c r="R1031" s="0"/>
      <c r="S1031" s="0"/>
      <c r="T1031" s="0"/>
    </row>
    <row r="1032" customFormat="false" ht="12.8" hidden="false" customHeight="false" outlineLevel="0" collapsed="false">
      <c r="A1032" s="0" t="s">
        <v>20</v>
      </c>
      <c r="B1032" s="0" t="s">
        <v>1406</v>
      </c>
      <c r="C1032" s="10" t="n">
        <f aca="false">VLOOKUP(A1032,'patient_data_survival(Nov17)'!$B$2:$J$71,9,0)</f>
        <v>0</v>
      </c>
      <c r="D1032" s="10" t="e">
        <f aca="false"/>
        <v>#N/A</v>
      </c>
      <c r="E1032" s="0"/>
      <c r="F1032" s="0"/>
      <c r="G1032" s="0"/>
      <c r="H1032" s="0"/>
      <c r="I1032" s="0"/>
      <c r="J1032" s="0"/>
      <c r="K1032" s="0"/>
      <c r="L1032" s="0"/>
      <c r="M1032" s="10" t="s">
        <v>653</v>
      </c>
      <c r="N1032" s="0"/>
      <c r="O1032" s="0"/>
      <c r="P1032" s="0"/>
      <c r="Q1032" s="0"/>
      <c r="R1032" s="0"/>
      <c r="S1032" s="0"/>
      <c r="T1032" s="0"/>
    </row>
    <row r="1033" customFormat="false" ht="12.8" hidden="false" customHeight="false" outlineLevel="0" collapsed="false">
      <c r="A1033" s="0" t="s">
        <v>20</v>
      </c>
      <c r="B1033" s="0" t="s">
        <v>1407</v>
      </c>
      <c r="C1033" s="10" t="n">
        <f aca="false">VLOOKUP(A1033,'patient_data_survival(Nov17)'!$B$2:$J$71,9,0)</f>
        <v>0</v>
      </c>
      <c r="D1033" s="10" t="e">
        <f aca="false"/>
        <v>#N/A</v>
      </c>
      <c r="E1033" s="0"/>
      <c r="F1033" s="0"/>
      <c r="G1033" s="0"/>
      <c r="H1033" s="0"/>
      <c r="I1033" s="0"/>
      <c r="J1033" s="0"/>
      <c r="K1033" s="0"/>
      <c r="L1033" s="0"/>
      <c r="M1033" s="10" t="s">
        <v>653</v>
      </c>
      <c r="N1033" s="0"/>
      <c r="O1033" s="0"/>
      <c r="P1033" s="0"/>
      <c r="Q1033" s="0"/>
      <c r="R1033" s="0"/>
      <c r="S1033" s="0"/>
      <c r="T1033" s="0"/>
    </row>
    <row r="1034" customFormat="false" ht="12.8" hidden="false" customHeight="false" outlineLevel="0" collapsed="false">
      <c r="A1034" s="0" t="s">
        <v>20</v>
      </c>
      <c r="B1034" s="0" t="s">
        <v>1408</v>
      </c>
      <c r="C1034" s="10" t="n">
        <f aca="false">VLOOKUP(A1034,'patient_data_survival(Nov17)'!$B$2:$J$71,9,0)</f>
        <v>0</v>
      </c>
      <c r="D1034" s="10" t="e">
        <f aca="false"/>
        <v>#N/A</v>
      </c>
      <c r="E1034" s="0"/>
      <c r="F1034" s="0"/>
      <c r="G1034" s="0"/>
      <c r="H1034" s="0"/>
      <c r="I1034" s="0"/>
      <c r="J1034" s="0"/>
      <c r="K1034" s="0"/>
      <c r="L1034" s="0"/>
      <c r="M1034" s="10" t="s">
        <v>653</v>
      </c>
      <c r="N1034" s="0"/>
      <c r="O1034" s="0"/>
      <c r="P1034" s="0"/>
      <c r="Q1034" s="0"/>
      <c r="R1034" s="0"/>
      <c r="S1034" s="0"/>
      <c r="T1034" s="0"/>
    </row>
    <row r="1035" customFormat="false" ht="12.8" hidden="false" customHeight="false" outlineLevel="0" collapsed="false">
      <c r="A1035" s="0" t="s">
        <v>20</v>
      </c>
      <c r="B1035" s="0" t="s">
        <v>1409</v>
      </c>
      <c r="C1035" s="10" t="n">
        <f aca="false">VLOOKUP(A1035,'patient_data_survival(Nov17)'!$B$2:$J$71,9,0)</f>
        <v>0</v>
      </c>
      <c r="D1035" s="10" t="e">
        <f aca="false"/>
        <v>#N/A</v>
      </c>
      <c r="E1035" s="0"/>
      <c r="F1035" s="0"/>
      <c r="G1035" s="0"/>
      <c r="H1035" s="0"/>
      <c r="I1035" s="0"/>
      <c r="J1035" s="0"/>
      <c r="K1035" s="0"/>
      <c r="L1035" s="0"/>
      <c r="M1035" s="10" t="s">
        <v>653</v>
      </c>
      <c r="N1035" s="0"/>
      <c r="O1035" s="0"/>
      <c r="P1035" s="0"/>
      <c r="Q1035" s="0"/>
      <c r="R1035" s="0"/>
      <c r="S1035" s="0"/>
      <c r="T1035" s="0"/>
    </row>
    <row r="1036" customFormat="false" ht="12.8" hidden="false" customHeight="false" outlineLevel="0" collapsed="false">
      <c r="A1036" s="0" t="s">
        <v>20</v>
      </c>
      <c r="B1036" s="0" t="s">
        <v>1410</v>
      </c>
      <c r="C1036" s="10" t="n">
        <f aca="false">VLOOKUP(A1036,'patient_data_survival(Nov17)'!$B$2:$J$71,9,0)</f>
        <v>0</v>
      </c>
      <c r="D1036" s="10" t="e">
        <f aca="false"/>
        <v>#N/A</v>
      </c>
      <c r="E1036" s="0"/>
      <c r="F1036" s="0"/>
      <c r="G1036" s="0"/>
      <c r="H1036" s="0"/>
      <c r="I1036" s="0"/>
      <c r="J1036" s="0"/>
      <c r="K1036" s="0"/>
      <c r="L1036" s="0"/>
      <c r="M1036" s="10" t="s">
        <v>653</v>
      </c>
      <c r="N1036" s="0"/>
      <c r="O1036" s="0"/>
      <c r="P1036" s="0"/>
      <c r="Q1036" s="0"/>
      <c r="R1036" s="0"/>
      <c r="S1036" s="0"/>
      <c r="T1036" s="0"/>
    </row>
    <row r="1037" customFormat="false" ht="12.8" hidden="false" customHeight="false" outlineLevel="0" collapsed="false">
      <c r="A1037" s="0" t="s">
        <v>20</v>
      </c>
      <c r="B1037" s="0" t="s">
        <v>1411</v>
      </c>
      <c r="C1037" s="10" t="n">
        <f aca="false">VLOOKUP(A1037,'patient_data_survival(Nov17)'!$B$2:$J$71,9,0)</f>
        <v>0</v>
      </c>
      <c r="D1037" s="10" t="e">
        <f aca="false"/>
        <v>#N/A</v>
      </c>
      <c r="E1037" s="0"/>
      <c r="F1037" s="0"/>
      <c r="G1037" s="0"/>
      <c r="H1037" s="0"/>
      <c r="I1037" s="0"/>
      <c r="J1037" s="0"/>
      <c r="K1037" s="0"/>
      <c r="L1037" s="0"/>
      <c r="M1037" s="10" t="s">
        <v>653</v>
      </c>
      <c r="N1037" s="0"/>
      <c r="O1037" s="0"/>
      <c r="P1037" s="0"/>
      <c r="Q1037" s="0"/>
      <c r="R1037" s="0"/>
      <c r="S1037" s="0"/>
      <c r="T1037" s="0"/>
    </row>
    <row r="1038" customFormat="false" ht="12.8" hidden="false" customHeight="false" outlineLevel="0" collapsed="false">
      <c r="A1038" s="0" t="s">
        <v>20</v>
      </c>
      <c r="B1038" s="0" t="s">
        <v>1412</v>
      </c>
      <c r="C1038" s="10" t="n">
        <f aca="false">VLOOKUP(A1038,'patient_data_survival(Nov17)'!$B$2:$J$71,9,0)</f>
        <v>0</v>
      </c>
      <c r="D1038" s="10" t="e">
        <f aca="false"/>
        <v>#N/A</v>
      </c>
      <c r="E1038" s="0"/>
      <c r="F1038" s="0"/>
      <c r="G1038" s="0"/>
      <c r="H1038" s="0"/>
      <c r="I1038" s="0"/>
      <c r="J1038" s="0"/>
      <c r="K1038" s="0"/>
      <c r="L1038" s="0"/>
      <c r="M1038" s="10" t="s">
        <v>653</v>
      </c>
      <c r="N1038" s="0"/>
      <c r="O1038" s="0"/>
      <c r="P1038" s="0"/>
      <c r="Q1038" s="0"/>
      <c r="R1038" s="0"/>
      <c r="S1038" s="0"/>
      <c r="T1038" s="0"/>
    </row>
    <row r="1039" customFormat="false" ht="12.8" hidden="false" customHeight="false" outlineLevel="0" collapsed="false">
      <c r="A1039" s="0" t="s">
        <v>20</v>
      </c>
      <c r="B1039" s="0" t="s">
        <v>1413</v>
      </c>
      <c r="C1039" s="10" t="n">
        <f aca="false">VLOOKUP(A1039,'patient_data_survival(Nov17)'!$B$2:$J$71,9,0)</f>
        <v>0</v>
      </c>
      <c r="D1039" s="10" t="e">
        <f aca="false"/>
        <v>#N/A</v>
      </c>
      <c r="E1039" s="0"/>
      <c r="F1039" s="0"/>
      <c r="G1039" s="0"/>
      <c r="H1039" s="0"/>
      <c r="I1039" s="0"/>
      <c r="J1039" s="0"/>
      <c r="K1039" s="0"/>
      <c r="L1039" s="0"/>
      <c r="M1039" s="10" t="s">
        <v>653</v>
      </c>
      <c r="N1039" s="0"/>
      <c r="O1039" s="0"/>
      <c r="P1039" s="0"/>
      <c r="Q1039" s="0"/>
      <c r="R1039" s="0"/>
      <c r="S1039" s="0"/>
      <c r="T1039" s="0"/>
    </row>
    <row r="1040" customFormat="false" ht="12.8" hidden="false" customHeight="false" outlineLevel="0" collapsed="false">
      <c r="A1040" s="0" t="s">
        <v>20</v>
      </c>
      <c r="B1040" s="0" t="s">
        <v>1414</v>
      </c>
      <c r="C1040" s="10" t="n">
        <f aca="false">VLOOKUP(A1040,'patient_data_survival(Nov17)'!$B$2:$J$71,9,0)</f>
        <v>0</v>
      </c>
      <c r="D1040" s="10" t="e">
        <f aca="false"/>
        <v>#N/A</v>
      </c>
      <c r="E1040" s="0"/>
      <c r="F1040" s="0"/>
      <c r="G1040" s="0"/>
      <c r="H1040" s="0"/>
      <c r="I1040" s="0"/>
      <c r="J1040" s="0"/>
      <c r="K1040" s="0"/>
      <c r="L1040" s="0"/>
      <c r="M1040" s="10" t="s">
        <v>653</v>
      </c>
      <c r="N1040" s="0"/>
      <c r="O1040" s="0"/>
      <c r="P1040" s="0"/>
      <c r="Q1040" s="0"/>
      <c r="R1040" s="0"/>
      <c r="S1040" s="0"/>
      <c r="T1040" s="0"/>
    </row>
    <row r="1041" customFormat="false" ht="12.8" hidden="false" customHeight="false" outlineLevel="0" collapsed="false">
      <c r="A1041" s="0" t="s">
        <v>20</v>
      </c>
      <c r="B1041" s="0" t="s">
        <v>1415</v>
      </c>
      <c r="C1041" s="10" t="n">
        <f aca="false">VLOOKUP(A1041,'patient_data_survival(Nov17)'!$B$2:$J$71,9,0)</f>
        <v>0</v>
      </c>
      <c r="D1041" s="10" t="e">
        <f aca="false"/>
        <v>#N/A</v>
      </c>
      <c r="E1041" s="0"/>
      <c r="F1041" s="0"/>
      <c r="G1041" s="0"/>
      <c r="H1041" s="0"/>
      <c r="I1041" s="0"/>
      <c r="J1041" s="0"/>
      <c r="K1041" s="0"/>
      <c r="L1041" s="0"/>
      <c r="M1041" s="10" t="s">
        <v>653</v>
      </c>
      <c r="N1041" s="0"/>
      <c r="O1041" s="0"/>
      <c r="P1041" s="0"/>
      <c r="Q1041" s="0"/>
      <c r="R1041" s="0"/>
      <c r="S1041" s="0"/>
      <c r="T1041" s="0"/>
    </row>
    <row r="1042" customFormat="false" ht="12.8" hidden="false" customHeight="false" outlineLevel="0" collapsed="false">
      <c r="A1042" s="0" t="s">
        <v>20</v>
      </c>
      <c r="B1042" s="0" t="s">
        <v>1416</v>
      </c>
      <c r="C1042" s="10" t="n">
        <f aca="false">VLOOKUP(A1042,'patient_data_survival(Nov17)'!$B$2:$J$71,9,0)</f>
        <v>0</v>
      </c>
      <c r="D1042" s="10" t="e">
        <f aca="false"/>
        <v>#N/A</v>
      </c>
      <c r="E1042" s="0"/>
      <c r="F1042" s="0"/>
      <c r="G1042" s="0"/>
      <c r="H1042" s="0"/>
      <c r="I1042" s="0"/>
      <c r="J1042" s="0"/>
      <c r="K1042" s="0"/>
      <c r="L1042" s="0"/>
      <c r="M1042" s="10" t="s">
        <v>653</v>
      </c>
      <c r="N1042" s="0"/>
      <c r="O1042" s="0"/>
      <c r="P1042" s="0"/>
      <c r="Q1042" s="0"/>
      <c r="R1042" s="0"/>
      <c r="S1042" s="0"/>
      <c r="T1042" s="0"/>
    </row>
    <row r="1043" customFormat="false" ht="12.8" hidden="false" customHeight="false" outlineLevel="0" collapsed="false">
      <c r="A1043" s="0" t="s">
        <v>20</v>
      </c>
      <c r="B1043" s="0" t="s">
        <v>1417</v>
      </c>
      <c r="C1043" s="10" t="n">
        <f aca="false">VLOOKUP(A1043,'patient_data_survival(Nov17)'!$B$2:$J$71,9,0)</f>
        <v>0</v>
      </c>
      <c r="D1043" s="10" t="e">
        <f aca="false"/>
        <v>#N/A</v>
      </c>
      <c r="E1043" s="0"/>
      <c r="F1043" s="0"/>
      <c r="G1043" s="0"/>
      <c r="H1043" s="0"/>
      <c r="I1043" s="0"/>
      <c r="J1043" s="0"/>
      <c r="K1043" s="0"/>
      <c r="L1043" s="0"/>
      <c r="M1043" s="10" t="s">
        <v>653</v>
      </c>
      <c r="N1043" s="0"/>
      <c r="O1043" s="0"/>
      <c r="P1043" s="0"/>
      <c r="Q1043" s="0"/>
      <c r="R1043" s="0"/>
      <c r="S1043" s="0"/>
      <c r="T1043" s="0"/>
    </row>
    <row r="1044" customFormat="false" ht="12.8" hidden="false" customHeight="false" outlineLevel="0" collapsed="false">
      <c r="A1044" s="0" t="s">
        <v>20</v>
      </c>
      <c r="B1044" s="0" t="s">
        <v>1418</v>
      </c>
      <c r="C1044" s="10" t="n">
        <f aca="false">VLOOKUP(A1044,'patient_data_survival(Nov17)'!$B$2:$J$71,9,0)</f>
        <v>0</v>
      </c>
      <c r="D1044" s="10" t="e">
        <f aca="false"/>
        <v>#N/A</v>
      </c>
      <c r="E1044" s="0"/>
      <c r="F1044" s="0"/>
      <c r="G1044" s="0"/>
      <c r="H1044" s="0"/>
      <c r="I1044" s="0"/>
      <c r="J1044" s="0"/>
      <c r="K1044" s="0"/>
      <c r="L1044" s="0"/>
      <c r="M1044" s="10" t="s">
        <v>653</v>
      </c>
      <c r="N1044" s="0"/>
      <c r="O1044" s="0"/>
      <c r="P1044" s="0"/>
      <c r="Q1044" s="0"/>
      <c r="R1044" s="0"/>
      <c r="S1044" s="0"/>
      <c r="T1044" s="0"/>
    </row>
    <row r="1045" customFormat="false" ht="12.8" hidden="false" customHeight="false" outlineLevel="0" collapsed="false">
      <c r="A1045" s="0" t="s">
        <v>20</v>
      </c>
      <c r="B1045" s="0" t="s">
        <v>1419</v>
      </c>
      <c r="C1045" s="10" t="n">
        <f aca="false">VLOOKUP(A1045,'patient_data_survival(Nov17)'!$B$2:$J$71,9,0)</f>
        <v>0</v>
      </c>
      <c r="D1045" s="10" t="e">
        <f aca="false"/>
        <v>#N/A</v>
      </c>
      <c r="E1045" s="0"/>
      <c r="F1045" s="0"/>
      <c r="G1045" s="0"/>
      <c r="H1045" s="0"/>
      <c r="I1045" s="0"/>
      <c r="J1045" s="0"/>
      <c r="K1045" s="0"/>
      <c r="L1045" s="0"/>
      <c r="M1045" s="10" t="s">
        <v>653</v>
      </c>
      <c r="N1045" s="0"/>
      <c r="O1045" s="0"/>
      <c r="P1045" s="0"/>
      <c r="Q1045" s="0"/>
      <c r="R1045" s="0"/>
      <c r="S1045" s="0"/>
      <c r="T1045" s="0"/>
    </row>
    <row r="1046" customFormat="false" ht="12.8" hidden="false" customHeight="false" outlineLevel="0" collapsed="false">
      <c r="A1046" s="0" t="s">
        <v>20</v>
      </c>
      <c r="B1046" s="0" t="s">
        <v>1420</v>
      </c>
      <c r="C1046" s="10" t="n">
        <f aca="false">VLOOKUP(A1046,'patient_data_survival(Nov17)'!$B$2:$J$71,9,0)</f>
        <v>0</v>
      </c>
      <c r="D1046" s="10" t="e">
        <f aca="false"/>
        <v>#N/A</v>
      </c>
      <c r="E1046" s="0"/>
      <c r="F1046" s="0"/>
      <c r="G1046" s="0"/>
      <c r="H1046" s="0"/>
      <c r="I1046" s="0"/>
      <c r="J1046" s="0"/>
      <c r="K1046" s="0"/>
      <c r="L1046" s="0"/>
      <c r="M1046" s="10" t="s">
        <v>653</v>
      </c>
      <c r="N1046" s="0"/>
      <c r="O1046" s="0"/>
      <c r="P1046" s="0"/>
      <c r="Q1046" s="0"/>
      <c r="R1046" s="0"/>
      <c r="S1046" s="0"/>
      <c r="T1046" s="0"/>
    </row>
    <row r="1047" customFormat="false" ht="12.8" hidden="false" customHeight="false" outlineLevel="0" collapsed="false">
      <c r="A1047" s="0" t="s">
        <v>20</v>
      </c>
      <c r="B1047" s="0" t="s">
        <v>1421</v>
      </c>
      <c r="C1047" s="10" t="n">
        <f aca="false">VLOOKUP(A1047,'patient_data_survival(Nov17)'!$B$2:$J$71,9,0)</f>
        <v>0</v>
      </c>
      <c r="D1047" s="10" t="e">
        <f aca="false"/>
        <v>#N/A</v>
      </c>
      <c r="E1047" s="0"/>
      <c r="F1047" s="0"/>
      <c r="G1047" s="0"/>
      <c r="H1047" s="0"/>
      <c r="I1047" s="0"/>
      <c r="J1047" s="0"/>
      <c r="K1047" s="0"/>
      <c r="L1047" s="0"/>
      <c r="M1047" s="10" t="s">
        <v>653</v>
      </c>
      <c r="N1047" s="0"/>
      <c r="O1047" s="0"/>
      <c r="P1047" s="0"/>
      <c r="Q1047" s="0"/>
      <c r="R1047" s="0"/>
      <c r="S1047" s="0"/>
      <c r="T1047" s="0"/>
    </row>
    <row r="1048" customFormat="false" ht="12.8" hidden="false" customHeight="false" outlineLevel="0" collapsed="false">
      <c r="A1048" s="0" t="s">
        <v>20</v>
      </c>
      <c r="B1048" s="0" t="s">
        <v>1422</v>
      </c>
      <c r="C1048" s="10" t="n">
        <f aca="false">VLOOKUP(A1048,'patient_data_survival(Nov17)'!$B$2:$J$71,9,0)</f>
        <v>0</v>
      </c>
      <c r="D1048" s="10" t="e">
        <f aca="false"/>
        <v>#N/A</v>
      </c>
      <c r="M1048" s="10" t="s">
        <v>653</v>
      </c>
    </row>
    <row r="1049" customFormat="false" ht="12.8" hidden="false" customHeight="false" outlineLevel="0" collapsed="false">
      <c r="A1049" s="0" t="s">
        <v>20</v>
      </c>
      <c r="B1049" s="0" t="s">
        <v>1423</v>
      </c>
      <c r="C1049" s="10" t="n">
        <f aca="false">VLOOKUP(A1049,'patient_data_survival(Nov17)'!$B$2:$J$71,9,0)</f>
        <v>0</v>
      </c>
      <c r="D1049" s="10" t="e">
        <f aca="false"/>
        <v>#N/A</v>
      </c>
      <c r="E1049" s="0"/>
      <c r="F1049" s="0"/>
      <c r="G1049" s="0"/>
      <c r="H1049" s="0"/>
      <c r="I1049" s="0"/>
      <c r="J1049" s="0"/>
      <c r="K1049" s="0"/>
      <c r="L1049" s="0"/>
      <c r="M1049" s="10" t="s">
        <v>653</v>
      </c>
      <c r="N1049" s="0"/>
      <c r="O1049" s="0"/>
      <c r="P1049" s="0"/>
      <c r="Q1049" s="0"/>
      <c r="R1049" s="0"/>
      <c r="S1049" s="0"/>
      <c r="T1049" s="0"/>
    </row>
    <row r="1050" customFormat="false" ht="12.8" hidden="false" customHeight="false" outlineLevel="0" collapsed="false">
      <c r="A1050" s="0" t="s">
        <v>20</v>
      </c>
      <c r="B1050" s="0" t="s">
        <v>1424</v>
      </c>
      <c r="C1050" s="10" t="n">
        <f aca="false">VLOOKUP(A1050,'patient_data_survival(Nov17)'!$B$2:$J$71,9,0)</f>
        <v>0</v>
      </c>
      <c r="D1050" s="10" t="e">
        <f aca="false"/>
        <v>#N/A</v>
      </c>
      <c r="E1050" s="0"/>
      <c r="F1050" s="0"/>
      <c r="G1050" s="0"/>
      <c r="H1050" s="0"/>
      <c r="I1050" s="0"/>
      <c r="J1050" s="0"/>
      <c r="K1050" s="0"/>
      <c r="L1050" s="0"/>
      <c r="M1050" s="10" t="s">
        <v>653</v>
      </c>
      <c r="N1050" s="0"/>
      <c r="O1050" s="0"/>
      <c r="P1050" s="0"/>
      <c r="Q1050" s="0"/>
      <c r="R1050" s="0"/>
      <c r="S1050" s="0"/>
      <c r="T1050" s="0"/>
    </row>
    <row r="1051" customFormat="false" ht="12.8" hidden="false" customHeight="false" outlineLevel="0" collapsed="false">
      <c r="A1051" s="0" t="s">
        <v>20</v>
      </c>
      <c r="B1051" s="0" t="s">
        <v>1425</v>
      </c>
      <c r="C1051" s="10" t="n">
        <f aca="false">VLOOKUP(A1051,'patient_data_survival(Nov17)'!$B$2:$J$71,9,0)</f>
        <v>0</v>
      </c>
      <c r="D1051" s="10" t="e">
        <f aca="false"/>
        <v>#N/A</v>
      </c>
      <c r="E1051" s="0"/>
      <c r="F1051" s="0"/>
      <c r="G1051" s="0"/>
      <c r="H1051" s="0"/>
      <c r="I1051" s="0"/>
      <c r="J1051" s="0"/>
      <c r="K1051" s="0"/>
      <c r="L1051" s="0"/>
      <c r="M1051" s="10" t="s">
        <v>653</v>
      </c>
      <c r="N1051" s="0"/>
      <c r="O1051" s="0"/>
      <c r="P1051" s="0"/>
      <c r="Q1051" s="0"/>
      <c r="R1051" s="0"/>
      <c r="S1051" s="0"/>
      <c r="T1051" s="0"/>
    </row>
    <row r="1052" customFormat="false" ht="12.8" hidden="false" customHeight="false" outlineLevel="0" collapsed="false">
      <c r="A1052" s="0" t="s">
        <v>20</v>
      </c>
      <c r="B1052" s="0" t="s">
        <v>1426</v>
      </c>
      <c r="C1052" s="10" t="n">
        <f aca="false">VLOOKUP(A1052,'patient_data_survival(Nov17)'!$B$2:$J$71,9,0)</f>
        <v>0</v>
      </c>
      <c r="D1052" s="10" t="e">
        <f aca="false"/>
        <v>#N/A</v>
      </c>
      <c r="E1052" s="0"/>
      <c r="F1052" s="0"/>
      <c r="G1052" s="0"/>
      <c r="H1052" s="0"/>
      <c r="I1052" s="0"/>
      <c r="J1052" s="0"/>
      <c r="K1052" s="0"/>
      <c r="L1052" s="0"/>
      <c r="M1052" s="10" t="s">
        <v>653</v>
      </c>
      <c r="N1052" s="0"/>
      <c r="O1052" s="0"/>
      <c r="P1052" s="0"/>
      <c r="Q1052" s="0"/>
      <c r="R1052" s="0"/>
      <c r="S1052" s="0"/>
      <c r="T1052" s="0"/>
    </row>
    <row r="1053" customFormat="false" ht="12.8" hidden="false" customHeight="false" outlineLevel="0" collapsed="false">
      <c r="A1053" s="0" t="s">
        <v>20</v>
      </c>
      <c r="B1053" s="0" t="s">
        <v>1427</v>
      </c>
      <c r="C1053" s="10" t="n">
        <f aca="false">VLOOKUP(A1053,'patient_data_survival(Nov17)'!$B$2:$J$71,9,0)</f>
        <v>0</v>
      </c>
      <c r="D1053" s="10" t="e">
        <f aca="false"/>
        <v>#N/A</v>
      </c>
      <c r="E1053" s="0"/>
      <c r="F1053" s="0"/>
      <c r="G1053" s="0"/>
      <c r="H1053" s="0"/>
      <c r="I1053" s="0"/>
      <c r="J1053" s="0"/>
      <c r="K1053" s="0"/>
      <c r="L1053" s="0"/>
      <c r="M1053" s="10" t="s">
        <v>653</v>
      </c>
      <c r="N1053" s="0"/>
      <c r="O1053" s="0"/>
      <c r="P1053" s="0"/>
      <c r="Q1053" s="0"/>
      <c r="R1053" s="0"/>
      <c r="S1053" s="0"/>
      <c r="T1053" s="0"/>
    </row>
    <row r="1054" customFormat="false" ht="12.8" hidden="false" customHeight="false" outlineLevel="0" collapsed="false">
      <c r="A1054" s="0" t="s">
        <v>20</v>
      </c>
      <c r="B1054" s="0" t="s">
        <v>1428</v>
      </c>
      <c r="C1054" s="10" t="n">
        <f aca="false">VLOOKUP(A1054,'patient_data_survival(Nov17)'!$B$2:$J$71,9,0)</f>
        <v>0</v>
      </c>
      <c r="D1054" s="10" t="e">
        <f aca="false"/>
        <v>#N/A</v>
      </c>
      <c r="E1054" s="0"/>
      <c r="F1054" s="0"/>
      <c r="G1054" s="0"/>
      <c r="H1054" s="0"/>
      <c r="I1054" s="0"/>
      <c r="J1054" s="0"/>
      <c r="K1054" s="0"/>
      <c r="L1054" s="0"/>
      <c r="M1054" s="10" t="s">
        <v>653</v>
      </c>
      <c r="N1054" s="0"/>
      <c r="O1054" s="0"/>
      <c r="P1054" s="0"/>
      <c r="Q1054" s="0"/>
      <c r="R1054" s="0"/>
      <c r="S1054" s="0"/>
      <c r="T1054" s="0"/>
    </row>
    <row r="1055" customFormat="false" ht="12.8" hidden="false" customHeight="false" outlineLevel="0" collapsed="false">
      <c r="A1055" s="0" t="s">
        <v>20</v>
      </c>
      <c r="B1055" s="0" t="s">
        <v>1429</v>
      </c>
      <c r="C1055" s="10" t="n">
        <f aca="false">VLOOKUP(A1055,'patient_data_survival(Nov17)'!$B$2:$J$71,9,0)</f>
        <v>0</v>
      </c>
      <c r="D1055" s="10" t="e">
        <f aca="false"/>
        <v>#N/A</v>
      </c>
      <c r="E1055" s="0"/>
      <c r="F1055" s="0"/>
      <c r="G1055" s="0"/>
      <c r="H1055" s="0"/>
      <c r="I1055" s="0"/>
      <c r="J1055" s="0"/>
      <c r="K1055" s="0"/>
      <c r="L1055" s="0"/>
      <c r="M1055" s="10" t="s">
        <v>653</v>
      </c>
      <c r="N1055" s="0"/>
      <c r="O1055" s="0"/>
      <c r="P1055" s="0"/>
      <c r="Q1055" s="0"/>
      <c r="R1055" s="0"/>
      <c r="S1055" s="0"/>
      <c r="T1055" s="0"/>
    </row>
  </sheetData>
  <autoFilter ref="A:T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0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8.50510204081633"/>
  </cols>
  <sheetData>
    <row r="1" customFormat="false" ht="13.8" hidden="false" customHeight="false" outlineLevel="0" collapsed="false">
      <c r="A1" s="41" t="s">
        <v>1430</v>
      </c>
      <c r="B1" s="41" t="s">
        <v>4</v>
      </c>
    </row>
    <row r="2" customFormat="false" ht="13.8" hidden="false" customHeight="false" outlineLevel="0" collapsed="false">
      <c r="A2" s="42" t="s">
        <v>160</v>
      </c>
      <c r="B2" s="41" t="n">
        <v>1</v>
      </c>
    </row>
    <row r="3" customFormat="false" ht="13.8" hidden="false" customHeight="false" outlineLevel="0" collapsed="false">
      <c r="A3" s="42" t="s">
        <v>16</v>
      </c>
      <c r="B3" s="42" t="n">
        <v>0</v>
      </c>
    </row>
    <row r="4" customFormat="false" ht="13.8" hidden="false" customHeight="false" outlineLevel="0" collapsed="false">
      <c r="A4" s="42" t="s">
        <v>23</v>
      </c>
      <c r="B4" s="42" t="n">
        <v>1</v>
      </c>
    </row>
    <row r="5" customFormat="false" ht="13.8" hidden="false" customHeight="false" outlineLevel="0" collapsed="false">
      <c r="A5" s="42" t="s">
        <v>26</v>
      </c>
      <c r="B5" s="42" t="n">
        <v>0</v>
      </c>
    </row>
    <row r="6" customFormat="false" ht="13.8" hidden="false" customHeight="false" outlineLevel="0" collapsed="false">
      <c r="A6" s="42" t="s">
        <v>29</v>
      </c>
      <c r="B6" s="41" t="n">
        <v>0</v>
      </c>
    </row>
    <row r="7" customFormat="false" ht="13.8" hidden="false" customHeight="false" outlineLevel="0" collapsed="false">
      <c r="A7" s="42" t="s">
        <v>162</v>
      </c>
      <c r="B7" s="42" t="n">
        <v>1</v>
      </c>
    </row>
    <row r="8" customFormat="false" ht="13.8" hidden="false" customHeight="false" outlineLevel="0" collapsed="false">
      <c r="A8" s="42" t="s">
        <v>164</v>
      </c>
      <c r="B8" s="42" t="n">
        <v>1</v>
      </c>
    </row>
    <row r="9" customFormat="false" ht="13.8" hidden="false" customHeight="false" outlineLevel="0" collapsed="false">
      <c r="A9" s="42" t="s">
        <v>166</v>
      </c>
      <c r="B9" s="42" t="n">
        <v>1</v>
      </c>
    </row>
    <row r="10" customFormat="false" ht="13.8" hidden="false" customHeight="false" outlineLevel="0" collapsed="false">
      <c r="A10" s="42" t="s">
        <v>33</v>
      </c>
      <c r="B10" s="42" t="n">
        <v>0</v>
      </c>
    </row>
    <row r="11" customFormat="false" ht="13.8" hidden="false" customHeight="false" outlineLevel="0" collapsed="false">
      <c r="A11" s="42" t="s">
        <v>170</v>
      </c>
      <c r="B11" s="41" t="n">
        <v>1</v>
      </c>
    </row>
    <row r="12" customFormat="false" ht="13.8" hidden="false" customHeight="false" outlineLevel="0" collapsed="false">
      <c r="A12" s="42" t="s">
        <v>36</v>
      </c>
      <c r="B12" s="42" t="n">
        <v>0</v>
      </c>
    </row>
    <row r="13" customFormat="false" ht="13.8" hidden="false" customHeight="false" outlineLevel="0" collapsed="false">
      <c r="A13" s="42" t="s">
        <v>172</v>
      </c>
      <c r="B13" s="42" t="n">
        <v>1</v>
      </c>
    </row>
    <row r="14" customFormat="false" ht="13.8" hidden="false" customHeight="false" outlineLevel="0" collapsed="false">
      <c r="A14" s="42" t="s">
        <v>174</v>
      </c>
      <c r="B14" s="42" t="n">
        <v>1</v>
      </c>
    </row>
    <row r="15" customFormat="false" ht="13.8" hidden="false" customHeight="false" outlineLevel="0" collapsed="false">
      <c r="A15" s="42" t="s">
        <v>176</v>
      </c>
      <c r="B15" s="42" t="n">
        <v>1</v>
      </c>
    </row>
    <row r="16" customFormat="false" ht="13.8" hidden="false" customHeight="false" outlineLevel="0" collapsed="false">
      <c r="A16" s="42" t="s">
        <v>178</v>
      </c>
      <c r="B16" s="41" t="n">
        <v>1</v>
      </c>
    </row>
    <row r="17" customFormat="false" ht="13.8" hidden="false" customHeight="false" outlineLevel="0" collapsed="false">
      <c r="A17" s="42" t="s">
        <v>39</v>
      </c>
      <c r="B17" s="42" t="n">
        <v>0</v>
      </c>
    </row>
    <row r="18" customFormat="false" ht="13.8" hidden="false" customHeight="false" outlineLevel="0" collapsed="false">
      <c r="A18" s="42" t="s">
        <v>41</v>
      </c>
      <c r="B18" s="42" t="n">
        <v>0</v>
      </c>
    </row>
    <row r="19" customFormat="false" ht="13.8" hidden="false" customHeight="false" outlineLevel="0" collapsed="false">
      <c r="A19" s="42" t="s">
        <v>43</v>
      </c>
      <c r="B19" s="41" t="n">
        <v>0</v>
      </c>
    </row>
    <row r="20" customFormat="false" ht="13.8" hidden="false" customHeight="false" outlineLevel="0" collapsed="false">
      <c r="A20" s="42" t="s">
        <v>53</v>
      </c>
      <c r="B20" s="42" t="n">
        <v>0</v>
      </c>
    </row>
    <row r="21" customFormat="false" ht="13.8" hidden="false" customHeight="false" outlineLevel="0" collapsed="false">
      <c r="A21" s="42" t="s">
        <v>56</v>
      </c>
      <c r="B21" s="42" t="n">
        <v>0</v>
      </c>
    </row>
    <row r="22" customFormat="false" ht="13.8" hidden="false" customHeight="false" outlineLevel="0" collapsed="false">
      <c r="A22" s="42" t="s">
        <v>58</v>
      </c>
      <c r="B22" s="42" t="n">
        <v>0</v>
      </c>
    </row>
    <row r="23" customFormat="false" ht="13.8" hidden="false" customHeight="false" outlineLevel="0" collapsed="false">
      <c r="A23" s="42" t="s">
        <v>182</v>
      </c>
      <c r="B23" s="41" t="n">
        <v>1</v>
      </c>
    </row>
    <row r="24" customFormat="false" ht="13.8" hidden="false" customHeight="false" outlineLevel="0" collapsed="false">
      <c r="A24" s="42" t="s">
        <v>62</v>
      </c>
      <c r="B24" s="42" t="n">
        <v>0</v>
      </c>
    </row>
    <row r="25" customFormat="false" ht="13.8" hidden="false" customHeight="false" outlineLevel="0" collapsed="false">
      <c r="A25" s="42" t="s">
        <v>64</v>
      </c>
      <c r="B25" s="41" t="n">
        <v>0</v>
      </c>
    </row>
    <row r="26" customFormat="false" ht="13.8" hidden="false" customHeight="false" outlineLevel="0" collapsed="false">
      <c r="A26" s="42" t="s">
        <v>66</v>
      </c>
      <c r="B26" s="41" t="n">
        <v>0</v>
      </c>
    </row>
    <row r="27" customFormat="false" ht="13.8" hidden="false" customHeight="false" outlineLevel="0" collapsed="false">
      <c r="A27" s="42" t="s">
        <v>68</v>
      </c>
      <c r="B27" s="41" t="n">
        <v>0</v>
      </c>
    </row>
    <row r="28" customFormat="false" ht="13.8" hidden="false" customHeight="false" outlineLevel="0" collapsed="false">
      <c r="A28" s="42" t="s">
        <v>70</v>
      </c>
      <c r="B28" s="42" t="n">
        <v>0</v>
      </c>
    </row>
    <row r="29" customFormat="false" ht="13.8" hidden="false" customHeight="false" outlineLevel="0" collapsed="false">
      <c r="A29" s="42" t="s">
        <v>184</v>
      </c>
      <c r="B29" s="42" t="n">
        <v>0</v>
      </c>
    </row>
    <row r="30" customFormat="false" ht="13.8" hidden="false" customHeight="false" outlineLevel="0" collapsed="false">
      <c r="A30" s="42" t="s">
        <v>75</v>
      </c>
      <c r="B30" s="42" t="n">
        <v>0</v>
      </c>
    </row>
    <row r="31" customFormat="false" ht="13.8" hidden="false" customHeight="false" outlineLevel="0" collapsed="false">
      <c r="A31" s="42" t="s">
        <v>79</v>
      </c>
      <c r="B31" s="42" t="n">
        <v>0</v>
      </c>
    </row>
    <row r="32" customFormat="false" ht="13.8" hidden="false" customHeight="false" outlineLevel="0" collapsed="false">
      <c r="A32" s="42" t="s">
        <v>81</v>
      </c>
      <c r="B32" s="42" t="n">
        <v>0</v>
      </c>
    </row>
    <row r="33" customFormat="false" ht="13.8" hidden="false" customHeight="false" outlineLevel="0" collapsed="false">
      <c r="A33" s="42" t="s">
        <v>187</v>
      </c>
      <c r="B33" s="42" t="n">
        <v>1</v>
      </c>
    </row>
    <row r="34" customFormat="false" ht="13.8" hidden="false" customHeight="false" outlineLevel="0" collapsed="false">
      <c r="A34" s="42" t="s">
        <v>189</v>
      </c>
      <c r="B34" s="41" t="n">
        <v>1</v>
      </c>
    </row>
    <row r="35" customFormat="false" ht="13.8" hidden="false" customHeight="false" outlineLevel="0" collapsed="false">
      <c r="A35" s="42" t="s">
        <v>83</v>
      </c>
      <c r="B35" s="42" t="n">
        <v>0</v>
      </c>
    </row>
    <row r="36" customFormat="false" ht="13.8" hidden="false" customHeight="false" outlineLevel="0" collapsed="false">
      <c r="A36" s="42" t="s">
        <v>191</v>
      </c>
      <c r="B36" s="41" t="n">
        <v>1</v>
      </c>
    </row>
    <row r="37" customFormat="false" ht="13.8" hidden="false" customHeight="false" outlineLevel="0" collapsed="false">
      <c r="A37" s="42" t="s">
        <v>85</v>
      </c>
      <c r="B37" s="42" t="n">
        <v>0</v>
      </c>
    </row>
    <row r="38" customFormat="false" ht="13.8" hidden="false" customHeight="false" outlineLevel="0" collapsed="false">
      <c r="A38" s="42" t="s">
        <v>87</v>
      </c>
      <c r="B38" s="41" t="n">
        <v>0</v>
      </c>
    </row>
    <row r="39" customFormat="false" ht="13.8" hidden="false" customHeight="false" outlineLevel="0" collapsed="false">
      <c r="A39" s="42" t="s">
        <v>93</v>
      </c>
      <c r="B39" s="42" t="n">
        <v>1</v>
      </c>
    </row>
    <row r="40" customFormat="false" ht="13.8" hidden="false" customHeight="false" outlineLevel="0" collapsed="false">
      <c r="A40" s="42" t="s">
        <v>97</v>
      </c>
      <c r="B40" s="42" t="n">
        <v>0</v>
      </c>
    </row>
    <row r="41" customFormat="false" ht="13.8" hidden="false" customHeight="false" outlineLevel="0" collapsed="false">
      <c r="A41" s="42" t="s">
        <v>195</v>
      </c>
      <c r="B41" s="42" t="n">
        <v>1</v>
      </c>
    </row>
    <row r="42" customFormat="false" ht="13.8" hidden="false" customHeight="false" outlineLevel="0" collapsed="false">
      <c r="A42" s="42" t="s">
        <v>99</v>
      </c>
      <c r="B42" s="41" t="n">
        <v>0</v>
      </c>
    </row>
    <row r="43" customFormat="false" ht="13.8" hidden="false" customHeight="false" outlineLevel="0" collapsed="false">
      <c r="A43" s="42" t="s">
        <v>101</v>
      </c>
      <c r="B43" s="42" t="n">
        <v>0</v>
      </c>
    </row>
    <row r="44" customFormat="false" ht="13.8" hidden="false" customHeight="false" outlineLevel="0" collapsed="false">
      <c r="A44" s="42" t="s">
        <v>103</v>
      </c>
      <c r="B44" s="42" t="n">
        <v>0</v>
      </c>
    </row>
    <row r="45" customFormat="false" ht="13.8" hidden="false" customHeight="false" outlineLevel="0" collapsed="false">
      <c r="A45" s="42" t="s">
        <v>107</v>
      </c>
      <c r="B45" s="42" t="n">
        <v>0</v>
      </c>
    </row>
    <row r="46" customFormat="false" ht="13.8" hidden="false" customHeight="false" outlineLevel="0" collapsed="false">
      <c r="A46" s="42" t="s">
        <v>109</v>
      </c>
      <c r="B46" s="42" t="n">
        <v>0</v>
      </c>
    </row>
    <row r="47" customFormat="false" ht="13.8" hidden="false" customHeight="false" outlineLevel="0" collapsed="false">
      <c r="A47" s="42" t="s">
        <v>199</v>
      </c>
      <c r="B47" s="42" t="n">
        <v>1</v>
      </c>
    </row>
    <row r="48" customFormat="false" ht="13.8" hidden="false" customHeight="false" outlineLevel="0" collapsed="false">
      <c r="A48" s="42" t="s">
        <v>111</v>
      </c>
      <c r="B48" s="42" t="n">
        <v>0</v>
      </c>
    </row>
    <row r="49" customFormat="false" ht="13.8" hidden="false" customHeight="false" outlineLevel="0" collapsed="false">
      <c r="A49" s="42" t="s">
        <v>113</v>
      </c>
      <c r="B49" s="42" t="n">
        <v>0</v>
      </c>
    </row>
    <row r="50" customFormat="false" ht="13.8" hidden="false" customHeight="false" outlineLevel="0" collapsed="false">
      <c r="A50" s="42" t="s">
        <v>115</v>
      </c>
      <c r="B50" s="42" t="n">
        <v>0</v>
      </c>
    </row>
    <row r="51" customFormat="false" ht="13.8" hidden="false" customHeight="false" outlineLevel="0" collapsed="false">
      <c r="A51" s="42" t="s">
        <v>119</v>
      </c>
      <c r="B51" s="41" t="n">
        <v>0</v>
      </c>
    </row>
    <row r="52" customFormat="false" ht="13.8" hidden="false" customHeight="false" outlineLevel="0" collapsed="false">
      <c r="A52" s="42" t="s">
        <v>121</v>
      </c>
      <c r="B52" s="41" t="n">
        <v>0</v>
      </c>
    </row>
    <row r="53" customFormat="false" ht="13.8" hidden="false" customHeight="false" outlineLevel="0" collapsed="false">
      <c r="A53" s="42" t="s">
        <v>123</v>
      </c>
      <c r="B53" s="42" t="n">
        <v>0</v>
      </c>
    </row>
    <row r="54" customFormat="false" ht="13.8" hidden="false" customHeight="false" outlineLevel="0" collapsed="false">
      <c r="A54" s="42" t="s">
        <v>125</v>
      </c>
      <c r="B54" s="42" t="n">
        <v>1</v>
      </c>
    </row>
    <row r="55" customFormat="false" ht="13.8" hidden="false" customHeight="false" outlineLevel="0" collapsed="false">
      <c r="A55" s="42" t="s">
        <v>203</v>
      </c>
      <c r="B55" s="42" t="n">
        <v>1</v>
      </c>
    </row>
    <row r="56" customFormat="false" ht="13.8" hidden="false" customHeight="false" outlineLevel="0" collapsed="false">
      <c r="A56" s="42" t="s">
        <v>205</v>
      </c>
      <c r="B56" s="42" t="n">
        <v>1</v>
      </c>
    </row>
    <row r="57" customFormat="false" ht="13.8" hidden="false" customHeight="false" outlineLevel="0" collapsed="false">
      <c r="A57" s="42" t="s">
        <v>133</v>
      </c>
      <c r="B57" s="41" t="n">
        <v>0</v>
      </c>
    </row>
    <row r="58" customFormat="false" ht="13.8" hidden="false" customHeight="false" outlineLevel="0" collapsed="false">
      <c r="A58" s="42" t="s">
        <v>135</v>
      </c>
      <c r="B58" s="42" t="n">
        <v>0</v>
      </c>
    </row>
    <row r="59" customFormat="false" ht="13.8" hidden="false" customHeight="false" outlineLevel="0" collapsed="false">
      <c r="A59" s="42" t="s">
        <v>135</v>
      </c>
      <c r="B59" s="42" t="n">
        <v>0</v>
      </c>
    </row>
    <row r="60" customFormat="false" ht="13.8" hidden="false" customHeight="false" outlineLevel="0" collapsed="false">
      <c r="A60" s="42" t="s">
        <v>138</v>
      </c>
      <c r="B60" s="42" t="n">
        <v>0</v>
      </c>
    </row>
    <row r="61" customFormat="false" ht="13.8" hidden="false" customHeight="false" outlineLevel="0" collapsed="false">
      <c r="A61" s="42" t="s">
        <v>207</v>
      </c>
      <c r="B61" s="42" t="n">
        <v>1</v>
      </c>
    </row>
    <row r="62" customFormat="false" ht="13.8" hidden="false" customHeight="false" outlineLevel="0" collapsed="false">
      <c r="A62" s="42" t="s">
        <v>140</v>
      </c>
      <c r="B62" s="41" t="n">
        <v>0</v>
      </c>
    </row>
    <row r="63" customFormat="false" ht="13.8" hidden="false" customHeight="false" outlineLevel="0" collapsed="false">
      <c r="A63" s="42" t="s">
        <v>142</v>
      </c>
      <c r="B63" s="42" t="n">
        <v>0</v>
      </c>
    </row>
    <row r="64" customFormat="false" ht="13.8" hidden="false" customHeight="false" outlineLevel="0" collapsed="false">
      <c r="A64" s="42" t="s">
        <v>209</v>
      </c>
      <c r="B64" s="42" t="n">
        <v>1</v>
      </c>
    </row>
    <row r="65" customFormat="false" ht="13.8" hidden="false" customHeight="false" outlineLevel="0" collapsed="false">
      <c r="A65" s="42" t="s">
        <v>146</v>
      </c>
      <c r="B65" s="42" t="n">
        <v>0</v>
      </c>
    </row>
    <row r="66" customFormat="false" ht="13.8" hidden="false" customHeight="false" outlineLevel="0" collapsed="false">
      <c r="A66" s="42" t="s">
        <v>148</v>
      </c>
      <c r="B66" s="42" t="n">
        <v>0</v>
      </c>
    </row>
    <row r="67" customFormat="false" ht="13.8" hidden="false" customHeight="false" outlineLevel="0" collapsed="false">
      <c r="A67" s="42" t="s">
        <v>150</v>
      </c>
      <c r="B67" s="42" t="n">
        <v>0</v>
      </c>
    </row>
    <row r="68" customFormat="false" ht="13.8" hidden="false" customHeight="false" outlineLevel="0" collapsed="false">
      <c r="A68" s="42" t="s">
        <v>154</v>
      </c>
      <c r="B68" s="42" t="n">
        <v>0</v>
      </c>
    </row>
    <row r="69" customFormat="false" ht="13.8" hidden="false" customHeight="false" outlineLevel="0" collapsed="false">
      <c r="A69" s="42" t="s">
        <v>156</v>
      </c>
      <c r="B69" s="42" t="n">
        <v>0</v>
      </c>
    </row>
    <row r="70" customFormat="false" ht="13.8" hidden="false" customHeight="false" outlineLevel="0" collapsed="false">
      <c r="A70" s="42" t="s">
        <v>158</v>
      </c>
      <c r="B70" s="4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6.0765306122449"/>
    <col collapsed="false" hidden="false" max="2" min="2" style="10" width="25.6479591836735"/>
    <col collapsed="false" hidden="false" max="3" min="3" style="10" width="12.1479591836735"/>
    <col collapsed="false" hidden="false" max="5" min="4" style="10" width="15.1173469387755"/>
    <col collapsed="false" hidden="false" max="6" min="6" style="10" width="10.8010204081633"/>
    <col collapsed="false" hidden="false" max="11" min="7" style="10" width="6.0765306122449"/>
    <col collapsed="false" hidden="false" max="12" min="12" style="10" width="14.5816326530612"/>
    <col collapsed="false" hidden="false" max="1025" min="13" style="10" width="6.0765306122449"/>
  </cols>
  <sheetData>
    <row r="1" customFormat="false" ht="12.8" hidden="false" customHeight="false" outlineLevel="0" collapsed="false">
      <c r="A1" s="10" t="s">
        <v>288</v>
      </c>
      <c r="B1" s="10" t="s">
        <v>1431</v>
      </c>
      <c r="C1" s="10" t="s">
        <v>1432</v>
      </c>
      <c r="D1" s="10" t="s">
        <v>1433</v>
      </c>
      <c r="E1" s="10" t="s">
        <v>1434</v>
      </c>
      <c r="F1" s="10" t="s">
        <v>291</v>
      </c>
      <c r="G1" s="10" t="s">
        <v>295</v>
      </c>
      <c r="H1" s="10" t="s">
        <v>296</v>
      </c>
      <c r="I1" s="10" t="s">
        <v>297</v>
      </c>
      <c r="J1" s="10" t="s">
        <v>298</v>
      </c>
      <c r="K1" s="10" t="s">
        <v>299</v>
      </c>
      <c r="L1" s="10" t="s">
        <v>300</v>
      </c>
      <c r="M1" s="10" t="s">
        <v>1435</v>
      </c>
    </row>
    <row r="2" customFormat="false" ht="12.8" hidden="false" customHeight="false" outlineLevel="0" collapsed="false">
      <c r="A2" s="10" t="s">
        <v>160</v>
      </c>
      <c r="B2" s="10" t="s">
        <v>871</v>
      </c>
      <c r="C2" s="10" t="n">
        <v>1</v>
      </c>
      <c r="D2" s="0"/>
      <c r="E2" s="10" t="n">
        <v>0</v>
      </c>
      <c r="F2" s="10" t="e">
        <f aca="false">VLOOKUP(batch1_2!A2,#REF!,2,0)</f>
        <v>#VALUE!</v>
      </c>
      <c r="G2" s="0"/>
      <c r="H2" s="0"/>
      <c r="I2" s="10" t="n">
        <v>1</v>
      </c>
      <c r="J2" s="0"/>
      <c r="K2" s="10" t="n">
        <v>1</v>
      </c>
      <c r="L2" s="10" t="s">
        <v>872</v>
      </c>
    </row>
    <row r="3" customFormat="false" ht="12.8" hidden="false" customHeight="false" outlineLevel="0" collapsed="false">
      <c r="A3" s="10" t="s">
        <v>160</v>
      </c>
      <c r="B3" s="10" t="s">
        <v>873</v>
      </c>
      <c r="C3" s="10" t="n">
        <v>1</v>
      </c>
      <c r="D3" s="0"/>
      <c r="E3" s="10" t="n">
        <v>0</v>
      </c>
      <c r="F3" s="10" t="e">
        <f aca="false">VLOOKUP(batch1_2!A3,#REF!,2,0)</f>
        <v>#VALUE!</v>
      </c>
      <c r="G3" s="0"/>
      <c r="H3" s="0"/>
      <c r="I3" s="0"/>
      <c r="J3" s="0"/>
      <c r="K3" s="10" t="n">
        <v>1</v>
      </c>
      <c r="L3" s="10" t="s">
        <v>874</v>
      </c>
    </row>
    <row r="4" customFormat="false" ht="12.8" hidden="false" customHeight="false" outlineLevel="0" collapsed="false">
      <c r="A4" s="10" t="s">
        <v>16</v>
      </c>
      <c r="B4" s="10" t="s">
        <v>320</v>
      </c>
      <c r="C4" s="10" t="n">
        <v>0</v>
      </c>
      <c r="D4" s="10" t="s">
        <v>1436</v>
      </c>
      <c r="E4" s="10" t="n">
        <v>1</v>
      </c>
      <c r="F4" s="10" t="e">
        <f aca="false">VLOOKUP(batch1_2!A4,#REF!,2,0)</f>
        <v>#VALUE!</v>
      </c>
      <c r="G4" s="0"/>
      <c r="H4" s="0"/>
      <c r="I4" s="0"/>
      <c r="J4" s="0"/>
      <c r="K4" s="0"/>
      <c r="L4" s="0"/>
    </row>
    <row r="5" customFormat="false" ht="12.8" hidden="false" customHeight="false" outlineLevel="0" collapsed="false">
      <c r="A5" s="10" t="s">
        <v>16</v>
      </c>
      <c r="B5" s="10" t="s">
        <v>321</v>
      </c>
      <c r="C5" s="10" t="n">
        <v>0</v>
      </c>
      <c r="D5" s="10" t="s">
        <v>1436</v>
      </c>
      <c r="E5" s="10" t="n">
        <v>1</v>
      </c>
      <c r="F5" s="10" t="e">
        <f aca="false">VLOOKUP(batch1_2!A5,#REF!,2,0)</f>
        <v>#VALUE!</v>
      </c>
      <c r="G5" s="0"/>
      <c r="H5" s="0"/>
      <c r="I5" s="0"/>
      <c r="J5" s="0"/>
      <c r="K5" s="0"/>
      <c r="L5" s="0"/>
    </row>
    <row r="6" customFormat="false" ht="12.8" hidden="false" customHeight="false" outlineLevel="0" collapsed="false">
      <c r="A6" s="10" t="s">
        <v>23</v>
      </c>
      <c r="B6" s="10" t="s">
        <v>880</v>
      </c>
      <c r="C6" s="10" t="n">
        <v>1</v>
      </c>
      <c r="D6" s="10" t="s">
        <v>1436</v>
      </c>
      <c r="E6" s="10" t="n">
        <v>1</v>
      </c>
      <c r="F6" s="10" t="e">
        <f aca="false">VLOOKUP(batch1_2!A6,#REF!,2,0)</f>
        <v>#VALUE!</v>
      </c>
      <c r="G6" s="0"/>
      <c r="H6" s="0"/>
      <c r="I6" s="0"/>
      <c r="J6" s="0"/>
      <c r="K6" s="0"/>
      <c r="L6" s="0"/>
    </row>
    <row r="7" customFormat="false" ht="12.8" hidden="false" customHeight="false" outlineLevel="0" collapsed="false">
      <c r="A7" s="10" t="s">
        <v>164</v>
      </c>
      <c r="B7" s="10" t="s">
        <v>902</v>
      </c>
      <c r="C7" s="10" t="n">
        <v>1</v>
      </c>
      <c r="D7" s="10" t="s">
        <v>1436</v>
      </c>
      <c r="E7" s="10" t="n">
        <v>1</v>
      </c>
      <c r="F7" s="10" t="e">
        <f aca="false">VLOOKUP(batch1_2!A7,#REF!,2,0)</f>
        <v>#VALUE!</v>
      </c>
      <c r="G7" s="0"/>
      <c r="H7" s="0"/>
      <c r="I7" s="0"/>
      <c r="J7" s="0"/>
      <c r="K7" s="0"/>
      <c r="L7" s="0"/>
    </row>
    <row r="8" customFormat="false" ht="12.8" hidden="false" customHeight="false" outlineLevel="0" collapsed="false">
      <c r="A8" s="10" t="s">
        <v>164</v>
      </c>
      <c r="B8" s="10" t="s">
        <v>903</v>
      </c>
      <c r="C8" s="10" t="n">
        <v>1</v>
      </c>
      <c r="D8" s="10" t="s">
        <v>1436</v>
      </c>
      <c r="E8" s="10" t="n">
        <v>1</v>
      </c>
      <c r="F8" s="10" t="e">
        <f aca="false">VLOOKUP(batch1_2!A8,#REF!,2,0)</f>
        <v>#VALUE!</v>
      </c>
      <c r="G8" s="0"/>
      <c r="H8" s="0"/>
      <c r="I8" s="0"/>
      <c r="J8" s="0"/>
      <c r="K8" s="0"/>
      <c r="L8" s="0"/>
    </row>
    <row r="9" customFormat="false" ht="12.8" hidden="false" customHeight="false" outlineLevel="0" collapsed="false">
      <c r="A9" s="10" t="s">
        <v>31</v>
      </c>
      <c r="B9" s="10" t="s">
        <v>1245</v>
      </c>
      <c r="C9" s="10" t="n">
        <v>1</v>
      </c>
      <c r="D9" s="10" t="s">
        <v>1436</v>
      </c>
      <c r="E9" s="10" t="n">
        <v>1</v>
      </c>
      <c r="F9" s="10" t="e">
        <f aca="false">VLOOKUP(batch1_2!A9,#REF!,2,0)</f>
        <v>#VALUE!</v>
      </c>
      <c r="G9" s="0"/>
      <c r="H9" s="0"/>
      <c r="I9" s="0"/>
      <c r="J9" s="0"/>
      <c r="K9" s="0"/>
      <c r="L9" s="0"/>
    </row>
    <row r="10" customFormat="false" ht="12.8" hidden="false" customHeight="false" outlineLevel="0" collapsed="false">
      <c r="A10" s="10" t="s">
        <v>31</v>
      </c>
      <c r="B10" s="10" t="s">
        <v>1246</v>
      </c>
      <c r="C10" s="10" t="n">
        <v>1</v>
      </c>
      <c r="D10" s="10" t="s">
        <v>1436</v>
      </c>
      <c r="E10" s="10" t="n">
        <v>1</v>
      </c>
      <c r="F10" s="10" t="e">
        <f aca="false">VLOOKUP(batch1_2!A10,#REF!,2,0)</f>
        <v>#VALUE!</v>
      </c>
      <c r="G10" s="0"/>
      <c r="H10" s="0"/>
      <c r="I10" s="0"/>
      <c r="J10" s="0"/>
      <c r="K10" s="0"/>
      <c r="L10" s="0"/>
    </row>
    <row r="11" customFormat="false" ht="12.8" hidden="false" customHeight="false" outlineLevel="0" collapsed="false">
      <c r="A11" s="10" t="s">
        <v>166</v>
      </c>
      <c r="B11" s="10" t="s">
        <v>919</v>
      </c>
      <c r="C11" s="10" t="n">
        <v>1</v>
      </c>
      <c r="D11" s="0"/>
      <c r="E11" s="10" t="n">
        <v>0</v>
      </c>
      <c r="F11" s="10" t="e">
        <f aca="false">VLOOKUP(batch1_2!A11,#REF!,2,0)</f>
        <v>#VALUE!</v>
      </c>
      <c r="G11" s="0"/>
      <c r="H11" s="10" t="n">
        <v>1</v>
      </c>
      <c r="I11" s="0"/>
      <c r="J11" s="0"/>
      <c r="K11" s="0"/>
      <c r="L11" s="10" t="s">
        <v>920</v>
      </c>
    </row>
    <row r="12" customFormat="false" ht="12.8" hidden="false" customHeight="false" outlineLevel="0" collapsed="false">
      <c r="A12" s="10" t="s">
        <v>166</v>
      </c>
      <c r="B12" s="10" t="s">
        <v>921</v>
      </c>
      <c r="C12" s="10" t="n">
        <v>1</v>
      </c>
      <c r="D12" s="0"/>
      <c r="E12" s="10" t="n">
        <v>0</v>
      </c>
      <c r="F12" s="10" t="e">
        <f aca="false">VLOOKUP(batch1_2!A12,#REF!,2,0)</f>
        <v>#VALUE!</v>
      </c>
      <c r="G12" s="0"/>
      <c r="H12" s="10" t="n">
        <v>1</v>
      </c>
      <c r="I12" s="0"/>
      <c r="J12" s="0"/>
      <c r="K12" s="0"/>
      <c r="L12" s="10" t="s">
        <v>920</v>
      </c>
    </row>
    <row r="13" customFormat="false" ht="12.8" hidden="false" customHeight="false" outlineLevel="0" collapsed="false">
      <c r="A13" s="10" t="s">
        <v>33</v>
      </c>
      <c r="B13" s="10" t="s">
        <v>339</v>
      </c>
      <c r="C13" s="10" t="n">
        <v>0</v>
      </c>
      <c r="D13" s="0"/>
      <c r="E13" s="10" t="n">
        <v>0</v>
      </c>
      <c r="F13" s="10" t="e">
        <f aca="false">VLOOKUP(batch1_2!A13,#REF!,2,0)</f>
        <v>#VALUE!</v>
      </c>
      <c r="G13" s="0"/>
      <c r="H13" s="0"/>
      <c r="I13" s="0"/>
      <c r="J13" s="0"/>
      <c r="K13" s="10" t="n">
        <v>1</v>
      </c>
      <c r="L13" s="10" t="s">
        <v>334</v>
      </c>
    </row>
    <row r="14" customFormat="false" ht="12.8" hidden="false" customHeight="false" outlineLevel="0" collapsed="false">
      <c r="A14" s="10" t="s">
        <v>36</v>
      </c>
      <c r="B14" s="10" t="s">
        <v>343</v>
      </c>
      <c r="C14" s="10" t="n">
        <v>0</v>
      </c>
      <c r="D14" s="10" t="s">
        <v>1436</v>
      </c>
      <c r="E14" s="10" t="n">
        <v>1</v>
      </c>
      <c r="F14" s="10" t="e">
        <f aca="false">VLOOKUP(batch1_2!A14,#REF!,2,0)</f>
        <v>#VALUE!</v>
      </c>
      <c r="G14" s="0"/>
      <c r="H14" s="0"/>
      <c r="I14" s="0"/>
      <c r="J14" s="0"/>
      <c r="K14" s="0"/>
      <c r="L14" s="0"/>
    </row>
    <row r="15" customFormat="false" ht="12.8" hidden="false" customHeight="false" outlineLevel="0" collapsed="false">
      <c r="A15" s="10" t="s">
        <v>176</v>
      </c>
      <c r="B15" s="10" t="s">
        <v>951</v>
      </c>
      <c r="C15" s="10" t="n">
        <v>1</v>
      </c>
      <c r="D15" s="0"/>
      <c r="E15" s="10" t="n">
        <v>0</v>
      </c>
      <c r="F15" s="10" t="e">
        <f aca="false">VLOOKUP(batch1_2!A15,#REF!,2,0)</f>
        <v>#VALUE!</v>
      </c>
      <c r="G15" s="0"/>
      <c r="H15" s="0"/>
      <c r="I15" s="10" t="n">
        <v>1</v>
      </c>
      <c r="J15" s="0"/>
      <c r="K15" s="0"/>
      <c r="L15" s="10" t="s">
        <v>952</v>
      </c>
    </row>
    <row r="16" customFormat="false" ht="12.8" hidden="false" customHeight="false" outlineLevel="0" collapsed="false">
      <c r="A16" s="10" t="s">
        <v>176</v>
      </c>
      <c r="B16" s="10" t="s">
        <v>953</v>
      </c>
      <c r="C16" s="10" t="n">
        <v>1</v>
      </c>
      <c r="D16" s="0"/>
      <c r="E16" s="10" t="n">
        <v>0</v>
      </c>
      <c r="F16" s="10" t="e">
        <f aca="false">VLOOKUP(batch1_2!A16,#REF!,2,0)</f>
        <v>#VALUE!</v>
      </c>
      <c r="G16" s="0"/>
      <c r="H16" s="10" t="n">
        <v>1</v>
      </c>
      <c r="I16" s="10" t="n">
        <v>1</v>
      </c>
      <c r="J16" s="0"/>
      <c r="K16" s="0"/>
      <c r="L16" s="10" t="s">
        <v>954</v>
      </c>
    </row>
    <row r="17" customFormat="false" ht="12.8" hidden="false" customHeight="false" outlineLevel="0" collapsed="false">
      <c r="A17" s="10" t="s">
        <v>176</v>
      </c>
      <c r="B17" s="10" t="s">
        <v>956</v>
      </c>
      <c r="C17" s="10" t="n">
        <v>1</v>
      </c>
      <c r="D17" s="10" t="s">
        <v>1436</v>
      </c>
      <c r="E17" s="10" t="n">
        <v>1</v>
      </c>
      <c r="F17" s="10" t="e">
        <f aca="false">VLOOKUP(batch1_2!A17,#REF!,2,0)</f>
        <v>#VALUE!</v>
      </c>
      <c r="G17" s="0"/>
      <c r="H17" s="0"/>
      <c r="I17" s="0"/>
      <c r="J17" s="0"/>
      <c r="K17" s="0"/>
      <c r="L17" s="0"/>
    </row>
    <row r="18" customFormat="false" ht="12.8" hidden="false" customHeight="false" outlineLevel="0" collapsed="false">
      <c r="A18" s="10" t="s">
        <v>176</v>
      </c>
      <c r="B18" s="10" t="s">
        <v>957</v>
      </c>
      <c r="C18" s="10" t="n">
        <v>1</v>
      </c>
      <c r="D18" s="0"/>
      <c r="E18" s="10" t="n">
        <v>0</v>
      </c>
      <c r="F18" s="10" t="e">
        <f aca="false">VLOOKUP(batch1_2!A18,#REF!,2,0)</f>
        <v>#VALUE!</v>
      </c>
      <c r="G18" s="10" t="n">
        <v>1</v>
      </c>
      <c r="H18" s="0"/>
      <c r="I18" s="10" t="n">
        <v>1</v>
      </c>
      <c r="J18" s="0"/>
      <c r="K18" s="0"/>
      <c r="L18" s="10" t="s">
        <v>958</v>
      </c>
    </row>
    <row r="19" customFormat="false" ht="12.8" hidden="false" customHeight="false" outlineLevel="0" collapsed="false">
      <c r="A19" s="10" t="s">
        <v>176</v>
      </c>
      <c r="B19" s="10" t="s">
        <v>959</v>
      </c>
      <c r="C19" s="10" t="n">
        <v>1</v>
      </c>
      <c r="D19" s="0"/>
      <c r="E19" s="10" t="n">
        <v>0</v>
      </c>
      <c r="F19" s="10" t="e">
        <f aca="false">VLOOKUP(batch1_2!A19,#REF!,2,0)</f>
        <v>#VALUE!</v>
      </c>
      <c r="G19" s="0"/>
      <c r="H19" s="0"/>
      <c r="I19" s="10" t="n">
        <v>1</v>
      </c>
      <c r="J19" s="0"/>
      <c r="K19" s="0"/>
      <c r="L19" s="10" t="s">
        <v>952</v>
      </c>
    </row>
    <row r="20" customFormat="false" ht="12.8" hidden="false" customHeight="false" outlineLevel="0" collapsed="false">
      <c r="A20" s="10" t="s">
        <v>176</v>
      </c>
      <c r="B20" s="10" t="s">
        <v>960</v>
      </c>
      <c r="C20" s="10" t="n">
        <v>1</v>
      </c>
      <c r="D20" s="0"/>
      <c r="E20" s="10" t="n">
        <v>0</v>
      </c>
      <c r="F20" s="10" t="e">
        <f aca="false">VLOOKUP(batch1_2!A20,#REF!,2,0)</f>
        <v>#VALUE!</v>
      </c>
      <c r="G20" s="0"/>
      <c r="H20" s="0"/>
      <c r="I20" s="10" t="n">
        <v>1</v>
      </c>
      <c r="J20" s="0"/>
      <c r="K20" s="0"/>
      <c r="L20" s="10" t="s">
        <v>952</v>
      </c>
    </row>
    <row r="21" customFormat="false" ht="12.8" hidden="false" customHeight="false" outlineLevel="0" collapsed="false">
      <c r="A21" s="10" t="s">
        <v>176</v>
      </c>
      <c r="B21" s="10" t="s">
        <v>961</v>
      </c>
      <c r="C21" s="10" t="n">
        <v>1</v>
      </c>
      <c r="D21" s="0"/>
      <c r="E21" s="10" t="n">
        <v>0</v>
      </c>
      <c r="F21" s="10" t="e">
        <f aca="false">VLOOKUP(batch1_2!A21,#REF!,2,0)</f>
        <v>#VALUE!</v>
      </c>
      <c r="G21" s="0"/>
      <c r="H21" s="0"/>
      <c r="I21" s="10" t="n">
        <v>1</v>
      </c>
      <c r="J21" s="0"/>
      <c r="K21" s="0"/>
      <c r="L21" s="10" t="s">
        <v>952</v>
      </c>
    </row>
    <row r="22" customFormat="false" ht="12.8" hidden="false" customHeight="false" outlineLevel="0" collapsed="false">
      <c r="A22" s="10" t="s">
        <v>176</v>
      </c>
      <c r="B22" s="10" t="s">
        <v>962</v>
      </c>
      <c r="C22" s="10" t="n">
        <v>1</v>
      </c>
      <c r="D22" s="10" t="s">
        <v>1436</v>
      </c>
      <c r="E22" s="10" t="n">
        <v>1</v>
      </c>
      <c r="F22" s="10" t="e">
        <f aca="false">VLOOKUP(batch1_2!A22,#REF!,2,0)</f>
        <v>#VALUE!</v>
      </c>
      <c r="G22" s="0"/>
      <c r="H22" s="0"/>
      <c r="I22" s="0"/>
      <c r="J22" s="0"/>
      <c r="K22" s="0"/>
      <c r="L22" s="0"/>
    </row>
    <row r="23" customFormat="false" ht="12.8" hidden="false" customHeight="false" outlineLevel="0" collapsed="false">
      <c r="A23" s="10" t="s">
        <v>176</v>
      </c>
      <c r="B23" s="10" t="s">
        <v>963</v>
      </c>
      <c r="C23" s="10" t="n">
        <v>1</v>
      </c>
      <c r="D23" s="0"/>
      <c r="E23" s="10" t="n">
        <v>0</v>
      </c>
      <c r="F23" s="10" t="e">
        <f aca="false">VLOOKUP(batch1_2!A23,#REF!,2,0)</f>
        <v>#VALUE!</v>
      </c>
      <c r="G23" s="0"/>
      <c r="H23" s="0"/>
      <c r="I23" s="10" t="n">
        <v>1</v>
      </c>
      <c r="J23" s="0"/>
      <c r="K23" s="0"/>
      <c r="L23" s="10" t="s">
        <v>952</v>
      </c>
    </row>
    <row r="24" customFormat="false" ht="12.8" hidden="false" customHeight="false" outlineLevel="0" collapsed="false">
      <c r="A24" s="10" t="s">
        <v>176</v>
      </c>
      <c r="B24" s="10" t="s">
        <v>964</v>
      </c>
      <c r="C24" s="10" t="n">
        <v>1</v>
      </c>
      <c r="D24" s="0"/>
      <c r="E24" s="10" t="n">
        <v>0</v>
      </c>
      <c r="F24" s="10" t="e">
        <f aca="false">VLOOKUP(batch1_2!A24,#REF!,2,0)</f>
        <v>#VALUE!</v>
      </c>
      <c r="G24" s="0"/>
      <c r="H24" s="0"/>
      <c r="I24" s="10" t="n">
        <v>1</v>
      </c>
      <c r="J24" s="0"/>
      <c r="K24" s="0"/>
      <c r="L24" s="10" t="s">
        <v>952</v>
      </c>
    </row>
    <row r="25" customFormat="false" ht="12.8" hidden="false" customHeight="false" outlineLevel="0" collapsed="false">
      <c r="A25" s="10" t="s">
        <v>176</v>
      </c>
      <c r="B25" s="10" t="s">
        <v>965</v>
      </c>
      <c r="C25" s="10" t="n">
        <v>1</v>
      </c>
      <c r="D25" s="0"/>
      <c r="E25" s="10" t="n">
        <v>0</v>
      </c>
      <c r="F25" s="10" t="e">
        <f aca="false">VLOOKUP(batch1_2!A25,#REF!,2,0)</f>
        <v>#VALUE!</v>
      </c>
      <c r="G25" s="0"/>
      <c r="H25" s="0"/>
      <c r="I25" s="10" t="n">
        <v>1</v>
      </c>
      <c r="J25" s="0"/>
      <c r="K25" s="0"/>
      <c r="L25" s="10" t="s">
        <v>952</v>
      </c>
    </row>
    <row r="26" customFormat="false" ht="12.8" hidden="false" customHeight="false" outlineLevel="0" collapsed="false">
      <c r="A26" s="10" t="s">
        <v>176</v>
      </c>
      <c r="B26" s="10" t="s">
        <v>966</v>
      </c>
      <c r="C26" s="10" t="n">
        <v>1</v>
      </c>
      <c r="D26" s="0"/>
      <c r="E26" s="10" t="n">
        <v>0</v>
      </c>
      <c r="F26" s="10" t="e">
        <f aca="false">VLOOKUP(batch1_2!A26,#REF!,2,0)</f>
        <v>#VALUE!</v>
      </c>
      <c r="G26" s="0"/>
      <c r="H26" s="0"/>
      <c r="I26" s="10" t="n">
        <v>1</v>
      </c>
      <c r="J26" s="0"/>
      <c r="K26" s="0"/>
      <c r="L26" s="10" t="s">
        <v>952</v>
      </c>
    </row>
    <row r="27" customFormat="false" ht="12.8" hidden="false" customHeight="false" outlineLevel="0" collapsed="false">
      <c r="A27" s="10" t="s">
        <v>176</v>
      </c>
      <c r="B27" s="10" t="s">
        <v>967</v>
      </c>
      <c r="C27" s="10" t="n">
        <v>1</v>
      </c>
      <c r="D27" s="10" t="s">
        <v>1436</v>
      </c>
      <c r="E27" s="10" t="n">
        <v>1</v>
      </c>
      <c r="F27" s="10" t="e">
        <f aca="false">VLOOKUP(batch1_2!A27,#REF!,2,0)</f>
        <v>#VALUE!</v>
      </c>
      <c r="G27" s="0"/>
      <c r="H27" s="0"/>
      <c r="I27" s="0"/>
      <c r="J27" s="0"/>
      <c r="K27" s="0"/>
      <c r="L27" s="0"/>
    </row>
    <row r="28" customFormat="false" ht="12.8" hidden="false" customHeight="false" outlineLevel="0" collapsed="false">
      <c r="A28" s="10" t="s">
        <v>176</v>
      </c>
      <c r="B28" s="10" t="s">
        <v>968</v>
      </c>
      <c r="C28" s="10" t="n">
        <v>1</v>
      </c>
      <c r="D28" s="10" t="s">
        <v>1436</v>
      </c>
      <c r="E28" s="10" t="n">
        <v>1</v>
      </c>
      <c r="F28" s="10" t="e">
        <f aca="false">VLOOKUP(batch1_2!A28,#REF!,2,0)</f>
        <v>#VALUE!</v>
      </c>
      <c r="G28" s="0"/>
      <c r="H28" s="0"/>
      <c r="I28" s="0"/>
      <c r="J28" s="0"/>
      <c r="K28" s="0"/>
      <c r="L28" s="0"/>
    </row>
    <row r="29" customFormat="false" ht="12.8" hidden="false" customHeight="false" outlineLevel="0" collapsed="false">
      <c r="A29" s="10" t="s">
        <v>176</v>
      </c>
      <c r="B29" s="10" t="s">
        <v>969</v>
      </c>
      <c r="C29" s="10" t="n">
        <v>1</v>
      </c>
      <c r="D29" s="0"/>
      <c r="E29" s="10" t="n">
        <v>0</v>
      </c>
      <c r="F29" s="10" t="e">
        <f aca="false">VLOOKUP(batch1_2!A29,#REF!,2,0)</f>
        <v>#VALUE!</v>
      </c>
      <c r="G29" s="0"/>
      <c r="H29" s="0"/>
      <c r="I29" s="10" t="n">
        <v>1</v>
      </c>
      <c r="J29" s="0"/>
      <c r="K29" s="0"/>
      <c r="L29" s="10" t="s">
        <v>952</v>
      </c>
    </row>
    <row r="30" customFormat="false" ht="12.8" hidden="false" customHeight="false" outlineLevel="0" collapsed="false">
      <c r="A30" s="10" t="s">
        <v>176</v>
      </c>
      <c r="B30" s="10" t="s">
        <v>970</v>
      </c>
      <c r="C30" s="10" t="n">
        <v>1</v>
      </c>
      <c r="D30" s="0"/>
      <c r="E30" s="10" t="n">
        <v>0</v>
      </c>
      <c r="F30" s="10" t="e">
        <f aca="false">VLOOKUP(batch1_2!A30,#REF!,2,0)</f>
        <v>#VALUE!</v>
      </c>
      <c r="G30" s="0"/>
      <c r="H30" s="0"/>
      <c r="I30" s="10" t="n">
        <v>1</v>
      </c>
      <c r="J30" s="0"/>
      <c r="K30" s="0"/>
      <c r="L30" s="10" t="s">
        <v>952</v>
      </c>
    </row>
    <row r="31" customFormat="false" ht="12.8" hidden="false" customHeight="false" outlineLevel="0" collapsed="false">
      <c r="A31" s="10" t="s">
        <v>176</v>
      </c>
      <c r="B31" s="10" t="s">
        <v>971</v>
      </c>
      <c r="C31" s="10" t="n">
        <v>1</v>
      </c>
      <c r="D31" s="10" t="s">
        <v>1436</v>
      </c>
      <c r="E31" s="10" t="n">
        <v>1</v>
      </c>
      <c r="F31" s="10" t="e">
        <f aca="false">VLOOKUP(batch1_2!A31,#REF!,2,0)</f>
        <v>#VALUE!</v>
      </c>
      <c r="G31" s="0"/>
      <c r="H31" s="0"/>
      <c r="I31" s="0"/>
      <c r="J31" s="0"/>
      <c r="K31" s="0"/>
      <c r="L31" s="0"/>
    </row>
    <row r="32" customFormat="false" ht="12.8" hidden="false" customHeight="false" outlineLevel="0" collapsed="false">
      <c r="A32" s="10" t="s">
        <v>176</v>
      </c>
      <c r="B32" s="10" t="s">
        <v>972</v>
      </c>
      <c r="C32" s="10" t="n">
        <v>1</v>
      </c>
      <c r="D32" s="0"/>
      <c r="E32" s="10" t="n">
        <v>0</v>
      </c>
      <c r="F32" s="10" t="e">
        <f aca="false">VLOOKUP(batch1_2!A32,#REF!,2,0)</f>
        <v>#VALUE!</v>
      </c>
      <c r="G32" s="0"/>
      <c r="H32" s="0"/>
      <c r="I32" s="10" t="n">
        <v>1</v>
      </c>
      <c r="J32" s="0"/>
      <c r="K32" s="0"/>
      <c r="L32" s="10" t="s">
        <v>952</v>
      </c>
    </row>
    <row r="33" customFormat="false" ht="12.8" hidden="false" customHeight="false" outlineLevel="0" collapsed="false">
      <c r="A33" s="10" t="s">
        <v>53</v>
      </c>
      <c r="B33" s="10" t="s">
        <v>370</v>
      </c>
      <c r="C33" s="10" t="n">
        <v>0</v>
      </c>
      <c r="D33" s="0"/>
      <c r="E33" s="10" t="n">
        <v>0</v>
      </c>
      <c r="F33" s="10" t="e">
        <f aca="false">VLOOKUP(batch1_2!A33,#REF!,2,0)</f>
        <v>#VALUE!</v>
      </c>
      <c r="G33" s="0"/>
      <c r="H33" s="0"/>
      <c r="I33" s="0"/>
      <c r="J33" s="0"/>
      <c r="K33" s="10" t="n">
        <v>1</v>
      </c>
      <c r="L33" s="10" t="s">
        <v>362</v>
      </c>
    </row>
    <row r="34" customFormat="false" ht="12.8" hidden="false" customHeight="false" outlineLevel="0" collapsed="false">
      <c r="A34" s="10" t="s">
        <v>62</v>
      </c>
      <c r="B34" s="10" t="s">
        <v>405</v>
      </c>
      <c r="C34" s="10" t="n">
        <v>0</v>
      </c>
      <c r="D34" s="0"/>
      <c r="E34" s="10" t="n">
        <v>0</v>
      </c>
      <c r="F34" s="10" t="e">
        <f aca="false">VLOOKUP(batch1_2!A34,#REF!,2,0)</f>
        <v>#VALUE!</v>
      </c>
      <c r="G34" s="0"/>
      <c r="H34" s="10" t="n">
        <v>1</v>
      </c>
      <c r="I34" s="0"/>
      <c r="J34" s="0"/>
      <c r="K34" s="0"/>
      <c r="L34" s="10" t="s">
        <v>406</v>
      </c>
    </row>
    <row r="35" customFormat="false" ht="12.8" hidden="false" customHeight="false" outlineLevel="0" collapsed="false">
      <c r="A35" s="10" t="s">
        <v>62</v>
      </c>
      <c r="B35" s="10" t="s">
        <v>407</v>
      </c>
      <c r="C35" s="10" t="n">
        <v>0</v>
      </c>
      <c r="D35" s="0"/>
      <c r="E35" s="10" t="n">
        <v>0</v>
      </c>
      <c r="F35" s="10" t="e">
        <f aca="false">VLOOKUP(batch1_2!A35,#REF!,2,0)</f>
        <v>#VALUE!</v>
      </c>
      <c r="G35" s="0"/>
      <c r="H35" s="10" t="n">
        <v>1</v>
      </c>
      <c r="I35" s="0"/>
      <c r="J35" s="0"/>
      <c r="K35" s="0"/>
      <c r="L35" s="10" t="s">
        <v>406</v>
      </c>
    </row>
    <row r="36" customFormat="false" ht="12.8" hidden="false" customHeight="false" outlineLevel="0" collapsed="false">
      <c r="A36" s="10" t="s">
        <v>68</v>
      </c>
      <c r="B36" s="10" t="s">
        <v>425</v>
      </c>
      <c r="C36" s="10" t="n">
        <v>0</v>
      </c>
      <c r="D36" s="0"/>
      <c r="E36" s="10" t="n">
        <v>0</v>
      </c>
      <c r="F36" s="10" t="e">
        <f aca="false">VLOOKUP(batch1_2!A36,#REF!,2,0)</f>
        <v>#VALUE!</v>
      </c>
      <c r="G36" s="10" t="n">
        <v>1</v>
      </c>
      <c r="H36" s="0"/>
      <c r="I36" s="0"/>
      <c r="J36" s="0"/>
      <c r="K36" s="10" t="n">
        <v>1</v>
      </c>
      <c r="L36" s="10" t="s">
        <v>426</v>
      </c>
    </row>
    <row r="37" customFormat="false" ht="12.8" hidden="false" customHeight="false" outlineLevel="0" collapsed="false">
      <c r="A37" s="10" t="s">
        <v>68</v>
      </c>
      <c r="B37" s="10" t="s">
        <v>427</v>
      </c>
      <c r="C37" s="10" t="n">
        <v>0</v>
      </c>
      <c r="D37" s="10" t="s">
        <v>1436</v>
      </c>
      <c r="E37" s="10" t="n">
        <v>1</v>
      </c>
      <c r="F37" s="10" t="e">
        <f aca="false">VLOOKUP(batch1_2!A37,#REF!,2,0)</f>
        <v>#VALUE!</v>
      </c>
      <c r="G37" s="0"/>
      <c r="H37" s="0"/>
      <c r="I37" s="0"/>
      <c r="J37" s="0"/>
      <c r="K37" s="0"/>
      <c r="L37" s="0"/>
    </row>
    <row r="38" customFormat="false" ht="12.8" hidden="false" customHeight="false" outlineLevel="0" collapsed="false">
      <c r="A38" s="10" t="s">
        <v>70</v>
      </c>
      <c r="B38" s="10" t="s">
        <v>434</v>
      </c>
      <c r="C38" s="10" t="n">
        <v>0</v>
      </c>
      <c r="D38" s="0"/>
      <c r="E38" s="10" t="n">
        <v>0</v>
      </c>
      <c r="F38" s="10" t="e">
        <f aca="false">VLOOKUP(batch1_2!A38,#REF!,2,0)</f>
        <v>#VALUE!</v>
      </c>
      <c r="G38" s="0"/>
      <c r="H38" s="0"/>
      <c r="I38" s="0"/>
      <c r="J38" s="0"/>
      <c r="K38" s="10" t="n">
        <v>1</v>
      </c>
      <c r="L38" s="10" t="s">
        <v>392</v>
      </c>
    </row>
    <row r="39" customFormat="false" ht="12.8" hidden="false" customHeight="false" outlineLevel="0" collapsed="false">
      <c r="A39" s="10" t="s">
        <v>70</v>
      </c>
      <c r="B39" s="10" t="s">
        <v>437</v>
      </c>
      <c r="C39" s="10" t="n">
        <v>0</v>
      </c>
      <c r="D39" s="0"/>
      <c r="E39" s="10" t="n">
        <v>0</v>
      </c>
      <c r="F39" s="10" t="e">
        <f aca="false">VLOOKUP(batch1_2!A39,#REF!,2,0)</f>
        <v>#VALUE!</v>
      </c>
      <c r="G39" s="0"/>
      <c r="H39" s="0"/>
      <c r="I39" s="0"/>
      <c r="J39" s="0"/>
      <c r="K39" s="10" t="n">
        <v>1</v>
      </c>
      <c r="L39" s="10" t="s">
        <v>392</v>
      </c>
    </row>
    <row r="40" customFormat="false" ht="12.8" hidden="false" customHeight="false" outlineLevel="0" collapsed="false">
      <c r="A40" s="10" t="s">
        <v>70</v>
      </c>
      <c r="B40" s="10" t="s">
        <v>438</v>
      </c>
      <c r="C40" s="10" t="n">
        <v>0</v>
      </c>
      <c r="D40" s="0"/>
      <c r="E40" s="10" t="n">
        <v>0</v>
      </c>
      <c r="F40" s="10" t="e">
        <f aca="false">VLOOKUP(batch1_2!A40,#REF!,2,0)</f>
        <v>#VALUE!</v>
      </c>
      <c r="G40" s="0"/>
      <c r="H40" s="0"/>
      <c r="I40" s="0"/>
      <c r="J40" s="0"/>
      <c r="K40" s="10" t="n">
        <v>1</v>
      </c>
      <c r="L40" s="10" t="s">
        <v>392</v>
      </c>
    </row>
    <row r="41" customFormat="false" ht="12.8" hidden="false" customHeight="false" outlineLevel="0" collapsed="false">
      <c r="A41" s="10" t="s">
        <v>70</v>
      </c>
      <c r="B41" s="10" t="s">
        <v>439</v>
      </c>
      <c r="C41" s="10" t="n">
        <v>0</v>
      </c>
      <c r="D41" s="0"/>
      <c r="E41" s="10" t="n">
        <v>0</v>
      </c>
      <c r="F41" s="10" t="e">
        <f aca="false">VLOOKUP(batch1_2!A41,#REF!,2,0)</f>
        <v>#VALUE!</v>
      </c>
      <c r="G41" s="0"/>
      <c r="H41" s="0"/>
      <c r="I41" s="0"/>
      <c r="J41" s="0"/>
      <c r="K41" s="10" t="n">
        <v>1</v>
      </c>
      <c r="L41" s="10" t="s">
        <v>392</v>
      </c>
    </row>
    <row r="42" customFormat="false" ht="12.8" hidden="false" customHeight="false" outlineLevel="0" collapsed="false">
      <c r="A42" s="10" t="s">
        <v>70</v>
      </c>
      <c r="B42" s="10" t="s">
        <v>440</v>
      </c>
      <c r="C42" s="10" t="n">
        <v>0</v>
      </c>
      <c r="D42" s="0"/>
      <c r="E42" s="10" t="n">
        <v>0</v>
      </c>
      <c r="F42" s="10" t="e">
        <f aca="false">VLOOKUP(batch1_2!A42,#REF!,2,0)</f>
        <v>#VALUE!</v>
      </c>
      <c r="G42" s="0"/>
      <c r="H42" s="0"/>
      <c r="I42" s="0"/>
      <c r="J42" s="0"/>
      <c r="K42" s="10" t="n">
        <v>1</v>
      </c>
      <c r="L42" s="10" t="s">
        <v>392</v>
      </c>
    </row>
    <row r="43" customFormat="false" ht="12.8" hidden="false" customHeight="false" outlineLevel="0" collapsed="false">
      <c r="A43" s="10" t="s">
        <v>70</v>
      </c>
      <c r="B43" s="10" t="s">
        <v>442</v>
      </c>
      <c r="C43" s="10" t="n">
        <v>0</v>
      </c>
      <c r="D43" s="0"/>
      <c r="E43" s="10" t="n">
        <v>0</v>
      </c>
      <c r="F43" s="10" t="e">
        <f aca="false">VLOOKUP(batch1_2!A43,#REF!,2,0)</f>
        <v>#VALUE!</v>
      </c>
      <c r="G43" s="0"/>
      <c r="H43" s="0"/>
      <c r="I43" s="0"/>
      <c r="J43" s="0"/>
      <c r="K43" s="10" t="n">
        <v>1</v>
      </c>
      <c r="L43" s="10" t="s">
        <v>392</v>
      </c>
    </row>
    <row r="44" customFormat="false" ht="12.8" hidden="false" customHeight="false" outlineLevel="0" collapsed="false">
      <c r="A44" s="10" t="s">
        <v>70</v>
      </c>
      <c r="B44" s="10" t="s">
        <v>443</v>
      </c>
      <c r="C44" s="10" t="n">
        <v>0</v>
      </c>
      <c r="D44" s="0"/>
      <c r="E44" s="10" t="n">
        <v>0</v>
      </c>
      <c r="F44" s="10" t="e">
        <f aca="false">VLOOKUP(batch1_2!A44,#REF!,2,0)</f>
        <v>#VALUE!</v>
      </c>
      <c r="G44" s="0"/>
      <c r="H44" s="0"/>
      <c r="I44" s="0"/>
      <c r="J44" s="0"/>
      <c r="K44" s="10" t="n">
        <v>1</v>
      </c>
      <c r="L44" s="10" t="s">
        <v>392</v>
      </c>
    </row>
    <row r="45" customFormat="false" ht="12.8" hidden="false" customHeight="false" outlineLevel="0" collapsed="false">
      <c r="A45" s="10" t="s">
        <v>75</v>
      </c>
      <c r="B45" s="10" t="s">
        <v>473</v>
      </c>
      <c r="C45" s="10" t="n">
        <v>0</v>
      </c>
      <c r="D45" s="0"/>
      <c r="E45" s="10" t="n">
        <v>0</v>
      </c>
      <c r="F45" s="10" t="e">
        <f aca="false">VLOOKUP(batch1_2!A45,#REF!,2,0)</f>
        <v>#VALUE!</v>
      </c>
      <c r="G45" s="10" t="n">
        <v>1</v>
      </c>
      <c r="H45" s="10" t="n">
        <v>1</v>
      </c>
      <c r="I45" s="0"/>
      <c r="J45" s="0"/>
      <c r="K45" s="0"/>
      <c r="L45" s="10" t="s">
        <v>474</v>
      </c>
    </row>
    <row r="46" customFormat="false" ht="12.8" hidden="false" customHeight="false" outlineLevel="0" collapsed="false">
      <c r="A46" s="10" t="s">
        <v>75</v>
      </c>
      <c r="B46" s="10" t="s">
        <v>475</v>
      </c>
      <c r="C46" s="10" t="n">
        <v>0</v>
      </c>
      <c r="D46" s="0"/>
      <c r="E46" s="10" t="n">
        <v>0</v>
      </c>
      <c r="F46" s="10" t="e">
        <f aca="false">VLOOKUP(batch1_2!A46,#REF!,2,0)</f>
        <v>#VALUE!</v>
      </c>
      <c r="G46" s="10" t="n">
        <v>1</v>
      </c>
      <c r="H46" s="10" t="n">
        <v>1</v>
      </c>
      <c r="I46" s="0"/>
      <c r="J46" s="0"/>
      <c r="K46" s="0"/>
      <c r="L46" s="10" t="s">
        <v>474</v>
      </c>
    </row>
    <row r="47" customFormat="false" ht="12.8" hidden="false" customHeight="false" outlineLevel="0" collapsed="false">
      <c r="A47" s="10" t="s">
        <v>187</v>
      </c>
      <c r="B47" s="10" t="s">
        <v>1016</v>
      </c>
      <c r="C47" s="10" t="n">
        <v>1</v>
      </c>
      <c r="D47" s="0"/>
      <c r="E47" s="10" t="n">
        <v>0</v>
      </c>
      <c r="F47" s="10" t="e">
        <f aca="false">VLOOKUP(batch1_2!A47,#REF!,2,0)</f>
        <v>#VALUE!</v>
      </c>
      <c r="G47" s="0"/>
      <c r="H47" s="0"/>
      <c r="I47" s="0"/>
      <c r="J47" s="0"/>
      <c r="K47" s="10" t="n">
        <v>1</v>
      </c>
      <c r="L47" s="10" t="s">
        <v>1017</v>
      </c>
    </row>
    <row r="48" customFormat="false" ht="12.8" hidden="false" customHeight="false" outlineLevel="0" collapsed="false">
      <c r="A48" s="10" t="s">
        <v>187</v>
      </c>
      <c r="B48" s="10" t="s">
        <v>1018</v>
      </c>
      <c r="C48" s="10" t="n">
        <v>1</v>
      </c>
      <c r="D48" s="0"/>
      <c r="E48" s="10" t="n">
        <v>0</v>
      </c>
      <c r="F48" s="10" t="e">
        <f aca="false">VLOOKUP(batch1_2!A48,#REF!,2,0)</f>
        <v>#VALUE!</v>
      </c>
      <c r="G48" s="0"/>
      <c r="H48" s="0"/>
      <c r="I48" s="0"/>
      <c r="J48" s="0"/>
      <c r="K48" s="10" t="n">
        <v>1</v>
      </c>
      <c r="L48" s="10" t="s">
        <v>1017</v>
      </c>
    </row>
    <row r="49" customFormat="false" ht="12.8" hidden="false" customHeight="false" outlineLevel="0" collapsed="false">
      <c r="A49" s="10" t="s">
        <v>187</v>
      </c>
      <c r="B49" s="10" t="s">
        <v>1019</v>
      </c>
      <c r="C49" s="10" t="n">
        <v>1</v>
      </c>
      <c r="D49" s="0"/>
      <c r="E49" s="10" t="n">
        <v>0</v>
      </c>
      <c r="F49" s="10" t="e">
        <f aca="false">VLOOKUP(batch1_2!A49,#REF!,2,0)</f>
        <v>#VALUE!</v>
      </c>
      <c r="G49" s="0"/>
      <c r="H49" s="0"/>
      <c r="I49" s="0"/>
      <c r="J49" s="0"/>
      <c r="K49" s="10" t="n">
        <v>1</v>
      </c>
      <c r="L49" s="10" t="s">
        <v>1017</v>
      </c>
    </row>
    <row r="50" customFormat="false" ht="12.8" hidden="false" customHeight="false" outlineLevel="0" collapsed="false">
      <c r="A50" s="10" t="s">
        <v>187</v>
      </c>
      <c r="B50" s="10" t="s">
        <v>1020</v>
      </c>
      <c r="C50" s="10" t="n">
        <v>1</v>
      </c>
      <c r="D50" s="0"/>
      <c r="E50" s="10" t="n">
        <v>0</v>
      </c>
      <c r="F50" s="10" t="e">
        <f aca="false">VLOOKUP(batch1_2!A50,#REF!,2,0)</f>
        <v>#VALUE!</v>
      </c>
      <c r="G50" s="0"/>
      <c r="H50" s="0"/>
      <c r="I50" s="0"/>
      <c r="J50" s="0"/>
      <c r="K50" s="10" t="n">
        <v>1</v>
      </c>
      <c r="L50" s="10" t="s">
        <v>1017</v>
      </c>
    </row>
    <row r="51" customFormat="false" ht="12.8" hidden="false" customHeight="false" outlineLevel="0" collapsed="false">
      <c r="A51" s="10" t="s">
        <v>187</v>
      </c>
      <c r="B51" s="10" t="s">
        <v>1021</v>
      </c>
      <c r="C51" s="10" t="n">
        <v>1</v>
      </c>
      <c r="D51" s="0"/>
      <c r="E51" s="10" t="n">
        <v>0</v>
      </c>
      <c r="F51" s="10" t="e">
        <f aca="false">VLOOKUP(batch1_2!A51,#REF!,2,0)</f>
        <v>#VALUE!</v>
      </c>
      <c r="G51" s="0"/>
      <c r="H51" s="0"/>
      <c r="I51" s="0"/>
      <c r="J51" s="0"/>
      <c r="K51" s="10" t="n">
        <v>1</v>
      </c>
      <c r="L51" s="10" t="s">
        <v>1017</v>
      </c>
    </row>
    <row r="52" customFormat="false" ht="12.8" hidden="false" customHeight="false" outlineLevel="0" collapsed="false">
      <c r="A52" s="10" t="s">
        <v>189</v>
      </c>
      <c r="B52" s="10" t="s">
        <v>1040</v>
      </c>
      <c r="C52" s="10" t="n">
        <v>1</v>
      </c>
      <c r="D52" s="10" t="s">
        <v>1436</v>
      </c>
      <c r="E52" s="10" t="n">
        <v>1</v>
      </c>
      <c r="F52" s="10" t="e">
        <f aca="false">VLOOKUP(batch1_2!A52,#REF!,2,0)</f>
        <v>#VALUE!</v>
      </c>
      <c r="G52" s="0"/>
      <c r="H52" s="0"/>
      <c r="I52" s="0"/>
      <c r="J52" s="0"/>
      <c r="K52" s="0"/>
      <c r="L52" s="0"/>
    </row>
    <row r="53" customFormat="false" ht="12.8" hidden="false" customHeight="false" outlineLevel="0" collapsed="false">
      <c r="A53" s="10" t="s">
        <v>189</v>
      </c>
      <c r="B53" s="10" t="s">
        <v>1041</v>
      </c>
      <c r="C53" s="10" t="n">
        <v>1</v>
      </c>
      <c r="D53" s="10" t="s">
        <v>1436</v>
      </c>
      <c r="E53" s="10" t="n">
        <v>1</v>
      </c>
      <c r="F53" s="10" t="e">
        <f aca="false">VLOOKUP(batch1_2!A53,#REF!,2,0)</f>
        <v>#VALUE!</v>
      </c>
      <c r="G53" s="0"/>
      <c r="H53" s="0"/>
      <c r="I53" s="0"/>
      <c r="J53" s="0"/>
      <c r="K53" s="0"/>
      <c r="L53" s="0"/>
    </row>
    <row r="54" customFormat="false" ht="12.8" hidden="false" customHeight="false" outlineLevel="0" collapsed="false">
      <c r="A54" s="10" t="s">
        <v>83</v>
      </c>
      <c r="B54" s="10" t="s">
        <v>486</v>
      </c>
      <c r="C54" s="10" t="n">
        <v>1</v>
      </c>
      <c r="D54" s="0"/>
      <c r="E54" s="10" t="n">
        <v>0</v>
      </c>
      <c r="F54" s="10" t="e">
        <f aca="false">VLOOKUP(batch1_2!A54,#REF!,2,0)</f>
        <v>#VALUE!</v>
      </c>
      <c r="G54" s="0"/>
      <c r="H54" s="0"/>
      <c r="I54" s="0"/>
      <c r="J54" s="0"/>
      <c r="K54" s="10" t="n">
        <v>1</v>
      </c>
      <c r="L54" s="10" t="s">
        <v>489</v>
      </c>
    </row>
    <row r="55" customFormat="false" ht="12.8" hidden="false" customHeight="false" outlineLevel="0" collapsed="false">
      <c r="A55" s="10" t="s">
        <v>83</v>
      </c>
      <c r="B55" s="10" t="s">
        <v>490</v>
      </c>
      <c r="C55" s="10" t="n">
        <v>0</v>
      </c>
      <c r="D55" s="10" t="s">
        <v>1436</v>
      </c>
      <c r="E55" s="10" t="n">
        <v>1</v>
      </c>
      <c r="F55" s="10" t="e">
        <f aca="false">VLOOKUP(batch1_2!A55,#REF!,2,0)</f>
        <v>#VALUE!</v>
      </c>
      <c r="G55" s="0"/>
      <c r="H55" s="0"/>
      <c r="I55" s="0"/>
      <c r="J55" s="0"/>
      <c r="K55" s="0"/>
      <c r="L55" s="0"/>
    </row>
    <row r="56" customFormat="false" ht="12.8" hidden="false" customHeight="false" outlineLevel="0" collapsed="false">
      <c r="A56" s="10" t="s">
        <v>83</v>
      </c>
      <c r="B56" s="10" t="s">
        <v>491</v>
      </c>
      <c r="C56" s="10" t="n">
        <v>1</v>
      </c>
      <c r="D56" s="0"/>
      <c r="E56" s="10" t="n">
        <v>0</v>
      </c>
      <c r="F56" s="10" t="e">
        <f aca="false">VLOOKUP(batch1_2!A56,#REF!,2,0)</f>
        <v>#VALUE!</v>
      </c>
      <c r="G56" s="0"/>
      <c r="H56" s="0"/>
      <c r="I56" s="0"/>
      <c r="J56" s="0"/>
      <c r="K56" s="10" t="n">
        <v>1</v>
      </c>
      <c r="L56" s="10" t="s">
        <v>492</v>
      </c>
    </row>
    <row r="57" customFormat="false" ht="12.8" hidden="false" customHeight="false" outlineLevel="0" collapsed="false">
      <c r="A57" s="10" t="s">
        <v>83</v>
      </c>
      <c r="B57" s="10" t="s">
        <v>493</v>
      </c>
      <c r="C57" s="10" t="n">
        <v>0</v>
      </c>
      <c r="D57" s="10" t="s">
        <v>1436</v>
      </c>
      <c r="E57" s="10" t="n">
        <v>1</v>
      </c>
      <c r="F57" s="10" t="e">
        <f aca="false">VLOOKUP(batch1_2!A57,#REF!,2,0)</f>
        <v>#VALUE!</v>
      </c>
      <c r="G57" s="0"/>
      <c r="H57" s="0"/>
      <c r="I57" s="0"/>
      <c r="J57" s="0"/>
      <c r="L57" s="0"/>
    </row>
    <row r="58" customFormat="false" ht="12.8" hidden="false" customHeight="false" outlineLevel="0" collapsed="false">
      <c r="A58" s="10" t="s">
        <v>83</v>
      </c>
      <c r="B58" s="10" t="s">
        <v>487</v>
      </c>
      <c r="C58" s="10" t="n">
        <v>0</v>
      </c>
      <c r="D58" s="10" t="s">
        <v>1436</v>
      </c>
      <c r="E58" s="10" t="n">
        <v>1</v>
      </c>
      <c r="F58" s="10" t="e">
        <f aca="false">VLOOKUP(batch1_2!A58,#REF!,2,0)</f>
        <v>#VALUE!</v>
      </c>
      <c r="G58" s="0"/>
      <c r="H58" s="0"/>
      <c r="I58" s="0"/>
      <c r="J58" s="0"/>
      <c r="L58" s="0"/>
    </row>
    <row r="59" customFormat="false" ht="12.8" hidden="false" customHeight="false" outlineLevel="0" collapsed="false">
      <c r="A59" s="10" t="s">
        <v>83</v>
      </c>
      <c r="B59" s="10" t="s">
        <v>495</v>
      </c>
      <c r="C59" s="10" t="n">
        <v>0</v>
      </c>
      <c r="D59" s="10" t="s">
        <v>1436</v>
      </c>
      <c r="E59" s="10" t="n">
        <v>1</v>
      </c>
      <c r="F59" s="10" t="e">
        <f aca="false">VLOOKUP(batch1_2!A59,#REF!,2,0)</f>
        <v>#VALUE!</v>
      </c>
      <c r="G59" s="0"/>
      <c r="H59" s="0"/>
      <c r="I59" s="0"/>
      <c r="J59" s="0"/>
      <c r="L59" s="0"/>
    </row>
    <row r="60" customFormat="false" ht="12.8" hidden="false" customHeight="false" outlineLevel="0" collapsed="false">
      <c r="A60" s="10" t="s">
        <v>83</v>
      </c>
      <c r="B60" s="10" t="s">
        <v>488</v>
      </c>
      <c r="C60" s="10" t="n">
        <v>0</v>
      </c>
      <c r="D60" s="10" t="s">
        <v>1436</v>
      </c>
      <c r="E60" s="10" t="n">
        <v>1</v>
      </c>
      <c r="F60" s="10" t="e">
        <f aca="false">VLOOKUP(batch1_2!A60,#REF!,2,0)</f>
        <v>#VALUE!</v>
      </c>
      <c r="G60" s="0"/>
      <c r="H60" s="0"/>
      <c r="I60" s="0"/>
      <c r="J60" s="0"/>
      <c r="L60" s="0"/>
    </row>
    <row r="61" customFormat="false" ht="12.8" hidden="false" customHeight="false" outlineLevel="0" collapsed="false">
      <c r="A61" s="10" t="s">
        <v>83</v>
      </c>
      <c r="B61" s="10" t="s">
        <v>497</v>
      </c>
      <c r="C61" s="10" t="n">
        <v>0</v>
      </c>
      <c r="D61" s="10" t="s">
        <v>1436</v>
      </c>
      <c r="E61" s="10" t="n">
        <v>1</v>
      </c>
      <c r="F61" s="10" t="e">
        <f aca="false">VLOOKUP(batch1_2!A61,#REF!,2,0)</f>
        <v>#VALUE!</v>
      </c>
      <c r="G61" s="0"/>
      <c r="H61" s="0"/>
      <c r="I61" s="0"/>
      <c r="J61" s="0"/>
      <c r="L61" s="0"/>
    </row>
    <row r="62" customFormat="false" ht="12.8" hidden="false" customHeight="false" outlineLevel="0" collapsed="false">
      <c r="A62" s="10" t="s">
        <v>83</v>
      </c>
      <c r="B62" s="10" t="s">
        <v>498</v>
      </c>
      <c r="C62" s="10" t="n">
        <v>1</v>
      </c>
      <c r="D62" s="0"/>
      <c r="E62" s="10" t="n">
        <v>0</v>
      </c>
      <c r="F62" s="10" t="e">
        <f aca="false">VLOOKUP(batch1_2!A62,#REF!,2,0)</f>
        <v>#VALUE!</v>
      </c>
      <c r="G62" s="0"/>
      <c r="H62" s="10" t="n">
        <v>1</v>
      </c>
      <c r="I62" s="0"/>
      <c r="J62" s="0"/>
      <c r="L62" s="10" t="s">
        <v>406</v>
      </c>
    </row>
    <row r="63" customFormat="false" ht="12.8" hidden="false" customHeight="false" outlineLevel="0" collapsed="false">
      <c r="A63" s="10" t="s">
        <v>191</v>
      </c>
      <c r="B63" s="10" t="s">
        <v>1048</v>
      </c>
      <c r="C63" s="10" t="n">
        <v>1</v>
      </c>
      <c r="D63" s="0"/>
      <c r="E63" s="10" t="n">
        <v>0</v>
      </c>
      <c r="F63" s="10" t="e">
        <f aca="false">VLOOKUP(batch1_2!A63,#REF!,2,0)</f>
        <v>#VALUE!</v>
      </c>
      <c r="G63" s="0"/>
      <c r="H63" s="0"/>
      <c r="I63" s="0"/>
      <c r="J63" s="0"/>
      <c r="L63" s="10" t="s">
        <v>1049</v>
      </c>
    </row>
    <row r="64" customFormat="false" ht="12.8" hidden="false" customHeight="false" outlineLevel="0" collapsed="false">
      <c r="A64" s="10" t="s">
        <v>191</v>
      </c>
      <c r="B64" s="10" t="s">
        <v>1050</v>
      </c>
      <c r="C64" s="10" t="n">
        <v>1</v>
      </c>
      <c r="D64" s="10" t="s">
        <v>1436</v>
      </c>
      <c r="E64" s="10" t="n">
        <v>1</v>
      </c>
      <c r="F64" s="10" t="e">
        <f aca="false">VLOOKUP(batch1_2!A64,#REF!,2,0)</f>
        <v>#VALUE!</v>
      </c>
      <c r="G64" s="0"/>
      <c r="H64" s="0"/>
      <c r="I64" s="0"/>
      <c r="J64" s="0"/>
      <c r="L64" s="0"/>
    </row>
    <row r="65" customFormat="false" ht="12.8" hidden="false" customHeight="false" outlineLevel="0" collapsed="false">
      <c r="A65" s="10" t="s">
        <v>85</v>
      </c>
      <c r="B65" s="10" t="s">
        <v>512</v>
      </c>
      <c r="C65" s="10" t="n">
        <v>0</v>
      </c>
      <c r="D65" s="10" t="s">
        <v>1436</v>
      </c>
      <c r="E65" s="10" t="n">
        <v>1</v>
      </c>
      <c r="F65" s="10" t="e">
        <f aca="false">VLOOKUP(batch1_2!A65,#REF!,2,0)</f>
        <v>#VALUE!</v>
      </c>
      <c r="G65" s="0"/>
      <c r="H65" s="0"/>
      <c r="I65" s="0"/>
      <c r="J65" s="0"/>
      <c r="L65" s="0"/>
    </row>
    <row r="66" customFormat="false" ht="12.8" hidden="false" customHeight="false" outlineLevel="0" collapsed="false">
      <c r="A66" s="10" t="s">
        <v>85</v>
      </c>
      <c r="B66" s="10" t="s">
        <v>513</v>
      </c>
      <c r="C66" s="10" t="n">
        <v>0</v>
      </c>
      <c r="D66" s="10" t="s">
        <v>1436</v>
      </c>
      <c r="E66" s="10" t="n">
        <v>1</v>
      </c>
      <c r="F66" s="10" t="e">
        <f aca="false">VLOOKUP(batch1_2!A66,#REF!,2,0)</f>
        <v>#VALUE!</v>
      </c>
      <c r="G66" s="0"/>
      <c r="H66" s="0"/>
      <c r="I66" s="0"/>
      <c r="J66" s="0"/>
      <c r="L66" s="0"/>
    </row>
    <row r="67" customFormat="false" ht="12.8" hidden="false" customHeight="false" outlineLevel="0" collapsed="false">
      <c r="A67" s="10" t="s">
        <v>85</v>
      </c>
      <c r="B67" s="10" t="s">
        <v>514</v>
      </c>
      <c r="C67" s="10" t="n">
        <v>0</v>
      </c>
      <c r="D67" s="10" t="s">
        <v>1436</v>
      </c>
      <c r="E67" s="10" t="n">
        <v>1</v>
      </c>
      <c r="F67" s="10" t="e">
        <f aca="false">VLOOKUP(batch1_2!A67,#REF!,2,0)</f>
        <v>#VALUE!</v>
      </c>
      <c r="G67" s="0"/>
      <c r="H67" s="0"/>
      <c r="I67" s="0"/>
      <c r="J67" s="0"/>
      <c r="L67" s="0"/>
    </row>
    <row r="68" customFormat="false" ht="12.8" hidden="false" customHeight="false" outlineLevel="0" collapsed="false">
      <c r="A68" s="10" t="s">
        <v>93</v>
      </c>
      <c r="B68" s="10" t="s">
        <v>1051</v>
      </c>
      <c r="C68" s="10" t="n">
        <v>1</v>
      </c>
      <c r="D68" s="0"/>
      <c r="E68" s="10" t="n">
        <v>0</v>
      </c>
      <c r="F68" s="10" t="e">
        <f aca="false">VLOOKUP(batch1_2!A68,#REF!,2,0)</f>
        <v>#VALUE!</v>
      </c>
      <c r="G68" s="10" t="n">
        <v>1</v>
      </c>
      <c r="H68" s="10" t="n">
        <v>1</v>
      </c>
      <c r="I68" s="0"/>
      <c r="J68" s="0"/>
      <c r="L68" s="10" t="s">
        <v>1052</v>
      </c>
    </row>
    <row r="69" customFormat="false" ht="12.8" hidden="false" customHeight="false" outlineLevel="0" collapsed="false">
      <c r="A69" s="10" t="s">
        <v>93</v>
      </c>
      <c r="B69" s="10" t="s">
        <v>1054</v>
      </c>
      <c r="C69" s="10" t="n">
        <v>1</v>
      </c>
      <c r="D69" s="0"/>
      <c r="E69" s="10" t="n">
        <v>0</v>
      </c>
      <c r="F69" s="10" t="e">
        <f aca="false">VLOOKUP(batch1_2!A69,#REF!,2,0)</f>
        <v>#VALUE!</v>
      </c>
      <c r="G69" s="0"/>
      <c r="H69" s="10" t="n">
        <v>1</v>
      </c>
      <c r="I69" s="0"/>
      <c r="J69" s="0"/>
      <c r="L69" s="10" t="s">
        <v>1055</v>
      </c>
    </row>
    <row r="70" customFormat="false" ht="12.8" hidden="false" customHeight="false" outlineLevel="0" collapsed="false">
      <c r="A70" s="10" t="s">
        <v>97</v>
      </c>
      <c r="B70" s="10" t="s">
        <v>535</v>
      </c>
      <c r="C70" s="10" t="n">
        <v>0</v>
      </c>
      <c r="D70" s="10" t="s">
        <v>1436</v>
      </c>
      <c r="E70" s="10" t="n">
        <v>1</v>
      </c>
      <c r="F70" s="10" t="e">
        <f aca="false">VLOOKUP(batch1_2!A70,#REF!,2,0)</f>
        <v>#VALUE!</v>
      </c>
      <c r="G70" s="0"/>
      <c r="H70" s="0"/>
      <c r="I70" s="0"/>
      <c r="J70" s="0"/>
      <c r="L70" s="0"/>
    </row>
    <row r="71" customFormat="false" ht="12.8" hidden="false" customHeight="false" outlineLevel="0" collapsed="false">
      <c r="A71" s="10" t="s">
        <v>97</v>
      </c>
      <c r="B71" s="10" t="s">
        <v>536</v>
      </c>
      <c r="C71" s="10" t="n">
        <v>0</v>
      </c>
      <c r="D71" s="10" t="s">
        <v>1436</v>
      </c>
      <c r="E71" s="10" t="n">
        <v>1</v>
      </c>
      <c r="F71" s="10" t="e">
        <f aca="false">VLOOKUP(batch1_2!A71,#REF!,2,0)</f>
        <v>#VALUE!</v>
      </c>
      <c r="G71" s="0"/>
      <c r="H71" s="0"/>
      <c r="I71" s="0"/>
      <c r="J71" s="0"/>
      <c r="L71" s="0"/>
    </row>
    <row r="72" customFormat="false" ht="12.8" hidden="false" customHeight="false" outlineLevel="0" collapsed="false">
      <c r="A72" s="10" t="s">
        <v>99</v>
      </c>
      <c r="B72" s="10" t="s">
        <v>551</v>
      </c>
      <c r="C72" s="10" t="n">
        <v>0</v>
      </c>
      <c r="D72" s="10" t="s">
        <v>1436</v>
      </c>
      <c r="E72" s="10" t="n">
        <v>1</v>
      </c>
      <c r="F72" s="10" t="e">
        <f aca="false">VLOOKUP(batch1_2!A72,#REF!,2,0)</f>
        <v>#VALUE!</v>
      </c>
      <c r="G72" s="0"/>
      <c r="H72" s="0"/>
      <c r="I72" s="0"/>
      <c r="J72" s="0"/>
      <c r="L72" s="0"/>
    </row>
    <row r="73" customFormat="false" ht="12.8" hidden="false" customHeight="false" outlineLevel="0" collapsed="false">
      <c r="A73" s="10" t="s">
        <v>99</v>
      </c>
      <c r="B73" s="10" t="s">
        <v>552</v>
      </c>
      <c r="C73" s="10" t="n">
        <v>0</v>
      </c>
      <c r="D73" s="10" t="s">
        <v>1436</v>
      </c>
      <c r="E73" s="10" t="n">
        <v>1</v>
      </c>
      <c r="F73" s="10" t="e">
        <f aca="false">VLOOKUP(batch1_2!A73,#REF!,2,0)</f>
        <v>#VALUE!</v>
      </c>
      <c r="G73" s="0"/>
      <c r="H73" s="0"/>
      <c r="I73" s="0"/>
      <c r="J73" s="0"/>
      <c r="L73" s="0"/>
    </row>
    <row r="74" customFormat="false" ht="12.8" hidden="false" customHeight="false" outlineLevel="0" collapsed="false">
      <c r="A74" s="10" t="s">
        <v>99</v>
      </c>
      <c r="B74" s="10" t="s">
        <v>553</v>
      </c>
      <c r="C74" s="10" t="n">
        <v>0</v>
      </c>
      <c r="D74" s="0"/>
      <c r="E74" s="10" t="n">
        <v>0</v>
      </c>
      <c r="F74" s="10" t="e">
        <f aca="false">VLOOKUP(batch1_2!A74,#REF!,2,0)</f>
        <v>#VALUE!</v>
      </c>
      <c r="G74" s="0"/>
      <c r="H74" s="0"/>
      <c r="I74" s="0"/>
      <c r="J74" s="10" t="n">
        <v>1</v>
      </c>
      <c r="L74" s="10" t="s">
        <v>554</v>
      </c>
    </row>
    <row r="75" customFormat="false" ht="12.8" hidden="false" customHeight="false" outlineLevel="0" collapsed="false">
      <c r="A75" s="10" t="s">
        <v>99</v>
      </c>
      <c r="B75" s="10" t="s">
        <v>555</v>
      </c>
      <c r="C75" s="10" t="n">
        <v>0</v>
      </c>
      <c r="D75" s="10" t="s">
        <v>1436</v>
      </c>
      <c r="E75" s="10" t="n">
        <v>1</v>
      </c>
      <c r="F75" s="10" t="e">
        <f aca="false">VLOOKUP(batch1_2!A75,#REF!,2,0)</f>
        <v>#VALUE!</v>
      </c>
      <c r="G75" s="0"/>
      <c r="H75" s="0"/>
      <c r="I75" s="0"/>
      <c r="L75" s="0"/>
    </row>
    <row r="76" customFormat="false" ht="12.8" hidden="false" customHeight="false" outlineLevel="0" collapsed="false">
      <c r="A76" s="10" t="s">
        <v>99</v>
      </c>
      <c r="B76" s="10" t="s">
        <v>556</v>
      </c>
      <c r="C76" s="10" t="n">
        <v>0</v>
      </c>
      <c r="D76" s="10" t="s">
        <v>1436</v>
      </c>
      <c r="E76" s="10" t="n">
        <v>1</v>
      </c>
      <c r="F76" s="10" t="e">
        <f aca="false">VLOOKUP(batch1_2!A76,#REF!,2,0)</f>
        <v>#VALUE!</v>
      </c>
      <c r="G76" s="0"/>
      <c r="H76" s="0"/>
      <c r="I76" s="0"/>
      <c r="L76" s="0"/>
    </row>
    <row r="77" customFormat="false" ht="12.8" hidden="false" customHeight="false" outlineLevel="0" collapsed="false">
      <c r="A77" s="10" t="s">
        <v>99</v>
      </c>
      <c r="B77" s="10" t="s">
        <v>557</v>
      </c>
      <c r="C77" s="10" t="n">
        <v>0</v>
      </c>
      <c r="D77" s="10" t="s">
        <v>1436</v>
      </c>
      <c r="E77" s="10" t="n">
        <v>1</v>
      </c>
      <c r="F77" s="10" t="e">
        <f aca="false">VLOOKUP(batch1_2!A77,#REF!,2,0)</f>
        <v>#VALUE!</v>
      </c>
      <c r="G77" s="0"/>
      <c r="H77" s="0"/>
      <c r="I77" s="0"/>
      <c r="L77" s="0"/>
    </row>
    <row r="78" customFormat="false" ht="12.8" hidden="false" customHeight="false" outlineLevel="0" collapsed="false">
      <c r="A78" s="10" t="s">
        <v>99</v>
      </c>
      <c r="B78" s="10" t="s">
        <v>558</v>
      </c>
      <c r="C78" s="10" t="n">
        <v>0</v>
      </c>
      <c r="D78" s="10" t="s">
        <v>1436</v>
      </c>
      <c r="E78" s="10" t="n">
        <v>1</v>
      </c>
      <c r="F78" s="10" t="e">
        <f aca="false">VLOOKUP(batch1_2!A78,#REF!,2,0)</f>
        <v>#VALUE!</v>
      </c>
      <c r="G78" s="0"/>
      <c r="H78" s="0"/>
      <c r="I78" s="0"/>
      <c r="L78" s="0"/>
    </row>
    <row r="79" customFormat="false" ht="12.8" hidden="false" customHeight="false" outlineLevel="0" collapsed="false">
      <c r="A79" s="10" t="s">
        <v>99</v>
      </c>
      <c r="B79" s="10" t="s">
        <v>559</v>
      </c>
      <c r="C79" s="10" t="n">
        <v>0</v>
      </c>
      <c r="D79" s="10" t="s">
        <v>1436</v>
      </c>
      <c r="E79" s="10" t="n">
        <v>1</v>
      </c>
      <c r="F79" s="10" t="e">
        <f aca="false">VLOOKUP(batch1_2!A79,#REF!,2,0)</f>
        <v>#VALUE!</v>
      </c>
      <c r="G79" s="0"/>
      <c r="H79" s="0"/>
      <c r="I79" s="0"/>
      <c r="L79" s="0"/>
    </row>
    <row r="80" customFormat="false" ht="12.8" hidden="false" customHeight="false" outlineLevel="0" collapsed="false">
      <c r="A80" s="10" t="s">
        <v>99</v>
      </c>
      <c r="B80" s="10" t="s">
        <v>560</v>
      </c>
      <c r="C80" s="10" t="n">
        <v>0</v>
      </c>
      <c r="D80" s="10" t="s">
        <v>1436</v>
      </c>
      <c r="E80" s="10" t="n">
        <v>1</v>
      </c>
      <c r="F80" s="10" t="e">
        <f aca="false">VLOOKUP(batch1_2!A80,#REF!,2,0)</f>
        <v>#VALUE!</v>
      </c>
      <c r="G80" s="0"/>
      <c r="H80" s="0"/>
      <c r="I80" s="0"/>
      <c r="L80" s="0"/>
    </row>
    <row r="81" customFormat="false" ht="12.8" hidden="false" customHeight="false" outlineLevel="0" collapsed="false">
      <c r="A81" s="10" t="s">
        <v>99</v>
      </c>
      <c r="B81" s="10" t="s">
        <v>561</v>
      </c>
      <c r="C81" s="10" t="n">
        <v>0</v>
      </c>
      <c r="D81" s="10" t="s">
        <v>1436</v>
      </c>
      <c r="E81" s="10" t="n">
        <v>1</v>
      </c>
      <c r="F81" s="10" t="e">
        <f aca="false">VLOOKUP(batch1_2!A81,#REF!,2,0)</f>
        <v>#VALUE!</v>
      </c>
      <c r="G81" s="0"/>
      <c r="H81" s="0"/>
      <c r="I81" s="0"/>
      <c r="L81" s="0"/>
    </row>
    <row r="82" customFormat="false" ht="12.8" hidden="false" customHeight="false" outlineLevel="0" collapsed="false">
      <c r="A82" s="10" t="s">
        <v>115</v>
      </c>
      <c r="B82" s="10" t="s">
        <v>618</v>
      </c>
      <c r="C82" s="10" t="n">
        <v>0</v>
      </c>
      <c r="D82" s="10" t="s">
        <v>1436</v>
      </c>
      <c r="E82" s="10" t="n">
        <v>1</v>
      </c>
      <c r="F82" s="10" t="e">
        <f aca="false">VLOOKUP(batch1_2!A82,#REF!,2,0)</f>
        <v>#VALUE!</v>
      </c>
      <c r="G82" s="0"/>
      <c r="H82" s="0"/>
      <c r="I82" s="0"/>
      <c r="L82" s="0"/>
    </row>
    <row r="83" customFormat="false" ht="12.8" hidden="false" customHeight="false" outlineLevel="0" collapsed="false">
      <c r="A83" s="10" t="s">
        <v>115</v>
      </c>
      <c r="B83" s="10" t="s">
        <v>619</v>
      </c>
      <c r="C83" s="10" t="n">
        <v>0</v>
      </c>
      <c r="D83" s="0"/>
      <c r="E83" s="10" t="n">
        <v>0</v>
      </c>
      <c r="F83" s="10" t="e">
        <f aca="false">VLOOKUP(batch1_2!A83,#REF!,2,0)</f>
        <v>#VALUE!</v>
      </c>
      <c r="G83" s="10" t="n">
        <v>1</v>
      </c>
      <c r="H83" s="0"/>
      <c r="I83" s="0"/>
      <c r="L83" s="10" t="s">
        <v>620</v>
      </c>
    </row>
    <row r="84" customFormat="false" ht="12.8" hidden="false" customHeight="false" outlineLevel="0" collapsed="false">
      <c r="A84" s="10" t="s">
        <v>119</v>
      </c>
      <c r="B84" s="10" t="s">
        <v>628</v>
      </c>
      <c r="C84" s="10" t="n">
        <v>0</v>
      </c>
      <c r="D84" s="0"/>
      <c r="E84" s="10" t="n">
        <v>0</v>
      </c>
      <c r="F84" s="10" t="e">
        <f aca="false">VLOOKUP(batch1_2!A84,#REF!,2,0)</f>
        <v>#VALUE!</v>
      </c>
      <c r="G84" s="10" t="n">
        <v>1</v>
      </c>
      <c r="H84" s="0"/>
      <c r="I84" s="0"/>
      <c r="L84" s="10" t="s">
        <v>620</v>
      </c>
    </row>
    <row r="85" customFormat="false" ht="12.8" hidden="false" customHeight="false" outlineLevel="0" collapsed="false">
      <c r="A85" s="10" t="s">
        <v>119</v>
      </c>
      <c r="B85" s="10" t="s">
        <v>629</v>
      </c>
      <c r="C85" s="10" t="n">
        <v>0</v>
      </c>
      <c r="D85" s="0"/>
      <c r="E85" s="10" t="n">
        <v>0</v>
      </c>
      <c r="F85" s="10" t="e">
        <f aca="false">VLOOKUP(batch1_2!A85,#REF!,2,0)</f>
        <v>#VALUE!</v>
      </c>
      <c r="G85" s="10" t="n">
        <v>1</v>
      </c>
      <c r="H85" s="0"/>
      <c r="I85" s="0"/>
      <c r="L85" s="10" t="s">
        <v>620</v>
      </c>
    </row>
    <row r="86" customFormat="false" ht="12.8" hidden="false" customHeight="false" outlineLevel="0" collapsed="false">
      <c r="A86" s="10" t="s">
        <v>127</v>
      </c>
      <c r="B86" s="10" t="s">
        <v>1317</v>
      </c>
      <c r="C86" s="10" t="n">
        <v>0</v>
      </c>
      <c r="D86" s="10" t="s">
        <v>1437</v>
      </c>
      <c r="E86" s="10" t="n">
        <v>1</v>
      </c>
      <c r="F86" s="10" t="e">
        <f aca="false">VLOOKUP(batch1_2!A86,#REF!,2,0)</f>
        <v>#VALUE!</v>
      </c>
      <c r="G86" s="0"/>
      <c r="H86" s="0"/>
      <c r="I86" s="0"/>
      <c r="L86" s="0"/>
    </row>
    <row r="87" customFormat="false" ht="12.8" hidden="false" customHeight="false" outlineLevel="0" collapsed="false">
      <c r="A87" s="10" t="s">
        <v>129</v>
      </c>
      <c r="B87" s="10" t="s">
        <v>1319</v>
      </c>
      <c r="C87" s="10" t="n">
        <v>0</v>
      </c>
      <c r="D87" s="0"/>
      <c r="E87" s="10" t="n">
        <v>0</v>
      </c>
      <c r="F87" s="10" t="e">
        <f aca="false">VLOOKUP(batch1_2!A87,#REF!,2,0)</f>
        <v>#VALUE!</v>
      </c>
      <c r="G87" s="10" t="n">
        <v>1</v>
      </c>
      <c r="H87" s="0"/>
      <c r="I87" s="0"/>
      <c r="L87" s="10" t="s">
        <v>1320</v>
      </c>
    </row>
    <row r="88" customFormat="false" ht="12.8" hidden="false" customHeight="false" outlineLevel="0" collapsed="false">
      <c r="A88" s="10" t="s">
        <v>129</v>
      </c>
      <c r="B88" s="10" t="s">
        <v>1321</v>
      </c>
      <c r="C88" s="10" t="n">
        <v>0</v>
      </c>
      <c r="D88" s="0"/>
      <c r="E88" s="10" t="n">
        <v>0</v>
      </c>
      <c r="F88" s="10" t="e">
        <f aca="false">VLOOKUP(batch1_2!A88,#REF!,2,0)</f>
        <v>#VALUE!</v>
      </c>
      <c r="G88" s="10" t="n">
        <v>1</v>
      </c>
      <c r="H88" s="0"/>
      <c r="I88" s="0"/>
      <c r="L88" s="10" t="s">
        <v>1320</v>
      </c>
    </row>
    <row r="89" customFormat="false" ht="12.8" hidden="false" customHeight="false" outlineLevel="0" collapsed="false">
      <c r="A89" s="10" t="s">
        <v>129</v>
      </c>
      <c r="B89" s="10" t="s">
        <v>1322</v>
      </c>
      <c r="C89" s="10" t="n">
        <v>0</v>
      </c>
      <c r="D89" s="0"/>
      <c r="E89" s="10" t="n">
        <v>0</v>
      </c>
      <c r="F89" s="10" t="e">
        <f aca="false">VLOOKUP(batch1_2!A89,#REF!,2,0)</f>
        <v>#VALUE!</v>
      </c>
      <c r="G89" s="10" t="n">
        <v>1</v>
      </c>
      <c r="H89" s="0"/>
      <c r="I89" s="0"/>
      <c r="L89" s="10" t="s">
        <v>1320</v>
      </c>
    </row>
    <row r="90" customFormat="false" ht="12.8" hidden="false" customHeight="false" outlineLevel="0" collapsed="false">
      <c r="A90" s="10" t="s">
        <v>129</v>
      </c>
      <c r="B90" s="10" t="s">
        <v>1323</v>
      </c>
      <c r="C90" s="10" t="n">
        <v>0</v>
      </c>
      <c r="D90" s="0"/>
      <c r="E90" s="10" t="n">
        <v>0</v>
      </c>
      <c r="F90" s="10" t="e">
        <f aca="false">VLOOKUP(batch1_2!A90,#REF!,2,0)</f>
        <v>#VALUE!</v>
      </c>
      <c r="G90" s="10" t="n">
        <v>1</v>
      </c>
      <c r="H90" s="0"/>
      <c r="I90" s="0"/>
      <c r="L90" s="10" t="s">
        <v>1320</v>
      </c>
    </row>
    <row r="91" customFormat="false" ht="12.8" hidden="false" customHeight="false" outlineLevel="0" collapsed="false">
      <c r="A91" s="10" t="s">
        <v>129</v>
      </c>
      <c r="B91" s="10" t="s">
        <v>1324</v>
      </c>
      <c r="C91" s="10" t="n">
        <v>0</v>
      </c>
      <c r="D91" s="0"/>
      <c r="E91" s="10" t="n">
        <v>0</v>
      </c>
      <c r="F91" s="10" t="e">
        <f aca="false">VLOOKUP(batch1_2!A91,#REF!,2,0)</f>
        <v>#VALUE!</v>
      </c>
      <c r="G91" s="10" t="n">
        <v>1</v>
      </c>
      <c r="H91" s="0"/>
      <c r="I91" s="0"/>
      <c r="L91" s="10" t="s">
        <v>1320</v>
      </c>
    </row>
    <row r="92" customFormat="false" ht="12.8" hidden="false" customHeight="false" outlineLevel="0" collapsed="false">
      <c r="A92" s="10" t="s">
        <v>129</v>
      </c>
      <c r="B92" s="10" t="s">
        <v>1325</v>
      </c>
      <c r="C92" s="10" t="n">
        <v>0</v>
      </c>
      <c r="D92" s="0"/>
      <c r="E92" s="10" t="n">
        <v>0</v>
      </c>
      <c r="F92" s="10" t="e">
        <f aca="false">VLOOKUP(batch1_2!A92,#REF!,2,0)</f>
        <v>#VALUE!</v>
      </c>
      <c r="G92" s="10" t="n">
        <v>1</v>
      </c>
      <c r="H92" s="10" t="n">
        <v>1</v>
      </c>
      <c r="I92" s="10" t="n">
        <v>1</v>
      </c>
      <c r="L92" s="0"/>
    </row>
    <row r="93" customFormat="false" ht="12.8" hidden="false" customHeight="false" outlineLevel="0" collapsed="false">
      <c r="A93" s="10" t="s">
        <v>129</v>
      </c>
      <c r="B93" s="10" t="s">
        <v>1326</v>
      </c>
      <c r="C93" s="10" t="n">
        <v>0</v>
      </c>
      <c r="D93" s="0"/>
      <c r="E93" s="10" t="n">
        <v>0</v>
      </c>
      <c r="F93" s="10" t="e">
        <f aca="false">VLOOKUP(batch1_2!A93,#REF!,2,0)</f>
        <v>#VALUE!</v>
      </c>
      <c r="G93" s="0"/>
      <c r="H93" s="10" t="n">
        <v>1</v>
      </c>
      <c r="I93" s="10" t="n">
        <v>1</v>
      </c>
      <c r="L93" s="10" t="s">
        <v>1327</v>
      </c>
    </row>
    <row r="94" customFormat="false" ht="12.8" hidden="false" customHeight="false" outlineLevel="0" collapsed="false">
      <c r="A94" s="10" t="s">
        <v>129</v>
      </c>
      <c r="B94" s="10" t="s">
        <v>1329</v>
      </c>
      <c r="C94" s="10" t="n">
        <v>0</v>
      </c>
      <c r="D94" s="10" t="s">
        <v>1437</v>
      </c>
      <c r="E94" s="10" t="n">
        <v>1</v>
      </c>
      <c r="F94" s="10" t="e">
        <f aca="false">VLOOKUP(batch1_2!A94,#REF!,2,0)</f>
        <v>#VALUE!</v>
      </c>
      <c r="G94" s="0"/>
      <c r="H94" s="0"/>
      <c r="I94" s="0"/>
      <c r="L94" s="0"/>
    </row>
    <row r="95" customFormat="false" ht="12.8" hidden="false" customHeight="false" outlineLevel="0" collapsed="false">
      <c r="A95" s="10" t="s">
        <v>129</v>
      </c>
      <c r="B95" s="10" t="s">
        <v>1330</v>
      </c>
      <c r="C95" s="10" t="n">
        <v>0</v>
      </c>
      <c r="D95" s="0"/>
      <c r="E95" s="10" t="n">
        <v>0</v>
      </c>
      <c r="F95" s="10" t="e">
        <f aca="false">VLOOKUP(batch1_2!A95,#REF!,2,0)</f>
        <v>#VALUE!</v>
      </c>
      <c r="G95" s="0"/>
      <c r="H95" s="10" t="n">
        <v>1</v>
      </c>
      <c r="I95" s="10" t="n">
        <v>1</v>
      </c>
      <c r="L95" s="10" t="s">
        <v>1331</v>
      </c>
    </row>
    <row r="96" customFormat="false" ht="12.8" hidden="false" customHeight="false" outlineLevel="0" collapsed="false">
      <c r="A96" s="10" t="s">
        <v>129</v>
      </c>
      <c r="B96" s="10" t="s">
        <v>1333</v>
      </c>
      <c r="C96" s="10" t="n">
        <v>0</v>
      </c>
      <c r="D96" s="10" t="s">
        <v>1437</v>
      </c>
      <c r="E96" s="10" t="n">
        <v>1</v>
      </c>
      <c r="F96" s="10" t="e">
        <f aca="false">VLOOKUP(batch1_2!A96,#REF!,2,0)</f>
        <v>#VALUE!</v>
      </c>
      <c r="G96" s="0"/>
      <c r="H96" s="0"/>
      <c r="I96" s="0"/>
      <c r="L96" s="0"/>
    </row>
    <row r="97" customFormat="false" ht="12.8" hidden="false" customHeight="false" outlineLevel="0" collapsed="false">
      <c r="A97" s="10" t="s">
        <v>129</v>
      </c>
      <c r="B97" s="10" t="s">
        <v>1334</v>
      </c>
      <c r="C97" s="10" t="n">
        <v>0</v>
      </c>
      <c r="D97" s="0"/>
      <c r="E97" s="10" t="n">
        <v>0</v>
      </c>
      <c r="F97" s="10" t="e">
        <f aca="false">VLOOKUP(batch1_2!A97,#REF!,2,0)</f>
        <v>#VALUE!</v>
      </c>
      <c r="G97" s="0"/>
      <c r="H97" s="10" t="n">
        <v>1</v>
      </c>
      <c r="I97" s="10" t="n">
        <v>1</v>
      </c>
      <c r="L97" s="10" t="s">
        <v>1331</v>
      </c>
    </row>
    <row r="98" customFormat="false" ht="12.8" hidden="false" customHeight="false" outlineLevel="0" collapsed="false">
      <c r="A98" s="10" t="s">
        <v>129</v>
      </c>
      <c r="B98" s="10" t="s">
        <v>1336</v>
      </c>
      <c r="C98" s="10" t="n">
        <v>0</v>
      </c>
      <c r="D98" s="10" t="s">
        <v>1437</v>
      </c>
      <c r="E98" s="10" t="n">
        <v>1</v>
      </c>
      <c r="F98" s="10" t="e">
        <f aca="false">VLOOKUP(batch1_2!A98,#REF!,2,0)</f>
        <v>#VALUE!</v>
      </c>
      <c r="G98" s="0"/>
      <c r="H98" s="0"/>
      <c r="I98" s="0"/>
      <c r="L98" s="0"/>
    </row>
    <row r="99" customFormat="false" ht="12.8" hidden="false" customHeight="false" outlineLevel="0" collapsed="false">
      <c r="A99" s="10" t="s">
        <v>129</v>
      </c>
      <c r="B99" s="10" t="s">
        <v>1337</v>
      </c>
      <c r="C99" s="10" t="n">
        <v>0</v>
      </c>
      <c r="D99" s="0"/>
      <c r="E99" s="10" t="n">
        <v>0</v>
      </c>
      <c r="F99" s="10" t="e">
        <f aca="false">VLOOKUP(batch1_2!A99,#REF!,2,0)</f>
        <v>#VALUE!</v>
      </c>
      <c r="G99" s="0"/>
      <c r="H99" s="10" t="n">
        <v>1</v>
      </c>
      <c r="I99" s="10" t="n">
        <v>1</v>
      </c>
      <c r="L99" s="10" t="s">
        <v>1331</v>
      </c>
    </row>
    <row r="100" customFormat="false" ht="12.8" hidden="false" customHeight="false" outlineLevel="0" collapsed="false">
      <c r="A100" s="10" t="s">
        <v>203</v>
      </c>
      <c r="B100" s="10" t="s">
        <v>1059</v>
      </c>
      <c r="C100" s="10" t="n">
        <v>1</v>
      </c>
      <c r="D100" s="0"/>
      <c r="E100" s="10" t="n">
        <v>0</v>
      </c>
      <c r="F100" s="10" t="e">
        <f aca="false">VLOOKUP(batch1_2!A100,#REF!,2,0)</f>
        <v>#VALUE!</v>
      </c>
      <c r="G100" s="10" t="n">
        <v>1</v>
      </c>
      <c r="H100" s="10" t="n">
        <v>1</v>
      </c>
      <c r="I100" s="0"/>
      <c r="L100" s="10" t="s">
        <v>1060</v>
      </c>
    </row>
    <row r="101" customFormat="false" ht="12.8" hidden="false" customHeight="false" outlineLevel="0" collapsed="false">
      <c r="A101" s="10" t="s">
        <v>203</v>
      </c>
      <c r="B101" s="10" t="s">
        <v>1061</v>
      </c>
      <c r="C101" s="10" t="n">
        <v>1</v>
      </c>
      <c r="D101" s="0"/>
      <c r="E101" s="10" t="n">
        <v>0</v>
      </c>
      <c r="F101" s="10" t="e">
        <f aca="false">VLOOKUP(batch1_2!A101,#REF!,2,0)</f>
        <v>#VALUE!</v>
      </c>
      <c r="G101" s="10" t="n">
        <v>1</v>
      </c>
      <c r="H101" s="10" t="n">
        <v>1</v>
      </c>
      <c r="I101" s="0"/>
      <c r="L101" s="10" t="s">
        <v>1060</v>
      </c>
    </row>
    <row r="102" customFormat="false" ht="12.8" hidden="false" customHeight="false" outlineLevel="0" collapsed="false">
      <c r="A102" s="10" t="s">
        <v>133</v>
      </c>
      <c r="B102" s="10" t="s">
        <v>637</v>
      </c>
      <c r="C102" s="10" t="n">
        <v>0</v>
      </c>
      <c r="D102" s="0"/>
      <c r="E102" s="10" t="n">
        <v>0</v>
      </c>
      <c r="F102" s="10" t="e">
        <f aca="false">VLOOKUP(batch1_2!A102,#REF!,2,0)</f>
        <v>#VALUE!</v>
      </c>
      <c r="G102" s="10" t="n">
        <v>1</v>
      </c>
      <c r="I102" s="0"/>
      <c r="L102" s="10" t="s">
        <v>1320</v>
      </c>
    </row>
    <row r="103" customFormat="false" ht="12.8" hidden="false" customHeight="false" outlineLevel="0" collapsed="false">
      <c r="A103" s="10" t="s">
        <v>133</v>
      </c>
      <c r="B103" s="10" t="s">
        <v>638</v>
      </c>
      <c r="C103" s="10" t="n">
        <v>0</v>
      </c>
      <c r="D103" s="0"/>
      <c r="E103" s="10" t="n">
        <v>0</v>
      </c>
      <c r="F103" s="10" t="e">
        <f aca="false">VLOOKUP(batch1_2!A103,#REF!,2,0)</f>
        <v>#VALUE!</v>
      </c>
      <c r="G103" s="10" t="n">
        <v>1</v>
      </c>
      <c r="I103" s="0"/>
      <c r="L103" s="10" t="s">
        <v>1320</v>
      </c>
    </row>
    <row r="104" customFormat="false" ht="12.8" hidden="false" customHeight="false" outlineLevel="0" collapsed="false">
      <c r="A104" s="10" t="s">
        <v>135</v>
      </c>
      <c r="B104" s="10" t="s">
        <v>643</v>
      </c>
      <c r="C104" s="10" t="n">
        <v>0</v>
      </c>
      <c r="D104" s="10" t="s">
        <v>1436</v>
      </c>
      <c r="E104" s="10" t="n">
        <v>1</v>
      </c>
      <c r="F104" s="10" t="e">
        <f aca="false">VLOOKUP(batch1_2!A104,#REF!,2,0)</f>
        <v>#VALUE!</v>
      </c>
      <c r="G104" s="0"/>
      <c r="I104" s="0"/>
      <c r="L104" s="0"/>
    </row>
    <row r="105" customFormat="false" ht="12.8" hidden="false" customHeight="false" outlineLevel="0" collapsed="false">
      <c r="A105" s="10" t="s">
        <v>135</v>
      </c>
      <c r="B105" s="10" t="s">
        <v>644</v>
      </c>
      <c r="C105" s="10" t="n">
        <v>0</v>
      </c>
      <c r="E105" s="10" t="n">
        <v>0</v>
      </c>
      <c r="F105" s="10" t="e">
        <f aca="false">VLOOKUP(batch1_2!A105,#REF!,2,0)</f>
        <v>#VALUE!</v>
      </c>
      <c r="G105" s="10" t="n">
        <v>1</v>
      </c>
      <c r="I105" s="10" t="n">
        <v>1</v>
      </c>
      <c r="L105" s="10" t="s">
        <v>645</v>
      </c>
    </row>
    <row r="106" customFormat="false" ht="12.8" hidden="false" customHeight="false" outlineLevel="0" collapsed="false">
      <c r="A106" s="10" t="s">
        <v>135</v>
      </c>
      <c r="B106" s="10" t="s">
        <v>646</v>
      </c>
      <c r="C106" s="10" t="n">
        <v>0</v>
      </c>
      <c r="E106" s="10" t="n">
        <v>0</v>
      </c>
      <c r="F106" s="10" t="e">
        <f aca="false">VLOOKUP(batch1_2!A106,#REF!,2,0)</f>
        <v>#VALUE!</v>
      </c>
      <c r="G106" s="10" t="n">
        <v>1</v>
      </c>
      <c r="I106" s="10" t="n">
        <v>1</v>
      </c>
      <c r="L106" s="10" t="s">
        <v>645</v>
      </c>
    </row>
  </sheetData>
  <autoFilter ref="A:M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6.0765306122449"/>
    <col collapsed="false" hidden="false" max="2" min="2" style="10" width="28.2142857142857"/>
    <col collapsed="false" hidden="false" max="5" min="3" style="0" width="6.61224489795918"/>
    <col collapsed="false" hidden="false" max="6" min="6" style="10" width="15.5255102040816"/>
    <col collapsed="false" hidden="false" max="23" min="7" style="0" width="6.61224489795918"/>
    <col collapsed="false" hidden="false" max="1025" min="24" style="10" width="6.0765306122449"/>
  </cols>
  <sheetData>
    <row r="1" customFormat="false" ht="12.8" hidden="false" customHeight="false" outlineLevel="0" collapsed="false">
      <c r="A1" s="10" t="s">
        <v>288</v>
      </c>
      <c r="B1" s="10" t="s">
        <v>1431</v>
      </c>
      <c r="C1" s="10" t="s">
        <v>1432</v>
      </c>
      <c r="D1" s="10" t="s">
        <v>1438</v>
      </c>
      <c r="E1" s="10" t="s">
        <v>1439</v>
      </c>
      <c r="F1" s="10" t="s">
        <v>1440</v>
      </c>
      <c r="G1" s="10" t="s">
        <v>1441</v>
      </c>
      <c r="H1" s="10" t="s">
        <v>1442</v>
      </c>
      <c r="I1" s="10" t="s">
        <v>1443</v>
      </c>
      <c r="J1" s="10" t="s">
        <v>1444</v>
      </c>
      <c r="K1" s="10" t="s">
        <v>1445</v>
      </c>
      <c r="L1" s="10" t="s">
        <v>1446</v>
      </c>
      <c r="M1" s="10" t="s">
        <v>1447</v>
      </c>
      <c r="N1" s="10" t="s">
        <v>1448</v>
      </c>
      <c r="O1" s="10" t="s">
        <v>1449</v>
      </c>
      <c r="P1" s="10" t="s">
        <v>1450</v>
      </c>
      <c r="Q1" s="10" t="s">
        <v>1451</v>
      </c>
      <c r="R1" s="10" t="s">
        <v>1452</v>
      </c>
      <c r="S1" s="10" t="s">
        <v>1453</v>
      </c>
      <c r="T1" s="10" t="s">
        <v>1454</v>
      </c>
      <c r="U1" s="10" t="s">
        <v>1455</v>
      </c>
      <c r="V1" s="10" t="s">
        <v>1456</v>
      </c>
      <c r="W1" s="10" t="s">
        <v>1457</v>
      </c>
    </row>
    <row r="2" customFormat="false" ht="12.8" hidden="false" customHeight="false" outlineLevel="0" collapsed="false">
      <c r="A2" s="10" t="s">
        <v>16</v>
      </c>
      <c r="B2" s="10" t="s">
        <v>320</v>
      </c>
      <c r="C2" s="10" t="n">
        <v>0</v>
      </c>
      <c r="F2" s="0"/>
      <c r="K2" s="10" t="s">
        <v>1458</v>
      </c>
      <c r="L2" s="10" t="s">
        <v>1458</v>
      </c>
      <c r="W2" s="10" t="s">
        <v>1458</v>
      </c>
    </row>
    <row r="3" customFormat="false" ht="12.8" hidden="false" customHeight="false" outlineLevel="0" collapsed="false">
      <c r="A3" s="10" t="s">
        <v>16</v>
      </c>
      <c r="B3" s="10" t="s">
        <v>321</v>
      </c>
      <c r="C3" s="10" t="n">
        <v>0</v>
      </c>
      <c r="F3" s="0"/>
      <c r="K3" s="10" t="s">
        <v>1458</v>
      </c>
      <c r="L3" s="10" t="s">
        <v>1458</v>
      </c>
      <c r="W3" s="10" t="s">
        <v>1458</v>
      </c>
    </row>
    <row r="4" customFormat="false" ht="12.8" hidden="false" customHeight="false" outlineLevel="0" collapsed="false">
      <c r="A4" s="10" t="s">
        <v>23</v>
      </c>
      <c r="B4" s="10" t="s">
        <v>880</v>
      </c>
      <c r="C4" s="10" t="n">
        <v>1</v>
      </c>
      <c r="D4" s="10" t="s">
        <v>1458</v>
      </c>
      <c r="F4" s="0"/>
      <c r="I4" s="10" t="s">
        <v>1458</v>
      </c>
      <c r="K4" s="10" t="s">
        <v>1458</v>
      </c>
      <c r="N4" s="10" t="s">
        <v>1458</v>
      </c>
    </row>
    <row r="5" customFormat="false" ht="12.8" hidden="false" customHeight="false" outlineLevel="0" collapsed="false">
      <c r="A5" s="10" t="s">
        <v>164</v>
      </c>
      <c r="B5" s="10" t="s">
        <v>902</v>
      </c>
      <c r="C5" s="10" t="n">
        <v>1</v>
      </c>
      <c r="F5" s="10" t="s">
        <v>1458</v>
      </c>
      <c r="J5" s="10" t="s">
        <v>1458</v>
      </c>
      <c r="L5" s="10" t="s">
        <v>1458</v>
      </c>
      <c r="N5" s="10" t="s">
        <v>1458</v>
      </c>
      <c r="V5" s="10" t="s">
        <v>1458</v>
      </c>
    </row>
    <row r="6" customFormat="false" ht="12.8" hidden="false" customHeight="false" outlineLevel="0" collapsed="false">
      <c r="A6" s="10" t="s">
        <v>164</v>
      </c>
      <c r="B6" s="10" t="s">
        <v>903</v>
      </c>
      <c r="C6" s="10" t="n">
        <v>1</v>
      </c>
      <c r="F6" s="10" t="s">
        <v>1458</v>
      </c>
      <c r="J6" s="10" t="s">
        <v>1458</v>
      </c>
      <c r="L6" s="10" t="s">
        <v>1458</v>
      </c>
      <c r="N6" s="10" t="s">
        <v>1458</v>
      </c>
      <c r="V6" s="10" t="s">
        <v>1458</v>
      </c>
    </row>
    <row r="7" customFormat="false" ht="12.8" hidden="false" customHeight="false" outlineLevel="0" collapsed="false">
      <c r="A7" s="10" t="s">
        <v>31</v>
      </c>
      <c r="B7" s="10" t="s">
        <v>1245</v>
      </c>
      <c r="C7" s="10" t="n">
        <v>1</v>
      </c>
      <c r="E7" s="10" t="s">
        <v>1458</v>
      </c>
      <c r="F7" s="0"/>
      <c r="Q7" s="10" t="s">
        <v>1458</v>
      </c>
      <c r="S7" s="10" t="s">
        <v>1458</v>
      </c>
    </row>
    <row r="8" customFormat="false" ht="12.8" hidden="false" customHeight="false" outlineLevel="0" collapsed="false">
      <c r="A8" s="10" t="s">
        <v>31</v>
      </c>
      <c r="B8" s="10" t="s">
        <v>1246</v>
      </c>
      <c r="C8" s="10" t="n">
        <v>1</v>
      </c>
      <c r="E8" s="10" t="s">
        <v>1458</v>
      </c>
      <c r="F8" s="0"/>
      <c r="Q8" s="10" t="s">
        <v>1458</v>
      </c>
      <c r="S8" s="10" t="s">
        <v>1458</v>
      </c>
    </row>
    <row r="9" customFormat="false" ht="12.8" hidden="false" customHeight="false" outlineLevel="0" collapsed="false">
      <c r="A9" s="10" t="s">
        <v>36</v>
      </c>
      <c r="B9" s="10" t="s">
        <v>343</v>
      </c>
      <c r="C9" s="10" t="n">
        <v>0</v>
      </c>
      <c r="F9" s="0"/>
      <c r="H9" s="10" t="s">
        <v>1458</v>
      </c>
      <c r="M9" s="10" t="s">
        <v>1458</v>
      </c>
    </row>
    <row r="10" customFormat="false" ht="12.8" hidden="false" customHeight="false" outlineLevel="0" collapsed="false">
      <c r="A10" s="10" t="s">
        <v>176</v>
      </c>
      <c r="B10" s="10" t="s">
        <v>956</v>
      </c>
      <c r="C10" s="10" t="n">
        <v>1</v>
      </c>
      <c r="F10" s="0"/>
      <c r="R10" s="10" t="s">
        <v>1458</v>
      </c>
      <c r="U10" s="10" t="s">
        <v>1458</v>
      </c>
      <c r="W10" s="10" t="s">
        <v>1458</v>
      </c>
    </row>
    <row r="11" customFormat="false" ht="12.8" hidden="false" customHeight="false" outlineLevel="0" collapsed="false">
      <c r="A11" s="10" t="s">
        <v>176</v>
      </c>
      <c r="B11" s="10" t="s">
        <v>962</v>
      </c>
      <c r="C11" s="10" t="n">
        <v>1</v>
      </c>
      <c r="F11" s="0"/>
      <c r="R11" s="10" t="s">
        <v>1458</v>
      </c>
      <c r="U11" s="10" t="s">
        <v>1458</v>
      </c>
      <c r="W11" s="10" t="s">
        <v>1458</v>
      </c>
    </row>
    <row r="12" customFormat="false" ht="12.8" hidden="false" customHeight="false" outlineLevel="0" collapsed="false">
      <c r="A12" s="10" t="s">
        <v>176</v>
      </c>
      <c r="B12" s="10" t="s">
        <v>967</v>
      </c>
      <c r="C12" s="10" t="n">
        <v>1</v>
      </c>
      <c r="F12" s="0"/>
      <c r="R12" s="10" t="s">
        <v>1458</v>
      </c>
      <c r="U12" s="10" t="s">
        <v>1458</v>
      </c>
      <c r="W12" s="10" t="s">
        <v>1458</v>
      </c>
    </row>
    <row r="13" customFormat="false" ht="12.8" hidden="false" customHeight="false" outlineLevel="0" collapsed="false">
      <c r="A13" s="10" t="s">
        <v>176</v>
      </c>
      <c r="B13" s="10" t="s">
        <v>968</v>
      </c>
      <c r="C13" s="10" t="n">
        <v>1</v>
      </c>
      <c r="F13" s="0"/>
      <c r="R13" s="10" t="s">
        <v>1458</v>
      </c>
      <c r="U13" s="10" t="s">
        <v>1458</v>
      </c>
      <c r="W13" s="10" t="s">
        <v>1458</v>
      </c>
    </row>
    <row r="14" customFormat="false" ht="12.8" hidden="false" customHeight="false" outlineLevel="0" collapsed="false">
      <c r="A14" s="10" t="s">
        <v>176</v>
      </c>
      <c r="B14" s="10" t="s">
        <v>971</v>
      </c>
      <c r="C14" s="10" t="n">
        <v>1</v>
      </c>
      <c r="F14" s="0"/>
      <c r="R14" s="10" t="s">
        <v>1458</v>
      </c>
      <c r="U14" s="10" t="s">
        <v>1458</v>
      </c>
      <c r="W14" s="10" t="s">
        <v>1458</v>
      </c>
    </row>
    <row r="15" customFormat="false" ht="12.8" hidden="false" customHeight="false" outlineLevel="0" collapsed="false">
      <c r="A15" s="10" t="s">
        <v>68</v>
      </c>
      <c r="B15" s="10" t="s">
        <v>427</v>
      </c>
      <c r="C15" s="10" t="n">
        <v>0</v>
      </c>
      <c r="F15" s="0"/>
      <c r="R15" s="10" t="s">
        <v>1458</v>
      </c>
      <c r="U15" s="10" t="s">
        <v>1458</v>
      </c>
    </row>
    <row r="16" customFormat="false" ht="12.8" hidden="false" customHeight="false" outlineLevel="0" collapsed="false">
      <c r="A16" s="10" t="s">
        <v>189</v>
      </c>
      <c r="B16" s="10" t="s">
        <v>1040</v>
      </c>
      <c r="C16" s="10" t="n">
        <v>1</v>
      </c>
      <c r="F16" s="0"/>
      <c r="G16" s="10" t="s">
        <v>1458</v>
      </c>
      <c r="M16" s="10" t="s">
        <v>1458</v>
      </c>
      <c r="P16" s="10" t="s">
        <v>1458</v>
      </c>
      <c r="T16" s="10" t="s">
        <v>1458</v>
      </c>
    </row>
    <row r="17" customFormat="false" ht="12.8" hidden="false" customHeight="false" outlineLevel="0" collapsed="false">
      <c r="A17" s="10" t="s">
        <v>189</v>
      </c>
      <c r="B17" s="10" t="s">
        <v>1041</v>
      </c>
      <c r="C17" s="10" t="n">
        <v>1</v>
      </c>
      <c r="F17" s="0"/>
      <c r="G17" s="10" t="s">
        <v>1458</v>
      </c>
      <c r="M17" s="10" t="s">
        <v>1458</v>
      </c>
      <c r="P17" s="10" t="s">
        <v>1458</v>
      </c>
      <c r="T17" s="10" t="s">
        <v>1458</v>
      </c>
    </row>
    <row r="18" customFormat="false" ht="12.8" hidden="false" customHeight="false" outlineLevel="0" collapsed="false">
      <c r="A18" s="10" t="s">
        <v>83</v>
      </c>
      <c r="B18" s="10" t="s">
        <v>490</v>
      </c>
      <c r="C18" s="10" t="n">
        <v>1</v>
      </c>
      <c r="F18" s="0"/>
      <c r="H18" s="10" t="s">
        <v>1458</v>
      </c>
    </row>
    <row r="19" customFormat="false" ht="12.8" hidden="false" customHeight="false" outlineLevel="0" collapsed="false">
      <c r="A19" s="10" t="s">
        <v>83</v>
      </c>
      <c r="B19" s="10" t="s">
        <v>493</v>
      </c>
      <c r="C19" s="10" t="n">
        <v>1</v>
      </c>
      <c r="F19" s="0"/>
      <c r="H19" s="10" t="s">
        <v>1458</v>
      </c>
    </row>
    <row r="20" customFormat="false" ht="12.8" hidden="false" customHeight="false" outlineLevel="0" collapsed="false">
      <c r="A20" s="10" t="s">
        <v>83</v>
      </c>
      <c r="B20" s="10" t="s">
        <v>487</v>
      </c>
      <c r="C20" s="10" t="n">
        <v>1</v>
      </c>
      <c r="F20" s="0"/>
      <c r="H20" s="10" t="s">
        <v>1458</v>
      </c>
    </row>
    <row r="21" customFormat="false" ht="12.8" hidden="false" customHeight="false" outlineLevel="0" collapsed="false">
      <c r="A21" s="10" t="s">
        <v>83</v>
      </c>
      <c r="B21" s="10" t="s">
        <v>495</v>
      </c>
      <c r="C21" s="10" t="n">
        <v>1</v>
      </c>
      <c r="F21" s="0"/>
      <c r="H21" s="10" t="s">
        <v>1458</v>
      </c>
    </row>
    <row r="22" customFormat="false" ht="12.8" hidden="false" customHeight="false" outlineLevel="0" collapsed="false">
      <c r="A22" s="10" t="s">
        <v>83</v>
      </c>
      <c r="B22" s="10" t="s">
        <v>488</v>
      </c>
      <c r="C22" s="10" t="n">
        <v>1</v>
      </c>
      <c r="F22" s="0"/>
      <c r="H22" s="10" t="s">
        <v>1458</v>
      </c>
    </row>
    <row r="23" customFormat="false" ht="12.8" hidden="false" customHeight="false" outlineLevel="0" collapsed="false">
      <c r="A23" s="10" t="s">
        <v>83</v>
      </c>
      <c r="B23" s="10" t="s">
        <v>497</v>
      </c>
      <c r="C23" s="10" t="n">
        <v>1</v>
      </c>
      <c r="F23" s="0"/>
      <c r="H23" s="10" t="s">
        <v>1458</v>
      </c>
    </row>
    <row r="24" customFormat="false" ht="12.8" hidden="false" customHeight="false" outlineLevel="0" collapsed="false">
      <c r="A24" s="10" t="s">
        <v>191</v>
      </c>
      <c r="B24" s="10" t="s">
        <v>1050</v>
      </c>
      <c r="C24" s="10" t="n">
        <v>1</v>
      </c>
      <c r="F24" s="0"/>
      <c r="O24" s="10" t="s">
        <v>1458</v>
      </c>
    </row>
    <row r="25" customFormat="false" ht="12.8" hidden="false" customHeight="false" outlineLevel="0" collapsed="false">
      <c r="A25" s="10" t="s">
        <v>85</v>
      </c>
      <c r="B25" s="10" t="s">
        <v>512</v>
      </c>
      <c r="C25" s="10" t="n">
        <v>0</v>
      </c>
      <c r="F25" s="0"/>
      <c r="I25" s="10" t="s">
        <v>1458</v>
      </c>
    </row>
    <row r="26" customFormat="false" ht="12.8" hidden="false" customHeight="false" outlineLevel="0" collapsed="false">
      <c r="A26" s="10" t="s">
        <v>85</v>
      </c>
      <c r="B26" s="10" t="s">
        <v>513</v>
      </c>
      <c r="C26" s="10" t="n">
        <v>0</v>
      </c>
      <c r="F26" s="0"/>
      <c r="I26" s="10" t="s">
        <v>1458</v>
      </c>
    </row>
    <row r="27" customFormat="false" ht="12.8" hidden="false" customHeight="false" outlineLevel="0" collapsed="false">
      <c r="A27" s="10" t="s">
        <v>85</v>
      </c>
      <c r="B27" s="10" t="s">
        <v>514</v>
      </c>
      <c r="C27" s="10" t="n">
        <v>0</v>
      </c>
      <c r="F27" s="0"/>
      <c r="I27" s="10" t="s">
        <v>1458</v>
      </c>
    </row>
    <row r="28" customFormat="false" ht="12.8" hidden="false" customHeight="false" outlineLevel="0" collapsed="false">
      <c r="A28" s="10" t="s">
        <v>97</v>
      </c>
      <c r="B28" s="10" t="s">
        <v>535</v>
      </c>
      <c r="C28" s="10" t="n">
        <v>0</v>
      </c>
      <c r="F28" s="0"/>
      <c r="J28" s="10" t="s">
        <v>1458</v>
      </c>
      <c r="O28" s="10" t="s">
        <v>1458</v>
      </c>
      <c r="T28" s="10" t="s">
        <v>1458</v>
      </c>
    </row>
    <row r="29" customFormat="false" ht="12.8" hidden="false" customHeight="false" outlineLevel="0" collapsed="false">
      <c r="A29" s="10" t="s">
        <v>97</v>
      </c>
      <c r="B29" s="10" t="s">
        <v>536</v>
      </c>
      <c r="C29" s="10" t="n">
        <v>0</v>
      </c>
      <c r="F29" s="0"/>
      <c r="J29" s="10" t="s">
        <v>1458</v>
      </c>
      <c r="O29" s="10" t="s">
        <v>1458</v>
      </c>
      <c r="T29" s="10" t="s">
        <v>1458</v>
      </c>
    </row>
    <row r="30" customFormat="false" ht="12.8" hidden="false" customHeight="false" outlineLevel="0" collapsed="false">
      <c r="A30" s="10" t="s">
        <v>99</v>
      </c>
      <c r="B30" s="10" t="s">
        <v>551</v>
      </c>
      <c r="C30" s="10" t="n">
        <v>0</v>
      </c>
      <c r="F30" s="10" t="s">
        <v>1458</v>
      </c>
      <c r="P30" s="10" t="s">
        <v>1458</v>
      </c>
      <c r="S30" s="10" t="s">
        <v>1458</v>
      </c>
    </row>
    <row r="31" customFormat="false" ht="12.8" hidden="false" customHeight="false" outlineLevel="0" collapsed="false">
      <c r="A31" s="10" t="s">
        <v>99</v>
      </c>
      <c r="B31" s="10" t="s">
        <v>552</v>
      </c>
      <c r="C31" s="10" t="n">
        <v>0</v>
      </c>
      <c r="F31" s="10" t="s">
        <v>1458</v>
      </c>
      <c r="P31" s="10" t="s">
        <v>1458</v>
      </c>
      <c r="S31" s="10" t="s">
        <v>1458</v>
      </c>
    </row>
    <row r="32" customFormat="false" ht="12.8" hidden="false" customHeight="false" outlineLevel="0" collapsed="false">
      <c r="A32" s="10" t="s">
        <v>99</v>
      </c>
      <c r="B32" s="10" t="s">
        <v>555</v>
      </c>
      <c r="C32" s="10" t="n">
        <v>0</v>
      </c>
      <c r="F32" s="10" t="s">
        <v>1458</v>
      </c>
      <c r="P32" s="10" t="s">
        <v>1458</v>
      </c>
      <c r="S32" s="10" t="s">
        <v>1458</v>
      </c>
    </row>
    <row r="33" customFormat="false" ht="12.8" hidden="false" customHeight="false" outlineLevel="0" collapsed="false">
      <c r="A33" s="10" t="s">
        <v>99</v>
      </c>
      <c r="B33" s="10" t="s">
        <v>556</v>
      </c>
      <c r="C33" s="10" t="n">
        <v>0</v>
      </c>
      <c r="F33" s="10" t="s">
        <v>1458</v>
      </c>
      <c r="P33" s="10" t="s">
        <v>1458</v>
      </c>
      <c r="S33" s="10" t="s">
        <v>1458</v>
      </c>
    </row>
    <row r="34" customFormat="false" ht="12.8" hidden="false" customHeight="false" outlineLevel="0" collapsed="false">
      <c r="A34" s="10" t="s">
        <v>99</v>
      </c>
      <c r="B34" s="10" t="s">
        <v>557</v>
      </c>
      <c r="C34" s="10" t="n">
        <v>0</v>
      </c>
      <c r="F34" s="10" t="s">
        <v>1458</v>
      </c>
      <c r="P34" s="10" t="s">
        <v>1458</v>
      </c>
      <c r="S34" s="10" t="s">
        <v>1458</v>
      </c>
    </row>
    <row r="35" customFormat="false" ht="12.8" hidden="false" customHeight="false" outlineLevel="0" collapsed="false">
      <c r="A35" s="10" t="s">
        <v>99</v>
      </c>
      <c r="B35" s="10" t="s">
        <v>558</v>
      </c>
      <c r="C35" s="10" t="n">
        <v>0</v>
      </c>
      <c r="F35" s="10" t="s">
        <v>1458</v>
      </c>
      <c r="P35" s="10" t="s">
        <v>1458</v>
      </c>
      <c r="S35" s="10" t="s">
        <v>1458</v>
      </c>
    </row>
    <row r="36" customFormat="false" ht="12.8" hidden="false" customHeight="false" outlineLevel="0" collapsed="false">
      <c r="A36" s="10" t="s">
        <v>99</v>
      </c>
      <c r="B36" s="10" t="s">
        <v>559</v>
      </c>
      <c r="C36" s="10" t="n">
        <v>0</v>
      </c>
      <c r="F36" s="10" t="s">
        <v>1458</v>
      </c>
      <c r="P36" s="10" t="s">
        <v>1458</v>
      </c>
      <c r="S36" s="10" t="s">
        <v>1458</v>
      </c>
    </row>
    <row r="37" customFormat="false" ht="12.8" hidden="false" customHeight="false" outlineLevel="0" collapsed="false">
      <c r="A37" s="10" t="s">
        <v>99</v>
      </c>
      <c r="B37" s="10" t="s">
        <v>560</v>
      </c>
      <c r="C37" s="10" t="n">
        <v>0</v>
      </c>
      <c r="F37" s="10" t="s">
        <v>1458</v>
      </c>
    </row>
    <row r="38" customFormat="false" ht="12.8" hidden="false" customHeight="false" outlineLevel="0" collapsed="false">
      <c r="A38" s="10" t="s">
        <v>99</v>
      </c>
      <c r="B38" s="10" t="s">
        <v>561</v>
      </c>
      <c r="C38" s="10" t="n">
        <v>0</v>
      </c>
      <c r="F38" s="10" t="s">
        <v>1458</v>
      </c>
    </row>
    <row r="39" customFormat="false" ht="12.8" hidden="false" customHeight="false" outlineLevel="0" collapsed="false">
      <c r="A39" s="10" t="s">
        <v>115</v>
      </c>
      <c r="B39" s="10" t="s">
        <v>618</v>
      </c>
      <c r="C39" s="10" t="n">
        <v>0</v>
      </c>
      <c r="V39" s="10" t="s">
        <v>1458</v>
      </c>
    </row>
    <row r="40" customFormat="false" ht="12.8" hidden="false" customHeight="false" outlineLevel="0" collapsed="false">
      <c r="A40" s="10" t="s">
        <v>127</v>
      </c>
      <c r="B40" s="10" t="s">
        <v>1317</v>
      </c>
      <c r="C40" s="10" t="n">
        <v>0</v>
      </c>
      <c r="G40" s="10" t="s">
        <v>1458</v>
      </c>
      <c r="Q40" s="10" t="s">
        <v>1458</v>
      </c>
    </row>
    <row r="41" customFormat="false" ht="12.8" hidden="false" customHeight="false" outlineLevel="0" collapsed="false">
      <c r="A41" s="10" t="s">
        <v>129</v>
      </c>
      <c r="B41" s="10" t="s">
        <v>1329</v>
      </c>
      <c r="C41" s="10" t="n">
        <v>0</v>
      </c>
    </row>
    <row r="42" customFormat="false" ht="12.8" hidden="false" customHeight="false" outlineLevel="0" collapsed="false">
      <c r="A42" s="10" t="s">
        <v>129</v>
      </c>
      <c r="B42" s="10" t="s">
        <v>1333</v>
      </c>
      <c r="C42" s="10" t="n">
        <v>0</v>
      </c>
    </row>
    <row r="43" customFormat="false" ht="12.8" hidden="false" customHeight="false" outlineLevel="0" collapsed="false">
      <c r="A43" s="10" t="s">
        <v>129</v>
      </c>
      <c r="B43" s="10" t="s">
        <v>1336</v>
      </c>
      <c r="C43" s="10" t="n">
        <v>0</v>
      </c>
    </row>
    <row r="44" customFormat="false" ht="12.8" hidden="false" customHeight="false" outlineLevel="0" collapsed="false">
      <c r="A44" s="10" t="s">
        <v>135</v>
      </c>
      <c r="B44" s="10" t="s">
        <v>643</v>
      </c>
      <c r="C44" s="10" t="n">
        <v>0</v>
      </c>
      <c r="D44" s="10" t="s">
        <v>1458</v>
      </c>
      <c r="E44" s="10" t="s">
        <v>1458</v>
      </c>
    </row>
  </sheetData>
  <autoFilter ref="A1:W4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27.8061224489796"/>
    <col collapsed="false" hidden="false" max="2" min="2" style="10" width="19.5714285714286"/>
    <col collapsed="false" hidden="false" max="1025" min="3" style="10" width="6.0765306122449"/>
  </cols>
  <sheetData>
    <row r="1" customFormat="false" ht="12.8" hidden="false" customHeight="false" outlineLevel="0" collapsed="false">
      <c r="A1" s="10" t="s">
        <v>1431</v>
      </c>
      <c r="B1" s="10" t="s">
        <v>1459</v>
      </c>
      <c r="C1" s="10" t="s">
        <v>288</v>
      </c>
      <c r="D1" s="10" t="s">
        <v>291</v>
      </c>
      <c r="E1" s="10" t="s">
        <v>1460</v>
      </c>
    </row>
    <row r="2" customFormat="false" ht="12.8" hidden="false" customHeight="false" outlineLevel="0" collapsed="false">
      <c r="A2" s="10" t="s">
        <v>1461</v>
      </c>
      <c r="B2" s="10" t="s">
        <v>314</v>
      </c>
      <c r="C2" s="10" t="s">
        <v>16</v>
      </c>
      <c r="D2" s="10" t="n">
        <v>0</v>
      </c>
      <c r="E2" s="10" t="n">
        <v>0</v>
      </c>
    </row>
    <row r="3" customFormat="false" ht="12.8" hidden="false" customHeight="false" outlineLevel="0" collapsed="false">
      <c r="A3" s="10" t="s">
        <v>1462</v>
      </c>
      <c r="B3" s="10" t="s">
        <v>315</v>
      </c>
      <c r="C3" s="10" t="s">
        <v>16</v>
      </c>
      <c r="D3" s="10" t="n">
        <v>0</v>
      </c>
      <c r="E3" s="10" t="n">
        <v>0</v>
      </c>
    </row>
    <row r="4" customFormat="false" ht="12.8" hidden="false" customHeight="false" outlineLevel="0" collapsed="false">
      <c r="A4" s="10" t="s">
        <v>1463</v>
      </c>
      <c r="B4" s="10" t="s">
        <v>316</v>
      </c>
      <c r="C4" s="10" t="s">
        <v>16</v>
      </c>
      <c r="D4" s="10" t="n">
        <v>0</v>
      </c>
      <c r="E4" s="10" t="n">
        <v>0</v>
      </c>
    </row>
    <row r="5" customFormat="false" ht="12.8" hidden="false" customHeight="false" outlineLevel="0" collapsed="false">
      <c r="A5" s="10" t="s">
        <v>1464</v>
      </c>
      <c r="B5" s="10" t="s">
        <v>317</v>
      </c>
      <c r="C5" s="10" t="s">
        <v>16</v>
      </c>
      <c r="D5" s="10" t="n">
        <v>0</v>
      </c>
      <c r="E5" s="10" t="n">
        <v>0</v>
      </c>
    </row>
    <row r="6" customFormat="false" ht="12.8" hidden="false" customHeight="false" outlineLevel="0" collapsed="false">
      <c r="A6" s="10" t="s">
        <v>1465</v>
      </c>
      <c r="B6" s="10" t="s">
        <v>319</v>
      </c>
      <c r="C6" s="10" t="s">
        <v>16</v>
      </c>
      <c r="D6" s="10" t="n">
        <v>0</v>
      </c>
      <c r="E6" s="10" t="n">
        <v>0</v>
      </c>
    </row>
    <row r="7" customFormat="false" ht="12.8" hidden="false" customHeight="false" outlineLevel="0" collapsed="false">
      <c r="A7" s="10" t="s">
        <v>1466</v>
      </c>
      <c r="B7" s="10" t="s">
        <v>336</v>
      </c>
      <c r="C7" s="10" t="s">
        <v>33</v>
      </c>
      <c r="D7" s="10" t="n">
        <v>0</v>
      </c>
      <c r="E7" s="10" t="n">
        <v>1</v>
      </c>
    </row>
    <row r="8" customFormat="false" ht="12.8" hidden="false" customHeight="false" outlineLevel="0" collapsed="false">
      <c r="A8" s="10" t="s">
        <v>1467</v>
      </c>
      <c r="B8" s="10" t="s">
        <v>338</v>
      </c>
      <c r="C8" s="10" t="s">
        <v>33</v>
      </c>
      <c r="D8" s="10" t="n">
        <v>0</v>
      </c>
      <c r="E8" s="10" t="n">
        <v>1</v>
      </c>
    </row>
    <row r="9" customFormat="false" ht="12.8" hidden="false" customHeight="false" outlineLevel="0" collapsed="false">
      <c r="A9" s="10" t="s">
        <v>1468</v>
      </c>
      <c r="B9" s="10" t="s">
        <v>340</v>
      </c>
      <c r="C9" s="10" t="s">
        <v>36</v>
      </c>
      <c r="D9" s="10" t="n">
        <v>0</v>
      </c>
      <c r="E9" s="10" t="n">
        <v>0</v>
      </c>
    </row>
    <row r="10" customFormat="false" ht="12.8" hidden="false" customHeight="false" outlineLevel="0" collapsed="false">
      <c r="A10" s="10" t="s">
        <v>1469</v>
      </c>
      <c r="B10" s="10" t="s">
        <v>341</v>
      </c>
      <c r="C10" s="10" t="s">
        <v>36</v>
      </c>
      <c r="D10" s="10" t="n">
        <v>0</v>
      </c>
      <c r="E10" s="10" t="n">
        <v>0</v>
      </c>
    </row>
    <row r="11" customFormat="false" ht="12.8" hidden="false" customHeight="false" outlineLevel="0" collapsed="false">
      <c r="A11" s="10" t="s">
        <v>1470</v>
      </c>
      <c r="B11" s="10" t="s">
        <v>342</v>
      </c>
      <c r="C11" s="10" t="s">
        <v>36</v>
      </c>
      <c r="D11" s="10" t="n">
        <v>0</v>
      </c>
      <c r="E11" s="10" t="n">
        <v>0</v>
      </c>
    </row>
    <row r="12" customFormat="false" ht="12.8" hidden="false" customHeight="false" outlineLevel="0" collapsed="false">
      <c r="A12" s="10" t="s">
        <v>1471</v>
      </c>
      <c r="B12" s="10" t="s">
        <v>346</v>
      </c>
      <c r="C12" s="10" t="s">
        <v>39</v>
      </c>
      <c r="D12" s="10" t="n">
        <v>0</v>
      </c>
      <c r="E12" s="10" t="n">
        <v>1</v>
      </c>
    </row>
    <row r="13" customFormat="false" ht="12.8" hidden="false" customHeight="false" outlineLevel="0" collapsed="false">
      <c r="A13" s="10" t="s">
        <v>1472</v>
      </c>
      <c r="B13" s="10" t="s">
        <v>350</v>
      </c>
      <c r="C13" s="10" t="s">
        <v>41</v>
      </c>
      <c r="D13" s="10" t="n">
        <v>0</v>
      </c>
      <c r="E13" s="10" t="n">
        <v>1</v>
      </c>
    </row>
    <row r="14" customFormat="false" ht="12.8" hidden="false" customHeight="false" outlineLevel="0" collapsed="false">
      <c r="A14" s="10" t="s">
        <v>1473</v>
      </c>
      <c r="B14" s="10" t="s">
        <v>353</v>
      </c>
      <c r="C14" s="10" t="s">
        <v>43</v>
      </c>
      <c r="D14" s="10" t="n">
        <v>0</v>
      </c>
      <c r="E14" s="10" t="n">
        <v>1</v>
      </c>
    </row>
    <row r="15" customFormat="false" ht="12.8" hidden="false" customHeight="false" outlineLevel="0" collapsed="false">
      <c r="A15" s="10" t="s">
        <v>1474</v>
      </c>
      <c r="B15" s="10" t="s">
        <v>355</v>
      </c>
      <c r="C15" s="10" t="s">
        <v>43</v>
      </c>
      <c r="D15" s="10" t="n">
        <v>0</v>
      </c>
      <c r="E15" s="10" t="n">
        <v>1</v>
      </c>
    </row>
    <row r="16" customFormat="false" ht="12.8" hidden="false" customHeight="false" outlineLevel="0" collapsed="false">
      <c r="A16" s="10" t="s">
        <v>1475</v>
      </c>
      <c r="B16" s="10" t="s">
        <v>357</v>
      </c>
      <c r="C16" s="10" t="s">
        <v>43</v>
      </c>
      <c r="D16" s="10" t="n">
        <v>0</v>
      </c>
      <c r="E16" s="10" t="n">
        <v>1</v>
      </c>
    </row>
    <row r="17" customFormat="false" ht="12.8" hidden="false" customHeight="false" outlineLevel="0" collapsed="false">
      <c r="A17" s="10" t="s">
        <v>1476</v>
      </c>
      <c r="B17" s="10" t="s">
        <v>360</v>
      </c>
      <c r="C17" s="10" t="s">
        <v>53</v>
      </c>
      <c r="D17" s="10" t="n">
        <v>0</v>
      </c>
      <c r="E17" s="10" t="n">
        <v>1</v>
      </c>
    </row>
    <row r="18" customFormat="false" ht="12.8" hidden="false" customHeight="false" outlineLevel="0" collapsed="false">
      <c r="A18" s="10" t="s">
        <v>1477</v>
      </c>
      <c r="B18" s="10" t="s">
        <v>363</v>
      </c>
      <c r="C18" s="10" t="s">
        <v>53</v>
      </c>
      <c r="D18" s="10" t="n">
        <v>0</v>
      </c>
      <c r="E18" s="10" t="n">
        <v>1</v>
      </c>
    </row>
    <row r="19" customFormat="false" ht="12.8" hidden="false" customHeight="false" outlineLevel="0" collapsed="false">
      <c r="A19" s="10" t="s">
        <v>1478</v>
      </c>
      <c r="B19" s="10" t="s">
        <v>365</v>
      </c>
      <c r="C19" s="10" t="s">
        <v>53</v>
      </c>
      <c r="D19" s="10" t="n">
        <v>0</v>
      </c>
      <c r="E19" s="10" t="n">
        <v>1</v>
      </c>
    </row>
    <row r="20" customFormat="false" ht="12.8" hidden="false" customHeight="false" outlineLevel="0" collapsed="false">
      <c r="A20" s="10" t="s">
        <v>1479</v>
      </c>
      <c r="B20" s="10" t="s">
        <v>368</v>
      </c>
      <c r="C20" s="10" t="s">
        <v>53</v>
      </c>
      <c r="D20" s="10" t="n">
        <v>0</v>
      </c>
      <c r="E20" s="10" t="n">
        <v>1</v>
      </c>
    </row>
    <row r="21" customFormat="false" ht="12.8" hidden="false" customHeight="false" outlineLevel="0" collapsed="false">
      <c r="A21" s="10" t="s">
        <v>1480</v>
      </c>
      <c r="B21" s="10" t="s">
        <v>386</v>
      </c>
      <c r="C21" s="10" t="s">
        <v>58</v>
      </c>
      <c r="D21" s="10" t="n">
        <v>0</v>
      </c>
      <c r="E21" s="10" t="n">
        <v>1</v>
      </c>
    </row>
    <row r="22" customFormat="false" ht="12.8" hidden="false" customHeight="false" outlineLevel="0" collapsed="false">
      <c r="A22" s="10" t="s">
        <v>1481</v>
      </c>
      <c r="B22" s="10" t="s">
        <v>387</v>
      </c>
      <c r="C22" s="10" t="s">
        <v>58</v>
      </c>
      <c r="D22" s="10" t="n">
        <v>0</v>
      </c>
      <c r="E22" s="10" t="n">
        <v>1</v>
      </c>
    </row>
    <row r="23" customFormat="false" ht="12.8" hidden="false" customHeight="false" outlineLevel="0" collapsed="false">
      <c r="A23" s="10" t="s">
        <v>1482</v>
      </c>
      <c r="B23" s="10" t="s">
        <v>388</v>
      </c>
      <c r="C23" s="10" t="s">
        <v>58</v>
      </c>
      <c r="D23" s="10" t="n">
        <v>0</v>
      </c>
      <c r="E23" s="10" t="n">
        <v>1</v>
      </c>
    </row>
    <row r="24" customFormat="false" ht="12.8" hidden="false" customHeight="false" outlineLevel="0" collapsed="false">
      <c r="A24" s="10" t="s">
        <v>1483</v>
      </c>
      <c r="B24" s="10" t="s">
        <v>389</v>
      </c>
      <c r="C24" s="10" t="s">
        <v>58</v>
      </c>
      <c r="D24" s="10" t="n">
        <v>0</v>
      </c>
      <c r="E24" s="10" t="n">
        <v>1</v>
      </c>
    </row>
    <row r="25" customFormat="false" ht="12.8" hidden="false" customHeight="false" outlineLevel="0" collapsed="false">
      <c r="A25" s="10" t="s">
        <v>1484</v>
      </c>
      <c r="B25" s="10" t="s">
        <v>390</v>
      </c>
      <c r="C25" s="10" t="s">
        <v>58</v>
      </c>
      <c r="D25" s="10" t="n">
        <v>0</v>
      </c>
      <c r="E25" s="10" t="n">
        <v>1</v>
      </c>
    </row>
    <row r="26" customFormat="false" ht="12.8" hidden="false" customHeight="false" outlineLevel="0" collapsed="false">
      <c r="A26" s="10" t="s">
        <v>1485</v>
      </c>
      <c r="B26" s="10" t="s">
        <v>393</v>
      </c>
      <c r="C26" s="10" t="s">
        <v>62</v>
      </c>
      <c r="D26" s="10" t="n">
        <v>0</v>
      </c>
      <c r="E26" s="10" t="n">
        <v>1</v>
      </c>
    </row>
    <row r="27" customFormat="false" ht="12.8" hidden="false" customHeight="false" outlineLevel="0" collapsed="false">
      <c r="A27" s="10" t="s">
        <v>1486</v>
      </c>
      <c r="B27" s="10" t="s">
        <v>395</v>
      </c>
      <c r="C27" s="10" t="s">
        <v>62</v>
      </c>
      <c r="D27" s="10" t="n">
        <v>0</v>
      </c>
      <c r="E27" s="10" t="n">
        <v>1</v>
      </c>
    </row>
    <row r="28" customFormat="false" ht="12.8" hidden="false" customHeight="false" outlineLevel="0" collapsed="false">
      <c r="A28" s="10" t="s">
        <v>1487</v>
      </c>
      <c r="B28" s="10" t="s">
        <v>411</v>
      </c>
      <c r="C28" s="10" t="s">
        <v>64</v>
      </c>
      <c r="D28" s="10" t="n">
        <v>0</v>
      </c>
      <c r="E28" s="10" t="n">
        <v>1</v>
      </c>
    </row>
    <row r="29" customFormat="false" ht="12.8" hidden="false" customHeight="false" outlineLevel="0" collapsed="false">
      <c r="A29" s="10" t="s">
        <v>1488</v>
      </c>
      <c r="B29" s="10" t="s">
        <v>419</v>
      </c>
      <c r="C29" s="10" t="s">
        <v>68</v>
      </c>
      <c r="D29" s="10" t="n">
        <v>0</v>
      </c>
      <c r="E29" s="10" t="n">
        <v>0</v>
      </c>
    </row>
    <row r="30" customFormat="false" ht="12.8" hidden="false" customHeight="false" outlineLevel="0" collapsed="false">
      <c r="A30" s="10" t="s">
        <v>1489</v>
      </c>
      <c r="B30" s="10" t="s">
        <v>420</v>
      </c>
      <c r="C30" s="10" t="s">
        <v>68</v>
      </c>
      <c r="D30" s="10" t="n">
        <v>0</v>
      </c>
      <c r="E30" s="10" t="n">
        <v>0</v>
      </c>
    </row>
    <row r="31" customFormat="false" ht="12.8" hidden="false" customHeight="false" outlineLevel="0" collapsed="false">
      <c r="A31" s="10" t="s">
        <v>1490</v>
      </c>
      <c r="B31" s="10" t="s">
        <v>421</v>
      </c>
      <c r="C31" s="10" t="s">
        <v>68</v>
      </c>
      <c r="D31" s="10" t="n">
        <v>0</v>
      </c>
      <c r="E31" s="10" t="n">
        <v>0</v>
      </c>
    </row>
    <row r="32" customFormat="false" ht="12.8" hidden="false" customHeight="false" outlineLevel="0" collapsed="false">
      <c r="A32" s="10" t="s">
        <v>1491</v>
      </c>
      <c r="B32" s="10" t="s">
        <v>422</v>
      </c>
      <c r="C32" s="10" t="s">
        <v>68</v>
      </c>
      <c r="D32" s="10" t="n">
        <v>0</v>
      </c>
      <c r="E32" s="10" t="n">
        <v>0</v>
      </c>
    </row>
    <row r="33" customFormat="false" ht="12.8" hidden="false" customHeight="false" outlineLevel="0" collapsed="false">
      <c r="A33" s="10" t="s">
        <v>1492</v>
      </c>
      <c r="B33" s="10" t="s">
        <v>423</v>
      </c>
      <c r="C33" s="10" t="s">
        <v>68</v>
      </c>
      <c r="D33" s="10" t="n">
        <v>0</v>
      </c>
      <c r="E33" s="10" t="n">
        <v>0</v>
      </c>
    </row>
    <row r="34" customFormat="false" ht="12.8" hidden="false" customHeight="false" outlineLevel="0" collapsed="false">
      <c r="A34" s="10" t="s">
        <v>1493</v>
      </c>
      <c r="B34" s="10" t="s">
        <v>424</v>
      </c>
      <c r="C34" s="10" t="s">
        <v>68</v>
      </c>
      <c r="D34" s="10" t="n">
        <v>0</v>
      </c>
      <c r="E34" s="10" t="n">
        <v>0</v>
      </c>
    </row>
    <row r="35" customFormat="false" ht="12.8" hidden="false" customHeight="false" outlineLevel="0" collapsed="false">
      <c r="A35" s="10" t="s">
        <v>1494</v>
      </c>
      <c r="B35" s="10" t="s">
        <v>866</v>
      </c>
      <c r="C35" s="10" t="s">
        <v>160</v>
      </c>
      <c r="D35" s="10" t="n">
        <v>1</v>
      </c>
      <c r="E35" s="10" t="n">
        <v>1</v>
      </c>
    </row>
    <row r="36" customFormat="false" ht="12.8" hidden="false" customHeight="false" outlineLevel="0" collapsed="false">
      <c r="A36" s="10" t="s">
        <v>1495</v>
      </c>
      <c r="B36" s="10" t="s">
        <v>869</v>
      </c>
      <c r="C36" s="10" t="s">
        <v>160</v>
      </c>
      <c r="D36" s="10" t="n">
        <v>1</v>
      </c>
      <c r="E36" s="10" t="n">
        <v>1</v>
      </c>
    </row>
    <row r="37" customFormat="false" ht="12.8" hidden="false" customHeight="false" outlineLevel="0" collapsed="false">
      <c r="A37" s="10" t="s">
        <v>1496</v>
      </c>
      <c r="B37" s="10" t="s">
        <v>875</v>
      </c>
      <c r="C37" s="10" t="s">
        <v>23</v>
      </c>
      <c r="D37" s="10" t="n">
        <v>1</v>
      </c>
      <c r="E37" s="10" t="n">
        <v>0</v>
      </c>
    </row>
    <row r="38" customFormat="false" ht="12.8" hidden="false" customHeight="false" outlineLevel="0" collapsed="false">
      <c r="A38" s="10" t="s">
        <v>1497</v>
      </c>
      <c r="B38" s="10" t="s">
        <v>876</v>
      </c>
      <c r="C38" s="10" t="s">
        <v>23</v>
      </c>
      <c r="D38" s="10" t="n">
        <v>1</v>
      </c>
      <c r="E38" s="10" t="n">
        <v>0</v>
      </c>
    </row>
    <row r="39" customFormat="false" ht="12.8" hidden="false" customHeight="false" outlineLevel="0" collapsed="false">
      <c r="A39" s="10" t="s">
        <v>1498</v>
      </c>
      <c r="B39" s="10" t="s">
        <v>877</v>
      </c>
      <c r="C39" s="10" t="s">
        <v>23</v>
      </c>
      <c r="D39" s="10" t="n">
        <v>1</v>
      </c>
      <c r="E39" s="10" t="n">
        <v>0</v>
      </c>
    </row>
    <row r="40" customFormat="false" ht="12.8" hidden="false" customHeight="false" outlineLevel="0" collapsed="false">
      <c r="A40" s="10" t="s">
        <v>1499</v>
      </c>
      <c r="B40" s="10" t="s">
        <v>894</v>
      </c>
      <c r="C40" s="10" t="s">
        <v>164</v>
      </c>
      <c r="D40" s="10" t="n">
        <v>1</v>
      </c>
      <c r="E40" s="10" t="n">
        <v>0</v>
      </c>
    </row>
    <row r="41" customFormat="false" ht="12.8" hidden="false" customHeight="false" outlineLevel="0" collapsed="false">
      <c r="A41" s="10" t="s">
        <v>1500</v>
      </c>
      <c r="B41" s="10" t="s">
        <v>895</v>
      </c>
      <c r="C41" s="10" t="s">
        <v>164</v>
      </c>
      <c r="D41" s="10" t="n">
        <v>1</v>
      </c>
      <c r="E41" s="10" t="n">
        <v>0</v>
      </c>
    </row>
    <row r="42" customFormat="false" ht="12.8" hidden="false" customHeight="false" outlineLevel="0" collapsed="false">
      <c r="A42" s="10" t="s">
        <v>1501</v>
      </c>
      <c r="B42" s="10" t="s">
        <v>896</v>
      </c>
      <c r="C42" s="10" t="s">
        <v>164</v>
      </c>
      <c r="D42" s="10" t="n">
        <v>1</v>
      </c>
      <c r="E42" s="10" t="n">
        <v>0</v>
      </c>
    </row>
    <row r="43" customFormat="false" ht="12.8" hidden="false" customHeight="false" outlineLevel="0" collapsed="false">
      <c r="A43" s="10" t="s">
        <v>1502</v>
      </c>
      <c r="B43" s="10" t="s">
        <v>897</v>
      </c>
      <c r="C43" s="10" t="s">
        <v>164</v>
      </c>
      <c r="D43" s="10" t="n">
        <v>1</v>
      </c>
      <c r="E43" s="10" t="n">
        <v>0</v>
      </c>
    </row>
    <row r="44" customFormat="false" ht="12.8" hidden="false" customHeight="false" outlineLevel="0" collapsed="false">
      <c r="A44" s="10" t="s">
        <v>1503</v>
      </c>
      <c r="B44" s="10" t="s">
        <v>898</v>
      </c>
      <c r="C44" s="10" t="s">
        <v>164</v>
      </c>
      <c r="D44" s="10" t="n">
        <v>1</v>
      </c>
      <c r="E44" s="10" t="n">
        <v>0</v>
      </c>
    </row>
    <row r="45" customFormat="false" ht="12.8" hidden="false" customHeight="false" outlineLevel="0" collapsed="false">
      <c r="A45" s="10" t="s">
        <v>1504</v>
      </c>
      <c r="B45" s="10" t="s">
        <v>899</v>
      </c>
      <c r="C45" s="10" t="s">
        <v>164</v>
      </c>
      <c r="D45" s="10" t="n">
        <v>1</v>
      </c>
      <c r="E45" s="10" t="n">
        <v>0</v>
      </c>
    </row>
    <row r="46" customFormat="false" ht="12.8" hidden="false" customHeight="false" outlineLevel="0" collapsed="false">
      <c r="A46" s="10" t="s">
        <v>1505</v>
      </c>
      <c r="B46" s="10" t="s">
        <v>901</v>
      </c>
      <c r="C46" s="10" t="s">
        <v>164</v>
      </c>
      <c r="D46" s="10" t="n">
        <v>1</v>
      </c>
      <c r="E46" s="10" t="n">
        <v>0</v>
      </c>
    </row>
    <row r="47" customFormat="false" ht="12.8" hidden="false" customHeight="false" outlineLevel="0" collapsed="false">
      <c r="A47" s="10" t="s">
        <v>1506</v>
      </c>
      <c r="B47" s="10" t="s">
        <v>922</v>
      </c>
      <c r="C47" s="10" t="s">
        <v>170</v>
      </c>
      <c r="D47" s="10" t="n">
        <v>1</v>
      </c>
      <c r="E47" s="10" t="n">
        <v>1</v>
      </c>
    </row>
    <row r="48" customFormat="false" ht="12.8" hidden="false" customHeight="false" outlineLevel="0" collapsed="false">
      <c r="A48" s="10" t="s">
        <v>1507</v>
      </c>
      <c r="B48" s="10" t="s">
        <v>923</v>
      </c>
      <c r="C48" s="10" t="s">
        <v>170</v>
      </c>
      <c r="D48" s="10" t="n">
        <v>1</v>
      </c>
      <c r="E48" s="10" t="n">
        <v>1</v>
      </c>
    </row>
    <row r="49" customFormat="false" ht="12.8" hidden="false" customHeight="false" outlineLevel="0" collapsed="false">
      <c r="A49" s="10" t="s">
        <v>1508</v>
      </c>
      <c r="B49" s="10" t="s">
        <v>924</v>
      </c>
      <c r="C49" s="10" t="s">
        <v>170</v>
      </c>
      <c r="D49" s="10" t="n">
        <v>1</v>
      </c>
      <c r="E49" s="10" t="n">
        <v>1</v>
      </c>
    </row>
    <row r="50" customFormat="false" ht="12.8" hidden="false" customHeight="false" outlineLevel="0" collapsed="false">
      <c r="A50" s="10" t="s">
        <v>1509</v>
      </c>
      <c r="B50" s="10" t="s">
        <v>925</v>
      </c>
      <c r="C50" s="10" t="s">
        <v>170</v>
      </c>
      <c r="D50" s="10" t="n">
        <v>1</v>
      </c>
      <c r="E50" s="10" t="n">
        <v>1</v>
      </c>
    </row>
    <row r="51" customFormat="false" ht="12.8" hidden="false" customHeight="false" outlineLevel="0" collapsed="false">
      <c r="A51" s="10" t="s">
        <v>1510</v>
      </c>
      <c r="B51" s="10" t="s">
        <v>931</v>
      </c>
      <c r="C51" s="10" t="s">
        <v>172</v>
      </c>
      <c r="D51" s="10" t="n">
        <v>1</v>
      </c>
      <c r="E51" s="10" t="n">
        <v>1</v>
      </c>
    </row>
    <row r="52" customFormat="false" ht="12.8" hidden="false" customHeight="false" outlineLevel="0" collapsed="false">
      <c r="A52" s="10" t="s">
        <v>1511</v>
      </c>
      <c r="B52" s="10" t="s">
        <v>932</v>
      </c>
      <c r="C52" s="10" t="s">
        <v>172</v>
      </c>
      <c r="D52" s="10" t="n">
        <v>1</v>
      </c>
      <c r="E52" s="10" t="n">
        <v>1</v>
      </c>
    </row>
    <row r="53" customFormat="false" ht="12.8" hidden="false" customHeight="false" outlineLevel="0" collapsed="false">
      <c r="A53" s="10" t="s">
        <v>1512</v>
      </c>
      <c r="B53" s="10" t="s">
        <v>928</v>
      </c>
      <c r="C53" s="10" t="s">
        <v>172</v>
      </c>
      <c r="D53" s="10" t="n">
        <v>1</v>
      </c>
      <c r="E53" s="10" t="n">
        <v>1</v>
      </c>
    </row>
    <row r="54" customFormat="false" ht="12.8" hidden="false" customHeight="false" outlineLevel="0" collapsed="false">
      <c r="A54" s="10" t="s">
        <v>1513</v>
      </c>
      <c r="B54" s="10" t="s">
        <v>934</v>
      </c>
      <c r="C54" s="10" t="s">
        <v>172</v>
      </c>
      <c r="D54" s="10" t="n">
        <v>1</v>
      </c>
      <c r="E54" s="10" t="n">
        <v>1</v>
      </c>
    </row>
    <row r="55" customFormat="false" ht="12.8" hidden="false" customHeight="false" outlineLevel="0" collapsed="false">
      <c r="A55" s="10" t="s">
        <v>1514</v>
      </c>
      <c r="B55" s="10" t="s">
        <v>929</v>
      </c>
      <c r="C55" s="10" t="s">
        <v>172</v>
      </c>
      <c r="D55" s="10" t="n">
        <v>1</v>
      </c>
      <c r="E55" s="10" t="n">
        <v>1</v>
      </c>
    </row>
    <row r="56" customFormat="false" ht="12.8" hidden="false" customHeight="false" outlineLevel="0" collapsed="false">
      <c r="A56" s="10" t="s">
        <v>1515</v>
      </c>
      <c r="B56" s="10" t="s">
        <v>935</v>
      </c>
      <c r="C56" s="10" t="s">
        <v>172</v>
      </c>
      <c r="D56" s="10" t="n">
        <v>1</v>
      </c>
      <c r="E56" s="10" t="n">
        <v>1</v>
      </c>
    </row>
    <row r="57" customFormat="false" ht="12.8" hidden="false" customHeight="false" outlineLevel="0" collapsed="false">
      <c r="A57" s="10" t="s">
        <v>1516</v>
      </c>
      <c r="B57" s="10" t="s">
        <v>936</v>
      </c>
      <c r="C57" s="10" t="s">
        <v>172</v>
      </c>
      <c r="D57" s="10" t="n">
        <v>1</v>
      </c>
      <c r="E57" s="10" t="n">
        <v>1</v>
      </c>
    </row>
    <row r="58" customFormat="false" ht="12.8" hidden="false" customHeight="false" outlineLevel="0" collapsed="false">
      <c r="A58" s="10" t="s">
        <v>1517</v>
      </c>
      <c r="B58" s="10" t="s">
        <v>937</v>
      </c>
      <c r="C58" s="10" t="s">
        <v>172</v>
      </c>
      <c r="D58" s="10" t="n">
        <v>1</v>
      </c>
      <c r="E58" s="10" t="n">
        <v>1</v>
      </c>
    </row>
    <row r="59" customFormat="false" ht="12.8" hidden="false" customHeight="false" outlineLevel="0" collapsed="false">
      <c r="A59" s="10" t="s">
        <v>1518</v>
      </c>
      <c r="B59" s="10" t="s">
        <v>938</v>
      </c>
      <c r="C59" s="10" t="s">
        <v>172</v>
      </c>
      <c r="D59" s="10" t="n">
        <v>1</v>
      </c>
      <c r="E59" s="10" t="n">
        <v>1</v>
      </c>
    </row>
    <row r="60" customFormat="false" ht="12.8" hidden="false" customHeight="false" outlineLevel="0" collapsed="false">
      <c r="A60" s="10" t="s">
        <v>1519</v>
      </c>
      <c r="B60" s="10" t="s">
        <v>939</v>
      </c>
      <c r="C60" s="10" t="s">
        <v>172</v>
      </c>
      <c r="D60" s="10" t="n">
        <v>1</v>
      </c>
      <c r="E60" s="10" t="n">
        <v>1</v>
      </c>
    </row>
    <row r="61" customFormat="false" ht="12.8" hidden="false" customHeight="false" outlineLevel="0" collapsed="false">
      <c r="A61" s="10" t="s">
        <v>1520</v>
      </c>
      <c r="B61" s="10" t="s">
        <v>940</v>
      </c>
      <c r="C61" s="10" t="s">
        <v>172</v>
      </c>
      <c r="D61" s="10" t="n">
        <v>1</v>
      </c>
      <c r="E61" s="10" t="n">
        <v>1</v>
      </c>
    </row>
    <row r="62" customFormat="false" ht="12.8" hidden="false" customHeight="false" outlineLevel="0" collapsed="false">
      <c r="A62" s="10" t="s">
        <v>1521</v>
      </c>
      <c r="B62" s="10" t="s">
        <v>930</v>
      </c>
      <c r="C62" s="10" t="s">
        <v>172</v>
      </c>
      <c r="D62" s="10" t="n">
        <v>1</v>
      </c>
      <c r="E62" s="10" t="n">
        <v>1</v>
      </c>
    </row>
    <row r="63" customFormat="false" ht="12.8" hidden="false" customHeight="false" outlineLevel="0" collapsed="false">
      <c r="A63" s="10" t="s">
        <v>1522</v>
      </c>
      <c r="B63" s="10" t="s">
        <v>941</v>
      </c>
      <c r="C63" s="10" t="s">
        <v>172</v>
      </c>
      <c r="D63" s="10" t="n">
        <v>1</v>
      </c>
      <c r="E63" s="10" t="n">
        <v>1</v>
      </c>
    </row>
    <row r="64" customFormat="false" ht="12.8" hidden="false" customHeight="false" outlineLevel="0" collapsed="false">
      <c r="A64" s="10" t="s">
        <v>1523</v>
      </c>
      <c r="B64" s="10" t="s">
        <v>991</v>
      </c>
      <c r="C64" s="10" t="s">
        <v>178</v>
      </c>
      <c r="D64" s="10" t="n">
        <v>1</v>
      </c>
      <c r="E64" s="10" t="n">
        <v>1</v>
      </c>
    </row>
    <row r="65" customFormat="false" ht="12.8" hidden="false" customHeight="false" outlineLevel="0" collapsed="false">
      <c r="A65" s="10" t="s">
        <v>1524</v>
      </c>
      <c r="B65" s="10" t="s">
        <v>992</v>
      </c>
      <c r="C65" s="10" t="s">
        <v>178</v>
      </c>
      <c r="D65" s="10" t="n">
        <v>1</v>
      </c>
      <c r="E65" s="10" t="n">
        <v>1</v>
      </c>
    </row>
    <row r="66" customFormat="false" ht="12.8" hidden="false" customHeight="false" outlineLevel="0" collapsed="false">
      <c r="A66" s="10" t="s">
        <v>1525</v>
      </c>
      <c r="B66" s="10" t="s">
        <v>998</v>
      </c>
      <c r="C66" s="10" t="s">
        <v>182</v>
      </c>
      <c r="D66" s="10" t="n">
        <v>1</v>
      </c>
      <c r="E66" s="10" t="n">
        <v>1</v>
      </c>
    </row>
    <row r="67" customFormat="false" ht="12.8" hidden="false" customHeight="false" outlineLevel="0" collapsed="false">
      <c r="A67" s="10" t="s">
        <v>1526</v>
      </c>
      <c r="B67" s="10" t="s">
        <v>1000</v>
      </c>
      <c r="C67" s="10" t="s">
        <v>182</v>
      </c>
      <c r="D67" s="10" t="n">
        <v>1</v>
      </c>
      <c r="E67" s="10" t="n">
        <v>1</v>
      </c>
    </row>
    <row r="68" customFormat="false" ht="12.8" hidden="false" customHeight="false" outlineLevel="0" collapsed="false">
      <c r="A68" s="10" t="s">
        <v>1527</v>
      </c>
      <c r="B68" s="10" t="s">
        <v>1003</v>
      </c>
      <c r="C68" s="10" t="s">
        <v>182</v>
      </c>
      <c r="D68" s="10" t="n">
        <v>1</v>
      </c>
      <c r="E68" s="10" t="n">
        <v>1</v>
      </c>
    </row>
    <row r="69" customFormat="false" ht="12.8" hidden="false" customHeight="false" outlineLevel="0" collapsed="false">
      <c r="A69" s="10" t="s">
        <v>1528</v>
      </c>
      <c r="B69" s="10" t="s">
        <v>1006</v>
      </c>
      <c r="C69" s="10" t="s">
        <v>182</v>
      </c>
      <c r="D69" s="10" t="n">
        <v>1</v>
      </c>
      <c r="E69" s="10" t="n">
        <v>1</v>
      </c>
    </row>
    <row r="70" customFormat="false" ht="12.8" hidden="false" customHeight="false" outlineLevel="0" collapsed="false">
      <c r="A70" s="10" t="s">
        <v>1529</v>
      </c>
      <c r="B70" s="10" t="s">
        <v>1007</v>
      </c>
      <c r="C70" s="10" t="s">
        <v>182</v>
      </c>
      <c r="D70" s="10" t="n">
        <v>1</v>
      </c>
      <c r="E70" s="10" t="n">
        <v>1</v>
      </c>
    </row>
  </sheetData>
  <autoFilter ref="A1:D7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14.8469387755102"/>
    <col collapsed="false" hidden="false" max="2" min="2" style="10" width="6.0765306122449"/>
    <col collapsed="false" hidden="false" max="3" min="3" style="10" width="29.8316326530612"/>
    <col collapsed="false" hidden="false" max="1025" min="4" style="10" width="6.0765306122449"/>
  </cols>
  <sheetData>
    <row r="1" customFormat="false" ht="12.8" hidden="false" customHeight="false" outlineLevel="0" collapsed="false">
      <c r="A1" s="10" t="s">
        <v>1431</v>
      </c>
      <c r="B1" s="10" t="s">
        <v>288</v>
      </c>
      <c r="C1" s="10" t="s">
        <v>289</v>
      </c>
      <c r="D1" s="10" t="s">
        <v>291</v>
      </c>
      <c r="E1" s="10" t="s">
        <v>1530</v>
      </c>
    </row>
    <row r="2" customFormat="false" ht="12.8" hidden="false" customHeight="false" outlineLevel="0" collapsed="false">
      <c r="A2" s="10" t="s">
        <v>1494</v>
      </c>
      <c r="B2" s="10" t="s">
        <v>160</v>
      </c>
      <c r="C2" s="10" t="s">
        <v>866</v>
      </c>
      <c r="D2" s="10" t="e">
        <f aca="false">VLOOKUP(batch5!B2,yvonne_data!$C$1:$D$70,2,0)</f>
        <v>#N/A</v>
      </c>
      <c r="E2" s="10" t="n">
        <f aca="false">COUNTIF(batch3_4_images!$A$1:$A$70,batch5!A2)+COUNTIF(batch1_2!$B$1:$B$106,batch5!C2)</f>
        <v>1</v>
      </c>
    </row>
    <row r="3" customFormat="false" ht="12.8" hidden="false" customHeight="false" outlineLevel="0" collapsed="false">
      <c r="A3" s="10" t="s">
        <v>1495</v>
      </c>
      <c r="B3" s="10" t="s">
        <v>160</v>
      </c>
      <c r="C3" s="10" t="s">
        <v>869</v>
      </c>
      <c r="D3" s="10" t="e">
        <f aca="false">VLOOKUP(batch5!B3,yvonne_data!$C$1:$D$70,2,0)</f>
        <v>#N/A</v>
      </c>
      <c r="E3" s="10" t="n">
        <f aca="false">COUNTIF(batch3_4_images!$A$1:$A$70,batch5!A3)+COUNTIF(batch1_2!$B$1:$B$106,batch5!C3)</f>
        <v>1</v>
      </c>
    </row>
    <row r="4" customFormat="false" ht="12.8" hidden="false" customHeight="false" outlineLevel="0" collapsed="false">
      <c r="A4" s="10" t="s">
        <v>1531</v>
      </c>
      <c r="B4" s="10" t="s">
        <v>16</v>
      </c>
      <c r="C4" s="10" t="s">
        <v>320</v>
      </c>
      <c r="D4" s="10" t="e">
        <f aca="false">VLOOKUP(batch5!B4,#REF!,2,0)</f>
        <v>#VALUE!</v>
      </c>
      <c r="E4" s="10" t="n">
        <f aca="false">COUNTIF(batch3_4_images!$A$1:$A$70,batch5!A4)+COUNTIF(batch1_2!$B$1:$B$106,batch5!C4)</f>
        <v>1</v>
      </c>
    </row>
    <row r="5" customFormat="false" ht="12.8" hidden="false" customHeight="false" outlineLevel="0" collapsed="false">
      <c r="A5" s="10" t="s">
        <v>1532</v>
      </c>
      <c r="B5" s="10" t="s">
        <v>16</v>
      </c>
      <c r="C5" s="10" t="s">
        <v>321</v>
      </c>
      <c r="D5" s="10" t="e">
        <f aca="false">VLOOKUP(batch5!B5,#REF!,2,0)</f>
        <v>#VALUE!</v>
      </c>
      <c r="E5" s="10" t="n">
        <f aca="false">COUNTIF(batch3_4_images!$A$1:$A$70,batch5!A5)+COUNTIF(batch1_2!$B$1:$B$106,batch5!C5)</f>
        <v>1</v>
      </c>
    </row>
    <row r="6" customFormat="false" ht="12.8" hidden="false" customHeight="false" outlineLevel="0" collapsed="false">
      <c r="A6" s="10" t="s">
        <v>1462</v>
      </c>
      <c r="B6" s="10" t="s">
        <v>16</v>
      </c>
      <c r="C6" s="10" t="s">
        <v>315</v>
      </c>
      <c r="D6" s="10" t="e">
        <f aca="false">VLOOKUP(batch5!B6,yvonne_data!$C$1:$D$70,2,0)</f>
        <v>#N/A</v>
      </c>
      <c r="E6" s="10" t="n">
        <f aca="false">COUNTIF(batch3_4_images!$A$1:$A$70,batch5!A6)+COUNTIF(batch1_2!$B$1:$B$106,batch5!C6)</f>
        <v>1</v>
      </c>
    </row>
    <row r="7" customFormat="false" ht="12.8" hidden="false" customHeight="false" outlineLevel="0" collapsed="false">
      <c r="A7" s="10" t="s">
        <v>1463</v>
      </c>
      <c r="B7" s="10" t="s">
        <v>16</v>
      </c>
      <c r="C7" s="10" t="s">
        <v>316</v>
      </c>
      <c r="D7" s="10" t="e">
        <f aca="false">VLOOKUP(batch5!B7,yvonne_data!$C$1:$D$70,2,0)</f>
        <v>#N/A</v>
      </c>
      <c r="E7" s="10" t="n">
        <f aca="false">COUNTIF(batch3_4_images!$A$1:$A$70,batch5!A7)+COUNTIF(batch1_2!$B$1:$B$106,batch5!C7)</f>
        <v>1</v>
      </c>
    </row>
    <row r="8" customFormat="false" ht="12.8" hidden="false" customHeight="false" outlineLevel="0" collapsed="false">
      <c r="A8" s="10" t="s">
        <v>1464</v>
      </c>
      <c r="B8" s="10" t="s">
        <v>16</v>
      </c>
      <c r="C8" s="10" t="s">
        <v>317</v>
      </c>
      <c r="D8" s="10" t="e">
        <f aca="false">VLOOKUP(batch5!B8,yvonne_data!$C$1:$D$70,2,0)</f>
        <v>#N/A</v>
      </c>
      <c r="E8" s="10" t="n">
        <f aca="false">COUNTIF(batch3_4_images!$A$1:$A$70,batch5!A8)+COUNTIF(batch1_2!$B$1:$B$106,batch5!C8)</f>
        <v>1</v>
      </c>
    </row>
    <row r="9" customFormat="false" ht="12.8" hidden="false" customHeight="false" outlineLevel="0" collapsed="false">
      <c r="A9" s="10" t="s">
        <v>1465</v>
      </c>
      <c r="B9" s="10" t="s">
        <v>16</v>
      </c>
      <c r="C9" s="10" t="s">
        <v>319</v>
      </c>
      <c r="D9" s="10" t="e">
        <f aca="false">VLOOKUP(batch5!B9,yvonne_data!$C$1:$D$70,2,0)</f>
        <v>#N/A</v>
      </c>
      <c r="E9" s="10" t="n">
        <f aca="false">COUNTIF(batch3_4_images!$A$1:$A$70,batch5!A9)+COUNTIF(batch1_2!$B$1:$B$106,batch5!C9)</f>
        <v>1</v>
      </c>
    </row>
    <row r="10" customFormat="false" ht="12.8" hidden="false" customHeight="false" outlineLevel="0" collapsed="false">
      <c r="A10" s="10" t="s">
        <v>1461</v>
      </c>
      <c r="B10" s="10" t="s">
        <v>16</v>
      </c>
      <c r="C10" s="10" t="s">
        <v>314</v>
      </c>
      <c r="D10" s="10" t="e">
        <f aca="false">VLOOKUP(batch5!B10,#REF!,2,0)</f>
        <v>#VALUE!</v>
      </c>
      <c r="E10" s="10" t="n">
        <f aca="false">COUNTIF(batch3_4_images!$A$1:$A$70,batch5!A10)+COUNTIF(batch1_2!$B$1:$B$106,batch5!C10)</f>
        <v>1</v>
      </c>
    </row>
    <row r="11" customFormat="false" ht="12.8" hidden="false" customHeight="false" outlineLevel="0" collapsed="false">
      <c r="A11" s="10" t="s">
        <v>1533</v>
      </c>
      <c r="B11" s="10" t="s">
        <v>23</v>
      </c>
      <c r="C11" s="10" t="s">
        <v>880</v>
      </c>
      <c r="D11" s="10" t="e">
        <f aca="false">VLOOKUP(batch5!B11,#REF!,2,0)</f>
        <v>#VALUE!</v>
      </c>
      <c r="E11" s="10" t="n">
        <f aca="false">COUNTIF(batch3_4_images!$A$1:$A$70,batch5!A11)+COUNTIF(batch1_2!$B$1:$B$106,batch5!C11)</f>
        <v>1</v>
      </c>
    </row>
    <row r="12" customFormat="false" ht="12.8" hidden="false" customHeight="false" outlineLevel="0" collapsed="false">
      <c r="A12" s="10" t="s">
        <v>1496</v>
      </c>
      <c r="B12" s="10" t="s">
        <v>23</v>
      </c>
      <c r="C12" s="10" t="s">
        <v>875</v>
      </c>
      <c r="D12" s="10" t="e">
        <f aca="false">VLOOKUP(batch5!B12,yvonne_data!$C$1:$D$70,2,0)</f>
        <v>#N/A</v>
      </c>
      <c r="E12" s="10" t="n">
        <f aca="false">COUNTIF(batch3_4_images!$A$1:$A$70,batch5!A12)+COUNTIF(batch1_2!$B$1:$B$106,batch5!C12)</f>
        <v>1</v>
      </c>
    </row>
    <row r="13" customFormat="false" ht="12.8" hidden="false" customHeight="false" outlineLevel="0" collapsed="false">
      <c r="A13" s="10" t="s">
        <v>1498</v>
      </c>
      <c r="B13" s="10" t="s">
        <v>23</v>
      </c>
      <c r="C13" s="10" t="s">
        <v>877</v>
      </c>
      <c r="D13" s="10" t="e">
        <f aca="false">VLOOKUP(batch5!B13,yvonne_data!$C$1:$D$70,2,0)</f>
        <v>#N/A</v>
      </c>
      <c r="E13" s="10" t="n">
        <f aca="false">COUNTIF(batch3_4_images!$A$1:$A$70,batch5!A13)+COUNTIF(batch1_2!$B$1:$B$106,batch5!C13)</f>
        <v>1</v>
      </c>
    </row>
    <row r="14" customFormat="false" ht="12.8" hidden="false" customHeight="false" outlineLevel="0" collapsed="false">
      <c r="A14" s="10" t="s">
        <v>1497</v>
      </c>
      <c r="B14" s="10" t="s">
        <v>23</v>
      </c>
      <c r="C14" s="10" t="s">
        <v>876</v>
      </c>
      <c r="D14" s="10" t="e">
        <f aca="false">VLOOKUP(batch5!B14,#REF!,2,0)</f>
        <v>#VALUE!</v>
      </c>
      <c r="E14" s="10" t="n">
        <f aca="false">COUNTIF(batch3_4_images!$A$1:$A$70,batch5!A14)+COUNTIF(batch1_2!$B$1:$B$106,batch5!C14)</f>
        <v>1</v>
      </c>
    </row>
    <row r="15" customFormat="false" ht="12.8" hidden="false" customHeight="false" outlineLevel="0" collapsed="false">
      <c r="A15" s="10" t="s">
        <v>1534</v>
      </c>
      <c r="B15" s="10" t="s">
        <v>164</v>
      </c>
      <c r="C15" s="10" t="s">
        <v>902</v>
      </c>
      <c r="D15" s="10" t="e">
        <f aca="false">VLOOKUP(batch5!B15,#REF!,2,0)</f>
        <v>#VALUE!</v>
      </c>
      <c r="E15" s="10" t="n">
        <f aca="false">COUNTIF(batch3_4_images!$A$1:$A$70,batch5!A15)+COUNTIF(batch1_2!$B$1:$B$106,batch5!C15)</f>
        <v>1</v>
      </c>
    </row>
    <row r="16" customFormat="false" ht="12.8" hidden="false" customHeight="false" outlineLevel="0" collapsed="false">
      <c r="A16" s="10" t="s">
        <v>1535</v>
      </c>
      <c r="B16" s="10" t="s">
        <v>164</v>
      </c>
      <c r="C16" s="10" t="s">
        <v>903</v>
      </c>
      <c r="D16" s="10" t="e">
        <f aca="false">VLOOKUP(batch5!B16,#REF!,2,0)</f>
        <v>#VALUE!</v>
      </c>
      <c r="E16" s="10" t="n">
        <f aca="false">COUNTIF(batch3_4_images!$A$1:$A$70,batch5!A16)+COUNTIF(batch1_2!$B$1:$B$106,batch5!C16)</f>
        <v>1</v>
      </c>
    </row>
    <row r="17" customFormat="false" ht="12.8" hidden="false" customHeight="false" outlineLevel="0" collapsed="false">
      <c r="A17" s="10" t="s">
        <v>1499</v>
      </c>
      <c r="B17" s="10" t="s">
        <v>164</v>
      </c>
      <c r="C17" s="10" t="s">
        <v>894</v>
      </c>
      <c r="D17" s="10" t="e">
        <f aca="false">VLOOKUP(batch5!B17,yvonne_data!$C$1:$D$70,2,0)</f>
        <v>#N/A</v>
      </c>
      <c r="E17" s="10" t="n">
        <f aca="false">COUNTIF(batch3_4_images!$A$1:$A$70,batch5!A17)+COUNTIF(batch1_2!$B$1:$B$106,batch5!C17)</f>
        <v>1</v>
      </c>
    </row>
    <row r="18" customFormat="false" ht="12.8" hidden="false" customHeight="false" outlineLevel="0" collapsed="false">
      <c r="A18" s="10" t="s">
        <v>1501</v>
      </c>
      <c r="B18" s="10" t="s">
        <v>164</v>
      </c>
      <c r="C18" s="10" t="s">
        <v>896</v>
      </c>
      <c r="D18" s="10" t="e">
        <f aca="false">VLOOKUP(batch5!B18,yvonne_data!$C$1:$D$70,2,0)</f>
        <v>#N/A</v>
      </c>
      <c r="E18" s="10" t="n">
        <f aca="false">COUNTIF(batch3_4_images!$A$1:$A$70,batch5!A18)+COUNTIF(batch1_2!$B$1:$B$106,batch5!C18)</f>
        <v>1</v>
      </c>
    </row>
    <row r="19" customFormat="false" ht="12.8" hidden="false" customHeight="false" outlineLevel="0" collapsed="false">
      <c r="A19" s="10" t="s">
        <v>1503</v>
      </c>
      <c r="B19" s="10" t="s">
        <v>164</v>
      </c>
      <c r="C19" s="10" t="s">
        <v>898</v>
      </c>
      <c r="D19" s="10" t="e">
        <f aca="false">VLOOKUP(batch5!B19,yvonne_data!$C$1:$D$70,2,0)</f>
        <v>#N/A</v>
      </c>
      <c r="E19" s="10" t="n">
        <f aca="false">COUNTIF(batch3_4_images!$A$1:$A$70,batch5!A19)+COUNTIF(batch1_2!$B$1:$B$106,batch5!C19)</f>
        <v>1</v>
      </c>
    </row>
    <row r="20" customFormat="false" ht="12.8" hidden="false" customHeight="false" outlineLevel="0" collapsed="false">
      <c r="A20" s="10" t="s">
        <v>1500</v>
      </c>
      <c r="B20" s="10" t="s">
        <v>164</v>
      </c>
      <c r="C20" s="10" t="s">
        <v>895</v>
      </c>
      <c r="D20" s="10" t="e">
        <f aca="false">VLOOKUP(batch5!B20,#REF!,2,0)</f>
        <v>#VALUE!</v>
      </c>
      <c r="E20" s="10" t="n">
        <f aca="false">COUNTIF(batch3_4_images!$A$1:$A$70,batch5!A20)+COUNTIF(batch1_2!$B$1:$B$106,batch5!C20)</f>
        <v>1</v>
      </c>
    </row>
    <row r="21" customFormat="false" ht="12.8" hidden="false" customHeight="false" outlineLevel="0" collapsed="false">
      <c r="A21" s="10" t="s">
        <v>1502</v>
      </c>
      <c r="B21" s="10" t="s">
        <v>164</v>
      </c>
      <c r="C21" s="10" t="s">
        <v>897</v>
      </c>
      <c r="D21" s="10" t="e">
        <f aca="false">VLOOKUP(batch5!B21,#REF!,2,0)</f>
        <v>#VALUE!</v>
      </c>
      <c r="E21" s="10" t="n">
        <f aca="false">COUNTIF(batch3_4_images!$A$1:$A$70,batch5!A21)+COUNTIF(batch1_2!$B$1:$B$106,batch5!C21)</f>
        <v>1</v>
      </c>
    </row>
    <row r="22" customFormat="false" ht="12.8" hidden="false" customHeight="false" outlineLevel="0" collapsed="false">
      <c r="A22" s="10" t="s">
        <v>1504</v>
      </c>
      <c r="B22" s="10" t="s">
        <v>164</v>
      </c>
      <c r="C22" s="10" t="s">
        <v>899</v>
      </c>
      <c r="D22" s="10" t="e">
        <f aca="false">VLOOKUP(batch5!B22,#REF!,2,0)</f>
        <v>#VALUE!</v>
      </c>
      <c r="E22" s="10" t="n">
        <f aca="false">COUNTIF(batch3_4_images!$A$1:$A$70,batch5!A22)+COUNTIF(batch1_2!$B$1:$B$106,batch5!C22)</f>
        <v>1</v>
      </c>
    </row>
    <row r="23" customFormat="false" ht="12.8" hidden="false" customHeight="false" outlineLevel="0" collapsed="false">
      <c r="A23" s="10" t="s">
        <v>1505</v>
      </c>
      <c r="B23" s="10" t="s">
        <v>164</v>
      </c>
      <c r="C23" s="10" t="s">
        <v>901</v>
      </c>
      <c r="D23" s="10" t="e">
        <f aca="false">VLOOKUP(batch5!B23,#REF!,2,0)</f>
        <v>#VALUE!</v>
      </c>
      <c r="E23" s="10" t="n">
        <f aca="false">COUNTIF(batch3_4_images!$A$1:$A$70,batch5!A23)+COUNTIF(batch1_2!$B$1:$B$106,batch5!C23)</f>
        <v>1</v>
      </c>
    </row>
    <row r="24" customFormat="false" ht="12.8" hidden="false" customHeight="false" outlineLevel="0" collapsed="false">
      <c r="A24" s="10" t="s">
        <v>1466</v>
      </c>
      <c r="B24" s="10" t="s">
        <v>33</v>
      </c>
      <c r="C24" s="10" t="s">
        <v>336</v>
      </c>
      <c r="D24" s="10" t="e">
        <f aca="false">VLOOKUP(batch5!B24,#REF!,2,0)</f>
        <v>#VALUE!</v>
      </c>
      <c r="E24" s="10" t="n">
        <f aca="false">COUNTIF(batch3_4_images!$A$1:$A$70,batch5!A24)+COUNTIF(batch1_2!$B$1:$B$106,batch5!C24)</f>
        <v>1</v>
      </c>
    </row>
    <row r="25" customFormat="false" ht="12.8" hidden="false" customHeight="false" outlineLevel="0" collapsed="false">
      <c r="A25" s="10" t="s">
        <v>1467</v>
      </c>
      <c r="B25" s="10" t="s">
        <v>33</v>
      </c>
      <c r="C25" s="10" t="s">
        <v>338</v>
      </c>
      <c r="D25" s="10" t="e">
        <f aca="false">VLOOKUP(batch5!B25,#REF!,2,0)</f>
        <v>#VALUE!</v>
      </c>
      <c r="E25" s="10" t="n">
        <f aca="false">COUNTIF(batch3_4_images!$A$1:$A$70,batch5!A25)+COUNTIF(batch1_2!$B$1:$B$106,batch5!C25)</f>
        <v>1</v>
      </c>
    </row>
    <row r="26" customFormat="false" ht="12.8" hidden="false" customHeight="false" outlineLevel="0" collapsed="false">
      <c r="A26" s="10" t="s">
        <v>1507</v>
      </c>
      <c r="B26" s="10" t="s">
        <v>170</v>
      </c>
      <c r="C26" s="10" t="s">
        <v>923</v>
      </c>
      <c r="D26" s="10" t="e">
        <f aca="false">VLOOKUP(batch5!B26,yvonne_data!$C$1:$D$70,2,0)</f>
        <v>#N/A</v>
      </c>
      <c r="E26" s="10" t="n">
        <f aca="false">COUNTIF(batch3_4_images!$A$1:$A$70,batch5!A26)+COUNTIF(batch1_2!$B$1:$B$106,batch5!C26)</f>
        <v>1</v>
      </c>
    </row>
    <row r="27" customFormat="false" ht="12.8" hidden="false" customHeight="false" outlineLevel="0" collapsed="false">
      <c r="A27" s="10" t="s">
        <v>1506</v>
      </c>
      <c r="B27" s="10" t="s">
        <v>170</v>
      </c>
      <c r="C27" s="10" t="s">
        <v>922</v>
      </c>
      <c r="D27" s="10" t="e">
        <f aca="false">VLOOKUP(batch5!B27,#REF!,2,0)</f>
        <v>#VALUE!</v>
      </c>
      <c r="E27" s="10" t="n">
        <f aca="false">COUNTIF(batch3_4_images!$A$1:$A$70,batch5!A27)+COUNTIF(batch1_2!$B$1:$B$106,batch5!C27)</f>
        <v>1</v>
      </c>
    </row>
    <row r="28" customFormat="false" ht="12.8" hidden="false" customHeight="false" outlineLevel="0" collapsed="false">
      <c r="A28" s="10" t="s">
        <v>1508</v>
      </c>
      <c r="B28" s="10" t="s">
        <v>170</v>
      </c>
      <c r="C28" s="10" t="s">
        <v>924</v>
      </c>
      <c r="D28" s="10" t="e">
        <f aca="false">VLOOKUP(batch5!B28,#REF!,2,0)</f>
        <v>#VALUE!</v>
      </c>
      <c r="E28" s="10" t="n">
        <f aca="false">COUNTIF(batch3_4_images!$A$1:$A$70,batch5!A28)+COUNTIF(batch1_2!$B$1:$B$106,batch5!C28)</f>
        <v>1</v>
      </c>
    </row>
    <row r="29" customFormat="false" ht="12.8" hidden="false" customHeight="false" outlineLevel="0" collapsed="false">
      <c r="A29" s="10" t="s">
        <v>1509</v>
      </c>
      <c r="B29" s="10" t="s">
        <v>170</v>
      </c>
      <c r="C29" s="10" t="s">
        <v>925</v>
      </c>
      <c r="D29" s="10" t="e">
        <f aca="false">VLOOKUP(batch5!B29,#REF!,2,0)</f>
        <v>#VALUE!</v>
      </c>
      <c r="E29" s="10" t="n">
        <f aca="false">COUNTIF(batch3_4_images!$A$1:$A$70,batch5!A29)+COUNTIF(batch1_2!$B$1:$B$106,batch5!C29)</f>
        <v>1</v>
      </c>
    </row>
    <row r="30" customFormat="false" ht="12.8" hidden="false" customHeight="false" outlineLevel="0" collapsed="false">
      <c r="A30" s="10" t="s">
        <v>1536</v>
      </c>
      <c r="B30" s="10" t="s">
        <v>36</v>
      </c>
      <c r="C30" s="10" t="s">
        <v>343</v>
      </c>
      <c r="D30" s="10" t="e">
        <f aca="false">VLOOKUP(batch5!B30,#REF!,2,0)</f>
        <v>#VALUE!</v>
      </c>
      <c r="E30" s="10" t="n">
        <f aca="false">COUNTIF(batch3_4_images!$A$1:$A$70,batch5!A30)+COUNTIF(batch1_2!$B$1:$B$106,batch5!C30)</f>
        <v>1</v>
      </c>
    </row>
    <row r="31" customFormat="false" ht="12.8" hidden="false" customHeight="false" outlineLevel="0" collapsed="false">
      <c r="A31" s="10" t="s">
        <v>1468</v>
      </c>
      <c r="B31" s="10" t="s">
        <v>36</v>
      </c>
      <c r="C31" s="10" t="s">
        <v>340</v>
      </c>
      <c r="D31" s="10" t="e">
        <f aca="false">VLOOKUP(batch5!B31,yvonne_data!$C$1:$D$70,2,0)</f>
        <v>#N/A</v>
      </c>
      <c r="E31" s="10" t="n">
        <f aca="false">COUNTIF(batch3_4_images!$A$1:$A$70,batch5!A31)+COUNTIF(batch1_2!$B$1:$B$106,batch5!C31)</f>
        <v>1</v>
      </c>
    </row>
    <row r="32" customFormat="false" ht="12.8" hidden="false" customHeight="false" outlineLevel="0" collapsed="false">
      <c r="A32" s="10" t="s">
        <v>1469</v>
      </c>
      <c r="B32" s="10" t="s">
        <v>36</v>
      </c>
      <c r="C32" s="10" t="s">
        <v>341</v>
      </c>
      <c r="D32" s="10" t="e">
        <f aca="false">VLOOKUP(batch5!B32,yvonne_data!$C$1:$D$70,2,0)</f>
        <v>#N/A</v>
      </c>
      <c r="E32" s="10" t="n">
        <f aca="false">COUNTIF(batch3_4_images!$A$1:$A$70,batch5!A32)+COUNTIF(batch1_2!$B$1:$B$106,batch5!C32)</f>
        <v>1</v>
      </c>
    </row>
    <row r="33" customFormat="false" ht="12.8" hidden="false" customHeight="false" outlineLevel="0" collapsed="false">
      <c r="A33" s="10" t="s">
        <v>1470</v>
      </c>
      <c r="B33" s="10" t="s">
        <v>36</v>
      </c>
      <c r="C33" s="10" t="s">
        <v>342</v>
      </c>
      <c r="D33" s="10" t="e">
        <f aca="false">VLOOKUP(batch5!B33,yvonne_data!$C$1:$D$70,2,0)</f>
        <v>#N/A</v>
      </c>
      <c r="E33" s="10" t="n">
        <f aca="false">COUNTIF(batch3_4_images!$A$1:$A$70,batch5!A33)+COUNTIF(batch1_2!$B$1:$B$106,batch5!C33)</f>
        <v>1</v>
      </c>
    </row>
    <row r="34" customFormat="false" ht="12.8" hidden="false" customHeight="false" outlineLevel="0" collapsed="false">
      <c r="A34" s="10" t="s">
        <v>1514</v>
      </c>
      <c r="B34" s="10" t="s">
        <v>172</v>
      </c>
      <c r="C34" s="10" t="s">
        <v>929</v>
      </c>
      <c r="D34" s="10" t="e">
        <f aca="false">VLOOKUP(batch5!B34,yvonne_data!$C$1:$D$70,2,0)</f>
        <v>#N/A</v>
      </c>
      <c r="E34" s="10" t="n">
        <f aca="false">COUNTIF(batch3_4_images!$A$1:$A$70,batch5!A34)+COUNTIF(batch1_2!$B$1:$B$106,batch5!C34)</f>
        <v>1</v>
      </c>
    </row>
    <row r="35" customFormat="false" ht="12.8" hidden="false" customHeight="false" outlineLevel="0" collapsed="false">
      <c r="A35" s="10" t="s">
        <v>1510</v>
      </c>
      <c r="B35" s="10" t="s">
        <v>172</v>
      </c>
      <c r="C35" s="10" t="s">
        <v>931</v>
      </c>
      <c r="D35" s="10" t="e">
        <f aca="false">VLOOKUP(batch5!B35,yvonne_data!$C$1:$D$70,2,0)</f>
        <v>#N/A</v>
      </c>
      <c r="E35" s="10" t="n">
        <f aca="false">COUNTIF(batch3_4_images!$A$1:$A$70,batch5!A35)+COUNTIF(batch1_2!$B$1:$B$106,batch5!C35)</f>
        <v>1</v>
      </c>
    </row>
    <row r="36" customFormat="false" ht="12.8" hidden="false" customHeight="false" outlineLevel="0" collapsed="false">
      <c r="A36" s="10" t="s">
        <v>1515</v>
      </c>
      <c r="B36" s="10" t="s">
        <v>172</v>
      </c>
      <c r="C36" s="10" t="s">
        <v>935</v>
      </c>
      <c r="D36" s="10" t="e">
        <f aca="false">VLOOKUP(batch5!B36,yvonne_data!$C$1:$D$70,2,0)</f>
        <v>#N/A</v>
      </c>
      <c r="E36" s="10" t="n">
        <f aca="false">COUNTIF(batch3_4_images!$A$1:$A$70,batch5!A36)+COUNTIF(batch1_2!$B$1:$B$106,batch5!C36)</f>
        <v>1</v>
      </c>
    </row>
    <row r="37" customFormat="false" ht="12.8" hidden="false" customHeight="false" outlineLevel="0" collapsed="false">
      <c r="A37" s="10" t="s">
        <v>1513</v>
      </c>
      <c r="B37" s="10" t="s">
        <v>172</v>
      </c>
      <c r="C37" s="10" t="s">
        <v>934</v>
      </c>
      <c r="D37" s="10" t="e">
        <f aca="false">VLOOKUP(batch5!B37,yvonne_data!$C$1:$D$70,2,0)</f>
        <v>#N/A</v>
      </c>
      <c r="E37" s="10" t="n">
        <f aca="false">COUNTIF(batch3_4_images!$A$1:$A$70,batch5!A37)+COUNTIF(batch1_2!$B$1:$B$106,batch5!C37)</f>
        <v>1</v>
      </c>
    </row>
    <row r="38" customFormat="false" ht="12.8" hidden="false" customHeight="false" outlineLevel="0" collapsed="false">
      <c r="A38" s="10" t="s">
        <v>1517</v>
      </c>
      <c r="B38" s="10" t="s">
        <v>172</v>
      </c>
      <c r="C38" s="10" t="s">
        <v>937</v>
      </c>
      <c r="D38" s="10" t="e">
        <f aca="false">VLOOKUP(batch5!B38,yvonne_data!$C$1:$D$70,2,0)</f>
        <v>#N/A</v>
      </c>
      <c r="E38" s="10" t="n">
        <f aca="false">COUNTIF(batch3_4_images!$A$1:$A$70,batch5!A38)+COUNTIF(batch1_2!$B$1:$B$106,batch5!C38)</f>
        <v>1</v>
      </c>
    </row>
    <row r="39" customFormat="false" ht="12.8" hidden="false" customHeight="false" outlineLevel="0" collapsed="false">
      <c r="A39" s="10" t="s">
        <v>1519</v>
      </c>
      <c r="B39" s="10" t="s">
        <v>172</v>
      </c>
      <c r="C39" s="10" t="s">
        <v>939</v>
      </c>
      <c r="D39" s="10" t="e">
        <f aca="false">VLOOKUP(batch5!B39,yvonne_data!$C$1:$D$70,2,0)</f>
        <v>#N/A</v>
      </c>
      <c r="E39" s="10" t="n">
        <f aca="false">COUNTIF(batch3_4_images!$A$1:$A$70,batch5!A39)+COUNTIF(batch1_2!$B$1:$B$106,batch5!C39)</f>
        <v>1</v>
      </c>
    </row>
    <row r="40" customFormat="false" ht="12.8" hidden="false" customHeight="false" outlineLevel="0" collapsed="false">
      <c r="A40" s="10" t="s">
        <v>1520</v>
      </c>
      <c r="B40" s="10" t="s">
        <v>172</v>
      </c>
      <c r="C40" s="10" t="s">
        <v>940</v>
      </c>
      <c r="D40" s="10" t="e">
        <f aca="false">VLOOKUP(batch5!B40,yvonne_data!$C$1:$D$70,2,0)</f>
        <v>#N/A</v>
      </c>
      <c r="E40" s="10" t="n">
        <f aca="false">COUNTIF(batch3_4_images!$A$1:$A$70,batch5!A40)+COUNTIF(batch1_2!$B$1:$B$106,batch5!C40)</f>
        <v>1</v>
      </c>
    </row>
    <row r="41" customFormat="false" ht="12.8" hidden="false" customHeight="false" outlineLevel="0" collapsed="false">
      <c r="A41" s="10" t="s">
        <v>1512</v>
      </c>
      <c r="B41" s="10" t="s">
        <v>172</v>
      </c>
      <c r="C41" s="10" t="s">
        <v>928</v>
      </c>
      <c r="D41" s="10" t="e">
        <f aca="false">VLOOKUP(batch5!B41,#REF!,2,0)</f>
        <v>#VALUE!</v>
      </c>
      <c r="E41" s="10" t="n">
        <f aca="false">COUNTIF(batch3_4_images!$A$1:$A$70,batch5!A41)+COUNTIF(batch1_2!$B$1:$B$106,batch5!C41)</f>
        <v>1</v>
      </c>
    </row>
    <row r="42" customFormat="false" ht="12.8" hidden="false" customHeight="false" outlineLevel="0" collapsed="false">
      <c r="A42" s="10" t="s">
        <v>1521</v>
      </c>
      <c r="B42" s="10" t="s">
        <v>172</v>
      </c>
      <c r="C42" s="10" t="s">
        <v>930</v>
      </c>
      <c r="D42" s="10" t="e">
        <f aca="false">VLOOKUP(batch5!B42,#REF!,2,0)</f>
        <v>#VALUE!</v>
      </c>
      <c r="E42" s="10" t="n">
        <f aca="false">COUNTIF(batch3_4_images!$A$1:$A$70,batch5!A42)+COUNTIF(batch1_2!$B$1:$B$106,batch5!C42)</f>
        <v>1</v>
      </c>
    </row>
    <row r="43" customFormat="false" ht="12.8" hidden="false" customHeight="false" outlineLevel="0" collapsed="false">
      <c r="A43" s="10" t="s">
        <v>1511</v>
      </c>
      <c r="B43" s="10" t="s">
        <v>172</v>
      </c>
      <c r="C43" s="10" t="s">
        <v>932</v>
      </c>
      <c r="D43" s="10" t="e">
        <f aca="false">VLOOKUP(batch5!B43,#REF!,2,0)</f>
        <v>#VALUE!</v>
      </c>
      <c r="E43" s="10" t="n">
        <f aca="false">COUNTIF(batch3_4_images!$A$1:$A$70,batch5!A43)+COUNTIF(batch1_2!$B$1:$B$106,batch5!C43)</f>
        <v>1</v>
      </c>
    </row>
    <row r="44" customFormat="false" ht="12.8" hidden="false" customHeight="false" outlineLevel="0" collapsed="false">
      <c r="A44" s="10" t="s">
        <v>1516</v>
      </c>
      <c r="B44" s="10" t="s">
        <v>172</v>
      </c>
      <c r="C44" s="10" t="s">
        <v>936</v>
      </c>
      <c r="D44" s="10" t="e">
        <f aca="false">VLOOKUP(batch5!B44,#REF!,2,0)</f>
        <v>#VALUE!</v>
      </c>
      <c r="E44" s="10" t="n">
        <f aca="false">COUNTIF(batch3_4_images!$A$1:$A$70,batch5!A44)+COUNTIF(batch1_2!$B$1:$B$106,batch5!C44)</f>
        <v>1</v>
      </c>
    </row>
    <row r="45" customFormat="false" ht="12.8" hidden="false" customHeight="false" outlineLevel="0" collapsed="false">
      <c r="A45" s="10" t="s">
        <v>1518</v>
      </c>
      <c r="B45" s="10" t="s">
        <v>172</v>
      </c>
      <c r="C45" s="10" t="s">
        <v>938</v>
      </c>
      <c r="D45" s="10" t="e">
        <f aca="false">VLOOKUP(batch5!B45,#REF!,2,0)</f>
        <v>#VALUE!</v>
      </c>
      <c r="E45" s="10" t="n">
        <f aca="false">COUNTIF(batch3_4_images!$A$1:$A$70,batch5!A45)+COUNTIF(batch1_2!$B$1:$B$106,batch5!C45)</f>
        <v>1</v>
      </c>
    </row>
    <row r="46" customFormat="false" ht="12.8" hidden="false" customHeight="false" outlineLevel="0" collapsed="false">
      <c r="A46" s="10" t="s">
        <v>1522</v>
      </c>
      <c r="B46" s="10" t="s">
        <v>172</v>
      </c>
      <c r="C46" s="10" t="s">
        <v>941</v>
      </c>
      <c r="D46" s="10" t="e">
        <f aca="false">VLOOKUP(batch5!B46,#REF!,2,0)</f>
        <v>#VALUE!</v>
      </c>
      <c r="E46" s="10" t="n">
        <f aca="false">COUNTIF(batch3_4_images!$A$1:$A$70,batch5!A46)+COUNTIF(batch1_2!$B$1:$B$106,batch5!C46)</f>
        <v>1</v>
      </c>
    </row>
    <row r="47" customFormat="false" ht="12.8" hidden="false" customHeight="false" outlineLevel="0" collapsed="false">
      <c r="A47" s="10" t="s">
        <v>1537</v>
      </c>
      <c r="B47" s="10" t="s">
        <v>176</v>
      </c>
      <c r="C47" s="10" t="s">
        <v>956</v>
      </c>
      <c r="D47" s="10" t="e">
        <f aca="false">VLOOKUP(batch5!B47,#REF!,2,0)</f>
        <v>#VALUE!</v>
      </c>
      <c r="E47" s="10" t="n">
        <f aca="false">COUNTIF(batch3_4_images!$A$1:$A$70,batch5!A47)+COUNTIF(batch1_2!$B$1:$B$106,batch5!C47)</f>
        <v>1</v>
      </c>
    </row>
    <row r="48" customFormat="false" ht="12.8" hidden="false" customHeight="false" outlineLevel="0" collapsed="false">
      <c r="A48" s="10" t="s">
        <v>1538</v>
      </c>
      <c r="B48" s="10" t="s">
        <v>176</v>
      </c>
      <c r="C48" s="10" t="s">
        <v>962</v>
      </c>
      <c r="D48" s="10" t="e">
        <f aca="false">VLOOKUP(batch5!B48,#REF!,2,0)</f>
        <v>#VALUE!</v>
      </c>
      <c r="E48" s="10" t="n">
        <f aca="false">COUNTIF(batch3_4_images!$A$1:$A$70,batch5!A48)+COUNTIF(batch1_2!$B$1:$B$106,batch5!C48)</f>
        <v>1</v>
      </c>
    </row>
    <row r="49" customFormat="false" ht="12.8" hidden="false" customHeight="false" outlineLevel="0" collapsed="false">
      <c r="A49" s="10" t="s">
        <v>1539</v>
      </c>
      <c r="B49" s="10" t="s">
        <v>176</v>
      </c>
      <c r="C49" s="10" t="s">
        <v>967</v>
      </c>
      <c r="D49" s="10" t="e">
        <f aca="false">VLOOKUP(batch5!B49,#REF!,2,0)</f>
        <v>#VALUE!</v>
      </c>
      <c r="E49" s="10" t="n">
        <f aca="false">COUNTIF(batch3_4_images!$A$1:$A$70,batch5!A49)+COUNTIF(batch1_2!$B$1:$B$106,batch5!C49)</f>
        <v>1</v>
      </c>
    </row>
    <row r="50" customFormat="false" ht="12.8" hidden="false" customHeight="false" outlineLevel="0" collapsed="false">
      <c r="A50" s="10" t="s">
        <v>1540</v>
      </c>
      <c r="B50" s="10" t="s">
        <v>176</v>
      </c>
      <c r="C50" s="10" t="s">
        <v>968</v>
      </c>
      <c r="D50" s="10" t="e">
        <f aca="false">VLOOKUP(batch5!B50,#REF!,2,0)</f>
        <v>#VALUE!</v>
      </c>
      <c r="E50" s="10" t="n">
        <f aca="false">COUNTIF(batch3_4_images!$A$1:$A$70,batch5!A50)+COUNTIF(batch1_2!$B$1:$B$106,batch5!C50)</f>
        <v>1</v>
      </c>
    </row>
    <row r="51" customFormat="false" ht="12.8" hidden="false" customHeight="false" outlineLevel="0" collapsed="false">
      <c r="A51" s="10" t="s">
        <v>1541</v>
      </c>
      <c r="B51" s="10" t="s">
        <v>176</v>
      </c>
      <c r="C51" s="10" t="s">
        <v>971</v>
      </c>
      <c r="D51" s="10" t="e">
        <f aca="false">VLOOKUP(batch5!B51,#REF!,2,0)</f>
        <v>#VALUE!</v>
      </c>
      <c r="E51" s="10" t="n">
        <f aca="false">COUNTIF(batch3_4_images!$A$1:$A$70,batch5!A51)+COUNTIF(batch1_2!$B$1:$B$106,batch5!C51)</f>
        <v>1</v>
      </c>
    </row>
    <row r="52" customFormat="false" ht="12.8" hidden="false" customHeight="false" outlineLevel="0" collapsed="false">
      <c r="A52" s="10" t="s">
        <v>1524</v>
      </c>
      <c r="B52" s="10" t="s">
        <v>178</v>
      </c>
      <c r="C52" s="10" t="s">
        <v>992</v>
      </c>
      <c r="D52" s="10" t="e">
        <f aca="false">VLOOKUP(batch5!B52,#REF!,2,0)</f>
        <v>#VALUE!</v>
      </c>
      <c r="E52" s="10" t="n">
        <f aca="false">COUNTIF(batch3_4_images!$A$1:$A$70,batch5!A52)+COUNTIF(batch1_2!$B$1:$B$106,batch5!C52)</f>
        <v>1</v>
      </c>
    </row>
    <row r="53" customFormat="false" ht="12.8" hidden="false" customHeight="false" outlineLevel="0" collapsed="false">
      <c r="A53" s="10" t="s">
        <v>1523</v>
      </c>
      <c r="B53" s="10" t="s">
        <v>178</v>
      </c>
      <c r="C53" s="10" t="s">
        <v>991</v>
      </c>
      <c r="D53" s="10" t="e">
        <f aca="false">VLOOKUP(batch5!B53,#REF!,2,0)</f>
        <v>#VALUE!</v>
      </c>
      <c r="E53" s="10" t="n">
        <f aca="false">COUNTIF(batch3_4_images!$A$1:$A$70,batch5!A53)+COUNTIF(batch1_2!$B$1:$B$106,batch5!C53)</f>
        <v>1</v>
      </c>
    </row>
    <row r="54" customFormat="false" ht="12.8" hidden="false" customHeight="false" outlineLevel="0" collapsed="false">
      <c r="A54" s="10" t="s">
        <v>1471</v>
      </c>
      <c r="B54" s="10" t="s">
        <v>39</v>
      </c>
      <c r="C54" s="10" t="s">
        <v>346</v>
      </c>
      <c r="D54" s="10" t="e">
        <f aca="false">VLOOKUP(batch5!B54,#REF!,2,0)</f>
        <v>#VALUE!</v>
      </c>
      <c r="E54" s="10" t="n">
        <f aca="false">COUNTIF(batch3_4_images!$A$1:$A$70,batch5!A54)+COUNTIF(batch1_2!$B$1:$B$106,batch5!C54)</f>
        <v>1</v>
      </c>
    </row>
    <row r="55" customFormat="false" ht="12.8" hidden="false" customHeight="false" outlineLevel="0" collapsed="false">
      <c r="A55" s="10" t="s">
        <v>1472</v>
      </c>
      <c r="B55" s="10" t="s">
        <v>41</v>
      </c>
      <c r="C55" s="10" t="s">
        <v>350</v>
      </c>
      <c r="D55" s="10" t="e">
        <f aca="false">VLOOKUP(batch5!B55,#REF!,2,0)</f>
        <v>#VALUE!</v>
      </c>
      <c r="E55" s="10" t="n">
        <f aca="false">COUNTIF(batch3_4_images!$A$1:$A$70,batch5!A55)+COUNTIF(batch1_2!$B$1:$B$106,batch5!C55)</f>
        <v>1</v>
      </c>
    </row>
    <row r="56" customFormat="false" ht="12.8" hidden="false" customHeight="false" outlineLevel="0" collapsed="false">
      <c r="A56" s="10" t="s">
        <v>1473</v>
      </c>
      <c r="B56" s="10" t="s">
        <v>43</v>
      </c>
      <c r="C56" s="10" t="s">
        <v>353</v>
      </c>
      <c r="D56" s="10" t="e">
        <f aca="false">VLOOKUP(batch5!B56,#REF!,2,0)</f>
        <v>#VALUE!</v>
      </c>
      <c r="E56" s="10" t="n">
        <f aca="false">COUNTIF(batch3_4_images!$A$1:$A$70,batch5!A56)+COUNTIF(batch1_2!$B$1:$B$106,batch5!C56)</f>
        <v>1</v>
      </c>
    </row>
    <row r="57" customFormat="false" ht="12.8" hidden="false" customHeight="false" outlineLevel="0" collapsed="false">
      <c r="A57" s="10" t="s">
        <v>1474</v>
      </c>
      <c r="B57" s="10" t="s">
        <v>43</v>
      </c>
      <c r="C57" s="10" t="s">
        <v>355</v>
      </c>
      <c r="D57" s="10" t="e">
        <f aca="false">VLOOKUP(batch5!B57,#REF!,2,0)</f>
        <v>#VALUE!</v>
      </c>
      <c r="E57" s="10" t="n">
        <f aca="false">COUNTIF(batch3_4_images!$A$1:$A$70,batch5!A57)+COUNTIF(batch1_2!$B$1:$B$106,batch5!C57)</f>
        <v>1</v>
      </c>
    </row>
    <row r="58" customFormat="false" ht="12.8" hidden="false" customHeight="false" outlineLevel="0" collapsed="false">
      <c r="A58" s="10" t="s">
        <v>1475</v>
      </c>
      <c r="B58" s="10" t="s">
        <v>43</v>
      </c>
      <c r="C58" s="10" t="s">
        <v>357</v>
      </c>
      <c r="D58" s="10" t="e">
        <f aca="false">VLOOKUP(batch5!B58,#REF!,2,0)</f>
        <v>#VALUE!</v>
      </c>
      <c r="E58" s="10" t="n">
        <f aca="false">COUNTIF(batch3_4_images!$A$1:$A$70,batch5!A58)+COUNTIF(batch1_2!$B$1:$B$106,batch5!C58)</f>
        <v>1</v>
      </c>
    </row>
    <row r="59" customFormat="false" ht="12.8" hidden="false" customHeight="false" outlineLevel="0" collapsed="false">
      <c r="A59" s="10" t="s">
        <v>1476</v>
      </c>
      <c r="B59" s="10" t="s">
        <v>53</v>
      </c>
      <c r="C59" s="10" t="s">
        <v>360</v>
      </c>
      <c r="D59" s="10" t="e">
        <f aca="false">VLOOKUP(batch5!B59,#REF!,2,0)</f>
        <v>#VALUE!</v>
      </c>
      <c r="E59" s="10" t="n">
        <f aca="false">COUNTIF(batch3_4_images!$A$1:$A$70,batch5!A59)+COUNTIF(batch1_2!$B$1:$B$106,batch5!C59)</f>
        <v>1</v>
      </c>
    </row>
    <row r="60" customFormat="false" ht="12.8" hidden="false" customHeight="false" outlineLevel="0" collapsed="false">
      <c r="A60" s="10" t="s">
        <v>1477</v>
      </c>
      <c r="B60" s="10" t="s">
        <v>53</v>
      </c>
      <c r="C60" s="34" t="s">
        <v>363</v>
      </c>
      <c r="D60" s="10" t="e">
        <f aca="false">VLOOKUP(batch5!B60,#REF!,2,0)</f>
        <v>#VALUE!</v>
      </c>
      <c r="E60" s="10" t="n">
        <f aca="false">COUNTIF(batch3_4_images!$A$1:$A$70,batch5!A60)+COUNTIF(batch1_2!$B$1:$B$106,batch5!C60)</f>
        <v>1</v>
      </c>
    </row>
    <row r="61" customFormat="false" ht="12.8" hidden="false" customHeight="false" outlineLevel="0" collapsed="false">
      <c r="A61" s="10" t="s">
        <v>1478</v>
      </c>
      <c r="B61" s="10" t="s">
        <v>53</v>
      </c>
      <c r="C61" s="10" t="s">
        <v>365</v>
      </c>
      <c r="D61" s="10" t="e">
        <f aca="false">VLOOKUP(batch5!B61,#REF!,2,0)</f>
        <v>#VALUE!</v>
      </c>
      <c r="E61" s="10" t="n">
        <f aca="false">COUNTIF(batch3_4_images!$A$1:$A$70,batch5!A61)+COUNTIF(batch1_2!$B$1:$B$106,batch5!C61)</f>
        <v>1</v>
      </c>
    </row>
    <row r="62" customFormat="false" ht="12.8" hidden="false" customHeight="false" outlineLevel="0" collapsed="false">
      <c r="A62" s="10" t="s">
        <v>1479</v>
      </c>
      <c r="B62" s="10" t="s">
        <v>53</v>
      </c>
      <c r="C62" s="10" t="s">
        <v>368</v>
      </c>
      <c r="D62" s="10" t="e">
        <f aca="false">VLOOKUP(batch5!B62,#REF!,2,0)</f>
        <v>#VALUE!</v>
      </c>
      <c r="E62" s="10" t="n">
        <f aca="false">COUNTIF(batch3_4_images!$A$1:$A$70,batch5!A62)+COUNTIF(batch1_2!$B$1:$B$106,batch5!C62)</f>
        <v>1</v>
      </c>
    </row>
    <row r="63" customFormat="false" ht="12.8" hidden="false" customHeight="false" outlineLevel="0" collapsed="false">
      <c r="A63" s="10" t="s">
        <v>1484</v>
      </c>
      <c r="B63" s="10" t="s">
        <v>58</v>
      </c>
      <c r="C63" s="10" t="s">
        <v>390</v>
      </c>
      <c r="D63" s="10" t="e">
        <f aca="false">VLOOKUP(batch5!B63,#REF!,2,0)</f>
        <v>#VALUE!</v>
      </c>
      <c r="E63" s="10" t="n">
        <f aca="false">COUNTIF(batch3_4_images!$A$1:$A$70,batch5!A63)+COUNTIF(batch1_2!$B$1:$B$106,batch5!C63)</f>
        <v>1</v>
      </c>
    </row>
    <row r="64" customFormat="false" ht="12.8" hidden="false" customHeight="false" outlineLevel="0" collapsed="false">
      <c r="A64" s="10" t="s">
        <v>1480</v>
      </c>
      <c r="B64" s="10" t="s">
        <v>58</v>
      </c>
      <c r="C64" s="10" t="s">
        <v>386</v>
      </c>
      <c r="D64" s="10" t="e">
        <f aca="false">VLOOKUP(batch5!B64,#REF!,2,0)</f>
        <v>#VALUE!</v>
      </c>
      <c r="E64" s="10" t="n">
        <f aca="false">COUNTIF(batch3_4_images!$A$1:$A$70,batch5!A64)+COUNTIF(batch1_2!$B$1:$B$106,batch5!C64)</f>
        <v>1</v>
      </c>
    </row>
    <row r="65" customFormat="false" ht="12.8" hidden="false" customHeight="false" outlineLevel="0" collapsed="false">
      <c r="A65" s="10" t="s">
        <v>1481</v>
      </c>
      <c r="B65" s="10" t="s">
        <v>58</v>
      </c>
      <c r="C65" s="10" t="s">
        <v>387</v>
      </c>
      <c r="D65" s="10" t="e">
        <f aca="false">VLOOKUP(batch5!B65,#REF!,2,0)</f>
        <v>#VALUE!</v>
      </c>
      <c r="E65" s="10" t="n">
        <f aca="false">COUNTIF(batch3_4_images!$A$1:$A$70,batch5!A65)+COUNTIF(batch1_2!$B$1:$B$106,batch5!C65)</f>
        <v>1</v>
      </c>
    </row>
    <row r="66" customFormat="false" ht="12.8" hidden="false" customHeight="false" outlineLevel="0" collapsed="false">
      <c r="A66" s="10" t="s">
        <v>1482</v>
      </c>
      <c r="B66" s="10" t="s">
        <v>58</v>
      </c>
      <c r="C66" s="10" t="s">
        <v>388</v>
      </c>
      <c r="D66" s="10" t="e">
        <f aca="false">VLOOKUP(batch5!B66,#REF!,2,0)</f>
        <v>#VALUE!</v>
      </c>
      <c r="E66" s="10" t="n">
        <f aca="false">COUNTIF(batch3_4_images!$A$1:$A$70,batch5!A66)+COUNTIF(batch1_2!$B$1:$B$106,batch5!C66)</f>
        <v>1</v>
      </c>
    </row>
    <row r="67" customFormat="false" ht="12.8" hidden="false" customHeight="false" outlineLevel="0" collapsed="false">
      <c r="A67" s="10" t="s">
        <v>1483</v>
      </c>
      <c r="B67" s="10" t="s">
        <v>58</v>
      </c>
      <c r="C67" s="10" t="s">
        <v>389</v>
      </c>
      <c r="D67" s="10" t="e">
        <f aca="false">VLOOKUP(batch5!B67,#REF!,2,0)</f>
        <v>#VALUE!</v>
      </c>
      <c r="E67" s="10" t="n">
        <f aca="false">COUNTIF(batch3_4_images!$A$1:$A$70,batch5!A67)+COUNTIF(batch1_2!$B$1:$B$106,batch5!C67)</f>
        <v>1</v>
      </c>
    </row>
    <row r="68" customFormat="false" ht="12.8" hidden="false" customHeight="false" outlineLevel="0" collapsed="false">
      <c r="A68" s="10" t="s">
        <v>1525</v>
      </c>
      <c r="B68" s="10" t="s">
        <v>182</v>
      </c>
      <c r="C68" s="10" t="s">
        <v>998</v>
      </c>
      <c r="D68" s="10" t="e">
        <f aca="false">VLOOKUP(batch5!B68,#REF!,2,0)</f>
        <v>#VALUE!</v>
      </c>
      <c r="E68" s="10" t="n">
        <f aca="false">COUNTIF(batch3_4_images!$A$1:$A$70,batch5!A68)+COUNTIF(batch1_2!$B$1:$B$106,batch5!C68)</f>
        <v>1</v>
      </c>
    </row>
    <row r="69" customFormat="false" ht="12.8" hidden="false" customHeight="false" outlineLevel="0" collapsed="false">
      <c r="A69" s="10" t="s">
        <v>1526</v>
      </c>
      <c r="B69" s="10" t="s">
        <v>182</v>
      </c>
      <c r="C69" s="10" t="s">
        <v>1000</v>
      </c>
      <c r="D69" s="10" t="e">
        <f aca="false">VLOOKUP(batch5!B69,#REF!,2,0)</f>
        <v>#VALUE!</v>
      </c>
      <c r="E69" s="10" t="n">
        <f aca="false">COUNTIF(batch3_4_images!$A$1:$A$70,batch5!A69)+COUNTIF(batch1_2!$B$1:$B$106,batch5!C69)</f>
        <v>1</v>
      </c>
    </row>
    <row r="70" customFormat="false" ht="12.8" hidden="false" customHeight="false" outlineLevel="0" collapsed="false">
      <c r="A70" s="10" t="s">
        <v>1527</v>
      </c>
      <c r="B70" s="10" t="s">
        <v>182</v>
      </c>
      <c r="C70" s="10" t="s">
        <v>1003</v>
      </c>
      <c r="D70" s="10" t="e">
        <f aca="false">VLOOKUP(batch5!B70,#REF!,2,0)</f>
        <v>#VALUE!</v>
      </c>
      <c r="E70" s="10" t="n">
        <f aca="false">COUNTIF(batch3_4_images!$A$1:$A$70,batch5!A70)+COUNTIF(batch1_2!$B$1:$B$106,batch5!C70)</f>
        <v>1</v>
      </c>
    </row>
    <row r="71" customFormat="false" ht="12.8" hidden="false" customHeight="false" outlineLevel="0" collapsed="false">
      <c r="A71" s="10" t="s">
        <v>1528</v>
      </c>
      <c r="B71" s="10" t="s">
        <v>182</v>
      </c>
      <c r="C71" s="10" t="s">
        <v>1006</v>
      </c>
      <c r="D71" s="10" t="e">
        <f aca="false">VLOOKUP(batch5!B71,#REF!,2,0)</f>
        <v>#VALUE!</v>
      </c>
      <c r="E71" s="10" t="n">
        <f aca="false">COUNTIF(batch3_4_images!$A$1:$A$70,batch5!A71)+COUNTIF(batch1_2!$B$1:$B$106,batch5!C71)</f>
        <v>1</v>
      </c>
    </row>
    <row r="72" customFormat="false" ht="12.8" hidden="false" customHeight="false" outlineLevel="0" collapsed="false">
      <c r="A72" s="10" t="s">
        <v>1529</v>
      </c>
      <c r="B72" s="10" t="s">
        <v>182</v>
      </c>
      <c r="C72" s="34" t="s">
        <v>1007</v>
      </c>
      <c r="D72" s="10" t="e">
        <f aca="false">VLOOKUP(batch5!B72,#REF!,2,0)</f>
        <v>#VALUE!</v>
      </c>
      <c r="E72" s="10" t="n">
        <f aca="false">COUNTIF(batch3_4_images!$A$1:$A$70,batch5!A72)+COUNTIF(batch1_2!$B$1:$B$106,batch5!C72)</f>
        <v>1</v>
      </c>
    </row>
    <row r="73" customFormat="false" ht="12.8" hidden="false" customHeight="false" outlineLevel="0" collapsed="false">
      <c r="A73" s="10" t="s">
        <v>1485</v>
      </c>
      <c r="B73" s="10" t="s">
        <v>62</v>
      </c>
      <c r="C73" s="34" t="s">
        <v>393</v>
      </c>
      <c r="D73" s="10" t="e">
        <f aca="false">VLOOKUP(batch5!B73,#REF!,2,0)</f>
        <v>#VALUE!</v>
      </c>
      <c r="E73" s="10" t="n">
        <f aca="false">COUNTIF(batch3_4_images!$A$1:$A$70,batch5!A73)+COUNTIF(batch1_2!$B$1:$B$106,batch5!C73)</f>
        <v>1</v>
      </c>
    </row>
    <row r="74" customFormat="false" ht="12.8" hidden="false" customHeight="false" outlineLevel="0" collapsed="false">
      <c r="A74" s="10" t="s">
        <v>1486</v>
      </c>
      <c r="B74" s="10" t="s">
        <v>62</v>
      </c>
      <c r="C74" s="34" t="s">
        <v>395</v>
      </c>
      <c r="D74" s="10" t="e">
        <f aca="false">VLOOKUP(batch5!B74,#REF!,2,0)</f>
        <v>#VALUE!</v>
      </c>
      <c r="E74" s="10" t="n">
        <f aca="false">COUNTIF(batch3_4_images!$A$1:$A$70,batch5!A74)+COUNTIF(batch1_2!$B$1:$B$106,batch5!C74)</f>
        <v>1</v>
      </c>
    </row>
    <row r="75" customFormat="false" ht="12.8" hidden="false" customHeight="false" outlineLevel="0" collapsed="false">
      <c r="A75" s="10" t="s">
        <v>1487</v>
      </c>
      <c r="B75" s="10" t="s">
        <v>64</v>
      </c>
      <c r="C75" s="10" t="s">
        <v>411</v>
      </c>
      <c r="D75" s="10" t="e">
        <f aca="false">VLOOKUP(batch5!B75,#REF!,2,0)</f>
        <v>#VALUE!</v>
      </c>
      <c r="E75" s="10" t="n">
        <f aca="false">COUNTIF(batch3_4_images!$A$1:$A$70,batch5!A75)+COUNTIF(batch1_2!$B$1:$B$106,batch5!C75)</f>
        <v>1</v>
      </c>
    </row>
    <row r="76" customFormat="false" ht="12.8" hidden="false" customHeight="false" outlineLevel="0" collapsed="false">
      <c r="A76" s="10" t="s">
        <v>1542</v>
      </c>
      <c r="B76" s="10" t="s">
        <v>68</v>
      </c>
      <c r="C76" s="10" t="s">
        <v>427</v>
      </c>
      <c r="D76" s="10" t="e">
        <f aca="false">VLOOKUP(batch5!B76,#REF!,2,0)</f>
        <v>#VALUE!</v>
      </c>
      <c r="E76" s="10" t="n">
        <f aca="false">COUNTIF(batch3_4_images!$A$1:$A$70,batch5!A76)+COUNTIF(batch1_2!$B$1:$B$106,batch5!C76)</f>
        <v>1</v>
      </c>
    </row>
    <row r="77" customFormat="false" ht="12.8" hidden="false" customHeight="false" outlineLevel="0" collapsed="false">
      <c r="A77" s="10" t="s">
        <v>1488</v>
      </c>
      <c r="B77" s="10" t="s">
        <v>68</v>
      </c>
      <c r="C77" s="34" t="s">
        <v>419</v>
      </c>
      <c r="D77" s="10" t="e">
        <f aca="false">VLOOKUP(batch5!B77,#REF!,2,0)</f>
        <v>#VALUE!</v>
      </c>
      <c r="E77" s="10" t="n">
        <f aca="false">COUNTIF(batch3_4_images!$A$1:$A$70,batch5!A77)+COUNTIF(batch1_2!$B$1:$B$106,batch5!C77)</f>
        <v>1</v>
      </c>
    </row>
    <row r="78" customFormat="false" ht="12.8" hidden="false" customHeight="false" outlineLevel="0" collapsed="false">
      <c r="A78" s="10" t="s">
        <v>1489</v>
      </c>
      <c r="B78" s="10" t="s">
        <v>68</v>
      </c>
      <c r="C78" s="34" t="s">
        <v>420</v>
      </c>
      <c r="D78" s="10" t="e">
        <f aca="false">VLOOKUP(batch5!B78,#REF!,2,0)</f>
        <v>#VALUE!</v>
      </c>
      <c r="E78" s="10" t="n">
        <f aca="false">COUNTIF(batch3_4_images!$A$1:$A$70,batch5!A78)+COUNTIF(batch1_2!$B$1:$B$106,batch5!C78)</f>
        <v>1</v>
      </c>
    </row>
    <row r="79" customFormat="false" ht="12.8" hidden="false" customHeight="false" outlineLevel="0" collapsed="false">
      <c r="A79" s="10" t="s">
        <v>1490</v>
      </c>
      <c r="B79" s="10" t="s">
        <v>68</v>
      </c>
      <c r="C79" s="34" t="s">
        <v>421</v>
      </c>
      <c r="D79" s="10" t="e">
        <f aca="false">VLOOKUP(batch5!B79,#REF!,2,0)</f>
        <v>#VALUE!</v>
      </c>
      <c r="E79" s="10" t="n">
        <f aca="false">COUNTIF(batch3_4_images!$A$1:$A$70,batch5!A79)+COUNTIF(batch1_2!$B$1:$B$106,batch5!C79)</f>
        <v>1</v>
      </c>
    </row>
    <row r="80" customFormat="false" ht="12.8" hidden="false" customHeight="false" outlineLevel="0" collapsed="false">
      <c r="A80" s="10" t="s">
        <v>1492</v>
      </c>
      <c r="B80" s="10" t="s">
        <v>68</v>
      </c>
      <c r="C80" s="34" t="s">
        <v>423</v>
      </c>
      <c r="D80" s="10" t="e">
        <f aca="false">VLOOKUP(batch5!B80,#REF!,2,0)</f>
        <v>#VALUE!</v>
      </c>
      <c r="E80" s="10" t="n">
        <f aca="false">COUNTIF(batch3_4_images!$A$1:$A$70,batch5!A80)+COUNTIF(batch1_2!$B$1:$B$106,batch5!C80)</f>
        <v>1</v>
      </c>
    </row>
    <row r="81" customFormat="false" ht="12.8" hidden="false" customHeight="false" outlineLevel="0" collapsed="false">
      <c r="A81" s="10" t="s">
        <v>1491</v>
      </c>
      <c r="B81" s="10" t="s">
        <v>68</v>
      </c>
      <c r="C81" s="34" t="s">
        <v>422</v>
      </c>
      <c r="D81" s="10" t="e">
        <f aca="false">VLOOKUP(batch5!B81,#REF!,2,0)</f>
        <v>#VALUE!</v>
      </c>
      <c r="E81" s="10" t="n">
        <f aca="false">COUNTIF(batch3_4_images!$A$1:$A$70,batch5!A81)+COUNTIF(batch1_2!$B$1:$B$106,batch5!C81)</f>
        <v>1</v>
      </c>
    </row>
    <row r="82" customFormat="false" ht="12.8" hidden="false" customHeight="false" outlineLevel="0" collapsed="false">
      <c r="A82" s="10" t="s">
        <v>1493</v>
      </c>
      <c r="B82" s="10" t="s">
        <v>68</v>
      </c>
      <c r="C82" s="34" t="s">
        <v>424</v>
      </c>
      <c r="D82" s="10" t="e">
        <f aca="false">VLOOKUP(batch5!B82,#REF!,2,0)</f>
        <v>#VALUE!</v>
      </c>
      <c r="E82" s="10" t="n">
        <f aca="false">COUNTIF(batch3_4_images!$A$1:$A$70,batch5!A82)+COUNTIF(batch1_2!$B$1:$B$106,batch5!C82)</f>
        <v>1</v>
      </c>
    </row>
    <row r="83" customFormat="false" ht="12.8" hidden="false" customHeight="false" outlineLevel="0" collapsed="false">
      <c r="A83" s="10" t="s">
        <v>1543</v>
      </c>
      <c r="B83" s="10" t="s">
        <v>184</v>
      </c>
      <c r="C83" s="10" t="s">
        <v>451</v>
      </c>
      <c r="D83" s="10" t="e">
        <f aca="false">VLOOKUP(batch5!B83,yvonne_data!$C$1:$D$70,2,0)</f>
        <v>#N/A</v>
      </c>
      <c r="E83" s="10" t="n">
        <f aca="false">COUNTIF(batch3_4_images!$A$1:$A$70,batch5!A83)+COUNTIF(batch1_2!$B$1:$B$106,batch5!C83)</f>
        <v>0</v>
      </c>
    </row>
    <row r="84" customFormat="false" ht="12.8" hidden="false" customHeight="false" outlineLevel="0" collapsed="false">
      <c r="A84" s="10" t="s">
        <v>1544</v>
      </c>
      <c r="B84" s="10" t="s">
        <v>184</v>
      </c>
      <c r="C84" s="10" t="s">
        <v>453</v>
      </c>
      <c r="D84" s="10" t="e">
        <f aca="false">VLOOKUP(batch5!B84,yvonne_data!$C$1:$D$70,2,0)</f>
        <v>#N/A</v>
      </c>
      <c r="E84" s="10" t="n">
        <f aca="false">COUNTIF(batch3_4_images!$A$1:$A$70,batch5!A84)+COUNTIF(batch1_2!$B$1:$B$106,batch5!C84)</f>
        <v>0</v>
      </c>
    </row>
    <row r="85" customFormat="false" ht="12.8" hidden="false" customHeight="false" outlineLevel="0" collapsed="false">
      <c r="A85" s="10" t="s">
        <v>1545</v>
      </c>
      <c r="B85" s="10" t="s">
        <v>184</v>
      </c>
      <c r="C85" s="10" t="s">
        <v>456</v>
      </c>
      <c r="D85" s="10" t="e">
        <f aca="false">VLOOKUP(batch5!B85,yvonne_data!$C$1:$D$70,2,0)</f>
        <v>#N/A</v>
      </c>
      <c r="E85" s="10" t="n">
        <f aca="false">COUNTIF(batch3_4_images!$A$1:$A$70,batch5!A85)+COUNTIF(batch1_2!$B$1:$B$106,batch5!C85)</f>
        <v>0</v>
      </c>
    </row>
    <row r="86" customFormat="false" ht="12.8" hidden="false" customHeight="false" outlineLevel="0" collapsed="false">
      <c r="A86" s="10" t="s">
        <v>1546</v>
      </c>
      <c r="B86" s="10" t="s">
        <v>184</v>
      </c>
      <c r="C86" s="10" t="s">
        <v>459</v>
      </c>
      <c r="D86" s="10" t="e">
        <f aca="false">VLOOKUP(batch5!B86,yvonne_data!$C$1:$D$70,2,0)</f>
        <v>#N/A</v>
      </c>
      <c r="E86" s="10" t="n">
        <f aca="false">COUNTIF(batch3_4_images!$A$1:$A$70,batch5!A86)+COUNTIF(batch1_2!$B$1:$B$106,batch5!C86)</f>
        <v>0</v>
      </c>
    </row>
    <row r="87" customFormat="false" ht="12.8" hidden="false" customHeight="false" outlineLevel="0" collapsed="false">
      <c r="A87" s="10" t="s">
        <v>1547</v>
      </c>
      <c r="B87" s="10" t="s">
        <v>75</v>
      </c>
      <c r="C87" s="10" t="s">
        <v>463</v>
      </c>
      <c r="D87" s="10" t="e">
        <f aca="false">VLOOKUP(batch5!B87,yvonne_data!$C$1:$D$70,2,0)</f>
        <v>#N/A</v>
      </c>
      <c r="E87" s="10" t="n">
        <f aca="false">COUNTIF(batch3_4_images!$A$1:$A$70,batch5!A87)+COUNTIF(batch1_2!$B$1:$B$106,batch5!C87)</f>
        <v>0</v>
      </c>
    </row>
    <row r="88" customFormat="false" ht="12.8" hidden="false" customHeight="false" outlineLevel="0" collapsed="false">
      <c r="A88" s="10" t="s">
        <v>1548</v>
      </c>
      <c r="B88" s="10" t="s">
        <v>75</v>
      </c>
      <c r="C88" s="10" t="s">
        <v>467</v>
      </c>
      <c r="D88" s="10" t="e">
        <f aca="false">VLOOKUP(batch5!B88,yvonne_data!$C$1:$D$70,2,0)</f>
        <v>#N/A</v>
      </c>
      <c r="E88" s="10" t="n">
        <f aca="false">COUNTIF(batch3_4_images!$A$1:$A$70,batch5!A88)+COUNTIF(batch1_2!$B$1:$B$106,batch5!C88)</f>
        <v>0</v>
      </c>
    </row>
    <row r="89" customFormat="false" ht="12.8" hidden="false" customHeight="false" outlineLevel="0" collapsed="false">
      <c r="A89" s="10" t="s">
        <v>1549</v>
      </c>
      <c r="B89" s="10" t="s">
        <v>75</v>
      </c>
      <c r="C89" s="10" t="s">
        <v>469</v>
      </c>
      <c r="D89" s="10" t="e">
        <f aca="false">VLOOKUP(batch5!B89,yvonne_data!$C$1:$D$70,2,0)</f>
        <v>#N/A</v>
      </c>
      <c r="E89" s="10" t="n">
        <f aca="false">COUNTIF(batch3_4_images!$A$1:$A$70,batch5!A89)+COUNTIF(batch1_2!$B$1:$B$106,batch5!C89)</f>
        <v>0</v>
      </c>
    </row>
    <row r="90" customFormat="false" ht="12.8" hidden="false" customHeight="false" outlineLevel="0" collapsed="false">
      <c r="A90" s="10" t="s">
        <v>1550</v>
      </c>
      <c r="B90" s="10" t="s">
        <v>75</v>
      </c>
      <c r="C90" s="10" t="s">
        <v>471</v>
      </c>
      <c r="D90" s="10" t="e">
        <f aca="false">VLOOKUP(batch5!B90,yvonne_data!$C$1:$D$70,2,0)</f>
        <v>#N/A</v>
      </c>
      <c r="E90" s="10" t="n">
        <f aca="false">COUNTIF(batch3_4_images!$A$1:$A$70,batch5!A90)+COUNTIF(batch1_2!$B$1:$B$106,batch5!C90)</f>
        <v>0</v>
      </c>
    </row>
    <row r="91" customFormat="false" ht="12.8" hidden="false" customHeight="false" outlineLevel="0" collapsed="false">
      <c r="A91" s="10" t="s">
        <v>1551</v>
      </c>
      <c r="B91" s="10" t="s">
        <v>75</v>
      </c>
      <c r="C91" s="10" t="s">
        <v>464</v>
      </c>
      <c r="D91" s="10" t="e">
        <f aca="false">VLOOKUP(batch5!B91,yvonne_data!$C$1:$D$70,2,0)</f>
        <v>#N/A</v>
      </c>
      <c r="E91" s="10" t="n">
        <f aca="false">COUNTIF(batch3_4_images!$A$1:$A$70,batch5!A91)+COUNTIF(batch1_2!$B$1:$B$106,batch5!C91)</f>
        <v>0</v>
      </c>
    </row>
    <row r="92" customFormat="false" ht="12.8" hidden="false" customHeight="false" outlineLevel="0" collapsed="false">
      <c r="A92" s="10" t="s">
        <v>1552</v>
      </c>
      <c r="B92" s="10" t="s">
        <v>75</v>
      </c>
      <c r="C92" s="10" t="s">
        <v>466</v>
      </c>
      <c r="D92" s="10" t="e">
        <f aca="false">VLOOKUP(batch5!B92,yvonne_data!$C$1:$D$70,2,0)</f>
        <v>#N/A</v>
      </c>
      <c r="E92" s="10" t="n">
        <f aca="false">COUNTIF(batch3_4_images!$A$1:$A$70,batch5!A92)+COUNTIF(batch1_2!$B$1:$B$106,batch5!C92)</f>
        <v>0</v>
      </c>
    </row>
    <row r="93" customFormat="false" ht="12.8" hidden="false" customHeight="false" outlineLevel="0" collapsed="false">
      <c r="A93" s="10" t="s">
        <v>1553</v>
      </c>
      <c r="B93" s="10" t="s">
        <v>75</v>
      </c>
      <c r="C93" s="10" t="s">
        <v>468</v>
      </c>
      <c r="D93" s="10" t="e">
        <f aca="false">VLOOKUP(batch5!B93,yvonne_data!$C$1:$D$70,2,0)</f>
        <v>#N/A</v>
      </c>
      <c r="E93" s="10" t="n">
        <f aca="false">COUNTIF(batch3_4_images!$A$1:$A$70,batch5!A93)+COUNTIF(batch1_2!$B$1:$B$106,batch5!C93)</f>
        <v>0</v>
      </c>
    </row>
    <row r="94" customFormat="false" ht="12.8" hidden="false" customHeight="false" outlineLevel="0" collapsed="false">
      <c r="A94" s="10" t="s">
        <v>1554</v>
      </c>
      <c r="B94" s="10" t="s">
        <v>75</v>
      </c>
      <c r="C94" s="10" t="s">
        <v>470</v>
      </c>
      <c r="D94" s="10" t="e">
        <f aca="false">VLOOKUP(batch5!B94,yvonne_data!$C$1:$D$70,2,0)</f>
        <v>#N/A</v>
      </c>
      <c r="E94" s="10" t="n">
        <f aca="false">COUNTIF(batch3_4_images!$A$1:$A$70,batch5!A94)+COUNTIF(batch1_2!$B$1:$B$106,batch5!C94)</f>
        <v>0</v>
      </c>
    </row>
    <row r="95" customFormat="false" ht="12.8" hidden="false" customHeight="false" outlineLevel="0" collapsed="false">
      <c r="A95" s="10" t="s">
        <v>1555</v>
      </c>
      <c r="B95" s="10" t="s">
        <v>75</v>
      </c>
      <c r="C95" s="10" t="s">
        <v>472</v>
      </c>
      <c r="D95" s="10" t="e">
        <f aca="false">VLOOKUP(batch5!B95,yvonne_data!$C$1:$D$70,2,0)</f>
        <v>#N/A</v>
      </c>
      <c r="E95" s="10" t="n">
        <f aca="false">COUNTIF(batch3_4_images!$A$1:$A$70,batch5!A95)+COUNTIF(batch1_2!$B$1:$B$106,batch5!C95)</f>
        <v>0</v>
      </c>
    </row>
    <row r="96" customFormat="false" ht="12.8" hidden="false" customHeight="false" outlineLevel="0" collapsed="false">
      <c r="A96" s="10" t="s">
        <v>1556</v>
      </c>
      <c r="B96" s="10" t="s">
        <v>81</v>
      </c>
      <c r="C96" s="10" t="s">
        <v>479</v>
      </c>
      <c r="D96" s="10" t="e">
        <f aca="false">VLOOKUP(batch5!B96,yvonne_data!$C$1:$D$70,2,0)</f>
        <v>#N/A</v>
      </c>
      <c r="E96" s="10" t="n">
        <f aca="false">COUNTIF(batch3_4_images!$A$1:$A$70,batch5!A96)+COUNTIF(batch1_2!$B$1:$B$106,batch5!C96)</f>
        <v>0</v>
      </c>
    </row>
    <row r="97" customFormat="false" ht="12.8" hidden="false" customHeight="false" outlineLevel="0" collapsed="false">
      <c r="A97" s="10" t="s">
        <v>1557</v>
      </c>
      <c r="B97" s="10" t="s">
        <v>81</v>
      </c>
      <c r="C97" s="10" t="s">
        <v>477</v>
      </c>
      <c r="D97" s="10" t="e">
        <f aca="false">VLOOKUP(batch5!B97,yvonne_data!$C$1:$D$70,2,0)</f>
        <v>#N/A</v>
      </c>
      <c r="E97" s="10" t="n">
        <f aca="false">COUNTIF(batch3_4_images!$A$1:$A$70,batch5!A97)+COUNTIF(batch1_2!$B$1:$B$106,batch5!C97)</f>
        <v>0</v>
      </c>
    </row>
    <row r="98" customFormat="false" ht="12.8" hidden="false" customHeight="false" outlineLevel="0" collapsed="false">
      <c r="A98" s="10" t="s">
        <v>1558</v>
      </c>
      <c r="B98" s="10" t="s">
        <v>81</v>
      </c>
      <c r="C98" s="10" t="s">
        <v>480</v>
      </c>
      <c r="D98" s="10" t="e">
        <f aca="false">VLOOKUP(batch5!B98,yvonne_data!$C$1:$D$70,2,0)</f>
        <v>#N/A</v>
      </c>
      <c r="E98" s="10" t="n">
        <f aca="false">COUNTIF(batch3_4_images!$A$1:$A$70,batch5!A98)+COUNTIF(batch1_2!$B$1:$B$106,batch5!C98)</f>
        <v>0</v>
      </c>
    </row>
    <row r="99" customFormat="false" ht="12.8" hidden="false" customHeight="false" outlineLevel="0" collapsed="false">
      <c r="A99" s="10" t="s">
        <v>1559</v>
      </c>
      <c r="B99" s="10" t="s">
        <v>81</v>
      </c>
      <c r="C99" s="10" t="s">
        <v>482</v>
      </c>
      <c r="D99" s="10" t="e">
        <f aca="false">VLOOKUP(batch5!B99,yvonne_data!$C$1:$D$70,2,0)</f>
        <v>#N/A</v>
      </c>
      <c r="E99" s="10" t="n">
        <f aca="false">COUNTIF(batch3_4_images!$A$1:$A$70,batch5!A99)+COUNTIF(batch1_2!$B$1:$B$106,batch5!C99)</f>
        <v>0</v>
      </c>
    </row>
    <row r="100" customFormat="false" ht="12.8" hidden="false" customHeight="false" outlineLevel="0" collapsed="false">
      <c r="A100" s="10" t="s">
        <v>1560</v>
      </c>
      <c r="B100" s="10" t="s">
        <v>187</v>
      </c>
      <c r="C100" s="10" t="s">
        <v>1023</v>
      </c>
      <c r="D100" s="10" t="e">
        <f aca="false">VLOOKUP(batch5!B100,yvonne_data!$C$1:$D$70,2,0)</f>
        <v>#N/A</v>
      </c>
      <c r="E100" s="10" t="n">
        <f aca="false">COUNTIF(batch3_4_images!$A$1:$A$70,batch5!A100)+COUNTIF(batch1_2!$B$1:$B$106,batch5!C100)</f>
        <v>0</v>
      </c>
    </row>
    <row r="101" customFormat="false" ht="12.8" hidden="false" customHeight="false" outlineLevel="0" collapsed="false">
      <c r="A101" s="10" t="s">
        <v>1561</v>
      </c>
      <c r="B101" s="10" t="s">
        <v>187</v>
      </c>
      <c r="C101" s="10" t="s">
        <v>1024</v>
      </c>
      <c r="D101" s="10" t="e">
        <f aca="false">VLOOKUP(batch5!B101,yvonne_data!$C$1:$D$70,2,0)</f>
        <v>#N/A</v>
      </c>
      <c r="E101" s="10" t="n">
        <f aca="false">COUNTIF(batch3_4_images!$A$1:$A$70,batch5!A101)+COUNTIF(batch1_2!$B$1:$B$106,batch5!C101)</f>
        <v>0</v>
      </c>
    </row>
    <row r="102" customFormat="false" ht="12.8" hidden="false" customHeight="false" outlineLevel="0" collapsed="false">
      <c r="A102" s="10" t="s">
        <v>1562</v>
      </c>
      <c r="B102" s="10" t="s">
        <v>187</v>
      </c>
      <c r="C102" s="10" t="s">
        <v>1025</v>
      </c>
      <c r="D102" s="10" t="e">
        <f aca="false">VLOOKUP(batch5!B102,yvonne_data!$C$1:$D$70,2,0)</f>
        <v>#N/A</v>
      </c>
      <c r="E102" s="10" t="n">
        <f aca="false">COUNTIF(batch3_4_images!$A$1:$A$70,batch5!A102)+COUNTIF(batch1_2!$B$1:$B$106,batch5!C102)</f>
        <v>0</v>
      </c>
    </row>
    <row r="103" customFormat="false" ht="12.8" hidden="false" customHeight="false" outlineLevel="0" collapsed="false">
      <c r="A103" s="10" t="s">
        <v>1563</v>
      </c>
      <c r="B103" s="10" t="s">
        <v>189</v>
      </c>
      <c r="C103" s="10" t="s">
        <v>1040</v>
      </c>
      <c r="D103" s="10" t="e">
        <f aca="false">VLOOKUP(batch5!B103,#REF!,2,0)</f>
        <v>#VALUE!</v>
      </c>
      <c r="E103" s="10" t="n">
        <f aca="false">COUNTIF(batch3_4_images!$A$1:$A$70,batch5!A103)+COUNTIF(batch1_2!$B$1:$B$106,batch5!C103)</f>
        <v>1</v>
      </c>
    </row>
    <row r="104" customFormat="false" ht="12.8" hidden="false" customHeight="false" outlineLevel="0" collapsed="false">
      <c r="A104" s="10" t="s">
        <v>1564</v>
      </c>
      <c r="B104" s="10" t="s">
        <v>189</v>
      </c>
      <c r="C104" s="10" t="s">
        <v>1041</v>
      </c>
      <c r="D104" s="10" t="e">
        <f aca="false">VLOOKUP(batch5!B104,#REF!,2,0)</f>
        <v>#VALUE!</v>
      </c>
      <c r="E104" s="10" t="n">
        <f aca="false">COUNTIF(batch3_4_images!$A$1:$A$70,batch5!A104)+COUNTIF(batch1_2!$B$1:$B$106,batch5!C104)</f>
        <v>1</v>
      </c>
    </row>
    <row r="105" customFormat="false" ht="12.8" hidden="false" customHeight="false" outlineLevel="0" collapsed="false">
      <c r="A105" s="10" t="s">
        <v>1565</v>
      </c>
      <c r="B105" s="10" t="s">
        <v>189</v>
      </c>
      <c r="C105" s="10" t="s">
        <v>1032</v>
      </c>
      <c r="D105" s="10" t="e">
        <f aca="false">VLOOKUP(batch5!B105,yvonne_data!$C$1:$D$70,2,0)</f>
        <v>#N/A</v>
      </c>
      <c r="E105" s="10" t="n">
        <f aca="false">COUNTIF(batch3_4_images!$A$1:$A$70,batch5!A105)+COUNTIF(batch1_2!$B$1:$B$106,batch5!C105)</f>
        <v>0</v>
      </c>
    </row>
    <row r="106" customFormat="false" ht="12.8" hidden="false" customHeight="false" outlineLevel="0" collapsed="false">
      <c r="A106" s="10" t="s">
        <v>1566</v>
      </c>
      <c r="B106" s="10" t="s">
        <v>189</v>
      </c>
      <c r="C106" s="10" t="s">
        <v>1034</v>
      </c>
      <c r="D106" s="10" t="e">
        <f aca="false">VLOOKUP(batch5!B106,yvonne_data!$C$1:$D$70,2,0)</f>
        <v>#N/A</v>
      </c>
      <c r="E106" s="10" t="n">
        <f aca="false">COUNTIF(batch3_4_images!$A$1:$A$70,batch5!A106)+COUNTIF(batch1_2!$B$1:$B$106,batch5!C106)</f>
        <v>0</v>
      </c>
    </row>
    <row r="107" customFormat="false" ht="12.8" hidden="false" customHeight="false" outlineLevel="0" collapsed="false">
      <c r="A107" s="10" t="s">
        <v>1567</v>
      </c>
      <c r="B107" s="10" t="s">
        <v>189</v>
      </c>
      <c r="C107" s="10" t="s">
        <v>1037</v>
      </c>
      <c r="D107" s="10" t="e">
        <f aca="false">VLOOKUP(batch5!B107,yvonne_data!$C$1:$D$70,2,0)</f>
        <v>#N/A</v>
      </c>
      <c r="E107" s="10" t="n">
        <f aca="false">COUNTIF(batch3_4_images!$A$1:$A$70,batch5!A107)+COUNTIF(batch1_2!$B$1:$B$106,batch5!C107)</f>
        <v>0</v>
      </c>
    </row>
    <row r="108" customFormat="false" ht="12.8" hidden="false" customHeight="false" outlineLevel="0" collapsed="false">
      <c r="A108" s="10" t="s">
        <v>1568</v>
      </c>
      <c r="B108" s="10" t="s">
        <v>189</v>
      </c>
      <c r="C108" s="10" t="s">
        <v>1035</v>
      </c>
      <c r="D108" s="10" t="e">
        <f aca="false">VLOOKUP(batch5!B108,yvonne_data!$C$1:$D$70,2,0)</f>
        <v>#N/A</v>
      </c>
      <c r="E108" s="10" t="n">
        <f aca="false">COUNTIF(batch3_4_images!$A$1:$A$70,batch5!A108)+COUNTIF(batch1_2!$B$1:$B$106,batch5!C108)</f>
        <v>0</v>
      </c>
    </row>
    <row r="109" customFormat="false" ht="12.8" hidden="false" customHeight="false" outlineLevel="0" collapsed="false">
      <c r="A109" s="10" t="s">
        <v>1569</v>
      </c>
      <c r="B109" s="10" t="s">
        <v>189</v>
      </c>
      <c r="C109" s="10" t="s">
        <v>1038</v>
      </c>
      <c r="D109" s="10" t="e">
        <f aca="false">VLOOKUP(batch5!B109,yvonne_data!$C$1:$D$70,2,0)</f>
        <v>#N/A</v>
      </c>
      <c r="E109" s="10" t="n">
        <f aca="false">COUNTIF(batch3_4_images!$A$1:$A$70,batch5!A109)+COUNTIF(batch1_2!$B$1:$B$106,batch5!C109)</f>
        <v>0</v>
      </c>
    </row>
    <row r="110" customFormat="false" ht="12.8" hidden="false" customHeight="false" outlineLevel="0" collapsed="false">
      <c r="A110" s="10" t="s">
        <v>1570</v>
      </c>
      <c r="B110" s="10" t="s">
        <v>189</v>
      </c>
      <c r="C110" s="10" t="s">
        <v>1033</v>
      </c>
      <c r="D110" s="10" t="e">
        <f aca="false">VLOOKUP(batch5!B110,yvonne_data!$C$1:$D$70,2,0)</f>
        <v>#N/A</v>
      </c>
      <c r="E110" s="10" t="n">
        <f aca="false">COUNTIF(batch3_4_images!$A$1:$A$70,batch5!A110)+COUNTIF(batch1_2!$B$1:$B$106,batch5!C110)</f>
        <v>0</v>
      </c>
    </row>
    <row r="111" customFormat="false" ht="12.8" hidden="false" customHeight="false" outlineLevel="0" collapsed="false">
      <c r="A111" s="10" t="s">
        <v>1571</v>
      </c>
      <c r="B111" s="10" t="s">
        <v>189</v>
      </c>
      <c r="C111" s="10" t="s">
        <v>1039</v>
      </c>
      <c r="D111" s="10" t="e">
        <f aca="false">VLOOKUP(batch5!B111,yvonne_data!$C$1:$D$70,2,0)</f>
        <v>#N/A</v>
      </c>
      <c r="E111" s="10" t="n">
        <f aca="false">COUNTIF(batch3_4_images!$A$1:$A$70,batch5!A111)+COUNTIF(batch1_2!$B$1:$B$106,batch5!C111)</f>
        <v>0</v>
      </c>
    </row>
    <row r="112" customFormat="false" ht="12.8" hidden="false" customHeight="false" outlineLevel="0" collapsed="false">
      <c r="A112" s="10" t="s">
        <v>1572</v>
      </c>
      <c r="B112" s="10" t="s">
        <v>189</v>
      </c>
      <c r="C112" s="10" t="s">
        <v>1036</v>
      </c>
      <c r="D112" s="10" t="e">
        <f aca="false">VLOOKUP(batch5!B112,yvonne_data!$C$1:$D$70,2,0)</f>
        <v>#N/A</v>
      </c>
      <c r="E112" s="10" t="n">
        <f aca="false">COUNTIF(batch3_4_images!$A$1:$A$70,batch5!A112)+COUNTIF(batch1_2!$B$1:$B$106,batch5!C112)</f>
        <v>0</v>
      </c>
    </row>
    <row r="113" customFormat="false" ht="12.8" hidden="false" customHeight="false" outlineLevel="0" collapsed="false">
      <c r="A113" s="10" t="s">
        <v>1573</v>
      </c>
      <c r="B113" s="10" t="s">
        <v>83</v>
      </c>
      <c r="C113" s="10" t="s">
        <v>490</v>
      </c>
      <c r="D113" s="10" t="e">
        <f aca="false">VLOOKUP(batch5!B113,#REF!,2,0)</f>
        <v>#VALUE!</v>
      </c>
      <c r="E113" s="10" t="n">
        <f aca="false">COUNTIF(batch3_4_images!$A$1:$A$70,batch5!A113)+COUNTIF(batch1_2!$B$1:$B$106,batch5!C113)</f>
        <v>1</v>
      </c>
    </row>
    <row r="114" customFormat="false" ht="12.8" hidden="false" customHeight="false" outlineLevel="0" collapsed="false">
      <c r="A114" s="10" t="s">
        <v>1574</v>
      </c>
      <c r="B114" s="10" t="s">
        <v>83</v>
      </c>
      <c r="C114" s="10" t="s">
        <v>493</v>
      </c>
      <c r="D114" s="10" t="e">
        <f aca="false">VLOOKUP(batch5!B114,#REF!,2,0)</f>
        <v>#VALUE!</v>
      </c>
      <c r="E114" s="10" t="n">
        <f aca="false">COUNTIF(batch3_4_images!$A$1:$A$70,batch5!A114)+COUNTIF(batch1_2!$B$1:$B$106,batch5!C114)</f>
        <v>1</v>
      </c>
    </row>
    <row r="115" customFormat="false" ht="12.8" hidden="false" customHeight="false" outlineLevel="0" collapsed="false">
      <c r="A115" s="10" t="s">
        <v>1575</v>
      </c>
      <c r="B115" s="10" t="s">
        <v>83</v>
      </c>
      <c r="C115" s="10" t="s">
        <v>487</v>
      </c>
      <c r="D115" s="10" t="e">
        <f aca="false">VLOOKUP(batch5!B115,#REF!,2,0)</f>
        <v>#VALUE!</v>
      </c>
      <c r="E115" s="10" t="n">
        <f aca="false">COUNTIF(batch3_4_images!$A$1:$A$70,batch5!A115)+COUNTIF(batch1_2!$B$1:$B$106,batch5!C115)</f>
        <v>1</v>
      </c>
    </row>
    <row r="116" customFormat="false" ht="12.8" hidden="false" customHeight="false" outlineLevel="0" collapsed="false">
      <c r="A116" s="10" t="s">
        <v>1576</v>
      </c>
      <c r="B116" s="10" t="s">
        <v>83</v>
      </c>
      <c r="C116" s="10" t="s">
        <v>495</v>
      </c>
      <c r="D116" s="10" t="e">
        <f aca="false">VLOOKUP(batch5!B116,#REF!,2,0)</f>
        <v>#VALUE!</v>
      </c>
      <c r="E116" s="10" t="n">
        <f aca="false">COUNTIF(batch3_4_images!$A$1:$A$70,batch5!A116)+COUNTIF(batch1_2!$B$1:$B$106,batch5!C116)</f>
        <v>1</v>
      </c>
    </row>
    <row r="117" customFormat="false" ht="12.8" hidden="false" customHeight="false" outlineLevel="0" collapsed="false">
      <c r="A117" s="10" t="s">
        <v>1577</v>
      </c>
      <c r="B117" s="10" t="s">
        <v>83</v>
      </c>
      <c r="C117" s="10" t="s">
        <v>488</v>
      </c>
      <c r="D117" s="10" t="e">
        <f aca="false">VLOOKUP(batch5!B117,#REF!,2,0)</f>
        <v>#VALUE!</v>
      </c>
      <c r="E117" s="10" t="n">
        <f aca="false">COUNTIF(batch3_4_images!$A$1:$A$70,batch5!A117)+COUNTIF(batch1_2!$B$1:$B$106,batch5!C117)</f>
        <v>1</v>
      </c>
    </row>
    <row r="118" customFormat="false" ht="12.8" hidden="false" customHeight="false" outlineLevel="0" collapsed="false">
      <c r="A118" s="10" t="s">
        <v>1578</v>
      </c>
      <c r="B118" s="10" t="s">
        <v>83</v>
      </c>
      <c r="C118" s="10" t="s">
        <v>497</v>
      </c>
      <c r="D118" s="10" t="e">
        <f aca="false">VLOOKUP(batch5!B118,#REF!,2,0)</f>
        <v>#VALUE!</v>
      </c>
      <c r="E118" s="10" t="n">
        <f aca="false">COUNTIF(batch3_4_images!$A$1:$A$70,batch5!A118)+COUNTIF(batch1_2!$B$1:$B$106,batch5!C118)</f>
        <v>1</v>
      </c>
    </row>
    <row r="119" customFormat="false" ht="12.8" hidden="false" customHeight="false" outlineLevel="0" collapsed="false">
      <c r="A119" s="10" t="s">
        <v>1579</v>
      </c>
      <c r="B119" s="10" t="s">
        <v>83</v>
      </c>
      <c r="C119" s="10" t="s">
        <v>1580</v>
      </c>
      <c r="D119" s="10" t="e">
        <f aca="false">VLOOKUP(batch5!B119,yvonne_data!$C$1:$D$70,2,0)</f>
        <v>#N/A</v>
      </c>
      <c r="E119" s="10" t="n">
        <f aca="false">COUNTIF(batch3_4_images!$A$1:$A$70,batch5!A119)+COUNTIF(batch1_2!$B$1:$B$106,batch5!C119)</f>
        <v>0</v>
      </c>
    </row>
    <row r="120" customFormat="false" ht="12.8" hidden="false" customHeight="false" outlineLevel="0" collapsed="false">
      <c r="A120" s="10" t="s">
        <v>1581</v>
      </c>
      <c r="B120" s="10" t="s">
        <v>83</v>
      </c>
      <c r="C120" s="10" t="s">
        <v>1582</v>
      </c>
      <c r="D120" s="10" t="e">
        <f aca="false">VLOOKUP(batch5!B120,yvonne_data!$C$1:$D$70,2,0)</f>
        <v>#N/A</v>
      </c>
      <c r="E120" s="10" t="n">
        <f aca="false">COUNTIF(batch3_4_images!$A$1:$A$70,batch5!A120)+COUNTIF(batch1_2!$B$1:$B$106,batch5!C120)</f>
        <v>0</v>
      </c>
    </row>
    <row r="121" customFormat="false" ht="12.8" hidden="false" customHeight="false" outlineLevel="0" collapsed="false">
      <c r="A121" s="10" t="s">
        <v>1583</v>
      </c>
      <c r="B121" s="10" t="s">
        <v>83</v>
      </c>
      <c r="C121" s="10" t="s">
        <v>1584</v>
      </c>
      <c r="D121" s="10" t="e">
        <f aca="false">VLOOKUP(batch5!B121,yvonne_data!$C$1:$D$70,2,0)</f>
        <v>#N/A</v>
      </c>
      <c r="E121" s="10" t="n">
        <f aca="false">COUNTIF(batch3_4_images!$A$1:$A$70,batch5!A121)+COUNTIF(batch1_2!$B$1:$B$106,batch5!C121)</f>
        <v>0</v>
      </c>
    </row>
    <row r="122" customFormat="false" ht="12.8" hidden="false" customHeight="false" outlineLevel="0" collapsed="false">
      <c r="A122" s="10" t="s">
        <v>1585</v>
      </c>
      <c r="B122" s="10" t="s">
        <v>83</v>
      </c>
      <c r="C122" s="10" t="s">
        <v>1586</v>
      </c>
      <c r="D122" s="10" t="e">
        <f aca="false">VLOOKUP(batch5!B122,yvonne_data!$C$1:$D$70,2,0)</f>
        <v>#N/A</v>
      </c>
      <c r="E122" s="10" t="n">
        <f aca="false">COUNTIF(batch3_4_images!$A$1:$A$70,batch5!A122)+COUNTIF(batch1_2!$B$1:$B$106,batch5!C122)</f>
        <v>0</v>
      </c>
    </row>
    <row r="123" customFormat="false" ht="12.8" hidden="false" customHeight="false" outlineLevel="0" collapsed="false">
      <c r="A123" s="10" t="s">
        <v>1573</v>
      </c>
      <c r="B123" s="10" t="s">
        <v>83</v>
      </c>
      <c r="C123" s="10" t="s">
        <v>490</v>
      </c>
      <c r="D123" s="10" t="e">
        <f aca="false">VLOOKUP(batch5!B123,yvonne_data!$C$1:$D$70,2,0)</f>
        <v>#N/A</v>
      </c>
      <c r="E123" s="10" t="n">
        <f aca="false">COUNTIF(batch3_4_images!$A$1:$A$70,batch5!A123)+COUNTIF(batch1_2!$B$1:$B$106,batch5!C123)</f>
        <v>1</v>
      </c>
    </row>
    <row r="124" customFormat="false" ht="12.8" hidden="false" customHeight="false" outlineLevel="0" collapsed="false">
      <c r="A124" s="10" t="s">
        <v>1587</v>
      </c>
      <c r="B124" s="10" t="s">
        <v>83</v>
      </c>
      <c r="C124" s="10" t="s">
        <v>494</v>
      </c>
      <c r="D124" s="10" t="e">
        <f aca="false">VLOOKUP(batch5!B124,yvonne_data!$C$1:$D$70,2,0)</f>
        <v>#N/A</v>
      </c>
      <c r="E124" s="10" t="n">
        <f aca="false">COUNTIF(batch3_4_images!$A$1:$A$70,batch5!A124)+COUNTIF(batch1_2!$B$1:$B$106,batch5!C124)</f>
        <v>0</v>
      </c>
    </row>
    <row r="125" customFormat="false" ht="12.8" hidden="false" customHeight="false" outlineLevel="0" collapsed="false">
      <c r="A125" s="10" t="s">
        <v>1588</v>
      </c>
      <c r="B125" s="10" t="s">
        <v>83</v>
      </c>
      <c r="C125" s="10" t="s">
        <v>496</v>
      </c>
      <c r="D125" s="10" t="e">
        <f aca="false">VLOOKUP(batch5!B125,yvonne_data!$C$1:$D$70,2,0)</f>
        <v>#N/A</v>
      </c>
      <c r="E125" s="10" t="n">
        <f aca="false">COUNTIF(batch3_4_images!$A$1:$A$70,batch5!A125)+COUNTIF(batch1_2!$B$1:$B$106,batch5!C125)</f>
        <v>0</v>
      </c>
    </row>
    <row r="126" customFormat="false" ht="12.8" hidden="false" customHeight="false" outlineLevel="0" collapsed="false">
      <c r="A126" s="10" t="s">
        <v>1589</v>
      </c>
      <c r="B126" s="10" t="s">
        <v>191</v>
      </c>
      <c r="C126" s="10" t="s">
        <v>1050</v>
      </c>
      <c r="D126" s="10" t="e">
        <f aca="false">VLOOKUP(batch5!B126,#REF!,2,0)</f>
        <v>#VALUE!</v>
      </c>
      <c r="E126" s="10" t="n">
        <f aca="false">COUNTIF(batch3_4_images!$A$1:$A$70,batch5!A126)+COUNTIF(batch1_2!$B$1:$B$106,batch5!C126)</f>
        <v>1</v>
      </c>
    </row>
    <row r="127" customFormat="false" ht="12.8" hidden="false" customHeight="false" outlineLevel="0" collapsed="false">
      <c r="A127" s="10" t="s">
        <v>1590</v>
      </c>
      <c r="B127" s="10" t="s">
        <v>191</v>
      </c>
      <c r="C127" s="10" t="s">
        <v>1045</v>
      </c>
      <c r="D127" s="10" t="e">
        <f aca="false">VLOOKUP(batch5!B127,yvonne_data!$C$1:$D$70,2,0)</f>
        <v>#N/A</v>
      </c>
      <c r="E127" s="10" t="n">
        <f aca="false">COUNTIF(batch3_4_images!$A$1:$A$70,batch5!A127)+COUNTIF(batch1_2!$B$1:$B$106,batch5!C127)</f>
        <v>0</v>
      </c>
    </row>
    <row r="128" customFormat="false" ht="12.8" hidden="false" customHeight="false" outlineLevel="0" collapsed="false">
      <c r="A128" s="10" t="s">
        <v>1591</v>
      </c>
      <c r="B128" s="10" t="s">
        <v>191</v>
      </c>
      <c r="C128" s="10" t="s">
        <v>1046</v>
      </c>
      <c r="D128" s="10" t="e">
        <f aca="false">VLOOKUP(batch5!B128,yvonne_data!$C$1:$D$70,2,0)</f>
        <v>#N/A</v>
      </c>
      <c r="E128" s="10" t="n">
        <f aca="false">COUNTIF(batch3_4_images!$A$1:$A$70,batch5!A128)+COUNTIF(batch1_2!$B$1:$B$106,batch5!C128)</f>
        <v>0</v>
      </c>
    </row>
    <row r="129" customFormat="false" ht="12.8" hidden="false" customHeight="false" outlineLevel="0" collapsed="false">
      <c r="A129" s="10" t="s">
        <v>1592</v>
      </c>
      <c r="B129" s="10" t="s">
        <v>191</v>
      </c>
      <c r="C129" s="10" t="s">
        <v>1593</v>
      </c>
      <c r="D129" s="10" t="e">
        <f aca="false">VLOOKUP(batch5!B129,yvonne_data!$C$1:$D$70,2,0)</f>
        <v>#N/A</v>
      </c>
      <c r="E129" s="10" t="n">
        <f aca="false">COUNTIF(batch3_4_images!$A$1:$A$70,batch5!A129)+COUNTIF(batch1_2!$B$1:$B$106,batch5!C129)</f>
        <v>0</v>
      </c>
    </row>
    <row r="130" customFormat="false" ht="12.8" hidden="false" customHeight="false" outlineLevel="0" collapsed="false">
      <c r="A130" s="10" t="s">
        <v>1594</v>
      </c>
      <c r="B130" s="10" t="s">
        <v>191</v>
      </c>
      <c r="C130" s="10" t="s">
        <v>1595</v>
      </c>
      <c r="D130" s="10" t="e">
        <f aca="false">VLOOKUP(batch5!B130,yvonne_data!$C$1:$D$70,2,0)</f>
        <v>#N/A</v>
      </c>
      <c r="E130" s="10" t="n">
        <f aca="false">COUNTIF(batch3_4_images!$A$1:$A$70,batch5!A130)+COUNTIF(batch1_2!$B$1:$B$106,batch5!C130)</f>
        <v>0</v>
      </c>
    </row>
    <row r="131" customFormat="false" ht="12.8" hidden="false" customHeight="false" outlineLevel="0" collapsed="false">
      <c r="A131" s="10" t="s">
        <v>1596</v>
      </c>
      <c r="B131" s="10" t="s">
        <v>191</v>
      </c>
      <c r="C131" s="10" t="s">
        <v>1597</v>
      </c>
      <c r="D131" s="10" t="e">
        <f aca="false">VLOOKUP(batch5!B131,yvonne_data!$C$1:$D$70,2,0)</f>
        <v>#N/A</v>
      </c>
      <c r="E131" s="10" t="n">
        <f aca="false">COUNTIF(batch3_4_images!$A$1:$A$70,batch5!A131)+COUNTIF(batch1_2!$B$1:$B$106,batch5!C131)</f>
        <v>0</v>
      </c>
    </row>
    <row r="132" customFormat="false" ht="12.8" hidden="false" customHeight="false" outlineLevel="0" collapsed="false">
      <c r="A132" s="10" t="s">
        <v>1598</v>
      </c>
      <c r="B132" s="10" t="s">
        <v>85</v>
      </c>
      <c r="C132" s="10" t="s">
        <v>512</v>
      </c>
      <c r="D132" s="10" t="e">
        <f aca="false">VLOOKUP(batch5!B132,#REF!,2,0)</f>
        <v>#VALUE!</v>
      </c>
      <c r="E132" s="10" t="n">
        <f aca="false">COUNTIF(batch3_4_images!$A$1:$A$70,batch5!A132)+COUNTIF(batch1_2!$B$1:$B$106,batch5!C132)</f>
        <v>1</v>
      </c>
    </row>
    <row r="133" customFormat="false" ht="12.8" hidden="false" customHeight="false" outlineLevel="0" collapsed="false">
      <c r="A133" s="10" t="s">
        <v>1599</v>
      </c>
      <c r="B133" s="10" t="s">
        <v>85</v>
      </c>
      <c r="C133" s="10" t="s">
        <v>513</v>
      </c>
      <c r="D133" s="10" t="e">
        <f aca="false">VLOOKUP(batch5!B133,#REF!,2,0)</f>
        <v>#VALUE!</v>
      </c>
      <c r="E133" s="10" t="n">
        <f aca="false">COUNTIF(batch3_4_images!$A$1:$A$70,batch5!A133)+COUNTIF(batch1_2!$B$1:$B$106,batch5!C133)</f>
        <v>1</v>
      </c>
    </row>
    <row r="134" customFormat="false" ht="12.8" hidden="false" customHeight="false" outlineLevel="0" collapsed="false">
      <c r="A134" s="10" t="s">
        <v>1600</v>
      </c>
      <c r="B134" s="10" t="s">
        <v>85</v>
      </c>
      <c r="C134" s="10" t="s">
        <v>514</v>
      </c>
      <c r="D134" s="10" t="e">
        <f aca="false">VLOOKUP(batch5!B134,#REF!,2,0)</f>
        <v>#VALUE!</v>
      </c>
      <c r="E134" s="10" t="n">
        <f aca="false">COUNTIF(batch3_4_images!$A$1:$A$70,batch5!A134)+COUNTIF(batch1_2!$B$1:$B$106,batch5!C134)</f>
        <v>1</v>
      </c>
    </row>
    <row r="135" customFormat="false" ht="12.8" hidden="false" customHeight="false" outlineLevel="0" collapsed="false">
      <c r="A135" s="10" t="s">
        <v>1601</v>
      </c>
      <c r="B135" s="10" t="s">
        <v>85</v>
      </c>
      <c r="C135" s="10" t="s">
        <v>502</v>
      </c>
      <c r="D135" s="10" t="e">
        <f aca="false">VLOOKUP(batch5!B135,yvonne_data!$C$1:$D$70,2,0)</f>
        <v>#N/A</v>
      </c>
      <c r="E135" s="10" t="n">
        <f aca="false">COUNTIF(batch3_4_images!$A$1:$A$70,batch5!A135)+COUNTIF(batch1_2!$B$1:$B$106,batch5!C135)</f>
        <v>0</v>
      </c>
    </row>
    <row r="136" customFormat="false" ht="12.8" hidden="false" customHeight="false" outlineLevel="0" collapsed="false">
      <c r="A136" s="10" t="s">
        <v>1602</v>
      </c>
      <c r="B136" s="10" t="s">
        <v>85</v>
      </c>
      <c r="C136" s="10" t="s">
        <v>504</v>
      </c>
      <c r="D136" s="10" t="e">
        <f aca="false">VLOOKUP(batch5!B136,yvonne_data!$C$1:$D$70,2,0)</f>
        <v>#N/A</v>
      </c>
      <c r="E136" s="10" t="n">
        <f aca="false">COUNTIF(batch3_4_images!$A$1:$A$70,batch5!A136)+COUNTIF(batch1_2!$B$1:$B$106,batch5!C136)</f>
        <v>0</v>
      </c>
    </row>
    <row r="137" customFormat="false" ht="12.8" hidden="false" customHeight="false" outlineLevel="0" collapsed="false">
      <c r="A137" s="10" t="s">
        <v>1603</v>
      </c>
      <c r="B137" s="10" t="s">
        <v>85</v>
      </c>
      <c r="C137" s="10" t="s">
        <v>506</v>
      </c>
      <c r="D137" s="10" t="e">
        <f aca="false">VLOOKUP(batch5!B137,yvonne_data!$C$1:$D$70,2,0)</f>
        <v>#N/A</v>
      </c>
      <c r="E137" s="10" t="n">
        <f aca="false">COUNTIF(batch3_4_images!$A$1:$A$70,batch5!A137)+COUNTIF(batch1_2!$B$1:$B$106,batch5!C137)</f>
        <v>0</v>
      </c>
    </row>
    <row r="138" customFormat="false" ht="12.8" hidden="false" customHeight="false" outlineLevel="0" collapsed="false">
      <c r="A138" s="10" t="s">
        <v>1604</v>
      </c>
      <c r="B138" s="10" t="s">
        <v>85</v>
      </c>
      <c r="C138" s="10" t="s">
        <v>509</v>
      </c>
      <c r="D138" s="10" t="e">
        <f aca="false">VLOOKUP(batch5!B138,yvonne_data!$C$1:$D$70,2,0)</f>
        <v>#N/A</v>
      </c>
      <c r="E138" s="10" t="n">
        <f aca="false">COUNTIF(batch3_4_images!$A$1:$A$70,batch5!A138)+COUNTIF(batch1_2!$B$1:$B$106,batch5!C138)</f>
        <v>0</v>
      </c>
    </row>
    <row r="139" customFormat="false" ht="12.8" hidden="false" customHeight="false" outlineLevel="0" collapsed="false">
      <c r="A139" s="10" t="s">
        <v>1605</v>
      </c>
      <c r="B139" s="10" t="s">
        <v>85</v>
      </c>
      <c r="C139" s="10" t="s">
        <v>503</v>
      </c>
      <c r="D139" s="10" t="e">
        <f aca="false">VLOOKUP(batch5!B139,yvonne_data!$C$1:$D$70,2,0)</f>
        <v>#N/A</v>
      </c>
      <c r="E139" s="10" t="n">
        <f aca="false">COUNTIF(batch3_4_images!$A$1:$A$70,batch5!A139)+COUNTIF(batch1_2!$B$1:$B$106,batch5!C139)</f>
        <v>0</v>
      </c>
    </row>
    <row r="140" customFormat="false" ht="12.8" hidden="false" customHeight="false" outlineLevel="0" collapsed="false">
      <c r="A140" s="10" t="s">
        <v>1606</v>
      </c>
      <c r="B140" s="10" t="s">
        <v>85</v>
      </c>
      <c r="C140" s="10" t="s">
        <v>507</v>
      </c>
      <c r="D140" s="10" t="e">
        <f aca="false">VLOOKUP(batch5!B140,yvonne_data!$C$1:$D$70,2,0)</f>
        <v>#N/A</v>
      </c>
      <c r="E140" s="10" t="n">
        <f aca="false">COUNTIF(batch3_4_images!$A$1:$A$70,batch5!A140)+COUNTIF(batch1_2!$B$1:$B$106,batch5!C140)</f>
        <v>0</v>
      </c>
    </row>
    <row r="141" customFormat="false" ht="12.8" hidden="false" customHeight="false" outlineLevel="0" collapsed="false">
      <c r="A141" s="10" t="s">
        <v>1607</v>
      </c>
      <c r="B141" s="10" t="s">
        <v>85</v>
      </c>
      <c r="C141" s="10" t="s">
        <v>510</v>
      </c>
      <c r="D141" s="10" t="e">
        <f aca="false">VLOOKUP(batch5!B141,yvonne_data!$C$1:$D$70,2,0)</f>
        <v>#N/A</v>
      </c>
      <c r="E141" s="10" t="n">
        <f aca="false">COUNTIF(batch3_4_images!$A$1:$A$70,batch5!A141)+COUNTIF(batch1_2!$B$1:$B$106,batch5!C141)</f>
        <v>0</v>
      </c>
    </row>
    <row r="142" customFormat="false" ht="12.8" hidden="false" customHeight="false" outlineLevel="0" collapsed="false">
      <c r="A142" s="10" t="s">
        <v>1608</v>
      </c>
      <c r="B142" s="10" t="s">
        <v>85</v>
      </c>
      <c r="C142" s="10" t="s">
        <v>505</v>
      </c>
      <c r="D142" s="10" t="e">
        <f aca="false">VLOOKUP(batch5!B142,yvonne_data!$C$1:$D$70,2,0)</f>
        <v>#N/A</v>
      </c>
      <c r="E142" s="10" t="n">
        <f aca="false">COUNTIF(batch3_4_images!$A$1:$A$70,batch5!A142)+COUNTIF(batch1_2!$B$1:$B$106,batch5!C142)</f>
        <v>0</v>
      </c>
    </row>
    <row r="143" customFormat="false" ht="12.8" hidden="false" customHeight="false" outlineLevel="0" collapsed="false">
      <c r="A143" s="10" t="s">
        <v>1609</v>
      </c>
      <c r="B143" s="10" t="s">
        <v>85</v>
      </c>
      <c r="C143" s="10" t="s">
        <v>508</v>
      </c>
      <c r="D143" s="10" t="e">
        <f aca="false">VLOOKUP(batch5!B143,yvonne_data!$C$1:$D$70,2,0)</f>
        <v>#N/A</v>
      </c>
      <c r="E143" s="10" t="n">
        <f aca="false">COUNTIF(batch3_4_images!$A$1:$A$70,batch5!A143)+COUNTIF(batch1_2!$B$1:$B$106,batch5!C143)</f>
        <v>0</v>
      </c>
    </row>
    <row r="144" customFormat="false" ht="12.8" hidden="false" customHeight="false" outlineLevel="0" collapsed="false">
      <c r="A144" s="10" t="s">
        <v>1610</v>
      </c>
      <c r="B144" s="10" t="s">
        <v>85</v>
      </c>
      <c r="C144" s="10" t="s">
        <v>511</v>
      </c>
      <c r="D144" s="10" t="e">
        <f aca="false">VLOOKUP(batch5!B144,yvonne_data!$C$1:$D$70,2,0)</f>
        <v>#N/A</v>
      </c>
      <c r="E144" s="10" t="n">
        <f aca="false">COUNTIF(batch3_4_images!$A$1:$A$70,batch5!A144)+COUNTIF(batch1_2!$B$1:$B$106,batch5!C144)</f>
        <v>0</v>
      </c>
    </row>
    <row r="145" customFormat="false" ht="12.8" hidden="false" customHeight="false" outlineLevel="0" collapsed="false">
      <c r="A145" s="10" t="s">
        <v>1611</v>
      </c>
      <c r="B145" s="10" t="s">
        <v>97</v>
      </c>
      <c r="C145" s="10" t="s">
        <v>535</v>
      </c>
      <c r="D145" s="10" t="e">
        <f aca="false">VLOOKUP(batch5!B145,#REF!,2,0)</f>
        <v>#VALUE!</v>
      </c>
      <c r="E145" s="10" t="n">
        <f aca="false">COUNTIF(batch3_4_images!$A$1:$A$70,batch5!A145)+COUNTIF(batch1_2!$B$1:$B$106,batch5!C145)</f>
        <v>1</v>
      </c>
    </row>
    <row r="146" customFormat="false" ht="12.8" hidden="false" customHeight="false" outlineLevel="0" collapsed="false">
      <c r="A146" s="10" t="s">
        <v>1612</v>
      </c>
      <c r="B146" s="10" t="s">
        <v>97</v>
      </c>
      <c r="C146" s="10" t="s">
        <v>536</v>
      </c>
      <c r="D146" s="10" t="e">
        <f aca="false">VLOOKUP(batch5!B146,#REF!,2,0)</f>
        <v>#VALUE!</v>
      </c>
      <c r="E146" s="10" t="n">
        <f aca="false">COUNTIF(batch3_4_images!$A$1:$A$70,batch5!A146)+COUNTIF(batch1_2!$B$1:$B$106,batch5!C146)</f>
        <v>1</v>
      </c>
    </row>
    <row r="147" customFormat="false" ht="12.8" hidden="false" customHeight="false" outlineLevel="0" collapsed="false">
      <c r="A147" s="10" t="s">
        <v>1613</v>
      </c>
      <c r="B147" s="10" t="s">
        <v>99</v>
      </c>
      <c r="C147" s="10" t="s">
        <v>551</v>
      </c>
      <c r="D147" s="10" t="e">
        <f aca="false">VLOOKUP(batch5!B147,#REF!,2,0)</f>
        <v>#VALUE!</v>
      </c>
      <c r="E147" s="10" t="n">
        <f aca="false">COUNTIF(batch3_4_images!$A$1:$A$70,batch5!A147)+COUNTIF(batch1_2!$B$1:$B$106,batch5!C147)</f>
        <v>1</v>
      </c>
    </row>
    <row r="148" customFormat="false" ht="12.8" hidden="false" customHeight="false" outlineLevel="0" collapsed="false">
      <c r="A148" s="10" t="s">
        <v>1614</v>
      </c>
      <c r="B148" s="10" t="s">
        <v>99</v>
      </c>
      <c r="C148" s="10" t="s">
        <v>552</v>
      </c>
      <c r="D148" s="10" t="e">
        <f aca="false">VLOOKUP(batch5!B148,#REF!,2,0)</f>
        <v>#VALUE!</v>
      </c>
      <c r="E148" s="10" t="n">
        <f aca="false">COUNTIF(batch3_4_images!$A$1:$A$70,batch5!A148)+COUNTIF(batch1_2!$B$1:$B$106,batch5!C148)</f>
        <v>1</v>
      </c>
    </row>
    <row r="149" customFormat="false" ht="12.8" hidden="false" customHeight="false" outlineLevel="0" collapsed="false">
      <c r="A149" s="10" t="s">
        <v>1615</v>
      </c>
      <c r="B149" s="10" t="s">
        <v>99</v>
      </c>
      <c r="C149" s="10" t="s">
        <v>555</v>
      </c>
      <c r="D149" s="10" t="e">
        <f aca="false">VLOOKUP(batch5!B149,#REF!,2,0)</f>
        <v>#VALUE!</v>
      </c>
      <c r="E149" s="10" t="n">
        <f aca="false">COUNTIF(batch3_4_images!$A$1:$A$70,batch5!A149)+COUNTIF(batch1_2!$B$1:$B$106,batch5!C149)</f>
        <v>1</v>
      </c>
    </row>
    <row r="150" customFormat="false" ht="12.8" hidden="false" customHeight="false" outlineLevel="0" collapsed="false">
      <c r="A150" s="10" t="s">
        <v>1616</v>
      </c>
      <c r="B150" s="10" t="s">
        <v>99</v>
      </c>
      <c r="C150" s="10" t="s">
        <v>556</v>
      </c>
      <c r="D150" s="10" t="e">
        <f aca="false">VLOOKUP(batch5!B150,#REF!,2,0)</f>
        <v>#VALUE!</v>
      </c>
      <c r="E150" s="10" t="n">
        <f aca="false">COUNTIF(batch3_4_images!$A$1:$A$70,batch5!A150)+COUNTIF(batch1_2!$B$1:$B$106,batch5!C150)</f>
        <v>1</v>
      </c>
    </row>
    <row r="151" customFormat="false" ht="12.8" hidden="false" customHeight="false" outlineLevel="0" collapsed="false">
      <c r="A151" s="10" t="s">
        <v>1617</v>
      </c>
      <c r="B151" s="10" t="s">
        <v>99</v>
      </c>
      <c r="C151" s="10" t="s">
        <v>557</v>
      </c>
      <c r="D151" s="10" t="e">
        <f aca="false">VLOOKUP(batch5!B151,#REF!,2,0)</f>
        <v>#VALUE!</v>
      </c>
      <c r="E151" s="10" t="n">
        <f aca="false">COUNTIF(batch3_4_images!$A$1:$A$70,batch5!A151)+COUNTIF(batch1_2!$B$1:$B$106,batch5!C151)</f>
        <v>1</v>
      </c>
    </row>
    <row r="152" customFormat="false" ht="12.8" hidden="false" customHeight="false" outlineLevel="0" collapsed="false">
      <c r="A152" s="10" t="s">
        <v>1618</v>
      </c>
      <c r="B152" s="10" t="s">
        <v>99</v>
      </c>
      <c r="C152" s="10" t="s">
        <v>558</v>
      </c>
      <c r="D152" s="10" t="e">
        <f aca="false">VLOOKUP(batch5!B152,#REF!,2,0)</f>
        <v>#VALUE!</v>
      </c>
      <c r="E152" s="10" t="n">
        <f aca="false">COUNTIF(batch3_4_images!$A$1:$A$70,batch5!A152)+COUNTIF(batch1_2!$B$1:$B$106,batch5!C152)</f>
        <v>1</v>
      </c>
    </row>
    <row r="153" customFormat="false" ht="12.8" hidden="false" customHeight="false" outlineLevel="0" collapsed="false">
      <c r="A153" s="10" t="s">
        <v>1619</v>
      </c>
      <c r="B153" s="10" t="s">
        <v>99</v>
      </c>
      <c r="C153" s="10" t="s">
        <v>559</v>
      </c>
      <c r="D153" s="10" t="e">
        <f aca="false">VLOOKUP(batch5!B153,#REF!,2,0)</f>
        <v>#VALUE!</v>
      </c>
      <c r="E153" s="10" t="n">
        <f aca="false">COUNTIF(batch3_4_images!$A$1:$A$70,batch5!A153)+COUNTIF(batch1_2!$B$1:$B$106,batch5!C153)</f>
        <v>1</v>
      </c>
    </row>
    <row r="154" customFormat="false" ht="12.8" hidden="false" customHeight="false" outlineLevel="0" collapsed="false">
      <c r="A154" s="10" t="s">
        <v>1620</v>
      </c>
      <c r="B154" s="10" t="s">
        <v>99</v>
      </c>
      <c r="C154" s="10" t="s">
        <v>560</v>
      </c>
      <c r="D154" s="10" t="e">
        <f aca="false">VLOOKUP(batch5!B154,#REF!,2,0)</f>
        <v>#VALUE!</v>
      </c>
      <c r="E154" s="10" t="n">
        <f aca="false">COUNTIF(batch3_4_images!$A$1:$A$70,batch5!A154)+COUNTIF(batch1_2!$B$1:$B$106,batch5!C154)</f>
        <v>1</v>
      </c>
    </row>
    <row r="155" customFormat="false" ht="12.8" hidden="false" customHeight="false" outlineLevel="0" collapsed="false">
      <c r="A155" s="10" t="s">
        <v>1621</v>
      </c>
      <c r="B155" s="10" t="s">
        <v>99</v>
      </c>
      <c r="C155" s="10" t="s">
        <v>561</v>
      </c>
      <c r="D155" s="10" t="e">
        <f aca="false">VLOOKUP(batch5!B155,#REF!,2,0)</f>
        <v>#VALUE!</v>
      </c>
      <c r="E155" s="10" t="n">
        <f aca="false">COUNTIF(batch3_4_images!$A$1:$A$70,batch5!A155)+COUNTIF(batch1_2!$B$1:$B$106,batch5!C155)</f>
        <v>1</v>
      </c>
    </row>
    <row r="156" customFormat="false" ht="12.8" hidden="false" customHeight="false" outlineLevel="0" collapsed="false">
      <c r="A156" s="10" t="s">
        <v>1622</v>
      </c>
      <c r="B156" s="10" t="s">
        <v>115</v>
      </c>
      <c r="C156" s="10" t="s">
        <v>618</v>
      </c>
      <c r="D156" s="10" t="e">
        <f aca="false">VLOOKUP(batch5!B156,#REF!,2,0)</f>
        <v>#VALUE!</v>
      </c>
      <c r="E156" s="10" t="n">
        <f aca="false">COUNTIF(batch3_4_images!$A$1:$A$70,batch5!A156)+COUNTIF(batch1_2!$B$1:$B$106,batch5!C156)</f>
        <v>1</v>
      </c>
    </row>
    <row r="157" customFormat="false" ht="12.8" hidden="false" customHeight="false" outlineLevel="0" collapsed="false">
      <c r="A157" s="10" t="s">
        <v>1623</v>
      </c>
      <c r="B157" s="10" t="s">
        <v>135</v>
      </c>
      <c r="C157" s="10" t="s">
        <v>643</v>
      </c>
      <c r="D157" s="10" t="e">
        <f aca="false">VLOOKUP(batch5!B157,#REF!,2,0)</f>
        <v>#VALUE!</v>
      </c>
      <c r="E157" s="10" t="n">
        <f aca="false">COUNTIF(batch3_4_images!$A$1:$A$70,batch5!A157)+COUNTIF(batch1_2!$B$1:$B$106,batch5!C157)</f>
        <v>1</v>
      </c>
    </row>
  </sheetData>
  <autoFilter ref="A:E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12.6887755102041"/>
    <col collapsed="false" hidden="false" max="1025" min="2" style="0" width="8.23469387755102"/>
  </cols>
  <sheetData>
    <row r="1" customFormat="false" ht="12.8" hidden="false" customHeight="false" outlineLevel="0" collapsed="false">
      <c r="A1" s="10" t="s">
        <v>1431</v>
      </c>
      <c r="B1" s="10" t="s">
        <v>288</v>
      </c>
      <c r="C1" s="10" t="s">
        <v>1432</v>
      </c>
    </row>
    <row r="2" customFormat="false" ht="12.8" hidden="false" customHeight="false" outlineLevel="0" collapsed="false">
      <c r="A2" s="10" t="s">
        <v>1543</v>
      </c>
      <c r="B2" s="10" t="s">
        <v>184</v>
      </c>
      <c r="C2" s="10" t="n">
        <v>0</v>
      </c>
    </row>
    <row r="3" customFormat="false" ht="12.8" hidden="false" customHeight="false" outlineLevel="0" collapsed="false">
      <c r="A3" s="10" t="s">
        <v>1544</v>
      </c>
      <c r="B3" s="10" t="s">
        <v>184</v>
      </c>
      <c r="C3" s="10" t="n">
        <v>0</v>
      </c>
    </row>
    <row r="4" customFormat="false" ht="12.8" hidden="false" customHeight="false" outlineLevel="0" collapsed="false">
      <c r="A4" s="10" t="s">
        <v>1545</v>
      </c>
      <c r="B4" s="10" t="s">
        <v>184</v>
      </c>
      <c r="C4" s="10" t="n">
        <v>0</v>
      </c>
    </row>
    <row r="5" customFormat="false" ht="12.8" hidden="false" customHeight="false" outlineLevel="0" collapsed="false">
      <c r="A5" s="10" t="s">
        <v>1546</v>
      </c>
      <c r="B5" s="10" t="s">
        <v>184</v>
      </c>
      <c r="C5" s="10" t="n">
        <v>0</v>
      </c>
    </row>
    <row r="6" customFormat="false" ht="12.8" hidden="false" customHeight="false" outlineLevel="0" collapsed="false">
      <c r="A6" s="10" t="s">
        <v>1547</v>
      </c>
      <c r="B6" s="10" t="s">
        <v>75</v>
      </c>
      <c r="C6" s="10" t="n">
        <v>0</v>
      </c>
    </row>
    <row r="7" customFormat="false" ht="12.8" hidden="false" customHeight="false" outlineLevel="0" collapsed="false">
      <c r="A7" s="10" t="s">
        <v>1548</v>
      </c>
      <c r="B7" s="10" t="s">
        <v>75</v>
      </c>
      <c r="C7" s="10" t="n">
        <v>0</v>
      </c>
    </row>
    <row r="8" customFormat="false" ht="12.8" hidden="false" customHeight="false" outlineLevel="0" collapsed="false">
      <c r="A8" s="10" t="s">
        <v>1549</v>
      </c>
      <c r="B8" s="10" t="s">
        <v>75</v>
      </c>
      <c r="C8" s="10" t="n">
        <v>0</v>
      </c>
    </row>
    <row r="9" customFormat="false" ht="12.8" hidden="false" customHeight="false" outlineLevel="0" collapsed="false">
      <c r="A9" s="10" t="s">
        <v>1550</v>
      </c>
      <c r="B9" s="10" t="s">
        <v>75</v>
      </c>
      <c r="C9" s="10" t="n">
        <v>0</v>
      </c>
    </row>
    <row r="10" customFormat="false" ht="12.8" hidden="false" customHeight="false" outlineLevel="0" collapsed="false">
      <c r="A10" s="10" t="s">
        <v>1551</v>
      </c>
      <c r="B10" s="10" t="s">
        <v>75</v>
      </c>
      <c r="C10" s="10" t="n">
        <v>0</v>
      </c>
    </row>
    <row r="11" customFormat="false" ht="12.8" hidden="false" customHeight="false" outlineLevel="0" collapsed="false">
      <c r="A11" s="10" t="s">
        <v>1552</v>
      </c>
      <c r="B11" s="10" t="s">
        <v>75</v>
      </c>
      <c r="C11" s="10" t="n">
        <v>0</v>
      </c>
    </row>
    <row r="12" customFormat="false" ht="12.8" hidden="false" customHeight="false" outlineLevel="0" collapsed="false">
      <c r="A12" s="10" t="s">
        <v>1553</v>
      </c>
      <c r="B12" s="10" t="s">
        <v>75</v>
      </c>
      <c r="C12" s="10" t="n">
        <v>0</v>
      </c>
    </row>
    <row r="13" customFormat="false" ht="12.8" hidden="false" customHeight="false" outlineLevel="0" collapsed="false">
      <c r="A13" s="10" t="s">
        <v>1554</v>
      </c>
      <c r="B13" s="10" t="s">
        <v>75</v>
      </c>
      <c r="C13" s="10" t="n">
        <v>0</v>
      </c>
    </row>
    <row r="14" customFormat="false" ht="12.8" hidden="false" customHeight="false" outlineLevel="0" collapsed="false">
      <c r="A14" s="10" t="s">
        <v>1555</v>
      </c>
      <c r="B14" s="10" t="s">
        <v>75</v>
      </c>
      <c r="C14" s="10" t="n">
        <v>0</v>
      </c>
    </row>
    <row r="15" customFormat="false" ht="12.8" hidden="false" customHeight="false" outlineLevel="0" collapsed="false">
      <c r="A15" s="10" t="s">
        <v>1556</v>
      </c>
      <c r="B15" s="10" t="s">
        <v>81</v>
      </c>
      <c r="C15" s="10" t="n">
        <v>0</v>
      </c>
    </row>
    <row r="16" customFormat="false" ht="12.8" hidden="false" customHeight="false" outlineLevel="0" collapsed="false">
      <c r="A16" s="10" t="s">
        <v>1557</v>
      </c>
      <c r="B16" s="10" t="s">
        <v>81</v>
      </c>
      <c r="C16" s="10" t="n">
        <v>0</v>
      </c>
    </row>
    <row r="17" customFormat="false" ht="12.8" hidden="false" customHeight="false" outlineLevel="0" collapsed="false">
      <c r="A17" s="10" t="s">
        <v>1558</v>
      </c>
      <c r="B17" s="10" t="s">
        <v>81</v>
      </c>
      <c r="C17" s="10" t="n">
        <v>0</v>
      </c>
    </row>
    <row r="18" customFormat="false" ht="12.8" hidden="false" customHeight="false" outlineLevel="0" collapsed="false">
      <c r="A18" s="10" t="s">
        <v>1559</v>
      </c>
      <c r="B18" s="10" t="s">
        <v>81</v>
      </c>
      <c r="C18" s="10" t="n">
        <v>0</v>
      </c>
    </row>
    <row r="19" customFormat="false" ht="12.8" hidden="false" customHeight="false" outlineLevel="0" collapsed="false">
      <c r="A19" s="10" t="s">
        <v>1560</v>
      </c>
      <c r="B19" s="10" t="s">
        <v>187</v>
      </c>
      <c r="C19" s="10" t="n">
        <v>1</v>
      </c>
    </row>
    <row r="20" customFormat="false" ht="12.8" hidden="false" customHeight="false" outlineLevel="0" collapsed="false">
      <c r="A20" s="10" t="s">
        <v>1561</v>
      </c>
      <c r="B20" s="10" t="s">
        <v>187</v>
      </c>
      <c r="C20" s="10" t="n">
        <v>1</v>
      </c>
    </row>
    <row r="21" customFormat="false" ht="12.8" hidden="false" customHeight="false" outlineLevel="0" collapsed="false">
      <c r="A21" s="10" t="s">
        <v>1562</v>
      </c>
      <c r="B21" s="10" t="s">
        <v>187</v>
      </c>
      <c r="C21" s="10" t="n">
        <v>1</v>
      </c>
    </row>
    <row r="22" customFormat="false" ht="12.8" hidden="false" customHeight="false" outlineLevel="0" collapsed="false">
      <c r="A22" s="10" t="s">
        <v>1565</v>
      </c>
      <c r="B22" s="10" t="s">
        <v>189</v>
      </c>
      <c r="C22" s="10" t="n">
        <v>1</v>
      </c>
    </row>
    <row r="23" customFormat="false" ht="12.8" hidden="false" customHeight="false" outlineLevel="0" collapsed="false">
      <c r="A23" s="10" t="s">
        <v>1566</v>
      </c>
      <c r="B23" s="10" t="s">
        <v>189</v>
      </c>
      <c r="C23" s="10" t="n">
        <v>1</v>
      </c>
    </row>
    <row r="24" customFormat="false" ht="12.8" hidden="false" customHeight="false" outlineLevel="0" collapsed="false">
      <c r="A24" s="10" t="s">
        <v>1567</v>
      </c>
      <c r="B24" s="10" t="s">
        <v>189</v>
      </c>
      <c r="C24" s="10" t="n">
        <v>1</v>
      </c>
    </row>
    <row r="25" customFormat="false" ht="12.8" hidden="false" customHeight="false" outlineLevel="0" collapsed="false">
      <c r="A25" s="10" t="s">
        <v>1568</v>
      </c>
      <c r="B25" s="10" t="s">
        <v>189</v>
      </c>
      <c r="C25" s="10" t="n">
        <v>1</v>
      </c>
    </row>
    <row r="26" customFormat="false" ht="12.8" hidden="false" customHeight="false" outlineLevel="0" collapsed="false">
      <c r="A26" s="10" t="s">
        <v>1569</v>
      </c>
      <c r="B26" s="10" t="s">
        <v>189</v>
      </c>
      <c r="C26" s="10" t="n">
        <v>1</v>
      </c>
    </row>
    <row r="27" customFormat="false" ht="12.8" hidden="false" customHeight="false" outlineLevel="0" collapsed="false">
      <c r="A27" s="10" t="s">
        <v>1570</v>
      </c>
      <c r="B27" s="10" t="s">
        <v>189</v>
      </c>
      <c r="C27" s="10" t="n">
        <v>1</v>
      </c>
    </row>
    <row r="28" customFormat="false" ht="12.8" hidden="false" customHeight="false" outlineLevel="0" collapsed="false">
      <c r="A28" s="10" t="s">
        <v>1571</v>
      </c>
      <c r="B28" s="10" t="s">
        <v>189</v>
      </c>
      <c r="C28" s="10" t="n">
        <v>1</v>
      </c>
    </row>
    <row r="29" customFormat="false" ht="12.8" hidden="false" customHeight="false" outlineLevel="0" collapsed="false">
      <c r="A29" s="10" t="s">
        <v>1572</v>
      </c>
      <c r="B29" s="10" t="s">
        <v>189</v>
      </c>
      <c r="C29" s="10" t="n">
        <v>1</v>
      </c>
    </row>
    <row r="30" customFormat="false" ht="12.8" hidden="false" customHeight="false" outlineLevel="0" collapsed="false">
      <c r="A30" s="10" t="s">
        <v>1579</v>
      </c>
      <c r="B30" s="10" t="s">
        <v>83</v>
      </c>
      <c r="C30" s="10" t="n">
        <v>0</v>
      </c>
    </row>
    <row r="31" customFormat="false" ht="12.8" hidden="false" customHeight="false" outlineLevel="0" collapsed="false">
      <c r="A31" s="10" t="s">
        <v>1581</v>
      </c>
      <c r="B31" s="10" t="s">
        <v>83</v>
      </c>
      <c r="C31" s="10" t="n">
        <v>0</v>
      </c>
    </row>
    <row r="32" customFormat="false" ht="12.8" hidden="false" customHeight="false" outlineLevel="0" collapsed="false">
      <c r="A32" s="10" t="s">
        <v>1583</v>
      </c>
      <c r="B32" s="10" t="s">
        <v>83</v>
      </c>
      <c r="C32" s="10" t="n">
        <v>0</v>
      </c>
    </row>
    <row r="33" customFormat="false" ht="12.8" hidden="false" customHeight="false" outlineLevel="0" collapsed="false">
      <c r="A33" s="10" t="s">
        <v>1585</v>
      </c>
      <c r="B33" s="10" t="s">
        <v>83</v>
      </c>
      <c r="C33" s="10" t="n">
        <v>0</v>
      </c>
    </row>
    <row r="34" customFormat="false" ht="12.8" hidden="false" customHeight="false" outlineLevel="0" collapsed="false">
      <c r="A34" s="10" t="s">
        <v>1587</v>
      </c>
      <c r="B34" s="10" t="s">
        <v>83</v>
      </c>
      <c r="C34" s="10" t="n">
        <v>0</v>
      </c>
    </row>
    <row r="35" customFormat="false" ht="12.8" hidden="false" customHeight="false" outlineLevel="0" collapsed="false">
      <c r="A35" s="10" t="s">
        <v>1588</v>
      </c>
      <c r="B35" s="10" t="s">
        <v>83</v>
      </c>
      <c r="C35" s="10" t="n">
        <v>0</v>
      </c>
    </row>
    <row r="36" customFormat="false" ht="12.8" hidden="false" customHeight="false" outlineLevel="0" collapsed="false">
      <c r="A36" s="10" t="s">
        <v>1590</v>
      </c>
      <c r="B36" s="10" t="s">
        <v>191</v>
      </c>
      <c r="C36" s="10" t="n">
        <v>1</v>
      </c>
    </row>
    <row r="37" customFormat="false" ht="12.8" hidden="false" customHeight="false" outlineLevel="0" collapsed="false">
      <c r="A37" s="10" t="s">
        <v>1591</v>
      </c>
      <c r="B37" s="10" t="s">
        <v>191</v>
      </c>
      <c r="C37" s="10" t="n">
        <v>1</v>
      </c>
    </row>
    <row r="38" customFormat="false" ht="12.8" hidden="false" customHeight="false" outlineLevel="0" collapsed="false">
      <c r="A38" s="10" t="s">
        <v>1592</v>
      </c>
      <c r="B38" s="10" t="s">
        <v>191</v>
      </c>
      <c r="C38" s="10" t="n">
        <v>1</v>
      </c>
    </row>
    <row r="39" customFormat="false" ht="12.8" hidden="false" customHeight="false" outlineLevel="0" collapsed="false">
      <c r="A39" s="10" t="s">
        <v>1594</v>
      </c>
      <c r="B39" s="10" t="s">
        <v>191</v>
      </c>
      <c r="C39" s="10" t="n">
        <v>1</v>
      </c>
    </row>
    <row r="40" customFormat="false" ht="12.8" hidden="false" customHeight="false" outlineLevel="0" collapsed="false">
      <c r="A40" s="10" t="s">
        <v>1596</v>
      </c>
      <c r="B40" s="10" t="s">
        <v>191</v>
      </c>
      <c r="C40" s="10" t="n">
        <v>1</v>
      </c>
    </row>
    <row r="41" customFormat="false" ht="12.8" hidden="false" customHeight="false" outlineLevel="0" collapsed="false">
      <c r="A41" s="10" t="s">
        <v>1601</v>
      </c>
      <c r="B41" s="10" t="s">
        <v>85</v>
      </c>
      <c r="C41" s="10" t="n">
        <v>0</v>
      </c>
    </row>
    <row r="42" customFormat="false" ht="12.8" hidden="false" customHeight="false" outlineLevel="0" collapsed="false">
      <c r="A42" s="10" t="s">
        <v>1602</v>
      </c>
      <c r="B42" s="10" t="s">
        <v>85</v>
      </c>
      <c r="C42" s="10" t="n">
        <v>0</v>
      </c>
    </row>
    <row r="43" customFormat="false" ht="12.8" hidden="false" customHeight="false" outlineLevel="0" collapsed="false">
      <c r="A43" s="10" t="s">
        <v>1603</v>
      </c>
      <c r="B43" s="10" t="s">
        <v>85</v>
      </c>
      <c r="C43" s="10" t="n">
        <v>0</v>
      </c>
    </row>
    <row r="44" customFormat="false" ht="12.8" hidden="false" customHeight="false" outlineLevel="0" collapsed="false">
      <c r="A44" s="10" t="s">
        <v>1604</v>
      </c>
      <c r="B44" s="10" t="s">
        <v>85</v>
      </c>
      <c r="C44" s="10" t="n">
        <v>0</v>
      </c>
    </row>
    <row r="45" customFormat="false" ht="12.8" hidden="false" customHeight="false" outlineLevel="0" collapsed="false">
      <c r="A45" s="10" t="s">
        <v>1605</v>
      </c>
      <c r="B45" s="10" t="s">
        <v>85</v>
      </c>
      <c r="C45" s="10" t="n">
        <v>0</v>
      </c>
    </row>
    <row r="46" customFormat="false" ht="12.8" hidden="false" customHeight="false" outlineLevel="0" collapsed="false">
      <c r="A46" s="10" t="s">
        <v>1606</v>
      </c>
      <c r="B46" s="10" t="s">
        <v>85</v>
      </c>
      <c r="C46" s="10" t="n">
        <v>0</v>
      </c>
    </row>
    <row r="47" customFormat="false" ht="12.8" hidden="false" customHeight="false" outlineLevel="0" collapsed="false">
      <c r="A47" s="10" t="s">
        <v>1607</v>
      </c>
      <c r="B47" s="10" t="s">
        <v>85</v>
      </c>
      <c r="C47" s="10" t="n">
        <v>0</v>
      </c>
    </row>
    <row r="48" customFormat="false" ht="12.8" hidden="false" customHeight="false" outlineLevel="0" collapsed="false">
      <c r="A48" s="10" t="s">
        <v>1608</v>
      </c>
      <c r="B48" s="10" t="s">
        <v>85</v>
      </c>
      <c r="C48" s="10" t="n">
        <v>0</v>
      </c>
    </row>
    <row r="49" customFormat="false" ht="12.8" hidden="false" customHeight="false" outlineLevel="0" collapsed="false">
      <c r="A49" s="10" t="s">
        <v>1609</v>
      </c>
      <c r="B49" s="10" t="s">
        <v>85</v>
      </c>
      <c r="C49" s="10" t="n">
        <v>0</v>
      </c>
    </row>
    <row r="50" customFormat="false" ht="12.8" hidden="false" customHeight="false" outlineLevel="0" collapsed="false">
      <c r="A50" s="10" t="s">
        <v>1610</v>
      </c>
      <c r="B50" s="10" t="s">
        <v>85</v>
      </c>
      <c r="C50" s="1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2" min="2" style="0" width="14.3112244897959"/>
  </cols>
  <sheetData>
    <row r="1" customFormat="false" ht="12.8" hidden="false" customHeight="false" outlineLevel="0" collapsed="false">
      <c r="A1" s="10" t="s">
        <v>288</v>
      </c>
      <c r="B1" s="10" t="s">
        <v>1624</v>
      </c>
      <c r="C1" s="10" t="s">
        <v>1625</v>
      </c>
      <c r="D1" s="10" t="s">
        <v>291</v>
      </c>
    </row>
    <row r="2" customFormat="false" ht="12.8" hidden="false" customHeight="false" outlineLevel="0" collapsed="false">
      <c r="A2" s="43" t="s">
        <v>20</v>
      </c>
      <c r="B2" s="0" t="n">
        <f aca="false">VLOOKUP(missing_yvonne_label!A2,'patient_data_survival(Nov17)'!$B$2:$J$71,9,0)</f>
        <v>0</v>
      </c>
      <c r="C2" s="0" t="n">
        <f aca="false">VLOOKUP(missing_yvonne_label!A2,robin_data!$B$2:$F$94,5,0)</f>
        <v>3</v>
      </c>
      <c r="D2" s="0" t="e">
        <f aca="false">VLOOKUP(missing_yvonne_label!A2,yvonne_data!$C$2:$D$70,2,0)</f>
        <v>#N/A</v>
      </c>
    </row>
    <row r="3" customFormat="false" ht="12.8" hidden="false" customHeight="false" outlineLevel="0" collapsed="false">
      <c r="A3" s="43" t="s">
        <v>180</v>
      </c>
      <c r="B3" s="0" t="e">
        <f aca="false">VLOOKUP(missing_yvonne_label!A3,'patient_data_survival(Nov17)'!$B$2:$J$71,9,0)</f>
        <v>#N/A</v>
      </c>
      <c r="C3" s="0" t="str">
        <f aca="false">VLOOKUP(missing_yvonne_label!A3,robin_data!$B$2:$F$94,5,0)</f>
        <v>#N/A</v>
      </c>
      <c r="D3" s="0" t="e">
        <f aca="false">VLOOKUP(missing_yvonne_label!A3,yvonne_data!$C$2:$D$70,2,0)</f>
        <v>#N/A</v>
      </c>
    </row>
    <row r="4" customFormat="false" ht="12.8" hidden="false" customHeight="false" outlineLevel="0" collapsed="false">
      <c r="A4" s="43" t="s">
        <v>72</v>
      </c>
      <c r="B4" s="0" t="e">
        <f aca="false">VLOOKUP(missing_yvonne_label!A4,'patient_data_survival(Nov17)'!$B$2:$J$71,9,0)</f>
        <v>#N/A</v>
      </c>
      <c r="C4" s="0" t="str">
        <f aca="false">VLOOKUP(missing_yvonne_label!A4,robin_data!$B$2:$F$94,5,0)</f>
        <v>#N/A</v>
      </c>
      <c r="D4" s="0" t="e">
        <f aca="false">VLOOKUP(missing_yvonne_label!A4,yvonne_data!$C$2:$D$70,2,0)</f>
        <v>#N/A</v>
      </c>
    </row>
    <row r="5" customFormat="false" ht="12.8" hidden="false" customHeight="false" outlineLevel="0" collapsed="false">
      <c r="A5" s="43" t="s">
        <v>193</v>
      </c>
      <c r="B5" s="0" t="e">
        <f aca="false">VLOOKUP(missing_yvonne_label!A5,'patient_data_survival(Nov17)'!$B$2:$J$71,9,0)</f>
        <v>#N/A</v>
      </c>
      <c r="C5" s="0" t="str">
        <f aca="false">VLOOKUP(missing_yvonne_label!A5,robin_data!$B$2:$F$94,5,0)</f>
        <v>#N/A</v>
      </c>
      <c r="D5" s="0" t="e">
        <f aca="false">VLOOKUP(missing_yvonne_label!A5,yvonne_data!$C$2:$D$70,2,0)</f>
        <v>#N/A</v>
      </c>
    </row>
    <row r="6" customFormat="false" ht="12.8" hidden="false" customHeight="false" outlineLevel="0" collapsed="false">
      <c r="A6" s="43" t="s">
        <v>129</v>
      </c>
      <c r="B6" s="0" t="n">
        <f aca="false">VLOOKUP(missing_yvonne_label!A6,'patient_data_survival(Nov17)'!$B$2:$J$71,9,0)</f>
        <v>0</v>
      </c>
      <c r="C6" s="0" t="n">
        <f aca="false">VLOOKUP(missing_yvonne_label!A6,robin_data!$B$2:$F$94,5,0)</f>
        <v>3</v>
      </c>
      <c r="D6" s="0" t="e">
        <f aca="false">VLOOKUP(missing_yvonne_label!A6,yvonne_data!$C$2:$D$70,2,0)</f>
        <v>#N/A</v>
      </c>
    </row>
    <row r="7" customFormat="false" ht="12.8" hidden="false" customHeight="false" outlineLevel="0" collapsed="false">
      <c r="A7" s="43" t="s">
        <v>1313</v>
      </c>
      <c r="B7" s="0" t="e">
        <f aca="false">VLOOKUP(missing_yvonne_label!A7,'patient_data_survival(Nov17)'!$B$2:$J$71,9,0)</f>
        <v>#N/A</v>
      </c>
      <c r="C7" s="0" t="e">
        <f aca="false">VLOOKUP(missing_yvonne_label!A7,robin_data!$B$2:$F$94,5,0)</f>
        <v>#N/A</v>
      </c>
      <c r="D7" s="0" t="e">
        <f aca="false">VLOOKUP(missing_yvonne_label!A7,yvonne_data!$C$2:$D$70,2,0)</f>
        <v>#N/A</v>
      </c>
    </row>
    <row r="8" customFormat="false" ht="12.8" hidden="false" customHeight="false" outlineLevel="0" collapsed="false">
      <c r="A8" s="43" t="s">
        <v>168</v>
      </c>
      <c r="B8" s="0" t="e">
        <f aca="false">VLOOKUP(missing_yvonne_label!A8,'patient_data_survival(Nov17)'!$B$2:$J$71,9,0)</f>
        <v>#N/A</v>
      </c>
      <c r="C8" s="0" t="str">
        <f aca="false">VLOOKUP(missing_yvonne_label!A8,robin_data!$B$2:$F$94,5,0)</f>
        <v>#N/A</v>
      </c>
      <c r="D8" s="0" t="e">
        <f aca="false">VLOOKUP(missing_yvonne_label!A8,yvonne_data!$C$2:$D$70,2,0)</f>
        <v>#N/A</v>
      </c>
    </row>
    <row r="9" customFormat="false" ht="12.8" hidden="false" customHeight="false" outlineLevel="0" collapsed="false">
      <c r="A9" s="43" t="s">
        <v>1278</v>
      </c>
      <c r="B9" s="0" t="e">
        <f aca="false">VLOOKUP(missing_yvonne_label!A9,'patient_data_survival(Nov17)'!$B$2:$J$71,9,0)</f>
        <v>#N/A</v>
      </c>
      <c r="C9" s="0" t="e">
        <f aca="false">VLOOKUP(missing_yvonne_label!A9,robin_data!$B$2:$F$94,5,0)</f>
        <v>#N/A</v>
      </c>
      <c r="D9" s="0" t="e">
        <f aca="false">VLOOKUP(missing_yvonne_label!A9,yvonne_data!$C$2:$D$70,2,0)</f>
        <v>#N/A</v>
      </c>
    </row>
    <row r="10" customFormat="false" ht="12.8" hidden="false" customHeight="false" outlineLevel="0" collapsed="false">
      <c r="A10" s="43" t="s">
        <v>1252</v>
      </c>
      <c r="B10" s="0" t="e">
        <f aca="false">VLOOKUP(missing_yvonne_label!A10,'patient_data_survival(Nov17)'!$B$2:$J$71,9,0)</f>
        <v>#N/A</v>
      </c>
      <c r="C10" s="0" t="e">
        <f aca="false">VLOOKUP(missing_yvonne_label!A10,robin_data!$B$2:$F$94,5,0)</f>
        <v>#N/A</v>
      </c>
      <c r="D10" s="0" t="e">
        <f aca="false">VLOOKUP(missing_yvonne_label!A10,yvonne_data!$C$2:$D$70,2,0)</f>
        <v>#N/A</v>
      </c>
    </row>
    <row r="11" customFormat="false" ht="12.8" hidden="false" customHeight="false" outlineLevel="0" collapsed="false">
      <c r="A11" s="43" t="s">
        <v>77</v>
      </c>
      <c r="B11" s="0" t="e">
        <f aca="false">VLOOKUP(missing_yvonne_label!A11,'patient_data_survival(Nov17)'!$B$2:$J$71,9,0)</f>
        <v>#N/A</v>
      </c>
      <c r="C11" s="0" t="n">
        <f aca="false">VLOOKUP(missing_yvonne_label!A11,robin_data!$B$2:$F$94,5,0)</f>
        <v>3</v>
      </c>
      <c r="D11" s="0" t="e">
        <f aca="false">VLOOKUP(missing_yvonne_label!A11,yvonne_data!$C$2:$D$70,2,0)</f>
        <v>#N/A</v>
      </c>
    </row>
    <row r="12" customFormat="false" ht="12.8" hidden="false" customHeight="false" outlineLevel="0" collapsed="false">
      <c r="A12" s="43" t="s">
        <v>117</v>
      </c>
      <c r="B12" s="0" t="e">
        <f aca="false">VLOOKUP(missing_yvonne_label!A12,'patient_data_survival(Nov17)'!$B$2:$J$71,9,0)</f>
        <v>#N/A</v>
      </c>
      <c r="C12" s="0" t="str">
        <f aca="false">VLOOKUP(missing_yvonne_label!A12,robin_data!$B$2:$F$94,5,0)</f>
        <v>#N/A</v>
      </c>
      <c r="D12" s="0" t="e">
        <f aca="false">VLOOKUP(missing_yvonne_label!A12,yvonne_data!$C$2:$D$70,2,0)</f>
        <v>#N/A</v>
      </c>
    </row>
    <row r="13" customFormat="false" ht="12.8" hidden="false" customHeight="false" outlineLevel="0" collapsed="false">
      <c r="A13" s="43" t="s">
        <v>89</v>
      </c>
      <c r="B13" s="0" t="e">
        <f aca="false">VLOOKUP(missing_yvonne_label!A13,'patient_data_survival(Nov17)'!$B$2:$J$71,9,0)</f>
        <v>#N/A</v>
      </c>
      <c r="C13" s="0" t="str">
        <f aca="false">VLOOKUP(missing_yvonne_label!A13,robin_data!$B$2:$F$94,5,0)</f>
        <v>#N/A</v>
      </c>
      <c r="D13" s="0" t="e">
        <f aca="false">VLOOKUP(missing_yvonne_label!A13,yvonne_data!$C$2:$D$70,2,0)</f>
        <v>#N/A</v>
      </c>
    </row>
    <row r="14" customFormat="false" ht="12.8" hidden="false" customHeight="false" outlineLevel="0" collapsed="false">
      <c r="A14" s="43" t="s">
        <v>50</v>
      </c>
      <c r="B14" s="0" t="e">
        <f aca="false">VLOOKUP(missing_yvonne_label!A14,'patient_data_survival(Nov17)'!$B$2:$J$71,9,0)</f>
        <v>#N/A</v>
      </c>
      <c r="C14" s="0" t="n">
        <f aca="false">VLOOKUP(missing_yvonne_label!A14,robin_data!$B$2:$F$94,5,0)</f>
        <v>3</v>
      </c>
      <c r="D14" s="0" t="e">
        <f aca="false">VLOOKUP(missing_yvonne_label!A14,yvonne_data!$C$2:$D$70,2,0)</f>
        <v>#N/A</v>
      </c>
    </row>
    <row r="15" customFormat="false" ht="12.8" hidden="false" customHeight="false" outlineLevel="0" collapsed="false">
      <c r="A15" s="10" t="s">
        <v>127</v>
      </c>
      <c r="B15" s="0" t="n">
        <f aca="false">VLOOKUP(missing_yvonne_label!A15,'patient_data_survival(Nov17)'!$B$2:$J$71,9,0)</f>
        <v>0</v>
      </c>
      <c r="C15" s="0" t="n">
        <f aca="false">VLOOKUP(missing_yvonne_label!A15,robin_data!$B$2:$F$94,5,0)</f>
        <v>3</v>
      </c>
      <c r="D15" s="0" t="e">
        <f aca="false">VLOOKUP(missing_yvonne_label!A15,yvonne_data!$C$2:$D$70,2,0)</f>
        <v>#N/A</v>
      </c>
    </row>
    <row r="16" customFormat="false" ht="12.8" hidden="false" customHeight="false" outlineLevel="0" collapsed="false">
      <c r="A16" s="43" t="s">
        <v>31</v>
      </c>
      <c r="B16" s="0" t="n">
        <f aca="false">VLOOKUP(missing_yvonne_label!A16,'patient_data_survival(Nov17)'!$B$2:$J$71,9,0)</f>
        <v>1</v>
      </c>
      <c r="C16" s="0" t="n">
        <f aca="false">VLOOKUP(missing_yvonne_label!A16,robin_data!$B$2:$F$94,5,0)</f>
        <v>3</v>
      </c>
      <c r="D16" s="0" t="e">
        <f aca="false">VLOOKUP(missing_yvonne_label!A16,yvonne_data!$C$2:$D$70,2,0)</f>
        <v>#N/A</v>
      </c>
    </row>
  </sheetData>
  <autoFilter ref="A1:D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2" min="2" style="0" width="28.2142857142857"/>
  </cols>
  <sheetData>
    <row r="1" customFormat="false" ht="12.8" hidden="false" customHeight="false" outlineLevel="0" collapsed="false">
      <c r="A1" s="10" t="s">
        <v>1626</v>
      </c>
      <c r="B1" s="10" t="s">
        <v>1627</v>
      </c>
      <c r="C1" s="10" t="s">
        <v>1432</v>
      </c>
    </row>
    <row r="2" customFormat="false" ht="12.8" hidden="false" customHeight="false" outlineLevel="0" collapsed="false">
      <c r="A2" s="10" t="s">
        <v>20</v>
      </c>
      <c r="B2" s="10" t="s">
        <v>1628</v>
      </c>
      <c r="C2" s="10" t="n">
        <v>0</v>
      </c>
    </row>
    <row r="3" customFormat="false" ht="12.8" hidden="false" customHeight="false" outlineLevel="0" collapsed="false">
      <c r="A3" s="10" t="s">
        <v>20</v>
      </c>
      <c r="B3" s="10" t="s">
        <v>1629</v>
      </c>
      <c r="C3" s="10" t="n">
        <v>0</v>
      </c>
    </row>
    <row r="4" customFormat="false" ht="12.8" hidden="false" customHeight="false" outlineLevel="0" collapsed="false">
      <c r="A4" s="10" t="s">
        <v>20</v>
      </c>
      <c r="B4" s="10" t="s">
        <v>1630</v>
      </c>
      <c r="C4" s="10" t="n">
        <v>0</v>
      </c>
    </row>
    <row r="5" customFormat="false" ht="12.8" hidden="false" customHeight="false" outlineLevel="0" collapsed="false">
      <c r="A5" s="10" t="s">
        <v>29</v>
      </c>
      <c r="B5" s="10" t="s">
        <v>1631</v>
      </c>
      <c r="C5" s="10" t="n">
        <v>0</v>
      </c>
    </row>
    <row r="6" customFormat="false" ht="12.8" hidden="false" customHeight="false" outlineLevel="0" collapsed="false">
      <c r="A6" s="10" t="s">
        <v>29</v>
      </c>
      <c r="B6" s="10" t="s">
        <v>1632</v>
      </c>
      <c r="C6" s="10" t="n">
        <v>0</v>
      </c>
    </row>
    <row r="7" customFormat="false" ht="12.8" hidden="false" customHeight="false" outlineLevel="0" collapsed="false">
      <c r="A7" s="10" t="s">
        <v>29</v>
      </c>
      <c r="B7" s="10" t="s">
        <v>1633</v>
      </c>
      <c r="C7" s="10" t="n">
        <v>0</v>
      </c>
    </row>
    <row r="8" customFormat="false" ht="12.8" hidden="false" customHeight="false" outlineLevel="0" collapsed="false">
      <c r="A8" s="10" t="s">
        <v>29</v>
      </c>
      <c r="B8" s="10" t="s">
        <v>1634</v>
      </c>
      <c r="C8" s="10" t="n">
        <v>0</v>
      </c>
    </row>
    <row r="9" customFormat="false" ht="12.8" hidden="false" customHeight="false" outlineLevel="0" collapsed="false">
      <c r="A9" s="10" t="s">
        <v>29</v>
      </c>
      <c r="B9" s="10" t="s">
        <v>1635</v>
      </c>
      <c r="C9" s="10" t="n">
        <v>0</v>
      </c>
    </row>
    <row r="10" customFormat="false" ht="12.8" hidden="false" customHeight="false" outlineLevel="0" collapsed="false">
      <c r="A10" s="10" t="s">
        <v>56</v>
      </c>
      <c r="B10" s="10" t="s">
        <v>1636</v>
      </c>
      <c r="C10" s="10" t="n">
        <v>0</v>
      </c>
    </row>
    <row r="11" customFormat="false" ht="12.8" hidden="false" customHeight="false" outlineLevel="0" collapsed="false">
      <c r="A11" s="10" t="s">
        <v>56</v>
      </c>
      <c r="B11" s="10" t="s">
        <v>1637</v>
      </c>
      <c r="C11" s="10" t="n">
        <v>0</v>
      </c>
    </row>
    <row r="12" customFormat="false" ht="12.8" hidden="false" customHeight="false" outlineLevel="0" collapsed="false">
      <c r="A12" s="10" t="s">
        <v>56</v>
      </c>
      <c r="B12" s="10" t="s">
        <v>1638</v>
      </c>
      <c r="C12" s="10" t="n">
        <v>0</v>
      </c>
    </row>
    <row r="13" customFormat="false" ht="12.8" hidden="false" customHeight="false" outlineLevel="0" collapsed="false">
      <c r="A13" s="10" t="s">
        <v>56</v>
      </c>
      <c r="B13" s="10" t="s">
        <v>1639</v>
      </c>
      <c r="C13" s="10" t="n">
        <v>0</v>
      </c>
    </row>
    <row r="14" customFormat="false" ht="12.8" hidden="false" customHeight="false" outlineLevel="0" collapsed="false">
      <c r="A14" s="10" t="s">
        <v>56</v>
      </c>
      <c r="B14" s="10" t="s">
        <v>1640</v>
      </c>
      <c r="C14" s="10" t="n">
        <v>0</v>
      </c>
    </row>
    <row r="15" customFormat="false" ht="12.8" hidden="false" customHeight="false" outlineLevel="0" collapsed="false">
      <c r="A15" s="10" t="s">
        <v>56</v>
      </c>
      <c r="B15" s="10" t="s">
        <v>1641</v>
      </c>
      <c r="C15" s="10" t="n">
        <v>0</v>
      </c>
    </row>
    <row r="16" customFormat="false" ht="12.8" hidden="false" customHeight="false" outlineLevel="0" collapsed="false">
      <c r="A16" s="10" t="s">
        <v>56</v>
      </c>
      <c r="B16" s="10" t="s">
        <v>1642</v>
      </c>
      <c r="C16" s="10" t="n">
        <v>0</v>
      </c>
    </row>
    <row r="17" customFormat="false" ht="12.8" hidden="false" customHeight="false" outlineLevel="0" collapsed="false">
      <c r="A17" s="10" t="s">
        <v>70</v>
      </c>
      <c r="B17" s="10" t="s">
        <v>1643</v>
      </c>
      <c r="C17" s="10" t="n">
        <v>0</v>
      </c>
    </row>
    <row r="18" customFormat="false" ht="12.8" hidden="false" customHeight="false" outlineLevel="0" collapsed="false">
      <c r="A18" s="10" t="s">
        <v>70</v>
      </c>
      <c r="B18" s="10" t="s">
        <v>1644</v>
      </c>
      <c r="C18" s="10" t="n">
        <v>0</v>
      </c>
    </row>
    <row r="19" customFormat="false" ht="12.8" hidden="false" customHeight="false" outlineLevel="0" collapsed="false">
      <c r="A19" s="10" t="s">
        <v>70</v>
      </c>
      <c r="B19" s="10" t="s">
        <v>1645</v>
      </c>
      <c r="C19" s="10" t="n">
        <v>0</v>
      </c>
    </row>
    <row r="20" customFormat="false" ht="12.8" hidden="false" customHeight="false" outlineLevel="0" collapsed="false">
      <c r="A20" s="10" t="s">
        <v>70</v>
      </c>
      <c r="B20" s="10" t="s">
        <v>1646</v>
      </c>
      <c r="C20" s="10" t="n">
        <v>0</v>
      </c>
    </row>
    <row r="21" customFormat="false" ht="12.8" hidden="false" customHeight="false" outlineLevel="0" collapsed="false">
      <c r="A21" s="10" t="s">
        <v>70</v>
      </c>
      <c r="B21" s="10" t="s">
        <v>1647</v>
      </c>
      <c r="C21" s="10" t="n">
        <v>0</v>
      </c>
    </row>
    <row r="22" customFormat="false" ht="12.8" hidden="false" customHeight="false" outlineLevel="0" collapsed="false">
      <c r="A22" s="10" t="s">
        <v>70</v>
      </c>
      <c r="B22" s="10" t="s">
        <v>1648</v>
      </c>
      <c r="C22" s="10" t="n">
        <v>0</v>
      </c>
    </row>
    <row r="23" customFormat="false" ht="12.8" hidden="false" customHeight="false" outlineLevel="0" collapsed="false">
      <c r="A23" s="10" t="s">
        <v>129</v>
      </c>
      <c r="B23" s="10" t="s">
        <v>1649</v>
      </c>
      <c r="C23" s="10" t="n">
        <v>0</v>
      </c>
    </row>
    <row r="24" customFormat="false" ht="12.8" hidden="false" customHeight="false" outlineLevel="0" collapsed="false">
      <c r="A24" s="10" t="s">
        <v>129</v>
      </c>
      <c r="B24" s="10" t="s">
        <v>1650</v>
      </c>
      <c r="C24" s="10" t="n">
        <v>0</v>
      </c>
    </row>
    <row r="25" customFormat="false" ht="12.8" hidden="false" customHeight="false" outlineLevel="0" collapsed="false">
      <c r="A25" s="10" t="s">
        <v>129</v>
      </c>
      <c r="B25" s="10" t="s">
        <v>1651</v>
      </c>
      <c r="C25" s="10" t="n">
        <v>0</v>
      </c>
    </row>
    <row r="26" customFormat="false" ht="12.8" hidden="false" customHeight="false" outlineLevel="0" collapsed="false">
      <c r="A26" s="10" t="s">
        <v>129</v>
      </c>
      <c r="B26" s="10" t="s">
        <v>1652</v>
      </c>
      <c r="C26" s="10" t="n">
        <v>0</v>
      </c>
    </row>
    <row r="27" customFormat="false" ht="12.8" hidden="false" customHeight="false" outlineLevel="0" collapsed="false">
      <c r="A27" s="10" t="s">
        <v>129</v>
      </c>
      <c r="B27" s="10" t="s">
        <v>1653</v>
      </c>
      <c r="C27" s="10" t="n">
        <v>0</v>
      </c>
    </row>
    <row r="28" customFormat="false" ht="12.8" hidden="false" customHeight="false" outlineLevel="0" collapsed="false">
      <c r="A28" s="10" t="s">
        <v>129</v>
      </c>
      <c r="B28" s="10" t="s">
        <v>1654</v>
      </c>
      <c r="C28" s="10" t="n">
        <v>0</v>
      </c>
    </row>
    <row r="29" customFormat="false" ht="12.8" hidden="false" customHeight="false" outlineLevel="0" collapsed="false">
      <c r="A29" s="10" t="s">
        <v>129</v>
      </c>
      <c r="B29" s="10" t="s">
        <v>1655</v>
      </c>
      <c r="C29" s="10" t="n">
        <v>0</v>
      </c>
    </row>
    <row r="30" customFormat="false" ht="12.8" hidden="false" customHeight="false" outlineLevel="0" collapsed="false">
      <c r="A30" s="10" t="s">
        <v>129</v>
      </c>
      <c r="B30" s="10" t="s">
        <v>1656</v>
      </c>
      <c r="C30" s="10" t="n">
        <v>0</v>
      </c>
    </row>
    <row r="31" customFormat="false" ht="12.8" hidden="false" customHeight="false" outlineLevel="0" collapsed="false">
      <c r="A31" s="10" t="s">
        <v>129</v>
      </c>
      <c r="B31" s="10" t="s">
        <v>1657</v>
      </c>
      <c r="C31" s="10" t="n">
        <v>0</v>
      </c>
    </row>
    <row r="32" customFormat="false" ht="12.8" hidden="false" customHeight="false" outlineLevel="0" collapsed="false">
      <c r="A32" s="10" t="s">
        <v>129</v>
      </c>
      <c r="B32" s="10" t="s">
        <v>1658</v>
      </c>
      <c r="C32" s="10" t="n">
        <v>0</v>
      </c>
    </row>
    <row r="33" customFormat="false" ht="12.8" hidden="false" customHeight="false" outlineLevel="0" collapsed="false">
      <c r="A33" s="10" t="s">
        <v>129</v>
      </c>
      <c r="B33" s="10" t="s">
        <v>1659</v>
      </c>
      <c r="C33" s="10" t="n">
        <v>0</v>
      </c>
    </row>
    <row r="34" customFormat="false" ht="12.8" hidden="false" customHeight="false" outlineLevel="0" collapsed="false">
      <c r="A34" s="10" t="s">
        <v>129</v>
      </c>
      <c r="B34" s="10" t="s">
        <v>1660</v>
      </c>
      <c r="C34" s="10" t="n">
        <v>0</v>
      </c>
    </row>
    <row r="35" customFormat="false" ht="12.8" hidden="false" customHeight="false" outlineLevel="0" collapsed="false">
      <c r="A35" s="10" t="s">
        <v>129</v>
      </c>
      <c r="B35" s="10" t="s">
        <v>1661</v>
      </c>
      <c r="C35" s="10" t="n">
        <v>0</v>
      </c>
    </row>
    <row r="36" customFormat="false" ht="12.8" hidden="false" customHeight="false" outlineLevel="0" collapsed="false">
      <c r="A36" s="10" t="s">
        <v>133</v>
      </c>
      <c r="B36" s="10" t="s">
        <v>1662</v>
      </c>
      <c r="C36" s="10" t="n">
        <v>0</v>
      </c>
    </row>
    <row r="37" customFormat="false" ht="12.8" hidden="false" customHeight="false" outlineLevel="0" collapsed="false">
      <c r="A37" s="10" t="s">
        <v>133</v>
      </c>
      <c r="B37" s="10" t="s">
        <v>1663</v>
      </c>
      <c r="C37" s="10" t="n">
        <v>0</v>
      </c>
    </row>
    <row r="38" customFormat="false" ht="12.8" hidden="false" customHeight="false" outlineLevel="0" collapsed="false">
      <c r="A38" s="10" t="s">
        <v>127</v>
      </c>
      <c r="B38" s="10" t="s">
        <v>1664</v>
      </c>
      <c r="C38" s="10" t="n">
        <v>0</v>
      </c>
    </row>
    <row r="39" customFormat="false" ht="12.8" hidden="false" customHeight="false" outlineLevel="0" collapsed="false">
      <c r="A39" s="10" t="s">
        <v>119</v>
      </c>
      <c r="B39" s="10" t="s">
        <v>1665</v>
      </c>
      <c r="C39" s="10" t="n">
        <v>0</v>
      </c>
    </row>
    <row r="40" customFormat="false" ht="12.8" hidden="false" customHeight="false" outlineLevel="0" collapsed="false">
      <c r="A40" s="10" t="s">
        <v>119</v>
      </c>
      <c r="B40" s="10" t="s">
        <v>1666</v>
      </c>
      <c r="C40" s="10" t="n">
        <v>0</v>
      </c>
    </row>
    <row r="41" customFormat="false" ht="12.8" hidden="false" customHeight="false" outlineLevel="0" collapsed="false">
      <c r="A41" s="10" t="s">
        <v>31</v>
      </c>
      <c r="B41" s="10" t="s">
        <v>1667</v>
      </c>
      <c r="C41" s="10" t="n">
        <v>1</v>
      </c>
    </row>
    <row r="42" customFormat="false" ht="12.8" hidden="false" customHeight="false" outlineLevel="0" collapsed="false">
      <c r="A42" s="10" t="s">
        <v>31</v>
      </c>
      <c r="B42" s="10" t="s">
        <v>1668</v>
      </c>
      <c r="C42" s="10" t="n">
        <v>1</v>
      </c>
    </row>
    <row r="43" customFormat="false" ht="12.8" hidden="false" customHeight="false" outlineLevel="0" collapsed="false">
      <c r="A43" s="10" t="s">
        <v>31</v>
      </c>
      <c r="B43" s="10" t="s">
        <v>1669</v>
      </c>
      <c r="C43" s="10" t="n">
        <v>1</v>
      </c>
    </row>
    <row r="44" customFormat="false" ht="12.8" hidden="false" customHeight="false" outlineLevel="0" collapsed="false">
      <c r="A44" s="10" t="s">
        <v>166</v>
      </c>
      <c r="B44" s="10" t="s">
        <v>1670</v>
      </c>
      <c r="C44" s="10" t="n">
        <v>1</v>
      </c>
    </row>
    <row r="45" customFormat="false" ht="12.8" hidden="false" customHeight="false" outlineLevel="0" collapsed="false">
      <c r="A45" s="10" t="s">
        <v>166</v>
      </c>
      <c r="B45" s="10" t="s">
        <v>1671</v>
      </c>
      <c r="C45" s="10" t="n">
        <v>1</v>
      </c>
    </row>
    <row r="46" customFormat="false" ht="12.8" hidden="false" customHeight="false" outlineLevel="0" collapsed="false">
      <c r="A46" s="10" t="s">
        <v>203</v>
      </c>
      <c r="B46" s="10" t="s">
        <v>1672</v>
      </c>
      <c r="C46" s="10" t="n">
        <v>1</v>
      </c>
    </row>
    <row r="47" customFormat="false" ht="12.8" hidden="false" customHeight="false" outlineLevel="0" collapsed="false">
      <c r="A47" s="10" t="s">
        <v>93</v>
      </c>
      <c r="B47" s="10" t="s">
        <v>1673</v>
      </c>
      <c r="C47" s="10" t="n">
        <v>1</v>
      </c>
    </row>
    <row r="48" customFormat="false" ht="12.8" hidden="false" customHeight="false" outlineLevel="0" collapsed="false">
      <c r="A48" s="10" t="s">
        <v>31</v>
      </c>
      <c r="B48" s="10" t="s">
        <v>1674</v>
      </c>
      <c r="C48" s="10" t="n">
        <v>1</v>
      </c>
    </row>
    <row r="49" customFormat="false" ht="12.8" hidden="false" customHeight="false" outlineLevel="0" collapsed="false">
      <c r="A49" s="10" t="s">
        <v>31</v>
      </c>
      <c r="B49" s="10" t="s">
        <v>1675</v>
      </c>
      <c r="C49" s="10" t="n">
        <v>1</v>
      </c>
    </row>
  </sheetData>
  <autoFilter ref="A1:C4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R2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1224489795918"/>
    <col collapsed="false" hidden="false" max="2" min="2" style="0" width="15.1173469387755"/>
    <col collapsed="false" hidden="false" max="3" min="3" style="0" width="20.7908163265306"/>
    <col collapsed="false" hidden="false" max="4" min="4" style="0" width="12.2857142857143"/>
    <col collapsed="false" hidden="false" max="5" min="5" style="0" width="16.469387755102"/>
    <col collapsed="false" hidden="false" max="6" min="6" style="0" width="15.9285714285714"/>
    <col collapsed="false" hidden="false" max="7" min="7" style="33" width="12.1479591836735"/>
    <col collapsed="false" hidden="false" max="9" min="8" style="0" width="6.0765306122449"/>
    <col collapsed="false" hidden="false" max="10" min="10" style="0" width="8.50510204081633"/>
    <col collapsed="false" hidden="false" max="11" min="11" style="0" width="8.23469387755102"/>
    <col collapsed="false" hidden="false" max="12" min="12" style="0" width="12.5561224489796"/>
    <col collapsed="false" hidden="false" max="13" min="13" style="0" width="10.6632653061225"/>
    <col collapsed="false" hidden="false" max="14" min="14" style="0" width="15.1173469387755"/>
    <col collapsed="false" hidden="false" max="15" min="15" style="0" width="13.0918367346939"/>
    <col collapsed="false" hidden="false" max="16" min="16" style="0" width="6.0765306122449"/>
    <col collapsed="false" hidden="false" max="17" min="17" style="0" width="6.47959183673469"/>
    <col collapsed="false" hidden="false" max="18" min="18" style="0" width="13.7704081632653"/>
    <col collapsed="false" hidden="false" max="1025" min="19" style="0" width="8.23469387755102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</row>
    <row r="2" customFormat="false" ht="12.8" hidden="true" customHeight="false" outlineLevel="0" collapsed="false">
      <c r="A2" s="0" t="s">
        <v>1676</v>
      </c>
      <c r="B2" s="0" t="s">
        <v>1677</v>
      </c>
      <c r="C2" s="0" t="e">
        <f aca="false">VLOOKUP(batch_6!A2,'patient_data_survival(Nov17)'!$B$2:$J$71,9,0)</f>
        <v>#N/A</v>
      </c>
      <c r="D2" s="0" t="e">
        <f aca="false">VLOOKUP(batch_6!A2,yvonne_data!$C$2:$D$70,2,0)</f>
        <v>#N/A</v>
      </c>
      <c r="F2" s="33" t="n">
        <v>0</v>
      </c>
      <c r="G2" s="33" t="n">
        <v>0</v>
      </c>
      <c r="N2" s="0" t="s">
        <v>1678</v>
      </c>
      <c r="O2" s="0" t="n">
        <v>90</v>
      </c>
      <c r="P2" s="0" t="n">
        <v>4</v>
      </c>
      <c r="Q2" s="0" t="n">
        <v>3</v>
      </c>
      <c r="R2" s="0" t="s">
        <v>584</v>
      </c>
    </row>
    <row r="3" customFormat="false" ht="12.8" hidden="true" customHeight="false" outlineLevel="0" collapsed="false">
      <c r="A3" s="0" t="s">
        <v>1676</v>
      </c>
      <c r="B3" s="0" t="s">
        <v>584</v>
      </c>
      <c r="C3" s="0" t="e">
        <f aca="false">VLOOKUP(batch_6!A3,'patient_data_survival(Nov17)'!$B$2:$J$71,9,0)</f>
        <v>#N/A</v>
      </c>
      <c r="D3" s="0" t="e">
        <f aca="false">VLOOKUP(batch_6!A3,yvonne_data!$C$2:$D$70,2,0)</f>
        <v>#N/A</v>
      </c>
      <c r="F3" s="33" t="n">
        <v>0</v>
      </c>
      <c r="G3" s="33" t="n">
        <v>0</v>
      </c>
      <c r="N3" s="0" t="s">
        <v>1678</v>
      </c>
      <c r="O3" s="0" t="n">
        <v>90</v>
      </c>
      <c r="P3" s="0" t="n">
        <v>4</v>
      </c>
      <c r="Q3" s="0" t="n">
        <v>3</v>
      </c>
      <c r="R3" s="0" t="s">
        <v>584</v>
      </c>
    </row>
    <row r="4" customFormat="false" ht="12.8" hidden="true" customHeight="false" outlineLevel="0" collapsed="false">
      <c r="A4" s="0" t="s">
        <v>1676</v>
      </c>
      <c r="B4" s="0" t="s">
        <v>1679</v>
      </c>
      <c r="C4" s="0" t="e">
        <f aca="false">VLOOKUP(batch_6!A4,'patient_data_survival(Nov17)'!$B$2:$J$71,9,0)</f>
        <v>#N/A</v>
      </c>
      <c r="D4" s="0" t="e">
        <f aca="false">VLOOKUP(batch_6!A4,yvonne_data!$C$2:$D$70,2,0)</f>
        <v>#N/A</v>
      </c>
      <c r="F4" s="33" t="n">
        <v>0</v>
      </c>
      <c r="G4" s="33" t="n">
        <v>0</v>
      </c>
      <c r="N4" s="0" t="s">
        <v>1678</v>
      </c>
      <c r="O4" s="0" t="n">
        <v>90</v>
      </c>
      <c r="P4" s="0" t="n">
        <v>4</v>
      </c>
      <c r="Q4" s="0" t="n">
        <v>3</v>
      </c>
      <c r="R4" s="0" t="s">
        <v>584</v>
      </c>
    </row>
    <row r="5" customFormat="false" ht="12.8" hidden="false" customHeight="false" outlineLevel="0" collapsed="false">
      <c r="A5" s="0" t="s">
        <v>97</v>
      </c>
      <c r="B5" s="0" t="s">
        <v>529</v>
      </c>
      <c r="C5" s="0" t="n">
        <f aca="false">VLOOKUP(batch_6!A5,'patient_data_survival(Nov17)'!$B$2:$J$71,9,0)</f>
        <v>0</v>
      </c>
      <c r="D5" s="0" t="e">
        <f aca="false">VLOOKUP(batch_6!A5,yvonne_data!$C$2:$D$70,2,0)</f>
        <v>#N/A</v>
      </c>
      <c r="F5" s="33" t="n">
        <v>0</v>
      </c>
      <c r="G5" s="33" t="n">
        <v>0</v>
      </c>
      <c r="N5" s="33" t="s">
        <v>1680</v>
      </c>
      <c r="O5" s="0" t="n">
        <v>95</v>
      </c>
      <c r="P5" s="0" t="n">
        <v>4</v>
      </c>
      <c r="Q5" s="0" t="n">
        <v>1</v>
      </c>
      <c r="R5" s="0" t="s">
        <v>529</v>
      </c>
    </row>
    <row r="6" customFormat="false" ht="12.8" hidden="false" customHeight="false" outlineLevel="0" collapsed="false">
      <c r="A6" s="0" t="s">
        <v>97</v>
      </c>
      <c r="B6" s="0" t="s">
        <v>1681</v>
      </c>
      <c r="C6" s="0" t="n">
        <f aca="false">VLOOKUP(batch_6!A6,'patient_data_survival(Nov17)'!$B$2:$J$71,9,0)</f>
        <v>0</v>
      </c>
      <c r="D6" s="0" t="e">
        <f aca="false">VLOOKUP(batch_6!A6,yvonne_data!$C$2:$D$70,2,0)</f>
        <v>#N/A</v>
      </c>
      <c r="E6" s="0" t="n">
        <v>1</v>
      </c>
      <c r="F6" s="33" t="n">
        <v>0</v>
      </c>
      <c r="G6" s="33" t="n">
        <v>0</v>
      </c>
      <c r="O6" s="0" t="n">
        <v>95</v>
      </c>
      <c r="P6" s="0" t="n">
        <v>4</v>
      </c>
      <c r="Q6" s="0" t="n">
        <v>1</v>
      </c>
      <c r="R6" s="0" t="s">
        <v>529</v>
      </c>
    </row>
    <row r="7" customFormat="false" ht="12.8" hidden="false" customHeight="false" outlineLevel="0" collapsed="false">
      <c r="A7" s="0" t="s">
        <v>97</v>
      </c>
      <c r="B7" s="0" t="s">
        <v>1682</v>
      </c>
      <c r="C7" s="0" t="n">
        <f aca="false">VLOOKUP(batch_6!A7,'patient_data_survival(Nov17)'!$B$2:$J$71,9,0)</f>
        <v>0</v>
      </c>
      <c r="D7" s="0" t="e">
        <f aca="false">VLOOKUP(batch_6!A7,yvonne_data!$C$2:$D$70,2,0)</f>
        <v>#N/A</v>
      </c>
      <c r="E7" s="0" t="n">
        <v>1</v>
      </c>
      <c r="F7" s="33" t="n">
        <v>0</v>
      </c>
      <c r="G7" s="33" t="n">
        <v>0</v>
      </c>
      <c r="O7" s="0" t="n">
        <v>95</v>
      </c>
      <c r="P7" s="0" t="n">
        <v>4</v>
      </c>
      <c r="Q7" s="0" t="n">
        <v>1</v>
      </c>
      <c r="R7" s="0" t="s">
        <v>529</v>
      </c>
    </row>
    <row r="8" customFormat="false" ht="12.8" hidden="false" customHeight="false" outlineLevel="0" collapsed="false">
      <c r="A8" s="0" t="s">
        <v>97</v>
      </c>
      <c r="B8" s="0" t="s">
        <v>1683</v>
      </c>
      <c r="C8" s="0" t="n">
        <f aca="false">VLOOKUP(batch_6!A8,'patient_data_survival(Nov17)'!$B$2:$J$71,9,0)</f>
        <v>0</v>
      </c>
      <c r="D8" s="0" t="e">
        <f aca="false">VLOOKUP(batch_6!A8,yvonne_data!$C$2:$D$70,2,0)</f>
        <v>#N/A</v>
      </c>
      <c r="E8" s="0" t="n">
        <v>1</v>
      </c>
      <c r="F8" s="33" t="n">
        <v>0</v>
      </c>
      <c r="G8" s="33" t="n">
        <v>0</v>
      </c>
      <c r="N8" s="33" t="s">
        <v>295</v>
      </c>
      <c r="O8" s="0" t="n">
        <v>95</v>
      </c>
      <c r="P8" s="0" t="n">
        <v>4</v>
      </c>
      <c r="Q8" s="0" t="n">
        <v>1</v>
      </c>
      <c r="R8" s="0" t="s">
        <v>541</v>
      </c>
    </row>
    <row r="9" customFormat="false" ht="12.8" hidden="false" customHeight="false" outlineLevel="0" collapsed="false">
      <c r="A9" s="0" t="s">
        <v>97</v>
      </c>
      <c r="B9" s="0" t="s">
        <v>1684</v>
      </c>
      <c r="C9" s="0" t="n">
        <f aca="false">VLOOKUP(batch_6!A9,'patient_data_survival(Nov17)'!$B$2:$J$71,9,0)</f>
        <v>0</v>
      </c>
      <c r="D9" s="0" t="e">
        <f aca="false">VLOOKUP(batch_6!A9,yvonne_data!$C$2:$D$70,2,0)</f>
        <v>#N/A</v>
      </c>
      <c r="F9" s="33" t="n">
        <v>0</v>
      </c>
      <c r="G9" s="33" t="n">
        <v>0</v>
      </c>
      <c r="O9" s="0" t="n">
        <v>95</v>
      </c>
      <c r="P9" s="0" t="n">
        <v>4</v>
      </c>
      <c r="Q9" s="0" t="n">
        <v>2</v>
      </c>
    </row>
    <row r="10" customFormat="false" ht="12.8" hidden="false" customHeight="false" outlineLevel="0" collapsed="false">
      <c r="A10" s="0" t="s">
        <v>97</v>
      </c>
      <c r="B10" s="0" t="s">
        <v>1685</v>
      </c>
      <c r="C10" s="0" t="n">
        <f aca="false">VLOOKUP(batch_6!A10,'patient_data_survival(Nov17)'!$B$2:$J$71,9,0)</f>
        <v>0</v>
      </c>
      <c r="D10" s="0" t="e">
        <f aca="false">VLOOKUP(batch_6!A10,yvonne_data!$C$2:$D$70,2,0)</f>
        <v>#N/A</v>
      </c>
      <c r="F10" s="33" t="n">
        <v>0</v>
      </c>
      <c r="G10" s="33" t="n">
        <v>0</v>
      </c>
      <c r="O10" s="0" t="n">
        <v>95</v>
      </c>
      <c r="P10" s="0" t="n">
        <v>4</v>
      </c>
      <c r="Q10" s="0" t="n">
        <v>2</v>
      </c>
    </row>
    <row r="11" customFormat="false" ht="12.8" hidden="false" customHeight="false" outlineLevel="0" collapsed="false">
      <c r="A11" s="0" t="s">
        <v>97</v>
      </c>
      <c r="B11" s="0" t="s">
        <v>1686</v>
      </c>
      <c r="C11" s="0" t="n">
        <f aca="false">VLOOKUP(batch_6!A11,'patient_data_survival(Nov17)'!$B$2:$J$71,9,0)</f>
        <v>0</v>
      </c>
      <c r="D11" s="0" t="e">
        <f aca="false">VLOOKUP(batch_6!A11,yvonne_data!$C$2:$D$70,2,0)</f>
        <v>#N/A</v>
      </c>
      <c r="F11" s="33" t="n">
        <v>0</v>
      </c>
      <c r="G11" s="33" t="n">
        <v>0</v>
      </c>
      <c r="O11" s="0" t="n">
        <v>95</v>
      </c>
      <c r="P11" s="0" t="n">
        <v>4</v>
      </c>
      <c r="Q11" s="0" t="n">
        <v>2</v>
      </c>
    </row>
    <row r="12" customFormat="false" ht="12.8" hidden="false" customHeight="false" outlineLevel="0" collapsed="false">
      <c r="A12" s="0" t="s">
        <v>97</v>
      </c>
      <c r="B12" s="0" t="s">
        <v>1687</v>
      </c>
      <c r="C12" s="0" t="n">
        <f aca="false">VLOOKUP(batch_6!A12,'patient_data_survival(Nov17)'!$B$2:$J$71,9,0)</f>
        <v>0</v>
      </c>
      <c r="D12" s="0" t="e">
        <f aca="false">VLOOKUP(batch_6!A12,yvonne_data!$C$2:$D$70,2,0)</f>
        <v>#N/A</v>
      </c>
      <c r="F12" s="33" t="n">
        <v>0</v>
      </c>
      <c r="G12" s="33" t="n">
        <v>0</v>
      </c>
      <c r="O12" s="0" t="n">
        <v>95</v>
      </c>
      <c r="P12" s="0" t="n">
        <v>4</v>
      </c>
      <c r="Q12" s="0" t="n">
        <v>2</v>
      </c>
      <c r="R12" s="0" t="s">
        <v>534</v>
      </c>
    </row>
    <row r="13" customFormat="false" ht="12.8" hidden="false" customHeight="false" outlineLevel="0" collapsed="false">
      <c r="A13" s="0" t="s">
        <v>99</v>
      </c>
      <c r="B13" s="0" t="s">
        <v>1688</v>
      </c>
      <c r="C13" s="0" t="n">
        <f aca="false">VLOOKUP(batch_6!A13,'patient_data_survival(Nov17)'!$B$2:$J$71,9,0)</f>
        <v>0</v>
      </c>
      <c r="D13" s="0" t="e">
        <f aca="false">VLOOKUP(batch_6!A13,yvonne_data!$C$2:$D$70,2,0)</f>
        <v>#N/A</v>
      </c>
      <c r="E13" s="0" t="n">
        <v>1</v>
      </c>
      <c r="F13" s="33" t="n">
        <v>0</v>
      </c>
      <c r="G13" s="33" t="n">
        <v>0</v>
      </c>
      <c r="O13" s="0" t="n">
        <v>85</v>
      </c>
      <c r="P13" s="0" t="n">
        <v>4</v>
      </c>
      <c r="Q13" s="0" t="n">
        <v>1</v>
      </c>
      <c r="R13" s="0" t="s">
        <v>541</v>
      </c>
    </row>
    <row r="14" customFormat="false" ht="12.8" hidden="false" customHeight="false" outlineLevel="0" collapsed="false">
      <c r="A14" s="0" t="s">
        <v>99</v>
      </c>
      <c r="B14" s="0" t="s">
        <v>1689</v>
      </c>
      <c r="C14" s="0" t="n">
        <f aca="false">VLOOKUP(batch_6!A14,'patient_data_survival(Nov17)'!$B$2:$J$71,9,0)</f>
        <v>0</v>
      </c>
      <c r="D14" s="0" t="e">
        <f aca="false">VLOOKUP(batch_6!A14,yvonne_data!$C$2:$D$70,2,0)</f>
        <v>#N/A</v>
      </c>
      <c r="E14" s="0" t="n">
        <v>1</v>
      </c>
      <c r="F14" s="33" t="n">
        <v>0</v>
      </c>
      <c r="G14" s="33" t="n">
        <v>0</v>
      </c>
      <c r="O14" s="0" t="n">
        <v>85</v>
      </c>
      <c r="P14" s="0" t="n">
        <v>4</v>
      </c>
      <c r="Q14" s="0" t="n">
        <v>1</v>
      </c>
      <c r="R14" s="0" t="s">
        <v>541</v>
      </c>
    </row>
    <row r="15" customFormat="false" ht="12.8" hidden="false" customHeight="false" outlineLevel="0" collapsed="false">
      <c r="A15" s="0" t="s">
        <v>99</v>
      </c>
      <c r="B15" s="0" t="s">
        <v>1690</v>
      </c>
      <c r="C15" s="0" t="n">
        <f aca="false">VLOOKUP(batch_6!A15,'patient_data_survival(Nov17)'!$B$2:$J$71,9,0)</f>
        <v>0</v>
      </c>
      <c r="D15" s="0" t="e">
        <f aca="false">VLOOKUP(batch_6!A15,yvonne_data!$C$2:$D$70,2,0)</f>
        <v>#N/A</v>
      </c>
      <c r="F15" s="33" t="n">
        <v>0</v>
      </c>
      <c r="G15" s="33" t="n">
        <v>0</v>
      </c>
      <c r="O15" s="0" t="n">
        <v>85</v>
      </c>
      <c r="P15" s="0" t="n">
        <v>4</v>
      </c>
      <c r="Q15" s="0" t="n">
        <v>1</v>
      </c>
    </row>
    <row r="16" customFormat="false" ht="12.8" hidden="false" customHeight="false" outlineLevel="0" collapsed="false">
      <c r="A16" s="0" t="s">
        <v>99</v>
      </c>
      <c r="B16" s="0" t="s">
        <v>1691</v>
      </c>
      <c r="C16" s="0" t="n">
        <f aca="false">VLOOKUP(batch_6!A16,'patient_data_survival(Nov17)'!$B$2:$J$71,9,0)</f>
        <v>0</v>
      </c>
      <c r="D16" s="0" t="e">
        <f aca="false">VLOOKUP(batch_6!A16,yvonne_data!$C$2:$D$70,2,0)</f>
        <v>#N/A</v>
      </c>
      <c r="F16" s="33" t="n">
        <v>0</v>
      </c>
      <c r="G16" s="33" t="n">
        <v>0</v>
      </c>
      <c r="N16" s="33" t="s">
        <v>1692</v>
      </c>
      <c r="O16" s="0" t="n">
        <v>80</v>
      </c>
      <c r="P16" s="0" t="n">
        <v>4</v>
      </c>
      <c r="Q16" s="0" t="n">
        <v>1</v>
      </c>
      <c r="R16" s="0" t="s">
        <v>541</v>
      </c>
    </row>
    <row r="17" customFormat="false" ht="12.8" hidden="false" customHeight="false" outlineLevel="0" collapsed="false">
      <c r="A17" s="0" t="s">
        <v>99</v>
      </c>
      <c r="B17" s="0" t="s">
        <v>1693</v>
      </c>
      <c r="C17" s="0" t="n">
        <f aca="false">VLOOKUP(batch_6!A17,'patient_data_survival(Nov17)'!$B$2:$J$71,9,0)</f>
        <v>0</v>
      </c>
      <c r="D17" s="0" t="e">
        <f aca="false">VLOOKUP(batch_6!A17,yvonne_data!$C$2:$D$70,2,0)</f>
        <v>#N/A</v>
      </c>
      <c r="F17" s="33" t="n">
        <v>0</v>
      </c>
      <c r="G17" s="33" t="n">
        <v>0</v>
      </c>
      <c r="O17" s="0" t="n">
        <v>85</v>
      </c>
      <c r="P17" s="0" t="n">
        <v>4</v>
      </c>
      <c r="Q17" s="0" t="n">
        <v>1</v>
      </c>
      <c r="R17" s="0" t="s">
        <v>541</v>
      </c>
    </row>
    <row r="18" customFormat="false" ht="12.8" hidden="false" customHeight="false" outlineLevel="0" collapsed="false">
      <c r="A18" s="0" t="s">
        <v>99</v>
      </c>
      <c r="B18" s="0" t="s">
        <v>1694</v>
      </c>
      <c r="C18" s="0" t="n">
        <f aca="false">VLOOKUP(batch_6!A18,'patient_data_survival(Nov17)'!$B$2:$J$71,9,0)</f>
        <v>0</v>
      </c>
      <c r="D18" s="0" t="e">
        <f aca="false">VLOOKUP(batch_6!A18,yvonne_data!$C$2:$D$70,2,0)</f>
        <v>#N/A</v>
      </c>
      <c r="F18" s="33" t="n">
        <v>0</v>
      </c>
      <c r="G18" s="33" t="n">
        <v>0</v>
      </c>
      <c r="O18" s="0" t="n">
        <v>85</v>
      </c>
      <c r="P18" s="0" t="n">
        <v>4</v>
      </c>
      <c r="Q18" s="0" t="n">
        <v>1</v>
      </c>
      <c r="R18" s="0" t="s">
        <v>541</v>
      </c>
    </row>
    <row r="19" customFormat="false" ht="12.8" hidden="false" customHeight="false" outlineLevel="0" collapsed="false">
      <c r="A19" s="0" t="s">
        <v>99</v>
      </c>
      <c r="B19" s="0" t="s">
        <v>541</v>
      </c>
      <c r="C19" s="0" t="n">
        <f aca="false">VLOOKUP(batch_6!A19,'patient_data_survival(Nov17)'!$B$2:$J$71,9,0)</f>
        <v>0</v>
      </c>
      <c r="D19" s="0" t="e">
        <f aca="false">VLOOKUP(batch_6!A19,yvonne_data!$C$2:$D$70,2,0)</f>
        <v>#N/A</v>
      </c>
      <c r="F19" s="33" t="n">
        <v>0</v>
      </c>
      <c r="G19" s="33" t="n">
        <v>0</v>
      </c>
      <c r="N19" s="33" t="s">
        <v>1680</v>
      </c>
      <c r="O19" s="0" t="n">
        <v>85</v>
      </c>
      <c r="P19" s="0" t="n">
        <v>4</v>
      </c>
      <c r="Q19" s="0" t="n">
        <v>1</v>
      </c>
    </row>
    <row r="20" customFormat="false" ht="12.8" hidden="false" customHeight="false" outlineLevel="0" collapsed="false">
      <c r="A20" s="0" t="s">
        <v>99</v>
      </c>
      <c r="B20" s="0" t="s">
        <v>1695</v>
      </c>
      <c r="C20" s="0" t="n">
        <f aca="false">VLOOKUP(batch_6!A20,'patient_data_survival(Nov17)'!$B$2:$J$71,9,0)</f>
        <v>0</v>
      </c>
      <c r="D20" s="0" t="e">
        <f aca="false">VLOOKUP(batch_6!A20,yvonne_data!$C$2:$D$70,2,0)</f>
        <v>#N/A</v>
      </c>
      <c r="F20" s="33" t="n">
        <v>0</v>
      </c>
      <c r="G20" s="33" t="n">
        <v>0</v>
      </c>
      <c r="O20" s="0" t="n">
        <v>80</v>
      </c>
      <c r="P20" s="0" t="n">
        <v>4</v>
      </c>
      <c r="Q20" s="0" t="n">
        <v>2</v>
      </c>
      <c r="R20" s="0" t="s">
        <v>534</v>
      </c>
    </row>
    <row r="21" customFormat="false" ht="12.8" hidden="false" customHeight="false" outlineLevel="0" collapsed="false">
      <c r="A21" s="0" t="s">
        <v>99</v>
      </c>
      <c r="B21" s="0" t="s">
        <v>1696</v>
      </c>
      <c r="C21" s="0" t="n">
        <f aca="false">VLOOKUP(batch_6!A21,'patient_data_survival(Nov17)'!$B$2:$J$71,9,0)</f>
        <v>0</v>
      </c>
      <c r="D21" s="0" t="e">
        <f aca="false">VLOOKUP(batch_6!A21,yvonne_data!$C$2:$D$70,2,0)</f>
        <v>#N/A</v>
      </c>
      <c r="F21" s="33" t="n">
        <v>0</v>
      </c>
      <c r="G21" s="33" t="n">
        <v>0</v>
      </c>
      <c r="O21" s="0" t="n">
        <v>80</v>
      </c>
      <c r="P21" s="0" t="n">
        <v>4</v>
      </c>
      <c r="Q21" s="0" t="n">
        <v>2</v>
      </c>
      <c r="R21" s="0" t="s">
        <v>534</v>
      </c>
    </row>
    <row r="22" customFormat="false" ht="12.8" hidden="false" customHeight="false" outlineLevel="0" collapsed="false">
      <c r="A22" s="0" t="s">
        <v>99</v>
      </c>
      <c r="B22" s="0" t="s">
        <v>1697</v>
      </c>
      <c r="C22" s="0" t="n">
        <f aca="false">VLOOKUP(batch_6!A22,'patient_data_survival(Nov17)'!$B$2:$J$71,9,0)</f>
        <v>0</v>
      </c>
      <c r="D22" s="0" t="e">
        <f aca="false">VLOOKUP(batch_6!A22,yvonne_data!$C$2:$D$70,2,0)</f>
        <v>#N/A</v>
      </c>
      <c r="F22" s="33" t="n">
        <v>0</v>
      </c>
      <c r="G22" s="33" t="n">
        <v>0</v>
      </c>
      <c r="O22" s="0" t="n">
        <v>80</v>
      </c>
      <c r="P22" s="0" t="n">
        <v>4</v>
      </c>
      <c r="Q22" s="0" t="n">
        <v>2</v>
      </c>
    </row>
    <row r="23" customFormat="false" ht="12.8" hidden="false" customHeight="false" outlineLevel="0" collapsed="false">
      <c r="A23" s="0" t="s">
        <v>99</v>
      </c>
      <c r="B23" s="0" t="s">
        <v>1698</v>
      </c>
      <c r="C23" s="0" t="n">
        <f aca="false">VLOOKUP(batch_6!A23,'patient_data_survival(Nov17)'!$B$2:$J$71,9,0)</f>
        <v>0</v>
      </c>
      <c r="D23" s="0" t="e">
        <f aca="false">VLOOKUP(batch_6!A23,yvonne_data!$C$2:$D$70,2,0)</f>
        <v>#N/A</v>
      </c>
      <c r="F23" s="33" t="n">
        <v>0</v>
      </c>
      <c r="G23" s="33" t="n">
        <v>0</v>
      </c>
      <c r="N23" s="0" t="s">
        <v>1680</v>
      </c>
      <c r="O23" s="0" t="n">
        <v>85</v>
      </c>
      <c r="P23" s="0" t="n">
        <v>4</v>
      </c>
      <c r="Q23" s="0" t="n">
        <v>2</v>
      </c>
      <c r="R23" s="0" t="s">
        <v>534</v>
      </c>
    </row>
    <row r="24" customFormat="false" ht="12.8" hidden="false" customHeight="false" outlineLevel="0" collapsed="false">
      <c r="A24" s="0" t="s">
        <v>99</v>
      </c>
      <c r="B24" s="0" t="s">
        <v>1699</v>
      </c>
      <c r="C24" s="0" t="n">
        <f aca="false">VLOOKUP(batch_6!A24,'patient_data_survival(Nov17)'!$B$2:$J$71,9,0)</f>
        <v>0</v>
      </c>
      <c r="D24" s="0" t="e">
        <f aca="false">VLOOKUP(batch_6!A24,yvonne_data!$C$2:$D$70,2,0)</f>
        <v>#N/A</v>
      </c>
      <c r="F24" s="33" t="n">
        <v>0</v>
      </c>
      <c r="G24" s="33" t="n">
        <v>0</v>
      </c>
      <c r="O24" s="0" t="n">
        <v>90</v>
      </c>
      <c r="P24" s="0" t="n">
        <v>4</v>
      </c>
      <c r="Q24" s="0" t="n">
        <v>2</v>
      </c>
      <c r="R24" s="0" t="s">
        <v>534</v>
      </c>
    </row>
    <row r="25" customFormat="false" ht="12.8" hidden="false" customHeight="false" outlineLevel="0" collapsed="false">
      <c r="A25" s="0" t="s">
        <v>99</v>
      </c>
      <c r="B25" s="0" t="s">
        <v>1700</v>
      </c>
      <c r="C25" s="0" t="n">
        <f aca="false">VLOOKUP(batch_6!A25,'patient_data_survival(Nov17)'!$B$2:$J$71,9,0)</f>
        <v>0</v>
      </c>
      <c r="D25" s="0" t="e">
        <f aca="false">VLOOKUP(batch_6!A25,yvonne_data!$C$2:$D$70,2,0)</f>
        <v>#N/A</v>
      </c>
      <c r="F25" s="33" t="n">
        <v>0</v>
      </c>
      <c r="G25" s="33" t="n">
        <v>0</v>
      </c>
      <c r="O25" s="0" t="n">
        <v>90</v>
      </c>
      <c r="P25" s="0" t="n">
        <v>4</v>
      </c>
      <c r="Q25" s="0" t="n">
        <v>2</v>
      </c>
      <c r="R25" s="0" t="s">
        <v>534</v>
      </c>
    </row>
    <row r="26" customFormat="false" ht="12.8" hidden="false" customHeight="false" outlineLevel="0" collapsed="false">
      <c r="A26" s="0" t="s">
        <v>99</v>
      </c>
      <c r="B26" s="0" t="s">
        <v>534</v>
      </c>
      <c r="C26" s="0" t="n">
        <f aca="false">VLOOKUP(batch_6!A26,'patient_data_survival(Nov17)'!$B$2:$J$71,9,0)</f>
        <v>0</v>
      </c>
      <c r="D26" s="0" t="e">
        <f aca="false">VLOOKUP(batch_6!A26,yvonne_data!$C$2:$D$70,2,0)</f>
        <v>#N/A</v>
      </c>
      <c r="F26" s="33" t="n">
        <v>0</v>
      </c>
      <c r="G26" s="33" t="n">
        <v>0</v>
      </c>
      <c r="N26" s="0" t="s">
        <v>1680</v>
      </c>
      <c r="O26" s="0" t="n">
        <v>90</v>
      </c>
      <c r="P26" s="0" t="n">
        <v>4</v>
      </c>
      <c r="Q26" s="0" t="n">
        <v>2</v>
      </c>
      <c r="R26" s="0" t="s">
        <v>1297</v>
      </c>
    </row>
    <row r="27" customFormat="false" ht="12.8" hidden="false" customHeight="false" outlineLevel="0" collapsed="false">
      <c r="A27" s="0" t="s">
        <v>99</v>
      </c>
      <c r="B27" s="34" t="s">
        <v>1701</v>
      </c>
      <c r="C27" s="0" t="n">
        <f aca="false">VLOOKUP(batch_6!A27,'patient_data_survival(Nov17)'!$B$2:$J$71,9,0)</f>
        <v>0</v>
      </c>
      <c r="D27" s="0" t="e">
        <f aca="false">VLOOKUP(batch_6!A27,yvonne_data!$C$2:$D$70,2,0)</f>
        <v>#N/A</v>
      </c>
      <c r="F27" s="33" t="n">
        <v>0</v>
      </c>
      <c r="G27" s="33" t="n">
        <v>0</v>
      </c>
      <c r="N27" s="0" t="s">
        <v>1680</v>
      </c>
      <c r="P27" s="0" t="n">
        <v>4</v>
      </c>
      <c r="Q27" s="0" t="n">
        <v>2</v>
      </c>
      <c r="R27" s="0" t="s">
        <v>1701</v>
      </c>
    </row>
    <row r="28" customFormat="false" ht="12.8" hidden="false" customHeight="false" outlineLevel="0" collapsed="false">
      <c r="A28" s="0" t="s">
        <v>99</v>
      </c>
      <c r="B28" s="0" t="s">
        <v>1702</v>
      </c>
      <c r="C28" s="0" t="n">
        <f aca="false">VLOOKUP(batch_6!A28,'patient_data_survival(Nov17)'!$B$2:$J$71,9,0)</f>
        <v>0</v>
      </c>
      <c r="D28" s="0" t="e">
        <f aca="false">VLOOKUP(batch_6!A28,yvonne_data!$C$2:$D$70,2,0)</f>
        <v>#N/A</v>
      </c>
      <c r="F28" s="33" t="n">
        <v>0</v>
      </c>
      <c r="G28" s="33" t="n">
        <v>0</v>
      </c>
      <c r="P28" s="0" t="n">
        <v>4</v>
      </c>
      <c r="Q28" s="0" t="n">
        <v>2</v>
      </c>
    </row>
    <row r="29" customFormat="false" ht="12.8" hidden="false" customHeight="false" outlineLevel="0" collapsed="false">
      <c r="A29" s="0" t="s">
        <v>99</v>
      </c>
      <c r="B29" s="0" t="s">
        <v>1703</v>
      </c>
      <c r="C29" s="0" t="n">
        <f aca="false">VLOOKUP(batch_6!A29,'patient_data_survival(Nov17)'!$B$2:$J$71,9,0)</f>
        <v>0</v>
      </c>
      <c r="D29" s="0" t="e">
        <f aca="false">VLOOKUP(batch_6!A29,yvonne_data!$C$2:$D$70,2,0)</f>
        <v>#N/A</v>
      </c>
      <c r="F29" s="33" t="n">
        <v>0</v>
      </c>
      <c r="G29" s="33" t="n">
        <v>0</v>
      </c>
      <c r="P29" s="0" t="n">
        <v>4</v>
      </c>
      <c r="Q29" s="0" t="n">
        <v>2</v>
      </c>
    </row>
    <row r="30" customFormat="false" ht="12.8" hidden="false" customHeight="false" outlineLevel="0" collapsed="false">
      <c r="A30" s="0" t="s">
        <v>99</v>
      </c>
      <c r="B30" s="0" t="s">
        <v>1704</v>
      </c>
      <c r="C30" s="0" t="n">
        <f aca="false">VLOOKUP(batch_6!A30,'patient_data_survival(Nov17)'!$B$2:$J$71,9,0)</f>
        <v>0</v>
      </c>
      <c r="D30" s="0" t="e">
        <f aca="false">VLOOKUP(batch_6!A30,yvonne_data!$C$2:$D$70,2,0)</f>
        <v>#N/A</v>
      </c>
      <c r="F30" s="33" t="n">
        <v>0</v>
      </c>
      <c r="G30" s="33" t="n">
        <v>0</v>
      </c>
      <c r="P30" s="0" t="n">
        <v>4</v>
      </c>
      <c r="Q30" s="0" t="n">
        <v>2</v>
      </c>
    </row>
    <row r="31" customFormat="false" ht="12.8" hidden="false" customHeight="false" outlineLevel="0" collapsed="false">
      <c r="A31" s="0" t="s">
        <v>197</v>
      </c>
      <c r="B31" s="0" t="s">
        <v>1295</v>
      </c>
      <c r="C31" s="0" t="n">
        <f aca="false">VLOOKUP(batch_6!A31,'patient_data_survival(Nov17)'!$B$2:$J$71,9,0)</f>
        <v>1</v>
      </c>
      <c r="D31" s="0" t="e">
        <f aca="false">VLOOKUP(batch_6!A31,yvonne_data!$C$2:$D$70,2,0)</f>
        <v>#N/A</v>
      </c>
      <c r="F31" s="33" t="n">
        <v>0</v>
      </c>
      <c r="G31" s="33" t="n">
        <v>0</v>
      </c>
      <c r="N31" s="33" t="s">
        <v>1680</v>
      </c>
      <c r="O31" s="0" t="n">
        <v>90</v>
      </c>
      <c r="P31" s="0" t="n">
        <v>4</v>
      </c>
      <c r="Q31" s="0" t="n">
        <v>1</v>
      </c>
      <c r="R31" s="0" t="s">
        <v>1295</v>
      </c>
    </row>
    <row r="32" customFormat="false" ht="12.8" hidden="false" customHeight="false" outlineLevel="0" collapsed="false">
      <c r="A32" s="0" t="s">
        <v>197</v>
      </c>
      <c r="B32" s="0" t="s">
        <v>1705</v>
      </c>
      <c r="C32" s="0" t="n">
        <f aca="false">VLOOKUP(batch_6!A32,'patient_data_survival(Nov17)'!$B$2:$J$71,9,0)</f>
        <v>1</v>
      </c>
      <c r="D32" s="0" t="e">
        <f aca="false">VLOOKUP(batch_6!A32,yvonne_data!$C$2:$D$70,2,0)</f>
        <v>#N/A</v>
      </c>
      <c r="F32" s="33" t="n">
        <v>0</v>
      </c>
      <c r="G32" s="33" t="n">
        <v>0</v>
      </c>
      <c r="O32" s="0" t="n">
        <v>90</v>
      </c>
      <c r="P32" s="0" t="n">
        <v>4</v>
      </c>
      <c r="Q32" s="0" t="n">
        <v>1</v>
      </c>
      <c r="R32" s="0" t="s">
        <v>1295</v>
      </c>
    </row>
    <row r="33" customFormat="false" ht="12.8" hidden="false" customHeight="false" outlineLevel="0" collapsed="false">
      <c r="A33" s="0" t="s">
        <v>197</v>
      </c>
      <c r="B33" s="0" t="s">
        <v>1706</v>
      </c>
      <c r="C33" s="0" t="n">
        <f aca="false">VLOOKUP(batch_6!A33,'patient_data_survival(Nov17)'!$B$2:$J$71,9,0)</f>
        <v>1</v>
      </c>
      <c r="D33" s="0" t="e">
        <f aca="false">VLOOKUP(batch_6!A33,yvonne_data!$C$2:$D$70,2,0)</f>
        <v>#N/A</v>
      </c>
      <c r="F33" s="33" t="n">
        <v>0</v>
      </c>
      <c r="G33" s="33" t="n">
        <v>0</v>
      </c>
      <c r="O33" s="0" t="n">
        <v>90</v>
      </c>
      <c r="P33" s="0" t="n">
        <v>4</v>
      </c>
      <c r="Q33" s="0" t="n">
        <v>1</v>
      </c>
      <c r="R33" s="0" t="s">
        <v>1295</v>
      </c>
    </row>
    <row r="34" customFormat="false" ht="12.8" hidden="false" customHeight="false" outlineLevel="0" collapsed="false">
      <c r="A34" s="0" t="s">
        <v>197</v>
      </c>
      <c r="B34" s="0" t="s">
        <v>1707</v>
      </c>
      <c r="C34" s="0" t="n">
        <f aca="false">VLOOKUP(batch_6!A34,'patient_data_survival(Nov17)'!$B$2:$J$71,9,0)</f>
        <v>1</v>
      </c>
      <c r="D34" s="0" t="e">
        <f aca="false">VLOOKUP(batch_6!A34,yvonne_data!$C$2:$D$70,2,0)</f>
        <v>#N/A</v>
      </c>
      <c r="F34" s="33" t="n">
        <v>0</v>
      </c>
      <c r="G34" s="33" t="n">
        <v>0</v>
      </c>
      <c r="O34" s="0" t="n">
        <v>90</v>
      </c>
      <c r="P34" s="0" t="n">
        <v>4</v>
      </c>
      <c r="Q34" s="0" t="n">
        <v>1</v>
      </c>
    </row>
    <row r="35" customFormat="false" ht="12.8" hidden="false" customHeight="false" outlineLevel="0" collapsed="false">
      <c r="A35" s="0" t="s">
        <v>197</v>
      </c>
      <c r="B35" s="0" t="s">
        <v>1297</v>
      </c>
      <c r="C35" s="0" t="n">
        <f aca="false">VLOOKUP(batch_6!A35,'patient_data_survival(Nov17)'!$B$2:$J$71,9,0)</f>
        <v>1</v>
      </c>
      <c r="D35" s="0" t="e">
        <f aca="false">VLOOKUP(batch_6!A35,yvonne_data!$C$2:$D$70,2,0)</f>
        <v>#N/A</v>
      </c>
      <c r="F35" s="33" t="n">
        <v>0</v>
      </c>
      <c r="G35" s="33" t="n">
        <v>0</v>
      </c>
      <c r="N35" s="0" t="s">
        <v>1680</v>
      </c>
      <c r="O35" s="0" t="n">
        <v>85</v>
      </c>
      <c r="P35" s="0" t="n">
        <v>4</v>
      </c>
      <c r="Q35" s="0" t="n">
        <v>2</v>
      </c>
      <c r="R35" s="0" t="s">
        <v>1297</v>
      </c>
    </row>
    <row r="36" customFormat="false" ht="12.8" hidden="false" customHeight="false" outlineLevel="0" collapsed="false">
      <c r="A36" s="0" t="s">
        <v>197</v>
      </c>
      <c r="B36" s="0" t="s">
        <v>1708</v>
      </c>
      <c r="C36" s="0" t="n">
        <f aca="false">VLOOKUP(batch_6!A36,'patient_data_survival(Nov17)'!$B$2:$J$71,9,0)</f>
        <v>1</v>
      </c>
      <c r="D36" s="0" t="e">
        <f aca="false">VLOOKUP(batch_6!A36,yvonne_data!$C$2:$D$70,2,0)</f>
        <v>#N/A</v>
      </c>
      <c r="F36" s="33" t="n">
        <v>0</v>
      </c>
      <c r="G36" s="33" t="n">
        <v>0</v>
      </c>
      <c r="O36" s="0" t="n">
        <v>85</v>
      </c>
      <c r="P36" s="0" t="n">
        <v>4</v>
      </c>
      <c r="Q36" s="0" t="n">
        <v>2</v>
      </c>
      <c r="R36" s="0" t="s">
        <v>1297</v>
      </c>
    </row>
    <row r="37" customFormat="false" ht="12.8" hidden="false" customHeight="false" outlineLevel="0" collapsed="false">
      <c r="A37" s="0" t="s">
        <v>197</v>
      </c>
      <c r="B37" s="0" t="s">
        <v>1709</v>
      </c>
      <c r="C37" s="0" t="n">
        <f aca="false">VLOOKUP(batch_6!A37,'patient_data_survival(Nov17)'!$B$2:$J$71,9,0)</f>
        <v>1</v>
      </c>
      <c r="D37" s="0" t="e">
        <f aca="false">VLOOKUP(batch_6!A37,yvonne_data!$C$2:$D$70,2,0)</f>
        <v>#N/A</v>
      </c>
      <c r="F37" s="33" t="n">
        <v>0</v>
      </c>
      <c r="G37" s="33" t="n">
        <v>0</v>
      </c>
      <c r="O37" s="0" t="n">
        <v>85</v>
      </c>
      <c r="P37" s="0" t="n">
        <v>4</v>
      </c>
      <c r="Q37" s="0" t="n">
        <v>2</v>
      </c>
      <c r="R37" s="0" t="s">
        <v>1297</v>
      </c>
    </row>
    <row r="38" customFormat="false" ht="12.8" hidden="false" customHeight="false" outlineLevel="0" collapsed="false">
      <c r="A38" s="0" t="s">
        <v>197</v>
      </c>
      <c r="B38" s="0" t="s">
        <v>1710</v>
      </c>
      <c r="C38" s="0" t="n">
        <f aca="false">VLOOKUP(batch_6!A38,'patient_data_survival(Nov17)'!$B$2:$J$71,9,0)</f>
        <v>1</v>
      </c>
      <c r="D38" s="0" t="e">
        <f aca="false">VLOOKUP(batch_6!A38,yvonne_data!$C$2:$D$70,2,0)</f>
        <v>#N/A</v>
      </c>
      <c r="F38" s="33" t="n">
        <v>0</v>
      </c>
      <c r="G38" s="33" t="n">
        <v>0</v>
      </c>
      <c r="O38" s="0" t="n">
        <v>85</v>
      </c>
      <c r="P38" s="0" t="n">
        <v>4</v>
      </c>
      <c r="Q38" s="0" t="n">
        <v>2</v>
      </c>
    </row>
    <row r="39" customFormat="false" ht="12.8" hidden="false" customHeight="false" outlineLevel="0" collapsed="false">
      <c r="A39" s="0" t="s">
        <v>197</v>
      </c>
      <c r="B39" s="0" t="s">
        <v>1711</v>
      </c>
      <c r="C39" s="0" t="n">
        <f aca="false">VLOOKUP(batch_6!A39,'patient_data_survival(Nov17)'!$B$2:$J$71,9,0)</f>
        <v>1</v>
      </c>
      <c r="D39" s="0" t="e">
        <f aca="false">VLOOKUP(batch_6!A39,yvonne_data!$C$2:$D$70,2,0)</f>
        <v>#N/A</v>
      </c>
      <c r="F39" s="33" t="n">
        <v>0</v>
      </c>
      <c r="G39" s="33" t="n">
        <v>0</v>
      </c>
      <c r="O39" s="0" t="n">
        <v>90</v>
      </c>
      <c r="P39" s="0" t="n">
        <v>4</v>
      </c>
      <c r="Q39" s="0" t="n">
        <v>4</v>
      </c>
    </row>
    <row r="40" customFormat="false" ht="12.8" hidden="false" customHeight="false" outlineLevel="0" collapsed="false">
      <c r="A40" s="0" t="s">
        <v>197</v>
      </c>
      <c r="B40" s="0" t="s">
        <v>1712</v>
      </c>
      <c r="C40" s="0" t="n">
        <f aca="false">VLOOKUP(batch_6!A40,'patient_data_survival(Nov17)'!$B$2:$J$71,9,0)</f>
        <v>1</v>
      </c>
      <c r="D40" s="0" t="e">
        <f aca="false">VLOOKUP(batch_6!A40,yvonne_data!$C$2:$D$70,2,0)</f>
        <v>#N/A</v>
      </c>
      <c r="F40" s="33" t="n">
        <v>0</v>
      </c>
      <c r="G40" s="33" t="n">
        <v>0</v>
      </c>
      <c r="O40" s="0" t="n">
        <v>90</v>
      </c>
      <c r="P40" s="0" t="n">
        <v>4</v>
      </c>
      <c r="Q40" s="0" t="n">
        <v>4</v>
      </c>
    </row>
    <row r="41" customFormat="false" ht="12.8" hidden="false" customHeight="false" outlineLevel="0" collapsed="false">
      <c r="A41" s="0" t="s">
        <v>197</v>
      </c>
      <c r="B41" s="0" t="s">
        <v>1713</v>
      </c>
      <c r="C41" s="0" t="n">
        <f aca="false">VLOOKUP(batch_6!A41,'patient_data_survival(Nov17)'!$B$2:$J$71,9,0)</f>
        <v>1</v>
      </c>
      <c r="D41" s="0" t="e">
        <f aca="false">VLOOKUP(batch_6!A41,yvonne_data!$C$2:$D$70,2,0)</f>
        <v>#N/A</v>
      </c>
      <c r="F41" s="33" t="n">
        <v>0</v>
      </c>
      <c r="G41" s="33" t="n">
        <v>0</v>
      </c>
      <c r="O41" s="0" t="n">
        <v>90</v>
      </c>
      <c r="P41" s="0" t="n">
        <v>4</v>
      </c>
      <c r="Q41" s="0" t="n">
        <v>4</v>
      </c>
    </row>
    <row r="42" customFormat="false" ht="12.8" hidden="false" customHeight="false" outlineLevel="0" collapsed="false">
      <c r="A42" s="0" t="s">
        <v>197</v>
      </c>
      <c r="B42" s="0" t="s">
        <v>1714</v>
      </c>
      <c r="C42" s="0" t="n">
        <f aca="false">VLOOKUP(batch_6!A42,'patient_data_survival(Nov17)'!$B$2:$J$71,9,0)</f>
        <v>1</v>
      </c>
      <c r="D42" s="0" t="e">
        <f aca="false">VLOOKUP(batch_6!A42,yvonne_data!$C$2:$D$70,2,0)</f>
        <v>#N/A</v>
      </c>
      <c r="F42" s="33" t="n">
        <v>0</v>
      </c>
      <c r="G42" s="33" t="n">
        <v>0</v>
      </c>
      <c r="O42" s="0" t="n">
        <v>90</v>
      </c>
      <c r="P42" s="0" t="n">
        <v>4</v>
      </c>
      <c r="Q42" s="0" t="n">
        <v>4</v>
      </c>
      <c r="R42" s="0" t="s">
        <v>584</v>
      </c>
    </row>
    <row r="43" customFormat="false" ht="12.8" hidden="false" customHeight="false" outlineLevel="0" collapsed="false">
      <c r="A43" s="0" t="s">
        <v>197</v>
      </c>
      <c r="B43" s="0" t="s">
        <v>1715</v>
      </c>
      <c r="C43" s="0" t="n">
        <f aca="false">VLOOKUP(batch_6!A43,'patient_data_survival(Nov17)'!$B$2:$J$71,9,0)</f>
        <v>1</v>
      </c>
      <c r="D43" s="0" t="e">
        <f aca="false">VLOOKUP(batch_6!A43,yvonne_data!$C$2:$D$70,2,0)</f>
        <v>#N/A</v>
      </c>
      <c r="F43" s="33" t="n">
        <v>0</v>
      </c>
      <c r="G43" s="33" t="n">
        <v>0</v>
      </c>
      <c r="N43" s="0" t="s">
        <v>1680</v>
      </c>
      <c r="O43" s="0" t="n">
        <v>90</v>
      </c>
      <c r="P43" s="0" t="n">
        <v>4</v>
      </c>
      <c r="Q43" s="0" t="n">
        <v>3</v>
      </c>
      <c r="R43" s="0" t="s">
        <v>584</v>
      </c>
    </row>
    <row r="44" customFormat="false" ht="12.8" hidden="false" customHeight="false" outlineLevel="0" collapsed="false">
      <c r="A44" s="0" t="s">
        <v>197</v>
      </c>
      <c r="B44" s="0" t="s">
        <v>1716</v>
      </c>
      <c r="C44" s="0" t="n">
        <f aca="false">VLOOKUP(batch_6!A44,'patient_data_survival(Nov17)'!$B$2:$J$71,9,0)</f>
        <v>1</v>
      </c>
      <c r="D44" s="0" t="e">
        <f aca="false">VLOOKUP(batch_6!A44,yvonne_data!$C$2:$D$70,2,0)</f>
        <v>#N/A</v>
      </c>
      <c r="F44" s="33" t="n">
        <v>0</v>
      </c>
      <c r="G44" s="33" t="n">
        <v>0</v>
      </c>
      <c r="O44" s="0" t="n">
        <v>90</v>
      </c>
      <c r="P44" s="0" t="n">
        <v>4</v>
      </c>
      <c r="Q44" s="0" t="n">
        <v>3</v>
      </c>
      <c r="R44" s="0" t="s">
        <v>584</v>
      </c>
    </row>
    <row r="45" customFormat="false" ht="12.8" hidden="false" customHeight="false" outlineLevel="0" collapsed="false">
      <c r="A45" s="0" t="s">
        <v>197</v>
      </c>
      <c r="B45" s="0" t="s">
        <v>1717</v>
      </c>
      <c r="C45" s="0" t="n">
        <f aca="false">VLOOKUP(batch_6!A45,'patient_data_survival(Nov17)'!$B$2:$J$71,9,0)</f>
        <v>1</v>
      </c>
      <c r="D45" s="0" t="e">
        <f aca="false">VLOOKUP(batch_6!A45,yvonne_data!$C$2:$D$70,2,0)</f>
        <v>#N/A</v>
      </c>
      <c r="F45" s="33" t="n">
        <v>0</v>
      </c>
      <c r="G45" s="33" t="n">
        <v>0</v>
      </c>
      <c r="O45" s="0" t="n">
        <v>90</v>
      </c>
      <c r="P45" s="0" t="n">
        <v>4</v>
      </c>
      <c r="Q45" s="0" t="n">
        <v>3</v>
      </c>
      <c r="R45" s="0" t="s">
        <v>584</v>
      </c>
    </row>
    <row r="46" customFormat="false" ht="12.8" hidden="false" customHeight="false" outlineLevel="0" collapsed="false">
      <c r="A46" s="0" t="s">
        <v>197</v>
      </c>
      <c r="B46" s="0" t="s">
        <v>1718</v>
      </c>
      <c r="C46" s="0" t="n">
        <f aca="false">VLOOKUP(batch_6!A46,'patient_data_survival(Nov17)'!$B$2:$J$71,9,0)</f>
        <v>1</v>
      </c>
      <c r="D46" s="0" t="e">
        <f aca="false">VLOOKUP(batch_6!A46,yvonne_data!$C$2:$D$70,2,0)</f>
        <v>#N/A</v>
      </c>
      <c r="F46" s="33" t="n">
        <v>0</v>
      </c>
      <c r="G46" s="33" t="n">
        <v>0</v>
      </c>
      <c r="O46" s="0" t="n">
        <v>90</v>
      </c>
      <c r="P46" s="0" t="n">
        <v>4</v>
      </c>
      <c r="Q46" s="0" t="n">
        <v>3</v>
      </c>
      <c r="R46" s="0" t="s">
        <v>584</v>
      </c>
    </row>
    <row r="47" customFormat="false" ht="12.8" hidden="false" customHeight="false" outlineLevel="0" collapsed="false">
      <c r="A47" s="0" t="s">
        <v>101</v>
      </c>
      <c r="B47" s="0" t="s">
        <v>1719</v>
      </c>
      <c r="C47" s="0" t="n">
        <f aca="false">VLOOKUP(batch_6!A47,'patient_data_survival(Nov17)'!$B$2:$J$71,9,0)</f>
        <v>0</v>
      </c>
      <c r="D47" s="0" t="e">
        <f aca="false">VLOOKUP(batch_6!A47,yvonne_data!$C$2:$D$70,2,0)</f>
        <v>#N/A</v>
      </c>
      <c r="F47" s="33" t="n">
        <v>0</v>
      </c>
      <c r="G47" s="33" t="n">
        <v>0</v>
      </c>
      <c r="N47" s="33" t="s">
        <v>1720</v>
      </c>
      <c r="O47" s="0" t="n">
        <v>75</v>
      </c>
      <c r="P47" s="0" t="n">
        <v>4</v>
      </c>
      <c r="Q47" s="0" t="n">
        <v>1</v>
      </c>
    </row>
    <row r="48" customFormat="false" ht="12.8" hidden="false" customHeight="false" outlineLevel="0" collapsed="false">
      <c r="A48" s="0" t="s">
        <v>101</v>
      </c>
      <c r="B48" s="0" t="s">
        <v>1721</v>
      </c>
      <c r="C48" s="0" t="n">
        <f aca="false">VLOOKUP(batch_6!A48,'patient_data_survival(Nov17)'!$B$2:$J$71,9,0)</f>
        <v>0</v>
      </c>
      <c r="D48" s="0" t="e">
        <f aca="false">VLOOKUP(batch_6!A48,yvonne_data!$C$2:$D$70,2,0)</f>
        <v>#N/A</v>
      </c>
      <c r="F48" s="33" t="n">
        <v>0</v>
      </c>
      <c r="G48" s="33" t="n">
        <v>0</v>
      </c>
      <c r="N48" s="33" t="s">
        <v>297</v>
      </c>
      <c r="O48" s="0" t="n">
        <v>75</v>
      </c>
      <c r="P48" s="0" t="n">
        <v>4</v>
      </c>
      <c r="Q48" s="0" t="n">
        <v>1</v>
      </c>
    </row>
    <row r="49" customFormat="false" ht="12.8" hidden="false" customHeight="false" outlineLevel="0" collapsed="false">
      <c r="A49" s="0" t="s">
        <v>101</v>
      </c>
      <c r="B49" s="0" t="s">
        <v>1722</v>
      </c>
      <c r="C49" s="0" t="n">
        <f aca="false">VLOOKUP(batch_6!A49,'patient_data_survival(Nov17)'!$B$2:$J$71,9,0)</f>
        <v>0</v>
      </c>
      <c r="D49" s="0" t="e">
        <f aca="false">VLOOKUP(batch_6!A49,yvonne_data!$C$2:$D$70,2,0)</f>
        <v>#N/A</v>
      </c>
      <c r="F49" s="33" t="n">
        <v>0</v>
      </c>
      <c r="G49" s="33" t="n">
        <v>0</v>
      </c>
      <c r="N49" s="33" t="s">
        <v>297</v>
      </c>
      <c r="O49" s="0" t="n">
        <v>75</v>
      </c>
      <c r="P49" s="0" t="n">
        <v>4</v>
      </c>
      <c r="Q49" s="0" t="n">
        <v>1</v>
      </c>
    </row>
    <row r="50" customFormat="false" ht="12.8" hidden="false" customHeight="false" outlineLevel="0" collapsed="false">
      <c r="A50" s="0" t="s">
        <v>101</v>
      </c>
      <c r="B50" s="0" t="s">
        <v>1723</v>
      </c>
      <c r="C50" s="0" t="n">
        <f aca="false">VLOOKUP(batch_6!A50,'patient_data_survival(Nov17)'!$B$2:$J$71,9,0)</f>
        <v>0</v>
      </c>
      <c r="D50" s="0" t="e">
        <f aca="false">VLOOKUP(batch_6!A50,yvonne_data!$C$2:$D$70,2,0)</f>
        <v>#N/A</v>
      </c>
      <c r="F50" s="33" t="n">
        <v>0</v>
      </c>
      <c r="G50" s="33" t="n">
        <v>0</v>
      </c>
      <c r="N50" s="33" t="s">
        <v>297</v>
      </c>
      <c r="O50" s="0" t="n">
        <v>75</v>
      </c>
      <c r="P50" s="0" t="n">
        <v>4</v>
      </c>
      <c r="Q50" s="0" t="n">
        <v>1</v>
      </c>
    </row>
    <row r="51" customFormat="false" ht="12.8" hidden="false" customHeight="false" outlineLevel="0" collapsed="false">
      <c r="A51" s="0" t="s">
        <v>101</v>
      </c>
      <c r="B51" s="0" t="s">
        <v>1724</v>
      </c>
      <c r="C51" s="0" t="n">
        <f aca="false">VLOOKUP(batch_6!A51,'patient_data_survival(Nov17)'!$B$2:$J$71,9,0)</f>
        <v>0</v>
      </c>
      <c r="D51" s="0" t="e">
        <f aca="false">VLOOKUP(batch_6!A51,yvonne_data!$C$2:$D$70,2,0)</f>
        <v>#N/A</v>
      </c>
      <c r="F51" s="33" t="n">
        <v>0</v>
      </c>
      <c r="G51" s="33" t="n">
        <v>0</v>
      </c>
      <c r="N51" s="33" t="s">
        <v>297</v>
      </c>
      <c r="O51" s="0" t="n">
        <v>75</v>
      </c>
      <c r="P51" s="0" t="n">
        <v>4</v>
      </c>
      <c r="Q51" s="0" t="n">
        <v>1</v>
      </c>
    </row>
    <row r="52" customFormat="false" ht="12.8" hidden="false" customHeight="false" outlineLevel="0" collapsed="false">
      <c r="A52" s="0" t="s">
        <v>101</v>
      </c>
      <c r="B52" s="0" t="s">
        <v>1725</v>
      </c>
      <c r="C52" s="0" t="n">
        <f aca="false">VLOOKUP(batch_6!A52,'patient_data_survival(Nov17)'!$B$2:$J$71,9,0)</f>
        <v>0</v>
      </c>
      <c r="D52" s="0" t="e">
        <f aca="false">VLOOKUP(batch_6!A52,yvonne_data!$C$2:$D$70,2,0)</f>
        <v>#N/A</v>
      </c>
      <c r="F52" s="33" t="n">
        <v>0</v>
      </c>
      <c r="G52" s="33" t="n">
        <v>0</v>
      </c>
      <c r="N52" s="0" t="s">
        <v>1726</v>
      </c>
      <c r="O52" s="0" t="n">
        <v>90</v>
      </c>
      <c r="P52" s="0" t="n">
        <v>4</v>
      </c>
      <c r="Q52" s="0" t="n">
        <v>2</v>
      </c>
    </row>
    <row r="53" customFormat="false" ht="12.8" hidden="false" customHeight="false" outlineLevel="0" collapsed="false">
      <c r="A53" s="0" t="s">
        <v>101</v>
      </c>
      <c r="B53" s="0" t="s">
        <v>1727</v>
      </c>
      <c r="C53" s="0" t="n">
        <f aca="false">VLOOKUP(batch_6!A53,'patient_data_survival(Nov17)'!$B$2:$J$71,9,0)</f>
        <v>0</v>
      </c>
      <c r="D53" s="0" t="e">
        <f aca="false">VLOOKUP(batch_6!A53,yvonne_data!$C$2:$D$70,2,0)</f>
        <v>#N/A</v>
      </c>
      <c r="F53" s="33" t="n">
        <v>0</v>
      </c>
      <c r="G53" s="33" t="n">
        <v>0</v>
      </c>
      <c r="N53" s="0" t="s">
        <v>1726</v>
      </c>
      <c r="O53" s="0" t="n">
        <v>90</v>
      </c>
      <c r="P53" s="0" t="n">
        <v>4</v>
      </c>
      <c r="Q53" s="0" t="n">
        <v>2</v>
      </c>
    </row>
    <row r="54" customFormat="false" ht="12.8" hidden="false" customHeight="false" outlineLevel="0" collapsed="false">
      <c r="A54" s="0" t="s">
        <v>101</v>
      </c>
      <c r="B54" s="0" t="s">
        <v>1728</v>
      </c>
      <c r="C54" s="0" t="n">
        <f aca="false">VLOOKUP(batch_6!A54,'patient_data_survival(Nov17)'!$B$2:$J$71,9,0)</f>
        <v>0</v>
      </c>
      <c r="D54" s="0" t="e">
        <f aca="false">VLOOKUP(batch_6!A54,yvonne_data!$C$2:$D$70,2,0)</f>
        <v>#N/A</v>
      </c>
      <c r="F54" s="33" t="n">
        <v>0</v>
      </c>
      <c r="G54" s="33" t="n">
        <v>0</v>
      </c>
      <c r="N54" s="0" t="s">
        <v>1726</v>
      </c>
      <c r="O54" s="0" t="n">
        <v>90</v>
      </c>
      <c r="P54" s="0" t="n">
        <v>4</v>
      </c>
      <c r="Q54" s="0" t="n">
        <v>2</v>
      </c>
    </row>
    <row r="55" customFormat="false" ht="12.8" hidden="false" customHeight="false" outlineLevel="0" collapsed="false">
      <c r="A55" s="0" t="s">
        <v>101</v>
      </c>
      <c r="B55" s="0" t="s">
        <v>1729</v>
      </c>
      <c r="C55" s="0" t="n">
        <f aca="false">VLOOKUP(batch_6!A55,'patient_data_survival(Nov17)'!$B$2:$J$71,9,0)</f>
        <v>0</v>
      </c>
      <c r="D55" s="0" t="e">
        <f aca="false">VLOOKUP(batch_6!A55,yvonne_data!$C$2:$D$70,2,0)</f>
        <v>#N/A</v>
      </c>
      <c r="F55" s="33" t="n">
        <v>0</v>
      </c>
      <c r="G55" s="33" t="n">
        <v>0</v>
      </c>
      <c r="N55" s="0" t="s">
        <v>1726</v>
      </c>
      <c r="O55" s="0" t="n">
        <v>90</v>
      </c>
      <c r="P55" s="0" t="n">
        <v>4</v>
      </c>
      <c r="Q55" s="0" t="n">
        <v>2</v>
      </c>
    </row>
    <row r="56" customFormat="false" ht="12.8" hidden="false" customHeight="false" outlineLevel="0" collapsed="false">
      <c r="A56" s="0" t="s">
        <v>101</v>
      </c>
      <c r="B56" s="0" t="s">
        <v>1730</v>
      </c>
      <c r="C56" s="0" t="n">
        <f aca="false">VLOOKUP(batch_6!A56,'patient_data_survival(Nov17)'!$B$2:$J$71,9,0)</f>
        <v>0</v>
      </c>
      <c r="D56" s="0" t="e">
        <f aca="false">VLOOKUP(batch_6!A56,yvonne_data!$C$2:$D$70,2,0)</f>
        <v>#N/A</v>
      </c>
      <c r="F56" s="33" t="n">
        <v>0</v>
      </c>
      <c r="G56" s="33" t="n">
        <v>0</v>
      </c>
      <c r="N56" s="0" t="s">
        <v>1726</v>
      </c>
      <c r="O56" s="0" t="n">
        <v>90</v>
      </c>
      <c r="P56" s="0" t="n">
        <v>4</v>
      </c>
      <c r="Q56" s="0" t="n">
        <v>2</v>
      </c>
    </row>
    <row r="57" customFormat="false" ht="12.8" hidden="false" customHeight="false" outlineLevel="0" collapsed="false">
      <c r="A57" s="0" t="s">
        <v>103</v>
      </c>
      <c r="B57" s="0" t="s">
        <v>1731</v>
      </c>
      <c r="C57" s="0" t="n">
        <f aca="false">VLOOKUP(batch_6!A57,'patient_data_survival(Nov17)'!$B$2:$J$71,9,0)</f>
        <v>0</v>
      </c>
      <c r="D57" s="0" t="e">
        <f aca="false">VLOOKUP(batch_6!A57,yvonne_data!$C$2:$D$70,2,0)</f>
        <v>#N/A</v>
      </c>
      <c r="F57" s="33" t="n">
        <v>0</v>
      </c>
      <c r="G57" s="33" t="n">
        <v>0</v>
      </c>
      <c r="O57" s="0" t="n">
        <v>60</v>
      </c>
      <c r="P57" s="0" t="n">
        <v>4</v>
      </c>
      <c r="Q57" s="0" t="n">
        <v>1</v>
      </c>
    </row>
    <row r="58" customFormat="false" ht="12.8" hidden="false" customHeight="false" outlineLevel="0" collapsed="false">
      <c r="A58" s="0" t="s">
        <v>103</v>
      </c>
      <c r="B58" s="0" t="s">
        <v>1732</v>
      </c>
      <c r="C58" s="0" t="n">
        <f aca="false">VLOOKUP(batch_6!A58,'patient_data_survival(Nov17)'!$B$2:$J$71,9,0)</f>
        <v>0</v>
      </c>
      <c r="D58" s="0" t="e">
        <f aca="false">VLOOKUP(batch_6!A58,yvonne_data!$C$2:$D$70,2,0)</f>
        <v>#N/A</v>
      </c>
      <c r="F58" s="33" t="n">
        <v>0</v>
      </c>
      <c r="G58" s="33" t="n">
        <v>0</v>
      </c>
      <c r="O58" s="0" t="n">
        <v>60</v>
      </c>
      <c r="P58" s="0" t="n">
        <v>4</v>
      </c>
      <c r="Q58" s="0" t="n">
        <v>1</v>
      </c>
    </row>
    <row r="59" customFormat="false" ht="12.8" hidden="false" customHeight="false" outlineLevel="0" collapsed="false">
      <c r="A59" s="0" t="s">
        <v>103</v>
      </c>
      <c r="B59" s="0" t="s">
        <v>1733</v>
      </c>
      <c r="C59" s="0" t="n">
        <f aca="false">VLOOKUP(batch_6!A59,'patient_data_survival(Nov17)'!$B$2:$J$71,9,0)</f>
        <v>0</v>
      </c>
      <c r="D59" s="0" t="e">
        <f aca="false">VLOOKUP(batch_6!A59,yvonne_data!$C$2:$D$70,2,0)</f>
        <v>#N/A</v>
      </c>
      <c r="F59" s="33" t="n">
        <v>0</v>
      </c>
      <c r="G59" s="33" t="n">
        <v>0</v>
      </c>
      <c r="N59" s="33" t="s">
        <v>295</v>
      </c>
      <c r="O59" s="0" t="n">
        <v>60</v>
      </c>
      <c r="P59" s="0" t="n">
        <v>4</v>
      </c>
      <c r="Q59" s="0" t="n">
        <v>1</v>
      </c>
    </row>
    <row r="60" customFormat="false" ht="12.8" hidden="false" customHeight="false" outlineLevel="0" collapsed="false">
      <c r="A60" s="0" t="s">
        <v>103</v>
      </c>
      <c r="B60" s="0" t="s">
        <v>1734</v>
      </c>
      <c r="C60" s="0" t="n">
        <f aca="false">VLOOKUP(batch_6!A60,'patient_data_survival(Nov17)'!$B$2:$J$71,9,0)</f>
        <v>0</v>
      </c>
      <c r="D60" s="0" t="e">
        <f aca="false">VLOOKUP(batch_6!A60,yvonne_data!$C$2:$D$70,2,0)</f>
        <v>#N/A</v>
      </c>
      <c r="F60" s="33" t="n">
        <v>0</v>
      </c>
      <c r="G60" s="33" t="n">
        <v>0</v>
      </c>
      <c r="N60" s="33" t="s">
        <v>1735</v>
      </c>
      <c r="O60" s="0" t="n">
        <v>60</v>
      </c>
      <c r="P60" s="0" t="n">
        <v>4</v>
      </c>
      <c r="Q60" s="0" t="n">
        <v>1</v>
      </c>
    </row>
    <row r="61" customFormat="false" ht="12.8" hidden="false" customHeight="false" outlineLevel="0" collapsed="false">
      <c r="A61" s="0" t="s">
        <v>103</v>
      </c>
      <c r="B61" s="0" t="s">
        <v>1736</v>
      </c>
      <c r="C61" s="0" t="n">
        <f aca="false">VLOOKUP(batch_6!A61,'patient_data_survival(Nov17)'!$B$2:$J$71,9,0)</f>
        <v>0</v>
      </c>
      <c r="D61" s="0" t="e">
        <f aca="false">VLOOKUP(batch_6!A61,yvonne_data!$C$2:$D$70,2,0)</f>
        <v>#N/A</v>
      </c>
      <c r="F61" s="33" t="n">
        <v>0</v>
      </c>
      <c r="G61" s="33" t="n">
        <v>0</v>
      </c>
      <c r="O61" s="0" t="n">
        <v>60</v>
      </c>
      <c r="P61" s="0" t="n">
        <v>4</v>
      </c>
      <c r="Q61" s="0" t="n">
        <v>1</v>
      </c>
    </row>
    <row r="62" customFormat="false" ht="12.8" hidden="false" customHeight="false" outlineLevel="0" collapsed="false">
      <c r="A62" s="0" t="s">
        <v>103</v>
      </c>
      <c r="B62" s="0" t="s">
        <v>1737</v>
      </c>
      <c r="C62" s="0" t="n">
        <f aca="false">VLOOKUP(batch_6!A62,'patient_data_survival(Nov17)'!$B$2:$J$71,9,0)</f>
        <v>0</v>
      </c>
      <c r="D62" s="0" t="e">
        <f aca="false">VLOOKUP(batch_6!A62,yvonne_data!$C$2:$D$70,2,0)</f>
        <v>#N/A</v>
      </c>
      <c r="F62" s="33" t="n">
        <v>0</v>
      </c>
      <c r="G62" s="33" t="n">
        <v>0</v>
      </c>
      <c r="N62" s="33" t="s">
        <v>1735</v>
      </c>
      <c r="O62" s="0" t="n">
        <v>60</v>
      </c>
      <c r="P62" s="0" t="n">
        <v>4</v>
      </c>
      <c r="Q62" s="0" t="n">
        <v>1</v>
      </c>
    </row>
    <row r="63" customFormat="false" ht="12.8" hidden="false" customHeight="false" outlineLevel="0" collapsed="false">
      <c r="A63" s="0" t="s">
        <v>103</v>
      </c>
      <c r="B63" s="0" t="s">
        <v>1738</v>
      </c>
      <c r="C63" s="0" t="n">
        <f aca="false">VLOOKUP(batch_6!A63,'patient_data_survival(Nov17)'!$B$2:$J$71,9,0)</f>
        <v>0</v>
      </c>
      <c r="D63" s="0" t="e">
        <f aca="false">VLOOKUP(batch_6!A63,yvonne_data!$C$2:$D$70,2,0)</f>
        <v>#N/A</v>
      </c>
      <c r="F63" s="33" t="n">
        <v>0</v>
      </c>
      <c r="G63" s="33" t="n">
        <v>0</v>
      </c>
      <c r="N63" s="0" t="s">
        <v>1680</v>
      </c>
      <c r="O63" s="0" t="n">
        <v>90</v>
      </c>
      <c r="P63" s="0" t="n">
        <v>4</v>
      </c>
      <c r="Q63" s="0" t="n">
        <v>2</v>
      </c>
    </row>
    <row r="64" customFormat="false" ht="12.8" hidden="false" customHeight="false" outlineLevel="0" collapsed="false">
      <c r="A64" s="0" t="s">
        <v>103</v>
      </c>
      <c r="B64" s="0" t="s">
        <v>1739</v>
      </c>
      <c r="C64" s="0" t="n">
        <f aca="false">VLOOKUP(batch_6!A64,'patient_data_survival(Nov17)'!$B$2:$J$71,9,0)</f>
        <v>0</v>
      </c>
      <c r="D64" s="0" t="e">
        <f aca="false">VLOOKUP(batch_6!A64,yvonne_data!$C$2:$D$70,2,0)</f>
        <v>#N/A</v>
      </c>
      <c r="F64" s="33" t="n">
        <v>0</v>
      </c>
      <c r="G64" s="33" t="n">
        <v>0</v>
      </c>
      <c r="O64" s="0" t="n">
        <v>90</v>
      </c>
      <c r="P64" s="0" t="n">
        <v>4</v>
      </c>
      <c r="Q64" s="0" t="n">
        <v>2</v>
      </c>
    </row>
    <row r="65" customFormat="false" ht="12.8" hidden="false" customHeight="false" outlineLevel="0" collapsed="false">
      <c r="A65" s="0" t="s">
        <v>103</v>
      </c>
      <c r="B65" s="0" t="s">
        <v>1740</v>
      </c>
      <c r="C65" s="0" t="n">
        <f aca="false">VLOOKUP(batch_6!A65,'patient_data_survival(Nov17)'!$B$2:$J$71,9,0)</f>
        <v>0</v>
      </c>
      <c r="D65" s="0" t="e">
        <f aca="false">VLOOKUP(batch_6!A65,yvonne_data!$C$2:$D$70,2,0)</f>
        <v>#N/A</v>
      </c>
      <c r="F65" s="33" t="n">
        <v>0</v>
      </c>
      <c r="G65" s="33" t="n">
        <v>0</v>
      </c>
      <c r="O65" s="0" t="n">
        <v>90</v>
      </c>
      <c r="P65" s="0" t="n">
        <v>4</v>
      </c>
      <c r="Q65" s="0" t="n">
        <v>2</v>
      </c>
    </row>
    <row r="66" customFormat="false" ht="12.8" hidden="false" customHeight="false" outlineLevel="0" collapsed="false">
      <c r="A66" s="0" t="s">
        <v>103</v>
      </c>
      <c r="B66" s="0" t="s">
        <v>1741</v>
      </c>
      <c r="C66" s="0" t="n">
        <f aca="false">VLOOKUP(batch_6!A66,'patient_data_survival(Nov17)'!$B$2:$J$71,9,0)</f>
        <v>0</v>
      </c>
      <c r="D66" s="0" t="e">
        <f aca="false">VLOOKUP(batch_6!A66,yvonne_data!$C$2:$D$70,2,0)</f>
        <v>#N/A</v>
      </c>
      <c r="F66" s="33" t="n">
        <v>0</v>
      </c>
      <c r="G66" s="33" t="n">
        <v>0</v>
      </c>
      <c r="N66" s="0" t="s">
        <v>1678</v>
      </c>
      <c r="O66" s="0" t="n">
        <v>90</v>
      </c>
      <c r="P66" s="0" t="n">
        <v>4</v>
      </c>
      <c r="Q66" s="0" t="n">
        <v>2</v>
      </c>
    </row>
    <row r="67" customFormat="false" ht="12.8" hidden="false" customHeight="false" outlineLevel="0" collapsed="false">
      <c r="A67" s="0" t="s">
        <v>103</v>
      </c>
      <c r="B67" s="0" t="s">
        <v>1742</v>
      </c>
      <c r="C67" s="0" t="n">
        <f aca="false">VLOOKUP(batch_6!A67,'patient_data_survival(Nov17)'!$B$2:$J$71,9,0)</f>
        <v>0</v>
      </c>
      <c r="D67" s="0" t="e">
        <f aca="false">VLOOKUP(batch_6!A67,yvonne_data!$C$2:$D$70,2,0)</f>
        <v>#N/A</v>
      </c>
      <c r="F67" s="33" t="n">
        <v>0</v>
      </c>
      <c r="G67" s="33" t="n">
        <v>0</v>
      </c>
      <c r="O67" s="0" t="n">
        <v>90</v>
      </c>
      <c r="P67" s="0" t="n">
        <v>4</v>
      </c>
      <c r="Q67" s="0" t="n">
        <v>2</v>
      </c>
    </row>
    <row r="68" customFormat="false" ht="12.8" hidden="false" customHeight="false" outlineLevel="0" collapsed="false">
      <c r="A68" s="0" t="s">
        <v>103</v>
      </c>
      <c r="B68" s="0" t="s">
        <v>1743</v>
      </c>
      <c r="C68" s="0" t="n">
        <f aca="false">VLOOKUP(batch_6!A68,'patient_data_survival(Nov17)'!$B$2:$J$71,9,0)</f>
        <v>0</v>
      </c>
      <c r="D68" s="0" t="e">
        <f aca="false">VLOOKUP(batch_6!A68,yvonne_data!$C$2:$D$70,2,0)</f>
        <v>#N/A</v>
      </c>
      <c r="F68" s="33" t="n">
        <v>0</v>
      </c>
      <c r="G68" s="33" t="n">
        <v>0</v>
      </c>
      <c r="N68" s="0" t="s">
        <v>1678</v>
      </c>
      <c r="O68" s="0" t="n">
        <v>90</v>
      </c>
      <c r="P68" s="0" t="n">
        <v>4</v>
      </c>
      <c r="Q68" s="0" t="n">
        <v>2</v>
      </c>
    </row>
    <row r="69" customFormat="false" ht="12.8" hidden="true" customHeight="false" outlineLevel="0" collapsed="false">
      <c r="A69" s="0" t="s">
        <v>105</v>
      </c>
      <c r="B69" s="0" t="s">
        <v>1744</v>
      </c>
      <c r="C69" s="0" t="e">
        <f aca="false">VLOOKUP(batch_6!A69,'patient_data_survival(Nov17)'!$B$2:$J$71,9,0)</f>
        <v>#N/A</v>
      </c>
      <c r="D69" s="0" t="e">
        <f aca="false">VLOOKUP(batch_6!A69,yvonne_data!$C$2:$D$70,2,0)</f>
        <v>#N/A</v>
      </c>
      <c r="F69" s="33" t="n">
        <v>0</v>
      </c>
      <c r="G69" s="33" t="n">
        <v>0</v>
      </c>
      <c r="N69" s="33" t="s">
        <v>1720</v>
      </c>
      <c r="O69" s="0" t="n">
        <v>5</v>
      </c>
      <c r="P69" s="0" t="n">
        <v>4</v>
      </c>
      <c r="Q69" s="0" t="n">
        <v>1</v>
      </c>
      <c r="R69" s="0" t="s">
        <v>1744</v>
      </c>
    </row>
    <row r="70" customFormat="false" ht="12.8" hidden="true" customHeight="false" outlineLevel="0" collapsed="false">
      <c r="A70" s="0" t="s">
        <v>105</v>
      </c>
      <c r="B70" s="0" t="s">
        <v>1745</v>
      </c>
      <c r="C70" s="0" t="e">
        <f aca="false">VLOOKUP(batch_6!A70,'patient_data_survival(Nov17)'!$B$2:$J$71,9,0)</f>
        <v>#N/A</v>
      </c>
      <c r="D70" s="0" t="e">
        <f aca="false">VLOOKUP(batch_6!A70,yvonne_data!$C$2:$D$70,2,0)</f>
        <v>#N/A</v>
      </c>
      <c r="F70" s="33" t="n">
        <v>0</v>
      </c>
      <c r="G70" s="33" t="n">
        <v>0</v>
      </c>
      <c r="N70" s="33" t="s">
        <v>297</v>
      </c>
      <c r="O70" s="0" t="n">
        <v>5</v>
      </c>
      <c r="P70" s="0" t="n">
        <v>4</v>
      </c>
      <c r="Q70" s="0" t="n">
        <v>1</v>
      </c>
      <c r="R70" s="0" t="s">
        <v>1744</v>
      </c>
    </row>
    <row r="71" customFormat="false" ht="12.8" hidden="true" customHeight="false" outlineLevel="0" collapsed="false">
      <c r="A71" s="0" t="s">
        <v>105</v>
      </c>
      <c r="B71" s="0" t="s">
        <v>1746</v>
      </c>
      <c r="C71" s="0" t="e">
        <f aca="false">VLOOKUP(batch_6!A71,'patient_data_survival(Nov17)'!$B$2:$J$71,9,0)</f>
        <v>#N/A</v>
      </c>
      <c r="D71" s="0" t="e">
        <f aca="false">VLOOKUP(batch_6!A71,yvonne_data!$C$2:$D$70,2,0)</f>
        <v>#N/A</v>
      </c>
      <c r="F71" s="33" t="n">
        <v>0</v>
      </c>
      <c r="G71" s="33" t="n">
        <v>0</v>
      </c>
      <c r="N71" s="33" t="s">
        <v>297</v>
      </c>
      <c r="O71" s="0" t="n">
        <v>5</v>
      </c>
      <c r="P71" s="0" t="n">
        <v>4</v>
      </c>
      <c r="Q71" s="0" t="n">
        <v>1</v>
      </c>
      <c r="R71" s="0" t="s">
        <v>1744</v>
      </c>
    </row>
    <row r="72" customFormat="false" ht="12.8" hidden="true" customHeight="false" outlineLevel="0" collapsed="false">
      <c r="A72" s="0" t="s">
        <v>105</v>
      </c>
      <c r="B72" s="0" t="s">
        <v>1747</v>
      </c>
      <c r="C72" s="0" t="e">
        <f aca="false">VLOOKUP(batch_6!A72,'patient_data_survival(Nov17)'!$B$2:$J$71,9,0)</f>
        <v>#N/A</v>
      </c>
      <c r="D72" s="0" t="e">
        <f aca="false">VLOOKUP(batch_6!A72,yvonne_data!$C$2:$D$70,2,0)</f>
        <v>#N/A</v>
      </c>
      <c r="F72" s="33" t="n">
        <v>0</v>
      </c>
      <c r="G72" s="33" t="n">
        <v>0</v>
      </c>
      <c r="N72" s="33" t="s">
        <v>297</v>
      </c>
      <c r="O72" s="0" t="n">
        <v>5</v>
      </c>
      <c r="P72" s="0" t="n">
        <v>4</v>
      </c>
      <c r="Q72" s="0" t="n">
        <v>1</v>
      </c>
      <c r="R72" s="0" t="s">
        <v>580</v>
      </c>
    </row>
    <row r="73" customFormat="false" ht="12.8" hidden="false" customHeight="false" outlineLevel="0" collapsed="false">
      <c r="A73" s="0" t="s">
        <v>107</v>
      </c>
      <c r="B73" s="0" t="s">
        <v>580</v>
      </c>
      <c r="C73" s="0" t="n">
        <f aca="false">VLOOKUP(batch_6!A73,'patient_data_survival(Nov17)'!$B$2:$J$71,9,0)</f>
        <v>0</v>
      </c>
      <c r="D73" s="0" t="e">
        <f aca="false">VLOOKUP(batch_6!A73,yvonne_data!$C$2:$D$70,2,0)</f>
        <v>#N/A</v>
      </c>
      <c r="F73" s="33" t="n">
        <v>0</v>
      </c>
      <c r="G73" s="33" t="n">
        <v>0</v>
      </c>
      <c r="N73" s="33" t="s">
        <v>1680</v>
      </c>
      <c r="O73" s="0" t="n">
        <v>80</v>
      </c>
      <c r="P73" s="0" t="n">
        <v>4</v>
      </c>
      <c r="Q73" s="0" t="n">
        <v>1</v>
      </c>
      <c r="R73" s="0" t="s">
        <v>580</v>
      </c>
    </row>
    <row r="74" customFormat="false" ht="12.8" hidden="false" customHeight="false" outlineLevel="0" collapsed="false">
      <c r="A74" s="0" t="s">
        <v>107</v>
      </c>
      <c r="B74" s="0" t="s">
        <v>1748</v>
      </c>
      <c r="C74" s="0" t="n">
        <f aca="false">VLOOKUP(batch_6!A74,'patient_data_survival(Nov17)'!$B$2:$J$71,9,0)</f>
        <v>0</v>
      </c>
      <c r="D74" s="0" t="e">
        <f aca="false">VLOOKUP(batch_6!A74,yvonne_data!$C$2:$D$70,2,0)</f>
        <v>#N/A</v>
      </c>
      <c r="F74" s="33" t="n">
        <v>0</v>
      </c>
      <c r="G74" s="33" t="n">
        <v>0</v>
      </c>
      <c r="N74" s="33" t="s">
        <v>295</v>
      </c>
      <c r="O74" s="0" t="n">
        <v>80</v>
      </c>
      <c r="P74" s="0" t="n">
        <v>4</v>
      </c>
      <c r="Q74" s="0" t="n">
        <v>1</v>
      </c>
      <c r="R74" s="0" t="s">
        <v>580</v>
      </c>
    </row>
    <row r="75" customFormat="false" ht="12.8" hidden="false" customHeight="false" outlineLevel="0" collapsed="false">
      <c r="A75" s="0" t="s">
        <v>107</v>
      </c>
      <c r="B75" s="0" t="s">
        <v>1749</v>
      </c>
      <c r="C75" s="0" t="n">
        <f aca="false">VLOOKUP(batch_6!A75,'patient_data_survival(Nov17)'!$B$2:$J$71,9,0)</f>
        <v>0</v>
      </c>
      <c r="D75" s="0" t="e">
        <f aca="false">VLOOKUP(batch_6!A75,yvonne_data!$C$2:$D$70,2,0)</f>
        <v>#N/A</v>
      </c>
      <c r="F75" s="33" t="n">
        <v>0</v>
      </c>
      <c r="G75" s="33" t="n">
        <v>0</v>
      </c>
      <c r="N75" s="33" t="s">
        <v>1750</v>
      </c>
      <c r="P75" s="0" t="n">
        <v>4</v>
      </c>
      <c r="Q75" s="0" t="n">
        <v>1</v>
      </c>
      <c r="R75" s="0" t="s">
        <v>580</v>
      </c>
    </row>
    <row r="76" customFormat="false" ht="12.8" hidden="false" customHeight="false" outlineLevel="0" collapsed="false">
      <c r="A76" s="0" t="s">
        <v>107</v>
      </c>
      <c r="B76" s="0" t="s">
        <v>1751</v>
      </c>
      <c r="C76" s="0" t="n">
        <f aca="false">VLOOKUP(batch_6!A76,'patient_data_survival(Nov17)'!$B$2:$J$71,9,0)</f>
        <v>0</v>
      </c>
      <c r="D76" s="0" t="e">
        <f aca="false">VLOOKUP(batch_6!A76,yvonne_data!$C$2:$D$70,2,0)</f>
        <v>#N/A</v>
      </c>
      <c r="F76" s="33" t="n">
        <v>0</v>
      </c>
      <c r="G76" s="33" t="n">
        <v>0</v>
      </c>
      <c r="N76" s="33" t="s">
        <v>1750</v>
      </c>
      <c r="P76" s="0" t="n">
        <v>4</v>
      </c>
      <c r="Q76" s="0" t="n">
        <v>1</v>
      </c>
      <c r="R76" s="0" t="s">
        <v>580</v>
      </c>
    </row>
    <row r="77" customFormat="false" ht="12.8" hidden="false" customHeight="false" outlineLevel="0" collapsed="false">
      <c r="A77" s="0" t="s">
        <v>107</v>
      </c>
      <c r="B77" s="0" t="s">
        <v>1752</v>
      </c>
      <c r="C77" s="0" t="n">
        <f aca="false">VLOOKUP(batch_6!A77,'patient_data_survival(Nov17)'!$B$2:$J$71,9,0)</f>
        <v>0</v>
      </c>
      <c r="D77" s="0" t="e">
        <f aca="false">VLOOKUP(batch_6!A77,yvonne_data!$C$2:$D$70,2,0)</f>
        <v>#N/A</v>
      </c>
      <c r="F77" s="33" t="n">
        <v>0</v>
      </c>
      <c r="G77" s="33" t="n">
        <v>0</v>
      </c>
      <c r="N77" s="33" t="s">
        <v>295</v>
      </c>
      <c r="O77" s="0" t="n">
        <v>80</v>
      </c>
      <c r="P77" s="0" t="n">
        <v>4</v>
      </c>
      <c r="Q77" s="0" t="n">
        <v>1</v>
      </c>
      <c r="R77" s="0" t="s">
        <v>580</v>
      </c>
    </row>
    <row r="78" customFormat="false" ht="12.8" hidden="false" customHeight="false" outlineLevel="0" collapsed="false">
      <c r="A78" s="0" t="s">
        <v>107</v>
      </c>
      <c r="B78" s="0" t="s">
        <v>1753</v>
      </c>
      <c r="C78" s="0" t="n">
        <f aca="false">VLOOKUP(batch_6!A78,'patient_data_survival(Nov17)'!$B$2:$J$71,9,0)</f>
        <v>0</v>
      </c>
      <c r="D78" s="0" t="e">
        <f aca="false">VLOOKUP(batch_6!A78,yvonne_data!$C$2:$D$70,2,0)</f>
        <v>#N/A</v>
      </c>
      <c r="F78" s="33" t="n">
        <v>0</v>
      </c>
      <c r="G78" s="33" t="n">
        <v>0</v>
      </c>
      <c r="N78" s="33" t="s">
        <v>295</v>
      </c>
      <c r="O78" s="0" t="n">
        <v>80</v>
      </c>
      <c r="P78" s="0" t="n">
        <v>4</v>
      </c>
      <c r="Q78" s="0" t="n">
        <v>1</v>
      </c>
      <c r="R78" s="0" t="s">
        <v>580</v>
      </c>
    </row>
    <row r="79" customFormat="false" ht="12.8" hidden="false" customHeight="false" outlineLevel="0" collapsed="false">
      <c r="A79" s="0" t="s">
        <v>107</v>
      </c>
      <c r="B79" s="0" t="s">
        <v>1754</v>
      </c>
      <c r="C79" s="0" t="n">
        <f aca="false">VLOOKUP(batch_6!A79,'patient_data_survival(Nov17)'!$B$2:$J$71,9,0)</f>
        <v>0</v>
      </c>
      <c r="D79" s="0" t="e">
        <f aca="false">VLOOKUP(batch_6!A79,yvonne_data!$C$2:$D$70,2,0)</f>
        <v>#N/A</v>
      </c>
      <c r="F79" s="33" t="n">
        <v>0</v>
      </c>
      <c r="G79" s="33" t="n">
        <v>0</v>
      </c>
      <c r="O79" s="0" t="n">
        <v>80</v>
      </c>
      <c r="P79" s="0" t="n">
        <v>4</v>
      </c>
      <c r="Q79" s="0" t="n">
        <v>1</v>
      </c>
      <c r="R79" s="0" t="s">
        <v>580</v>
      </c>
    </row>
    <row r="80" customFormat="false" ht="12.8" hidden="false" customHeight="false" outlineLevel="0" collapsed="false">
      <c r="A80" s="0" t="s">
        <v>107</v>
      </c>
      <c r="B80" s="0" t="s">
        <v>1755</v>
      </c>
      <c r="C80" s="0" t="n">
        <f aca="false">VLOOKUP(batch_6!A80,'patient_data_survival(Nov17)'!$B$2:$J$71,9,0)</f>
        <v>0</v>
      </c>
      <c r="D80" s="0" t="e">
        <f aca="false">VLOOKUP(batch_6!A80,yvonne_data!$C$2:$D$70,2,0)</f>
        <v>#N/A</v>
      </c>
      <c r="F80" s="33" t="n">
        <v>0</v>
      </c>
      <c r="G80" s="33" t="n">
        <v>0</v>
      </c>
      <c r="N80" s="33" t="s">
        <v>295</v>
      </c>
      <c r="O80" s="0" t="n">
        <v>80</v>
      </c>
      <c r="P80" s="0" t="n">
        <v>4</v>
      </c>
      <c r="Q80" s="0" t="n">
        <v>1</v>
      </c>
      <c r="R80" s="0" t="s">
        <v>1756</v>
      </c>
    </row>
    <row r="81" customFormat="false" ht="12.8" hidden="false" customHeight="false" outlineLevel="0" collapsed="false">
      <c r="A81" s="0" t="s">
        <v>107</v>
      </c>
      <c r="B81" s="0" t="s">
        <v>1757</v>
      </c>
      <c r="C81" s="0" t="n">
        <f aca="false">VLOOKUP(batch_6!A81,'patient_data_survival(Nov17)'!$B$2:$J$71,9,0)</f>
        <v>0</v>
      </c>
      <c r="D81" s="0" t="e">
        <f aca="false">VLOOKUP(batch_6!A81,yvonne_data!$C$2:$D$70,2,0)</f>
        <v>#N/A</v>
      </c>
      <c r="F81" s="33" t="n">
        <v>0</v>
      </c>
      <c r="G81" s="33" t="n">
        <v>0</v>
      </c>
      <c r="N81" s="0" t="s">
        <v>1680</v>
      </c>
      <c r="P81" s="0" t="n">
        <v>4</v>
      </c>
      <c r="Q81" s="0" t="n">
        <v>2</v>
      </c>
    </row>
    <row r="82" customFormat="false" ht="12.8" hidden="false" customHeight="false" outlineLevel="0" collapsed="false">
      <c r="A82" s="0" t="s">
        <v>107</v>
      </c>
      <c r="B82" s="0" t="s">
        <v>1758</v>
      </c>
      <c r="C82" s="0" t="n">
        <f aca="false">VLOOKUP(batch_6!A82,'patient_data_survival(Nov17)'!$B$2:$J$71,9,0)</f>
        <v>0</v>
      </c>
      <c r="D82" s="0" t="e">
        <f aca="false">VLOOKUP(batch_6!A82,yvonne_data!$C$2:$D$70,2,0)</f>
        <v>#N/A</v>
      </c>
      <c r="F82" s="33" t="n">
        <v>0</v>
      </c>
      <c r="G82" s="33" t="n">
        <v>0</v>
      </c>
      <c r="N82" s="0" t="s">
        <v>1678</v>
      </c>
      <c r="P82" s="0" t="n">
        <v>4</v>
      </c>
      <c r="Q82" s="0" t="n">
        <v>2</v>
      </c>
    </row>
    <row r="83" customFormat="false" ht="12.8" hidden="false" customHeight="false" outlineLevel="0" collapsed="false">
      <c r="A83" s="0" t="s">
        <v>107</v>
      </c>
      <c r="B83" s="0" t="s">
        <v>1759</v>
      </c>
      <c r="C83" s="0" t="n">
        <f aca="false">VLOOKUP(batch_6!A83,'patient_data_survival(Nov17)'!$B$2:$J$71,9,0)</f>
        <v>0</v>
      </c>
      <c r="D83" s="0" t="e">
        <f aca="false">VLOOKUP(batch_6!A83,yvonne_data!$C$2:$D$70,2,0)</f>
        <v>#N/A</v>
      </c>
      <c r="F83" s="33" t="n">
        <v>0</v>
      </c>
      <c r="G83" s="33" t="n">
        <v>0</v>
      </c>
      <c r="N83" s="0" t="s">
        <v>1678</v>
      </c>
      <c r="P83" s="0" t="n">
        <v>4</v>
      </c>
      <c r="Q83" s="0" t="n">
        <v>2</v>
      </c>
    </row>
    <row r="84" customFormat="false" ht="12.8" hidden="false" customHeight="false" outlineLevel="0" collapsed="false">
      <c r="A84" s="0" t="s">
        <v>107</v>
      </c>
      <c r="B84" s="0" t="s">
        <v>1760</v>
      </c>
      <c r="C84" s="0" t="n">
        <f aca="false">VLOOKUP(batch_6!A84,'patient_data_survival(Nov17)'!$B$2:$J$71,9,0)</f>
        <v>0</v>
      </c>
      <c r="D84" s="0" t="e">
        <f aca="false">VLOOKUP(batch_6!A84,yvonne_data!$C$2:$D$70,2,0)</f>
        <v>#N/A</v>
      </c>
      <c r="F84" s="33" t="n">
        <v>0</v>
      </c>
      <c r="G84" s="33" t="n">
        <v>0</v>
      </c>
      <c r="N84" s="0" t="s">
        <v>1678</v>
      </c>
      <c r="P84" s="0" t="n">
        <v>4</v>
      </c>
      <c r="Q84" s="0" t="n">
        <v>2</v>
      </c>
    </row>
    <row r="85" customFormat="false" ht="12.8" hidden="false" customHeight="false" outlineLevel="0" collapsed="false">
      <c r="A85" s="0" t="s">
        <v>107</v>
      </c>
      <c r="B85" s="0" t="s">
        <v>1761</v>
      </c>
      <c r="C85" s="0" t="n">
        <f aca="false">VLOOKUP(batch_6!A85,'patient_data_survival(Nov17)'!$B$2:$J$71,9,0)</f>
        <v>0</v>
      </c>
      <c r="D85" s="0" t="e">
        <f aca="false">VLOOKUP(batch_6!A85,yvonne_data!$C$2:$D$70,2,0)</f>
        <v>#N/A</v>
      </c>
      <c r="F85" s="33" t="n">
        <v>0</v>
      </c>
      <c r="G85" s="33" t="n">
        <v>0</v>
      </c>
      <c r="N85" s="0" t="s">
        <v>1678</v>
      </c>
      <c r="P85" s="0" t="n">
        <v>4</v>
      </c>
      <c r="Q85" s="0" t="n">
        <v>2</v>
      </c>
    </row>
    <row r="86" customFormat="false" ht="12.8" hidden="false" customHeight="false" outlineLevel="0" collapsed="false">
      <c r="A86" s="0" t="s">
        <v>107</v>
      </c>
      <c r="B86" s="0" t="s">
        <v>1762</v>
      </c>
      <c r="C86" s="0" t="n">
        <f aca="false">VLOOKUP(batch_6!A86,'patient_data_survival(Nov17)'!$B$2:$J$71,9,0)</f>
        <v>0</v>
      </c>
      <c r="D86" s="0" t="e">
        <f aca="false">VLOOKUP(batch_6!A86,yvonne_data!$C$2:$D$70,2,0)</f>
        <v>#N/A</v>
      </c>
      <c r="F86" s="33" t="n">
        <v>0</v>
      </c>
      <c r="G86" s="33" t="n">
        <v>0</v>
      </c>
      <c r="N86" s="0" t="s">
        <v>1678</v>
      </c>
      <c r="P86" s="0" t="n">
        <v>4</v>
      </c>
      <c r="Q86" s="0" t="n">
        <v>2</v>
      </c>
    </row>
    <row r="87" customFormat="false" ht="12.8" hidden="false" customHeight="false" outlineLevel="0" collapsed="false">
      <c r="A87" s="0" t="s">
        <v>107</v>
      </c>
      <c r="B87" s="0" t="s">
        <v>1763</v>
      </c>
      <c r="C87" s="0" t="n">
        <f aca="false">VLOOKUP(batch_6!A87,'patient_data_survival(Nov17)'!$B$2:$J$71,9,0)</f>
        <v>0</v>
      </c>
      <c r="D87" s="0" t="e">
        <f aca="false">VLOOKUP(batch_6!A87,yvonne_data!$C$2:$D$70,2,0)</f>
        <v>#N/A</v>
      </c>
      <c r="F87" s="33" t="n">
        <v>0</v>
      </c>
      <c r="G87" s="33" t="n">
        <v>0</v>
      </c>
      <c r="N87" s="0" t="s">
        <v>1680</v>
      </c>
      <c r="P87" s="0" t="n">
        <v>4</v>
      </c>
      <c r="Q87" s="0" t="n">
        <v>2</v>
      </c>
      <c r="R87" s="0" t="s">
        <v>1763</v>
      </c>
    </row>
    <row r="88" customFormat="false" ht="12.8" hidden="false" customHeight="false" outlineLevel="0" collapsed="false">
      <c r="A88" s="0" t="s">
        <v>107</v>
      </c>
      <c r="B88" s="0" t="s">
        <v>1764</v>
      </c>
      <c r="C88" s="0" t="n">
        <f aca="false">VLOOKUP(batch_6!A88,'patient_data_survival(Nov17)'!$B$2:$J$71,9,0)</f>
        <v>0</v>
      </c>
      <c r="D88" s="0" t="e">
        <f aca="false">VLOOKUP(batch_6!A88,yvonne_data!$C$2:$D$70,2,0)</f>
        <v>#N/A</v>
      </c>
      <c r="F88" s="33" t="n">
        <v>0</v>
      </c>
      <c r="G88" s="33" t="n">
        <v>0</v>
      </c>
      <c r="O88" s="0" t="n">
        <v>90</v>
      </c>
      <c r="P88" s="0" t="n">
        <v>4</v>
      </c>
      <c r="Q88" s="0" t="n">
        <v>2</v>
      </c>
    </row>
    <row r="89" customFormat="false" ht="12.8" hidden="false" customHeight="false" outlineLevel="0" collapsed="false">
      <c r="A89" s="0" t="s">
        <v>107</v>
      </c>
      <c r="B89" s="0" t="s">
        <v>1765</v>
      </c>
      <c r="C89" s="0" t="n">
        <f aca="false">VLOOKUP(batch_6!A89,'patient_data_survival(Nov17)'!$B$2:$J$71,9,0)</f>
        <v>0</v>
      </c>
      <c r="D89" s="0" t="e">
        <f aca="false">VLOOKUP(batch_6!A89,yvonne_data!$C$2:$D$70,2,0)</f>
        <v>#N/A</v>
      </c>
      <c r="F89" s="33" t="n">
        <v>0</v>
      </c>
      <c r="G89" s="33" t="n">
        <v>0</v>
      </c>
      <c r="O89" s="0" t="n">
        <v>90</v>
      </c>
      <c r="P89" s="0" t="n">
        <v>4</v>
      </c>
      <c r="Q89" s="0" t="n">
        <v>2</v>
      </c>
    </row>
    <row r="90" customFormat="false" ht="12.8" hidden="false" customHeight="false" outlineLevel="0" collapsed="false">
      <c r="A90" s="0" t="s">
        <v>107</v>
      </c>
      <c r="B90" s="0" t="s">
        <v>1766</v>
      </c>
      <c r="C90" s="0" t="n">
        <f aca="false">VLOOKUP(batch_6!A90,'patient_data_survival(Nov17)'!$B$2:$J$71,9,0)</f>
        <v>0</v>
      </c>
      <c r="D90" s="0" t="e">
        <f aca="false">VLOOKUP(batch_6!A90,yvonne_data!$C$2:$D$70,2,0)</f>
        <v>#N/A</v>
      </c>
      <c r="F90" s="33" t="n">
        <v>0</v>
      </c>
      <c r="G90" s="33" t="n">
        <v>0</v>
      </c>
      <c r="N90" s="0" t="s">
        <v>1678</v>
      </c>
      <c r="O90" s="0" t="n">
        <v>90</v>
      </c>
      <c r="P90" s="0" t="n">
        <v>4</v>
      </c>
      <c r="Q90" s="0" t="n">
        <v>3</v>
      </c>
    </row>
    <row r="91" customFormat="false" ht="12.8" hidden="false" customHeight="false" outlineLevel="0" collapsed="false">
      <c r="A91" s="0" t="s">
        <v>107</v>
      </c>
      <c r="B91" s="34" t="s">
        <v>1767</v>
      </c>
      <c r="C91" s="0" t="n">
        <f aca="false">VLOOKUP(batch_6!A91,'patient_data_survival(Nov17)'!$B$2:$J$71,9,0)</f>
        <v>0</v>
      </c>
      <c r="D91" s="0" t="e">
        <f aca="false">VLOOKUP(batch_6!A91,yvonne_data!$C$2:$D$70,2,0)</f>
        <v>#N/A</v>
      </c>
      <c r="F91" s="33" t="n">
        <v>0</v>
      </c>
      <c r="G91" s="33" t="n">
        <v>0</v>
      </c>
      <c r="O91" s="0" t="n">
        <v>90</v>
      </c>
      <c r="P91" s="0" t="n">
        <v>4</v>
      </c>
      <c r="Q91" s="0" t="n">
        <v>3</v>
      </c>
    </row>
    <row r="92" customFormat="false" ht="12.8" hidden="false" customHeight="false" outlineLevel="0" collapsed="false">
      <c r="A92" s="0" t="s">
        <v>107</v>
      </c>
      <c r="B92" s="34" t="s">
        <v>1768</v>
      </c>
      <c r="C92" s="0" t="n">
        <f aca="false">VLOOKUP(batch_6!A92,'patient_data_survival(Nov17)'!$B$2:$J$71,9,0)</f>
        <v>0</v>
      </c>
      <c r="D92" s="0" t="e">
        <f aca="false">VLOOKUP(batch_6!A92,yvonne_data!$C$2:$D$70,2,0)</f>
        <v>#N/A</v>
      </c>
      <c r="F92" s="33" t="n">
        <v>0</v>
      </c>
      <c r="G92" s="33" t="n">
        <v>0</v>
      </c>
      <c r="O92" s="0" t="n">
        <v>90</v>
      </c>
      <c r="P92" s="0" t="n">
        <v>4</v>
      </c>
      <c r="Q92" s="0" t="n">
        <v>3</v>
      </c>
    </row>
    <row r="93" customFormat="false" ht="12.8" hidden="false" customHeight="false" outlineLevel="0" collapsed="false">
      <c r="A93" s="0" t="s">
        <v>107</v>
      </c>
      <c r="B93" s="34" t="s">
        <v>1769</v>
      </c>
      <c r="C93" s="0" t="n">
        <f aca="false">VLOOKUP(batch_6!A93,'patient_data_survival(Nov17)'!$B$2:$J$71,9,0)</f>
        <v>0</v>
      </c>
      <c r="D93" s="0" t="e">
        <f aca="false">VLOOKUP(batch_6!A93,yvonne_data!$C$2:$D$70,2,0)</f>
        <v>#N/A</v>
      </c>
      <c r="F93" s="33" t="n">
        <v>0</v>
      </c>
      <c r="G93" s="33" t="n">
        <v>0</v>
      </c>
      <c r="O93" s="0" t="n">
        <v>90</v>
      </c>
      <c r="P93" s="0" t="n">
        <v>4</v>
      </c>
      <c r="Q93" s="0" t="n">
        <v>3</v>
      </c>
      <c r="R93" s="0" t="s">
        <v>584</v>
      </c>
    </row>
    <row r="94" customFormat="false" ht="12.8" hidden="false" customHeight="false" outlineLevel="0" collapsed="false">
      <c r="A94" s="0" t="s">
        <v>107</v>
      </c>
      <c r="B94" s="34" t="s">
        <v>1770</v>
      </c>
      <c r="C94" s="0" t="n">
        <f aca="false">VLOOKUP(batch_6!A94,'patient_data_survival(Nov17)'!$B$2:$J$71,9,0)</f>
        <v>0</v>
      </c>
      <c r="D94" s="0" t="e">
        <f aca="false">VLOOKUP(batch_6!A94,yvonne_data!$C$2:$D$70,2,0)</f>
        <v>#N/A</v>
      </c>
      <c r="F94" s="33" t="n">
        <v>0</v>
      </c>
      <c r="G94" s="33" t="n">
        <v>0</v>
      </c>
      <c r="O94" s="0" t="n">
        <v>90</v>
      </c>
      <c r="P94" s="0" t="n">
        <v>4</v>
      </c>
      <c r="Q94" s="0" t="n">
        <v>3</v>
      </c>
    </row>
    <row r="95" customFormat="false" ht="12.8" hidden="false" customHeight="false" outlineLevel="0" collapsed="false">
      <c r="A95" s="0" t="s">
        <v>109</v>
      </c>
      <c r="B95" s="0" t="s">
        <v>1756</v>
      </c>
      <c r="C95" s="0" t="n">
        <f aca="false">VLOOKUP(batch_6!A95,'patient_data_survival(Nov17)'!$B$2:$J$71,9,0)</f>
        <v>0</v>
      </c>
      <c r="D95" s="0" t="e">
        <f aca="false">VLOOKUP(batch_6!A95,yvonne_data!$C$2:$D$70,2,0)</f>
        <v>#N/A</v>
      </c>
      <c r="F95" s="33" t="n">
        <v>0</v>
      </c>
      <c r="G95" s="33" t="n">
        <v>0</v>
      </c>
      <c r="N95" s="33" t="s">
        <v>1771</v>
      </c>
      <c r="O95" s="0" t="n">
        <v>25</v>
      </c>
      <c r="P95" s="0" t="n">
        <v>4</v>
      </c>
      <c r="Q95" s="0" t="n">
        <v>1</v>
      </c>
      <c r="R95" s="0" t="s">
        <v>1756</v>
      </c>
    </row>
    <row r="96" customFormat="false" ht="12.8" hidden="false" customHeight="false" outlineLevel="0" collapsed="false">
      <c r="A96" s="0" t="s">
        <v>109</v>
      </c>
      <c r="B96" s="0" t="s">
        <v>1756</v>
      </c>
      <c r="C96" s="0" t="n">
        <f aca="false">VLOOKUP(batch_6!A96,'patient_data_survival(Nov17)'!$B$2:$J$71,9,0)</f>
        <v>0</v>
      </c>
      <c r="D96" s="0" t="e">
        <f aca="false">VLOOKUP(batch_6!A96,yvonne_data!$C$2:$D$70,2,0)</f>
        <v>#N/A</v>
      </c>
      <c r="F96" s="33" t="n">
        <v>0</v>
      </c>
      <c r="G96" s="33" t="n">
        <v>0</v>
      </c>
      <c r="N96" s="33" t="s">
        <v>1771</v>
      </c>
      <c r="O96" s="0" t="n">
        <v>25</v>
      </c>
      <c r="P96" s="0" t="n">
        <v>4</v>
      </c>
      <c r="Q96" s="0" t="n">
        <v>1</v>
      </c>
      <c r="R96" s="0" t="s">
        <v>1756</v>
      </c>
    </row>
    <row r="97" customFormat="false" ht="12.8" hidden="false" customHeight="false" outlineLevel="0" collapsed="false">
      <c r="A97" s="0" t="s">
        <v>109</v>
      </c>
      <c r="B97" s="0" t="s">
        <v>1772</v>
      </c>
      <c r="C97" s="0" t="n">
        <f aca="false">VLOOKUP(batch_6!A97,'patient_data_survival(Nov17)'!$B$2:$J$71,9,0)</f>
        <v>0</v>
      </c>
      <c r="D97" s="0" t="e">
        <f aca="false">VLOOKUP(batch_6!A97,yvonne_data!$C$2:$D$70,2,0)</f>
        <v>#N/A</v>
      </c>
      <c r="F97" s="33" t="n">
        <v>0</v>
      </c>
      <c r="G97" s="33" t="n">
        <v>0</v>
      </c>
      <c r="N97" s="33" t="s">
        <v>1773</v>
      </c>
      <c r="O97" s="0" t="n">
        <v>25</v>
      </c>
      <c r="P97" s="0" t="n">
        <v>4</v>
      </c>
      <c r="Q97" s="0" t="n">
        <v>1</v>
      </c>
      <c r="R97" s="0" t="s">
        <v>1756</v>
      </c>
    </row>
    <row r="98" customFormat="false" ht="12.8" hidden="false" customHeight="false" outlineLevel="0" collapsed="false">
      <c r="A98" s="0" t="s">
        <v>109</v>
      </c>
      <c r="B98" s="0" t="s">
        <v>1774</v>
      </c>
      <c r="C98" s="0" t="n">
        <f aca="false">VLOOKUP(batch_6!A98,'patient_data_survival(Nov17)'!$B$2:$J$71,9,0)</f>
        <v>0</v>
      </c>
      <c r="D98" s="0" t="e">
        <f aca="false">VLOOKUP(batch_6!A98,yvonne_data!$C$2:$D$70,2,0)</f>
        <v>#N/A</v>
      </c>
      <c r="F98" s="33" t="n">
        <v>0</v>
      </c>
      <c r="G98" s="33" t="n">
        <v>0</v>
      </c>
      <c r="N98" s="33" t="s">
        <v>1773</v>
      </c>
      <c r="O98" s="0" t="n">
        <v>25</v>
      </c>
      <c r="P98" s="0" t="n">
        <v>4</v>
      </c>
      <c r="Q98" s="0" t="n">
        <v>1</v>
      </c>
      <c r="R98" s="0" t="s">
        <v>1756</v>
      </c>
    </row>
    <row r="99" customFormat="false" ht="12.8" hidden="false" customHeight="false" outlineLevel="0" collapsed="false">
      <c r="A99" s="0" t="s">
        <v>109</v>
      </c>
      <c r="B99" s="0" t="s">
        <v>1775</v>
      </c>
      <c r="C99" s="0" t="n">
        <f aca="false">VLOOKUP(batch_6!A99,'patient_data_survival(Nov17)'!$B$2:$J$71,9,0)</f>
        <v>0</v>
      </c>
      <c r="D99" s="0" t="e">
        <f aca="false">VLOOKUP(batch_6!A99,yvonne_data!$C$2:$D$70,2,0)</f>
        <v>#N/A</v>
      </c>
      <c r="F99" s="33" t="n">
        <v>0</v>
      </c>
      <c r="G99" s="33" t="n">
        <v>0</v>
      </c>
      <c r="N99" s="33" t="s">
        <v>1773</v>
      </c>
      <c r="O99" s="0" t="n">
        <v>25</v>
      </c>
      <c r="P99" s="0" t="n">
        <v>4</v>
      </c>
      <c r="Q99" s="0" t="n">
        <v>1</v>
      </c>
      <c r="R99" s="0" t="s">
        <v>1756</v>
      </c>
    </row>
    <row r="100" customFormat="false" ht="12.8" hidden="false" customHeight="false" outlineLevel="0" collapsed="false">
      <c r="A100" s="0" t="s">
        <v>109</v>
      </c>
      <c r="B100" s="0" t="s">
        <v>1776</v>
      </c>
      <c r="C100" s="0" t="n">
        <f aca="false">VLOOKUP(batch_6!A100,'patient_data_survival(Nov17)'!$B$2:$J$71,9,0)</f>
        <v>0</v>
      </c>
      <c r="D100" s="0" t="e">
        <f aca="false">VLOOKUP(batch_6!A100,yvonne_data!$C$2:$D$70,2,0)</f>
        <v>#N/A</v>
      </c>
      <c r="F100" s="33" t="n">
        <v>0</v>
      </c>
      <c r="G100" s="33" t="n">
        <v>0</v>
      </c>
      <c r="N100" s="33" t="s">
        <v>1773</v>
      </c>
      <c r="O100" s="0" t="n">
        <v>25</v>
      </c>
      <c r="P100" s="0" t="n">
        <v>4</v>
      </c>
      <c r="Q100" s="0" t="n">
        <v>1</v>
      </c>
      <c r="R100" s="0" t="s">
        <v>1777</v>
      </c>
    </row>
    <row r="101" customFormat="false" ht="12.8" hidden="false" customHeight="false" outlineLevel="0" collapsed="false">
      <c r="A101" s="0" t="s">
        <v>109</v>
      </c>
      <c r="B101" s="0" t="s">
        <v>1777</v>
      </c>
      <c r="C101" s="0" t="n">
        <f aca="false">VLOOKUP(batch_6!A101,'patient_data_survival(Nov17)'!$B$2:$J$71,9,0)</f>
        <v>0</v>
      </c>
      <c r="D101" s="0" t="e">
        <f aca="false">VLOOKUP(batch_6!A101,yvonne_data!$C$2:$D$70,2,0)</f>
        <v>#N/A</v>
      </c>
      <c r="F101" s="33" t="n">
        <v>0</v>
      </c>
      <c r="G101" s="33" t="n">
        <v>0</v>
      </c>
      <c r="N101" s="33" t="s">
        <v>1692</v>
      </c>
      <c r="O101" s="0" t="n">
        <v>75</v>
      </c>
      <c r="P101" s="0" t="n">
        <v>4</v>
      </c>
      <c r="Q101" s="0" t="n">
        <v>1</v>
      </c>
      <c r="R101" s="0" t="s">
        <v>1778</v>
      </c>
    </row>
    <row r="102" customFormat="false" ht="12.8" hidden="false" customHeight="false" outlineLevel="0" collapsed="false">
      <c r="A102" s="0" t="s">
        <v>109</v>
      </c>
      <c r="B102" s="0" t="s">
        <v>1778</v>
      </c>
      <c r="C102" s="0" t="n">
        <f aca="false">VLOOKUP(batch_6!A102,'patient_data_survival(Nov17)'!$B$2:$J$71,9,0)</f>
        <v>0</v>
      </c>
      <c r="D102" s="0" t="e">
        <f aca="false">VLOOKUP(batch_6!A102,yvonne_data!$C$2:$D$70,2,0)</f>
        <v>#N/A</v>
      </c>
      <c r="F102" s="33" t="n">
        <v>0</v>
      </c>
      <c r="G102" s="33" t="n">
        <v>0</v>
      </c>
      <c r="N102" s="33" t="s">
        <v>1680</v>
      </c>
      <c r="O102" s="0" t="n">
        <v>75</v>
      </c>
      <c r="P102" s="0" t="n">
        <v>4</v>
      </c>
      <c r="Q102" s="0" t="n">
        <v>1</v>
      </c>
      <c r="R102" s="0" t="s">
        <v>1777</v>
      </c>
    </row>
    <row r="103" customFormat="false" ht="12.8" hidden="false" customHeight="false" outlineLevel="0" collapsed="false">
      <c r="A103" s="0" t="s">
        <v>109</v>
      </c>
      <c r="B103" s="0" t="s">
        <v>1779</v>
      </c>
      <c r="C103" s="0" t="n">
        <f aca="false">VLOOKUP(batch_6!A103,'patient_data_survival(Nov17)'!$B$2:$J$71,9,0)</f>
        <v>0</v>
      </c>
      <c r="D103" s="0" t="e">
        <f aca="false">VLOOKUP(batch_6!A103,yvonne_data!$C$2:$D$70,2,0)</f>
        <v>#N/A</v>
      </c>
      <c r="F103" s="33" t="n">
        <v>0</v>
      </c>
      <c r="G103" s="33" t="n">
        <v>0</v>
      </c>
      <c r="N103" s="33" t="s">
        <v>295</v>
      </c>
      <c r="O103" s="0" t="n">
        <v>75</v>
      </c>
      <c r="P103" s="0" t="n">
        <v>4</v>
      </c>
      <c r="Q103" s="0" t="n">
        <v>1</v>
      </c>
      <c r="R103" s="0" t="s">
        <v>1777</v>
      </c>
    </row>
    <row r="104" customFormat="false" ht="12.8" hidden="false" customHeight="false" outlineLevel="0" collapsed="false">
      <c r="A104" s="0" t="s">
        <v>109</v>
      </c>
      <c r="B104" s="0" t="s">
        <v>1780</v>
      </c>
      <c r="C104" s="0" t="n">
        <f aca="false">VLOOKUP(batch_6!A104,'patient_data_survival(Nov17)'!$B$2:$J$71,9,0)</f>
        <v>0</v>
      </c>
      <c r="D104" s="0" t="e">
        <f aca="false">VLOOKUP(batch_6!A104,yvonne_data!$C$2:$D$70,2,0)</f>
        <v>#N/A</v>
      </c>
      <c r="F104" s="33" t="n">
        <v>0</v>
      </c>
      <c r="G104" s="33" t="n">
        <v>0</v>
      </c>
      <c r="N104" s="33" t="s">
        <v>295</v>
      </c>
      <c r="O104" s="0" t="n">
        <v>75</v>
      </c>
      <c r="P104" s="0" t="n">
        <v>4</v>
      </c>
      <c r="Q104" s="0" t="n">
        <v>1</v>
      </c>
      <c r="R104" s="0" t="s">
        <v>1777</v>
      </c>
    </row>
    <row r="105" customFormat="false" ht="12.8" hidden="false" customHeight="false" outlineLevel="0" collapsed="false">
      <c r="A105" s="0" t="s">
        <v>109</v>
      </c>
      <c r="B105" s="0" t="s">
        <v>1781</v>
      </c>
      <c r="C105" s="0" t="n">
        <f aca="false">VLOOKUP(batch_6!A105,'patient_data_survival(Nov17)'!$B$2:$J$71,9,0)</f>
        <v>0</v>
      </c>
      <c r="D105" s="0" t="e">
        <f aca="false">VLOOKUP(batch_6!A105,yvonne_data!$C$2:$D$70,2,0)</f>
        <v>#N/A</v>
      </c>
      <c r="F105" s="33" t="n">
        <v>0</v>
      </c>
      <c r="G105" s="33" t="n">
        <v>0</v>
      </c>
      <c r="N105" s="33" t="s">
        <v>295</v>
      </c>
      <c r="O105" s="0" t="n">
        <v>75</v>
      </c>
      <c r="P105" s="0" t="n">
        <v>4</v>
      </c>
      <c r="Q105" s="0" t="n">
        <v>1</v>
      </c>
      <c r="R105" s="0" t="s">
        <v>1777</v>
      </c>
    </row>
    <row r="106" customFormat="false" ht="12.8" hidden="false" customHeight="false" outlineLevel="0" collapsed="false">
      <c r="A106" s="0" t="s">
        <v>109</v>
      </c>
      <c r="B106" s="0" t="s">
        <v>1782</v>
      </c>
      <c r="C106" s="0" t="n">
        <f aca="false">VLOOKUP(batch_6!A106,'patient_data_survival(Nov17)'!$B$2:$J$71,9,0)</f>
        <v>0</v>
      </c>
      <c r="D106" s="0" t="e">
        <f aca="false">VLOOKUP(batch_6!A106,yvonne_data!$C$2:$D$70,2,0)</f>
        <v>#N/A</v>
      </c>
      <c r="F106" s="33" t="n">
        <v>0</v>
      </c>
      <c r="G106" s="33" t="n">
        <v>0</v>
      </c>
      <c r="N106" s="33" t="s">
        <v>295</v>
      </c>
      <c r="O106" s="0" t="n">
        <v>75</v>
      </c>
      <c r="P106" s="0" t="n">
        <v>4</v>
      </c>
      <c r="Q106" s="0" t="n">
        <v>1</v>
      </c>
      <c r="R106" s="0" t="s">
        <v>1778</v>
      </c>
    </row>
    <row r="107" customFormat="false" ht="12.8" hidden="false" customHeight="false" outlineLevel="0" collapsed="false">
      <c r="A107" s="0" t="s">
        <v>109</v>
      </c>
      <c r="B107" s="0" t="s">
        <v>1783</v>
      </c>
      <c r="C107" s="0" t="n">
        <f aca="false">VLOOKUP(batch_6!A107,'patient_data_survival(Nov17)'!$B$2:$J$71,9,0)</f>
        <v>0</v>
      </c>
      <c r="D107" s="0" t="e">
        <f aca="false">VLOOKUP(batch_6!A107,yvonne_data!$C$2:$D$70,2,0)</f>
        <v>#N/A</v>
      </c>
      <c r="F107" s="33" t="n">
        <v>0</v>
      </c>
      <c r="G107" s="33" t="n">
        <v>0</v>
      </c>
      <c r="N107" s="33" t="s">
        <v>295</v>
      </c>
      <c r="O107" s="0" t="n">
        <v>90</v>
      </c>
      <c r="P107" s="0" t="n">
        <v>4</v>
      </c>
      <c r="Q107" s="0" t="n">
        <v>1</v>
      </c>
      <c r="R107" s="0" t="s">
        <v>1777</v>
      </c>
    </row>
    <row r="108" customFormat="false" ht="12.8" hidden="false" customHeight="false" outlineLevel="0" collapsed="false">
      <c r="A108" s="0" t="s">
        <v>109</v>
      </c>
      <c r="B108" s="0" t="s">
        <v>1784</v>
      </c>
      <c r="C108" s="0" t="n">
        <f aca="false">VLOOKUP(batch_6!A108,'patient_data_survival(Nov17)'!$B$2:$J$71,9,0)</f>
        <v>0</v>
      </c>
      <c r="D108" s="0" t="e">
        <f aca="false">VLOOKUP(batch_6!A108,yvonne_data!$C$2:$D$70,2,0)</f>
        <v>#N/A</v>
      </c>
      <c r="F108" s="33" t="n">
        <v>0</v>
      </c>
      <c r="G108" s="33" t="n">
        <v>0</v>
      </c>
      <c r="N108" s="33" t="s">
        <v>295</v>
      </c>
      <c r="O108" s="0" t="n">
        <v>75</v>
      </c>
      <c r="P108" s="0" t="n">
        <v>4</v>
      </c>
      <c r="Q108" s="0" t="n">
        <v>1</v>
      </c>
      <c r="R108" s="0" t="s">
        <v>1778</v>
      </c>
    </row>
    <row r="109" customFormat="false" ht="12.8" hidden="false" customHeight="false" outlineLevel="0" collapsed="false">
      <c r="A109" s="0" t="s">
        <v>109</v>
      </c>
      <c r="B109" s="0" t="s">
        <v>1785</v>
      </c>
      <c r="C109" s="0" t="n">
        <f aca="false">VLOOKUP(batch_6!A109,'patient_data_survival(Nov17)'!$B$2:$J$71,9,0)</f>
        <v>0</v>
      </c>
      <c r="D109" s="0" t="e">
        <f aca="false">VLOOKUP(batch_6!A109,yvonne_data!$C$2:$D$70,2,0)</f>
        <v>#N/A</v>
      </c>
      <c r="F109" s="33" t="n">
        <v>0</v>
      </c>
      <c r="G109" s="33" t="n">
        <v>0</v>
      </c>
      <c r="N109" s="33" t="s">
        <v>295</v>
      </c>
      <c r="O109" s="0" t="n">
        <v>90</v>
      </c>
      <c r="P109" s="0" t="n">
        <v>4</v>
      </c>
      <c r="Q109" s="0" t="n">
        <v>1</v>
      </c>
    </row>
    <row r="110" customFormat="false" ht="12.8" hidden="false" customHeight="false" outlineLevel="0" collapsed="false">
      <c r="A110" s="0" t="s">
        <v>109</v>
      </c>
      <c r="B110" s="0" t="s">
        <v>1786</v>
      </c>
      <c r="C110" s="0" t="n">
        <f aca="false">VLOOKUP(batch_6!A110,'patient_data_survival(Nov17)'!$B$2:$J$71,9,0)</f>
        <v>0</v>
      </c>
      <c r="D110" s="0" t="e">
        <f aca="false">VLOOKUP(batch_6!A110,yvonne_data!$C$2:$D$70,2,0)</f>
        <v>#N/A</v>
      </c>
      <c r="F110" s="33" t="n">
        <v>0</v>
      </c>
      <c r="G110" s="33" t="n">
        <v>0</v>
      </c>
      <c r="O110" s="0" t="n">
        <v>80</v>
      </c>
      <c r="P110" s="0" t="n">
        <v>4</v>
      </c>
      <c r="Q110" s="0" t="n">
        <v>1</v>
      </c>
    </row>
    <row r="111" customFormat="false" ht="12.8" hidden="false" customHeight="false" outlineLevel="0" collapsed="false">
      <c r="A111" s="0" t="s">
        <v>109</v>
      </c>
      <c r="B111" s="0" t="s">
        <v>1787</v>
      </c>
      <c r="C111" s="0" t="n">
        <f aca="false">VLOOKUP(batch_6!A111,'patient_data_survival(Nov17)'!$B$2:$J$71,9,0)</f>
        <v>0</v>
      </c>
      <c r="D111" s="0" t="e">
        <f aca="false">VLOOKUP(batch_6!A111,yvonne_data!$C$2:$D$70,2,0)</f>
        <v>#N/A</v>
      </c>
      <c r="F111" s="33" t="n">
        <v>0</v>
      </c>
      <c r="G111" s="33" t="n">
        <v>0</v>
      </c>
      <c r="N111" s="0" t="s">
        <v>1680</v>
      </c>
      <c r="P111" s="0" t="n">
        <v>4</v>
      </c>
      <c r="Q111" s="0" t="n">
        <v>2</v>
      </c>
    </row>
    <row r="112" customFormat="false" ht="12.8" hidden="false" customHeight="false" outlineLevel="0" collapsed="false">
      <c r="A112" s="0" t="s">
        <v>109</v>
      </c>
      <c r="B112" s="0" t="s">
        <v>1788</v>
      </c>
      <c r="C112" s="0" t="n">
        <f aca="false">VLOOKUP(batch_6!A112,'patient_data_survival(Nov17)'!$B$2:$J$71,9,0)</f>
        <v>0</v>
      </c>
      <c r="D112" s="0" t="e">
        <f aca="false">VLOOKUP(batch_6!A112,yvonne_data!$C$2:$D$70,2,0)</f>
        <v>#N/A</v>
      </c>
      <c r="F112" s="33" t="n">
        <v>0</v>
      </c>
      <c r="G112" s="33" t="n">
        <v>0</v>
      </c>
      <c r="N112" s="0" t="s">
        <v>1680</v>
      </c>
      <c r="P112" s="0" t="n">
        <v>4</v>
      </c>
      <c r="Q112" s="0" t="n">
        <v>2</v>
      </c>
    </row>
    <row r="113" customFormat="false" ht="12.8" hidden="false" customHeight="false" outlineLevel="0" collapsed="false">
      <c r="A113" s="0" t="s">
        <v>109</v>
      </c>
      <c r="B113" s="0" t="s">
        <v>1789</v>
      </c>
      <c r="C113" s="0" t="n">
        <f aca="false">VLOOKUP(batch_6!A113,'patient_data_survival(Nov17)'!$B$2:$J$71,9,0)</f>
        <v>0</v>
      </c>
      <c r="D113" s="0" t="e">
        <f aca="false">VLOOKUP(batch_6!A113,yvonne_data!$C$2:$D$70,2,0)</f>
        <v>#N/A</v>
      </c>
      <c r="F113" s="33" t="n">
        <v>0</v>
      </c>
      <c r="G113" s="33" t="n">
        <v>0</v>
      </c>
      <c r="N113" s="0" t="s">
        <v>1678</v>
      </c>
      <c r="P113" s="0" t="n">
        <v>4</v>
      </c>
      <c r="Q113" s="0" t="n">
        <v>2</v>
      </c>
    </row>
    <row r="114" customFormat="false" ht="12.8" hidden="false" customHeight="false" outlineLevel="0" collapsed="false">
      <c r="A114" s="0" t="s">
        <v>109</v>
      </c>
      <c r="B114" s="0" t="s">
        <v>1790</v>
      </c>
      <c r="C114" s="0" t="n">
        <f aca="false">VLOOKUP(batch_6!A114,'patient_data_survival(Nov17)'!$B$2:$J$71,9,0)</f>
        <v>0</v>
      </c>
      <c r="D114" s="0" t="e">
        <f aca="false">VLOOKUP(batch_6!A114,yvonne_data!$C$2:$D$70,2,0)</f>
        <v>#N/A</v>
      </c>
      <c r="F114" s="33" t="n">
        <v>0</v>
      </c>
      <c r="G114" s="33" t="n">
        <v>0</v>
      </c>
      <c r="N114" s="0" t="s">
        <v>1678</v>
      </c>
      <c r="P114" s="0" t="n">
        <v>4</v>
      </c>
      <c r="Q114" s="0" t="n">
        <v>2</v>
      </c>
    </row>
    <row r="115" customFormat="false" ht="12.8" hidden="false" customHeight="false" outlineLevel="0" collapsed="false">
      <c r="A115" s="0" t="s">
        <v>109</v>
      </c>
      <c r="B115" s="0" t="s">
        <v>1791</v>
      </c>
      <c r="C115" s="0" t="n">
        <f aca="false">VLOOKUP(batch_6!A115,'patient_data_survival(Nov17)'!$B$2:$J$71,9,0)</f>
        <v>0</v>
      </c>
      <c r="D115" s="0" t="e">
        <f aca="false">VLOOKUP(batch_6!A115,yvonne_data!$C$2:$D$70,2,0)</f>
        <v>#N/A</v>
      </c>
      <c r="F115" s="33" t="n">
        <v>0</v>
      </c>
      <c r="G115" s="33" t="n">
        <v>0</v>
      </c>
      <c r="O115" s="0" t="n">
        <v>90</v>
      </c>
      <c r="P115" s="0" t="n">
        <v>4</v>
      </c>
      <c r="Q115" s="0" t="n">
        <v>2</v>
      </c>
    </row>
    <row r="116" customFormat="false" ht="12.8" hidden="false" customHeight="false" outlineLevel="0" collapsed="false">
      <c r="A116" s="0" t="s">
        <v>109</v>
      </c>
      <c r="B116" s="0" t="s">
        <v>1792</v>
      </c>
      <c r="C116" s="0" t="n">
        <f aca="false">VLOOKUP(batch_6!A116,'patient_data_survival(Nov17)'!$B$2:$J$71,9,0)</f>
        <v>0</v>
      </c>
      <c r="D116" s="0" t="e">
        <f aca="false">VLOOKUP(batch_6!A116,yvonne_data!$C$2:$D$70,2,0)</f>
        <v>#N/A</v>
      </c>
      <c r="F116" s="33" t="n">
        <v>0</v>
      </c>
      <c r="G116" s="33" t="n">
        <v>0</v>
      </c>
      <c r="P116" s="0" t="n">
        <v>4</v>
      </c>
      <c r="Q116" s="0" t="n">
        <v>2</v>
      </c>
    </row>
    <row r="117" customFormat="false" ht="12.8" hidden="false" customHeight="false" outlineLevel="0" collapsed="false">
      <c r="A117" s="0" t="s">
        <v>109</v>
      </c>
      <c r="B117" s="0" t="s">
        <v>1793</v>
      </c>
      <c r="C117" s="0" t="n">
        <f aca="false">VLOOKUP(batch_6!A117,'patient_data_survival(Nov17)'!$B$2:$J$71,9,0)</f>
        <v>0</v>
      </c>
      <c r="D117" s="0" t="e">
        <f aca="false">VLOOKUP(batch_6!A117,yvonne_data!$C$2:$D$70,2,0)</f>
        <v>#N/A</v>
      </c>
      <c r="F117" s="33" t="n">
        <v>0</v>
      </c>
      <c r="G117" s="33" t="n">
        <v>0</v>
      </c>
      <c r="N117" s="0" t="s">
        <v>1678</v>
      </c>
      <c r="O117" s="0" t="n">
        <v>90</v>
      </c>
      <c r="P117" s="0" t="n">
        <v>4</v>
      </c>
      <c r="Q117" s="0" t="n">
        <v>2</v>
      </c>
    </row>
    <row r="118" customFormat="false" ht="12.8" hidden="false" customHeight="false" outlineLevel="0" collapsed="false">
      <c r="A118" s="0" t="s">
        <v>109</v>
      </c>
      <c r="B118" s="0" t="s">
        <v>1794</v>
      </c>
      <c r="C118" s="0" t="n">
        <f aca="false">VLOOKUP(batch_6!A118,'patient_data_survival(Nov17)'!$B$2:$J$71,9,0)</f>
        <v>0</v>
      </c>
      <c r="D118" s="0" t="e">
        <f aca="false">VLOOKUP(batch_6!A118,yvonne_data!$C$2:$D$70,2,0)</f>
        <v>#N/A</v>
      </c>
      <c r="F118" s="33" t="n">
        <v>0</v>
      </c>
      <c r="G118" s="33" t="n">
        <v>0</v>
      </c>
      <c r="N118" s="0" t="s">
        <v>1678</v>
      </c>
      <c r="P118" s="0" t="n">
        <v>4</v>
      </c>
      <c r="Q118" s="0" t="n">
        <v>2</v>
      </c>
    </row>
    <row r="119" customFormat="false" ht="12.8" hidden="false" customHeight="false" outlineLevel="0" collapsed="false">
      <c r="A119" s="0" t="s">
        <v>109</v>
      </c>
      <c r="B119" s="0" t="s">
        <v>1795</v>
      </c>
      <c r="C119" s="0" t="n">
        <f aca="false">VLOOKUP(batch_6!A119,'patient_data_survival(Nov17)'!$B$2:$J$71,9,0)</f>
        <v>0</v>
      </c>
      <c r="D119" s="0" t="e">
        <f aca="false">VLOOKUP(batch_6!A119,yvonne_data!$C$2:$D$70,2,0)</f>
        <v>#N/A</v>
      </c>
      <c r="F119" s="33" t="n">
        <v>0</v>
      </c>
      <c r="G119" s="33" t="n">
        <v>0</v>
      </c>
      <c r="O119" s="0" t="n">
        <v>90</v>
      </c>
      <c r="P119" s="0" t="n">
        <v>4</v>
      </c>
      <c r="Q119" s="0" t="n">
        <v>2</v>
      </c>
    </row>
    <row r="120" customFormat="false" ht="12.8" hidden="false" customHeight="false" outlineLevel="0" collapsed="false">
      <c r="A120" s="0" t="s">
        <v>109</v>
      </c>
      <c r="B120" s="34" t="s">
        <v>595</v>
      </c>
      <c r="C120" s="0" t="n">
        <f aca="false">VLOOKUP(batch_6!A120,'patient_data_survival(Nov17)'!$B$2:$J$71,9,0)</f>
        <v>0</v>
      </c>
      <c r="D120" s="0" t="e">
        <f aca="false">VLOOKUP(batch_6!A120,yvonne_data!$C$2:$D$70,2,0)</f>
        <v>#N/A</v>
      </c>
      <c r="F120" s="33" t="n">
        <v>0</v>
      </c>
      <c r="G120" s="33" t="n">
        <v>0</v>
      </c>
      <c r="N120" s="0" t="s">
        <v>1680</v>
      </c>
      <c r="O120" s="0" t="n">
        <v>90</v>
      </c>
      <c r="P120" s="0" t="n">
        <v>4</v>
      </c>
      <c r="Q120" s="0" t="n">
        <v>3</v>
      </c>
      <c r="R120" s="0" t="s">
        <v>584</v>
      </c>
    </row>
    <row r="121" customFormat="false" ht="12.8" hidden="false" customHeight="false" outlineLevel="0" collapsed="false">
      <c r="A121" s="0" t="s">
        <v>109</v>
      </c>
      <c r="B121" s="34" t="s">
        <v>595</v>
      </c>
      <c r="C121" s="0" t="n">
        <f aca="false">VLOOKUP(batch_6!A121,'patient_data_survival(Nov17)'!$B$2:$J$71,9,0)</f>
        <v>0</v>
      </c>
      <c r="D121" s="0" t="e">
        <f aca="false">VLOOKUP(batch_6!A121,yvonne_data!$C$2:$D$70,2,0)</f>
        <v>#N/A</v>
      </c>
      <c r="F121" s="33" t="n">
        <v>0</v>
      </c>
      <c r="G121" s="33" t="n">
        <v>0</v>
      </c>
      <c r="N121" s="0" t="s">
        <v>295</v>
      </c>
      <c r="O121" s="0" t="n">
        <v>90</v>
      </c>
      <c r="P121" s="0" t="n">
        <v>4</v>
      </c>
      <c r="Q121" s="0" t="n">
        <v>3</v>
      </c>
    </row>
    <row r="122" customFormat="false" ht="12.8" hidden="false" customHeight="false" outlineLevel="0" collapsed="false">
      <c r="A122" s="0" t="s">
        <v>109</v>
      </c>
      <c r="B122" s="34" t="s">
        <v>1796</v>
      </c>
      <c r="C122" s="0" t="n">
        <f aca="false">VLOOKUP(batch_6!A122,'patient_data_survival(Nov17)'!$B$2:$J$71,9,0)</f>
        <v>0</v>
      </c>
      <c r="D122" s="0" t="e">
        <f aca="false">VLOOKUP(batch_6!A122,yvonne_data!$C$2:$D$70,2,0)</f>
        <v>#N/A</v>
      </c>
      <c r="F122" s="33" t="n">
        <v>0</v>
      </c>
      <c r="G122" s="33" t="n">
        <v>0</v>
      </c>
      <c r="N122" s="0" t="s">
        <v>1680</v>
      </c>
      <c r="O122" s="0" t="n">
        <v>90</v>
      </c>
      <c r="P122" s="0" t="n">
        <v>4</v>
      </c>
      <c r="Q122" s="0" t="n">
        <v>3</v>
      </c>
    </row>
    <row r="123" customFormat="false" ht="12.8" hidden="false" customHeight="false" outlineLevel="0" collapsed="false">
      <c r="A123" s="0" t="s">
        <v>109</v>
      </c>
      <c r="B123" s="34" t="s">
        <v>1797</v>
      </c>
      <c r="C123" s="0" t="n">
        <f aca="false">VLOOKUP(batch_6!A123,'patient_data_survival(Nov17)'!$B$2:$J$71,9,0)</f>
        <v>0</v>
      </c>
      <c r="D123" s="0" t="e">
        <f aca="false">VLOOKUP(batch_6!A123,yvonne_data!$C$2:$D$70,2,0)</f>
        <v>#N/A</v>
      </c>
      <c r="F123" s="33" t="n">
        <v>0</v>
      </c>
      <c r="G123" s="33" t="n">
        <v>0</v>
      </c>
      <c r="O123" s="0" t="n">
        <v>90</v>
      </c>
      <c r="P123" s="0" t="n">
        <v>4</v>
      </c>
      <c r="Q123" s="0" t="n">
        <v>3</v>
      </c>
    </row>
    <row r="124" customFormat="false" ht="12.8" hidden="false" customHeight="false" outlineLevel="0" collapsed="false">
      <c r="A124" s="0" t="s">
        <v>109</v>
      </c>
      <c r="B124" s="34" t="s">
        <v>1798</v>
      </c>
      <c r="C124" s="0" t="n">
        <f aca="false">VLOOKUP(batch_6!A124,'patient_data_survival(Nov17)'!$B$2:$J$71,9,0)</f>
        <v>0</v>
      </c>
      <c r="D124" s="0" t="e">
        <f aca="false">VLOOKUP(batch_6!A124,yvonne_data!$C$2:$D$70,2,0)</f>
        <v>#N/A</v>
      </c>
      <c r="F124" s="33" t="n">
        <v>0</v>
      </c>
      <c r="G124" s="33" t="n">
        <v>0</v>
      </c>
      <c r="O124" s="0" t="n">
        <v>90</v>
      </c>
      <c r="P124" s="0" t="n">
        <v>4</v>
      </c>
      <c r="Q124" s="0" t="n">
        <v>3</v>
      </c>
      <c r="R124" s="0" t="s">
        <v>595</v>
      </c>
    </row>
    <row r="125" customFormat="false" ht="12.8" hidden="false" customHeight="false" outlineLevel="0" collapsed="false">
      <c r="A125" s="0" t="s">
        <v>109</v>
      </c>
      <c r="B125" s="34" t="s">
        <v>1799</v>
      </c>
      <c r="C125" s="0" t="n">
        <f aca="false">VLOOKUP(batch_6!A125,'patient_data_survival(Nov17)'!$B$2:$J$71,9,0)</f>
        <v>0</v>
      </c>
      <c r="D125" s="0" t="e">
        <f aca="false">VLOOKUP(batch_6!A125,yvonne_data!$C$2:$D$70,2,0)</f>
        <v>#N/A</v>
      </c>
      <c r="F125" s="33" t="n">
        <v>0</v>
      </c>
      <c r="G125" s="33" t="n">
        <v>0</v>
      </c>
      <c r="O125" s="0" t="n">
        <v>90</v>
      </c>
      <c r="P125" s="0" t="n">
        <v>4</v>
      </c>
      <c r="Q125" s="0" t="n">
        <v>3</v>
      </c>
      <c r="R125" s="0" t="s">
        <v>595</v>
      </c>
    </row>
    <row r="126" customFormat="false" ht="12.8" hidden="false" customHeight="false" outlineLevel="0" collapsed="false">
      <c r="A126" s="0" t="s">
        <v>109</v>
      </c>
      <c r="B126" s="34" t="s">
        <v>1800</v>
      </c>
      <c r="C126" s="0" t="n">
        <f aca="false">VLOOKUP(batch_6!A126,'patient_data_survival(Nov17)'!$B$2:$J$71,9,0)</f>
        <v>0</v>
      </c>
      <c r="D126" s="0" t="e">
        <f aca="false">VLOOKUP(batch_6!A126,yvonne_data!$C$2:$D$70,2,0)</f>
        <v>#N/A</v>
      </c>
      <c r="F126" s="33" t="n">
        <v>0</v>
      </c>
      <c r="G126" s="33" t="n">
        <v>0</v>
      </c>
      <c r="O126" s="0" t="n">
        <v>90</v>
      </c>
      <c r="P126" s="0" t="n">
        <v>4</v>
      </c>
      <c r="Q126" s="0" t="n">
        <v>3</v>
      </c>
      <c r="R126" s="0" t="s">
        <v>595</v>
      </c>
    </row>
    <row r="127" customFormat="false" ht="12.8" hidden="false" customHeight="false" outlineLevel="0" collapsed="false">
      <c r="A127" s="0" t="s">
        <v>109</v>
      </c>
      <c r="B127" s="0" t="s">
        <v>1801</v>
      </c>
      <c r="C127" s="0" t="n">
        <f aca="false">VLOOKUP(batch_6!A127,'patient_data_survival(Nov17)'!$B$2:$J$71,9,0)</f>
        <v>0</v>
      </c>
      <c r="D127" s="0" t="e">
        <f aca="false">VLOOKUP(batch_6!A127,yvonne_data!$C$2:$D$70,2,0)</f>
        <v>#N/A</v>
      </c>
      <c r="F127" s="33" t="n">
        <v>0</v>
      </c>
      <c r="G127" s="33" t="n">
        <v>0</v>
      </c>
      <c r="O127" s="0" t="n">
        <v>90</v>
      </c>
      <c r="P127" s="0" t="n">
        <v>4</v>
      </c>
      <c r="Q127" s="0" t="n">
        <v>3</v>
      </c>
      <c r="R127" s="0" t="s">
        <v>595</v>
      </c>
    </row>
    <row r="128" customFormat="false" ht="12.8" hidden="false" customHeight="false" outlineLevel="0" collapsed="false">
      <c r="A128" s="0" t="s">
        <v>109</v>
      </c>
      <c r="B128" s="0" t="s">
        <v>1802</v>
      </c>
      <c r="C128" s="0" t="n">
        <f aca="false">VLOOKUP(batch_6!A128,'patient_data_survival(Nov17)'!$B$2:$J$71,9,0)</f>
        <v>0</v>
      </c>
      <c r="D128" s="0" t="e">
        <f aca="false">VLOOKUP(batch_6!A128,yvonne_data!$C$2:$D$70,2,0)</f>
        <v>#N/A</v>
      </c>
      <c r="F128" s="33" t="n">
        <v>0</v>
      </c>
      <c r="G128" s="33" t="n">
        <v>0</v>
      </c>
      <c r="O128" s="0" t="n">
        <v>90</v>
      </c>
      <c r="P128" s="0" t="n">
        <v>4</v>
      </c>
      <c r="Q128" s="0" t="n">
        <v>3</v>
      </c>
      <c r="R128" s="0" t="s">
        <v>595</v>
      </c>
    </row>
    <row r="129" customFormat="false" ht="12.8" hidden="false" customHeight="false" outlineLevel="0" collapsed="false">
      <c r="A129" s="0" t="s">
        <v>109</v>
      </c>
      <c r="B129" s="0" t="s">
        <v>1803</v>
      </c>
      <c r="C129" s="0" t="n">
        <f aca="false">VLOOKUP(batch_6!A129,'patient_data_survival(Nov17)'!$B$2:$J$71,9,0)</f>
        <v>0</v>
      </c>
      <c r="D129" s="0" t="e">
        <f aca="false">VLOOKUP(batch_6!A129,yvonne_data!$C$2:$D$70,2,0)</f>
        <v>#N/A</v>
      </c>
      <c r="F129" s="33" t="n">
        <v>0</v>
      </c>
      <c r="G129" s="33" t="n">
        <v>0</v>
      </c>
      <c r="O129" s="0" t="n">
        <v>90</v>
      </c>
      <c r="P129" s="0" t="n">
        <v>4</v>
      </c>
      <c r="Q129" s="0" t="n">
        <v>3</v>
      </c>
      <c r="R129" s="0" t="s">
        <v>605</v>
      </c>
    </row>
    <row r="130" customFormat="false" ht="12.8" hidden="false" customHeight="false" outlineLevel="0" collapsed="false">
      <c r="A130" s="0" t="s">
        <v>199</v>
      </c>
      <c r="B130" s="0" t="s">
        <v>1804</v>
      </c>
      <c r="C130" s="0" t="n">
        <f aca="false">VLOOKUP(batch_6!A130,'patient_data_survival(Nov17)'!$B$2:$J$71,9,0)</f>
        <v>1</v>
      </c>
      <c r="D130" s="0" t="e">
        <f aca="false">VLOOKUP(batch_6!A130,yvonne_data!$C$2:$D$70,2,0)</f>
        <v>#N/A</v>
      </c>
      <c r="F130" s="33" t="n">
        <v>0</v>
      </c>
      <c r="G130" s="33" t="n">
        <v>0</v>
      </c>
      <c r="N130" s="33" t="s">
        <v>1720</v>
      </c>
      <c r="O130" s="0" t="n">
        <v>80</v>
      </c>
      <c r="P130" s="0" t="n">
        <v>4</v>
      </c>
      <c r="Q130" s="0" t="n">
        <v>1</v>
      </c>
    </row>
    <row r="131" customFormat="false" ht="12.8" hidden="false" customHeight="false" outlineLevel="0" collapsed="false">
      <c r="A131" s="0" t="s">
        <v>199</v>
      </c>
      <c r="B131" s="0" t="s">
        <v>1805</v>
      </c>
      <c r="C131" s="0" t="n">
        <f aca="false">VLOOKUP(batch_6!A131,'patient_data_survival(Nov17)'!$B$2:$J$71,9,0)</f>
        <v>1</v>
      </c>
      <c r="D131" s="0" t="e">
        <f aca="false">VLOOKUP(batch_6!A131,yvonne_data!$C$2:$D$70,2,0)</f>
        <v>#N/A</v>
      </c>
      <c r="F131" s="33" t="n">
        <v>0</v>
      </c>
      <c r="G131" s="33" t="n">
        <v>0</v>
      </c>
      <c r="N131" s="33" t="s">
        <v>297</v>
      </c>
      <c r="O131" s="0" t="n">
        <v>80</v>
      </c>
      <c r="P131" s="0" t="n">
        <v>4</v>
      </c>
      <c r="Q131" s="0" t="n">
        <v>1</v>
      </c>
    </row>
    <row r="132" customFormat="false" ht="12.8" hidden="false" customHeight="false" outlineLevel="0" collapsed="false">
      <c r="A132" s="0" t="s">
        <v>199</v>
      </c>
      <c r="B132" s="0" t="s">
        <v>1806</v>
      </c>
      <c r="C132" s="0" t="n">
        <f aca="false">VLOOKUP(batch_6!A132,'patient_data_survival(Nov17)'!$B$2:$J$71,9,0)</f>
        <v>1</v>
      </c>
      <c r="D132" s="0" t="e">
        <f aca="false">VLOOKUP(batch_6!A132,yvonne_data!$C$2:$D$70,2,0)</f>
        <v>#N/A</v>
      </c>
      <c r="F132" s="33" t="n">
        <v>0</v>
      </c>
      <c r="G132" s="33" t="n">
        <v>0</v>
      </c>
      <c r="N132" s="33" t="s">
        <v>297</v>
      </c>
      <c r="O132" s="0" t="n">
        <v>80</v>
      </c>
      <c r="P132" s="0" t="n">
        <v>4</v>
      </c>
      <c r="Q132" s="0" t="n">
        <v>1</v>
      </c>
    </row>
    <row r="133" customFormat="false" ht="12.8" hidden="false" customHeight="false" outlineLevel="0" collapsed="false">
      <c r="A133" s="0" t="s">
        <v>199</v>
      </c>
      <c r="B133" s="0" t="s">
        <v>1807</v>
      </c>
      <c r="C133" s="0" t="n">
        <f aca="false">VLOOKUP(batch_6!A133,'patient_data_survival(Nov17)'!$B$2:$J$71,9,0)</f>
        <v>1</v>
      </c>
      <c r="D133" s="0" t="e">
        <f aca="false">VLOOKUP(batch_6!A133,yvonne_data!$C$2:$D$70,2,0)</f>
        <v>#N/A</v>
      </c>
      <c r="F133" s="33" t="n">
        <v>0</v>
      </c>
      <c r="G133" s="33" t="n">
        <v>0</v>
      </c>
      <c r="N133" s="33" t="s">
        <v>297</v>
      </c>
      <c r="O133" s="0" t="n">
        <v>80</v>
      </c>
      <c r="P133" s="0" t="n">
        <v>4</v>
      </c>
      <c r="Q133" s="0" t="n">
        <v>1</v>
      </c>
    </row>
    <row r="134" customFormat="false" ht="12.8" hidden="false" customHeight="false" outlineLevel="0" collapsed="false">
      <c r="A134" s="0" t="s">
        <v>199</v>
      </c>
      <c r="B134" s="0" t="s">
        <v>1808</v>
      </c>
      <c r="C134" s="0" t="n">
        <f aca="false">VLOOKUP(batch_6!A134,'patient_data_survival(Nov17)'!$B$2:$J$71,9,0)</f>
        <v>1</v>
      </c>
      <c r="D134" s="0" t="e">
        <f aca="false">VLOOKUP(batch_6!A134,yvonne_data!$C$2:$D$70,2,0)</f>
        <v>#N/A</v>
      </c>
      <c r="F134" s="33" t="n">
        <v>0</v>
      </c>
      <c r="G134" s="33" t="n">
        <v>0</v>
      </c>
      <c r="N134" s="33" t="s">
        <v>297</v>
      </c>
      <c r="O134" s="0" t="n">
        <v>80</v>
      </c>
      <c r="P134" s="0" t="n">
        <v>4</v>
      </c>
      <c r="Q134" s="0" t="n">
        <v>1</v>
      </c>
    </row>
    <row r="135" customFormat="false" ht="12.8" hidden="false" customHeight="false" outlineLevel="0" collapsed="false">
      <c r="A135" s="0" t="s">
        <v>199</v>
      </c>
      <c r="B135" s="0" t="s">
        <v>1809</v>
      </c>
      <c r="C135" s="0" t="n">
        <f aca="false">VLOOKUP(batch_6!A135,'patient_data_survival(Nov17)'!$B$2:$J$71,9,0)</f>
        <v>1</v>
      </c>
      <c r="D135" s="0" t="e">
        <f aca="false">VLOOKUP(batch_6!A135,yvonne_data!$C$2:$D$70,2,0)</f>
        <v>#N/A</v>
      </c>
      <c r="F135" s="33" t="n">
        <v>0</v>
      </c>
      <c r="G135" s="33" t="n">
        <v>0</v>
      </c>
      <c r="N135" s="33" t="s">
        <v>297</v>
      </c>
      <c r="O135" s="0" t="n">
        <v>80</v>
      </c>
      <c r="P135" s="0" t="n">
        <v>4</v>
      </c>
      <c r="Q135" s="0" t="n">
        <v>1</v>
      </c>
    </row>
    <row r="136" customFormat="false" ht="12.8" hidden="false" customHeight="false" outlineLevel="0" collapsed="false">
      <c r="A136" s="0" t="s">
        <v>199</v>
      </c>
      <c r="B136" s="0" t="s">
        <v>1810</v>
      </c>
      <c r="C136" s="0" t="n">
        <f aca="false">VLOOKUP(batch_6!A136,'patient_data_survival(Nov17)'!$B$2:$J$71,9,0)</f>
        <v>1</v>
      </c>
      <c r="D136" s="0" t="e">
        <f aca="false">VLOOKUP(batch_6!A136,yvonne_data!$C$2:$D$70,2,0)</f>
        <v>#N/A</v>
      </c>
      <c r="F136" s="33" t="n">
        <v>0</v>
      </c>
      <c r="G136" s="33" t="n">
        <v>0</v>
      </c>
      <c r="N136" s="33" t="s">
        <v>297</v>
      </c>
      <c r="O136" s="0" t="n">
        <v>80</v>
      </c>
      <c r="P136" s="0" t="n">
        <v>4</v>
      </c>
      <c r="Q136" s="0" t="n">
        <v>1</v>
      </c>
    </row>
    <row r="137" customFormat="false" ht="12.8" hidden="false" customHeight="false" outlineLevel="0" collapsed="false">
      <c r="A137" s="0" t="s">
        <v>199</v>
      </c>
      <c r="B137" s="0" t="s">
        <v>1811</v>
      </c>
      <c r="C137" s="0" t="n">
        <f aca="false">VLOOKUP(batch_6!A137,'patient_data_survival(Nov17)'!$B$2:$J$71,9,0)</f>
        <v>1</v>
      </c>
      <c r="D137" s="0" t="e">
        <f aca="false">VLOOKUP(batch_6!A137,yvonne_data!$C$2:$D$70,2,0)</f>
        <v>#N/A</v>
      </c>
      <c r="F137" s="33" t="n">
        <v>0</v>
      </c>
      <c r="G137" s="33" t="n">
        <v>0</v>
      </c>
      <c r="N137" s="0" t="s">
        <v>1812</v>
      </c>
      <c r="P137" s="0" t="n">
        <v>4</v>
      </c>
      <c r="Q137" s="0" t="n">
        <v>2</v>
      </c>
    </row>
    <row r="138" customFormat="false" ht="12.8" hidden="false" customHeight="false" outlineLevel="0" collapsed="false">
      <c r="A138" s="0" t="s">
        <v>199</v>
      </c>
      <c r="B138" s="0" t="s">
        <v>1811</v>
      </c>
      <c r="C138" s="0" t="n">
        <f aca="false">VLOOKUP(batch_6!A138,'patient_data_survival(Nov17)'!$B$2:$J$71,9,0)</f>
        <v>1</v>
      </c>
      <c r="D138" s="0" t="e">
        <f aca="false">VLOOKUP(batch_6!A138,yvonne_data!$C$2:$D$70,2,0)</f>
        <v>#N/A</v>
      </c>
      <c r="F138" s="33" t="n">
        <v>0</v>
      </c>
      <c r="G138" s="33" t="n">
        <v>0</v>
      </c>
      <c r="N138" s="0" t="s">
        <v>1726</v>
      </c>
      <c r="P138" s="0" t="n">
        <v>4</v>
      </c>
      <c r="Q138" s="0" t="n">
        <v>2</v>
      </c>
    </row>
    <row r="139" customFormat="false" ht="12.8" hidden="false" customHeight="false" outlineLevel="0" collapsed="false">
      <c r="A139" s="0" t="s">
        <v>199</v>
      </c>
      <c r="B139" s="10" t="s">
        <v>1813</v>
      </c>
      <c r="C139" s="0" t="n">
        <f aca="false">VLOOKUP(batch_6!A139,'patient_data_survival(Nov17)'!$B$2:$J$71,9,0)</f>
        <v>1</v>
      </c>
      <c r="D139" s="0" t="e">
        <f aca="false">VLOOKUP(batch_6!A139,yvonne_data!$C$2:$D$70,2,0)</f>
        <v>#N/A</v>
      </c>
      <c r="F139" s="33" t="n">
        <v>0</v>
      </c>
      <c r="G139" s="33" t="n">
        <v>0</v>
      </c>
      <c r="N139" s="0" t="s">
        <v>1726</v>
      </c>
      <c r="P139" s="0" t="n">
        <v>4</v>
      </c>
      <c r="Q139" s="0" t="n">
        <v>2</v>
      </c>
    </row>
    <row r="140" customFormat="false" ht="12.8" hidden="false" customHeight="false" outlineLevel="0" collapsed="false">
      <c r="A140" s="0" t="s">
        <v>199</v>
      </c>
      <c r="B140" s="10" t="s">
        <v>1814</v>
      </c>
      <c r="C140" s="0" t="n">
        <f aca="false">VLOOKUP(batch_6!A140,'patient_data_survival(Nov17)'!$B$2:$J$71,9,0)</f>
        <v>1</v>
      </c>
      <c r="D140" s="0" t="e">
        <f aca="false">VLOOKUP(batch_6!A140,yvonne_data!$C$2:$D$70,2,0)</f>
        <v>#N/A</v>
      </c>
      <c r="F140" s="33" t="n">
        <v>0</v>
      </c>
      <c r="G140" s="33" t="n">
        <v>0</v>
      </c>
      <c r="N140" s="0" t="s">
        <v>1726</v>
      </c>
      <c r="P140" s="0" t="n">
        <v>4</v>
      </c>
      <c r="Q140" s="0" t="n">
        <v>2</v>
      </c>
    </row>
    <row r="141" customFormat="false" ht="12.8" hidden="false" customHeight="false" outlineLevel="0" collapsed="false">
      <c r="A141" s="0" t="s">
        <v>199</v>
      </c>
      <c r="B141" s="10" t="s">
        <v>1815</v>
      </c>
      <c r="C141" s="0" t="n">
        <f aca="false">VLOOKUP(batch_6!A141,'patient_data_survival(Nov17)'!$B$2:$J$71,9,0)</f>
        <v>1</v>
      </c>
      <c r="D141" s="0" t="e">
        <f aca="false">VLOOKUP(batch_6!A141,yvonne_data!$C$2:$D$70,2,0)</f>
        <v>#N/A</v>
      </c>
      <c r="F141" s="33" t="n">
        <v>0</v>
      </c>
      <c r="G141" s="33" t="n">
        <v>0</v>
      </c>
      <c r="N141" s="0" t="s">
        <v>1726</v>
      </c>
      <c r="P141" s="0" t="n">
        <v>4</v>
      </c>
      <c r="Q141" s="0" t="n">
        <v>2</v>
      </c>
    </row>
    <row r="142" customFormat="false" ht="12.8" hidden="false" customHeight="false" outlineLevel="0" collapsed="false">
      <c r="A142" s="0" t="s">
        <v>199</v>
      </c>
      <c r="B142" s="10" t="s">
        <v>1816</v>
      </c>
      <c r="C142" s="0" t="n">
        <f aca="false">VLOOKUP(batch_6!A142,'patient_data_survival(Nov17)'!$B$2:$J$71,9,0)</f>
        <v>1</v>
      </c>
      <c r="D142" s="0" t="e">
        <f aca="false">VLOOKUP(batch_6!A142,yvonne_data!$C$2:$D$70,2,0)</f>
        <v>#N/A</v>
      </c>
      <c r="F142" s="33" t="n">
        <v>0</v>
      </c>
      <c r="G142" s="33" t="n">
        <v>0</v>
      </c>
      <c r="N142" s="0" t="s">
        <v>1726</v>
      </c>
      <c r="P142" s="0" t="n">
        <v>4</v>
      </c>
      <c r="Q142" s="0" t="n">
        <v>2</v>
      </c>
    </row>
    <row r="143" customFormat="false" ht="12.8" hidden="false" customHeight="false" outlineLevel="0" collapsed="false">
      <c r="A143" s="0" t="s">
        <v>199</v>
      </c>
      <c r="B143" s="10" t="s">
        <v>1817</v>
      </c>
      <c r="C143" s="0" t="n">
        <f aca="false">VLOOKUP(batch_6!A143,'patient_data_survival(Nov17)'!$B$2:$J$71,9,0)</f>
        <v>1</v>
      </c>
      <c r="D143" s="0" t="e">
        <f aca="false">VLOOKUP(batch_6!A143,yvonne_data!$C$2:$D$70,2,0)</f>
        <v>#N/A</v>
      </c>
      <c r="F143" s="33" t="n">
        <v>0</v>
      </c>
      <c r="G143" s="33" t="n">
        <v>0</v>
      </c>
      <c r="N143" s="0" t="s">
        <v>1726</v>
      </c>
      <c r="P143" s="0" t="n">
        <v>4</v>
      </c>
      <c r="Q143" s="0" t="n">
        <v>2</v>
      </c>
    </row>
    <row r="144" customFormat="false" ht="12.8" hidden="false" customHeight="false" outlineLevel="0" collapsed="false">
      <c r="A144" s="0" t="s">
        <v>199</v>
      </c>
      <c r="B144" s="10" t="s">
        <v>1818</v>
      </c>
      <c r="C144" s="0" t="n">
        <f aca="false">VLOOKUP(batch_6!A144,'patient_data_survival(Nov17)'!$B$2:$J$71,9,0)</f>
        <v>1</v>
      </c>
      <c r="D144" s="0" t="e">
        <f aca="false">VLOOKUP(batch_6!A144,yvonne_data!$C$2:$D$70,2,0)</f>
        <v>#N/A</v>
      </c>
      <c r="F144" s="33" t="n">
        <v>0</v>
      </c>
      <c r="G144" s="33" t="n">
        <v>0</v>
      </c>
      <c r="N144" s="0" t="s">
        <v>1726</v>
      </c>
      <c r="P144" s="0" t="n">
        <v>4</v>
      </c>
      <c r="Q144" s="0" t="n">
        <v>2</v>
      </c>
      <c r="R144" s="0" t="s">
        <v>1701</v>
      </c>
    </row>
    <row r="145" customFormat="false" ht="12.8" hidden="false" customHeight="false" outlineLevel="0" collapsed="false">
      <c r="A145" s="0" t="s">
        <v>111</v>
      </c>
      <c r="B145" s="0" t="s">
        <v>1819</v>
      </c>
      <c r="C145" s="0" t="n">
        <f aca="false">VLOOKUP(batch_6!A145,'patient_data_survival(Nov17)'!$B$2:$J$71,9,0)</f>
        <v>0</v>
      </c>
      <c r="D145" s="0" t="e">
        <f aca="false">VLOOKUP(batch_6!A145,yvonne_data!$C$2:$D$70,2,0)</f>
        <v>#N/A</v>
      </c>
      <c r="F145" s="33" t="n">
        <v>0</v>
      </c>
      <c r="G145" s="33" t="n">
        <v>0</v>
      </c>
      <c r="N145" s="33" t="s">
        <v>1680</v>
      </c>
      <c r="O145" s="0" t="n">
        <v>70</v>
      </c>
      <c r="P145" s="0" t="n">
        <v>4</v>
      </c>
      <c r="Q145" s="0" t="n">
        <v>1</v>
      </c>
    </row>
    <row r="146" customFormat="false" ht="12.8" hidden="false" customHeight="false" outlineLevel="0" collapsed="false">
      <c r="A146" s="0" t="s">
        <v>111</v>
      </c>
      <c r="B146" s="0" t="s">
        <v>1820</v>
      </c>
      <c r="C146" s="0" t="n">
        <f aca="false">VLOOKUP(batch_6!A146,'patient_data_survival(Nov17)'!$B$2:$J$71,9,0)</f>
        <v>0</v>
      </c>
      <c r="D146" s="0" t="e">
        <f aca="false">VLOOKUP(batch_6!A146,yvonne_data!$C$2:$D$70,2,0)</f>
        <v>#N/A</v>
      </c>
      <c r="F146" s="33" t="n">
        <v>0</v>
      </c>
      <c r="G146" s="33" t="n">
        <v>0</v>
      </c>
      <c r="N146" s="33" t="s">
        <v>1821</v>
      </c>
      <c r="O146" s="0" t="n">
        <v>70</v>
      </c>
      <c r="P146" s="0" t="n">
        <v>4</v>
      </c>
      <c r="Q146" s="0" t="n">
        <v>1</v>
      </c>
    </row>
    <row r="147" customFormat="false" ht="12.8" hidden="false" customHeight="false" outlineLevel="0" collapsed="false">
      <c r="A147" s="0" t="s">
        <v>111</v>
      </c>
      <c r="B147" s="0" t="s">
        <v>1822</v>
      </c>
      <c r="C147" s="0" t="n">
        <f aca="false">VLOOKUP(batch_6!A147,'patient_data_survival(Nov17)'!$B$2:$J$71,9,0)</f>
        <v>0</v>
      </c>
      <c r="D147" s="0" t="e">
        <f aca="false">VLOOKUP(batch_6!A147,yvonne_data!$C$2:$D$70,2,0)</f>
        <v>#N/A</v>
      </c>
      <c r="F147" s="33" t="n">
        <v>0</v>
      </c>
      <c r="G147" s="33" t="n">
        <v>0</v>
      </c>
      <c r="N147" s="33" t="s">
        <v>1821</v>
      </c>
      <c r="O147" s="0" t="n">
        <v>70</v>
      </c>
      <c r="P147" s="0" t="n">
        <v>4</v>
      </c>
      <c r="Q147" s="0" t="n">
        <v>1</v>
      </c>
    </row>
    <row r="148" customFormat="false" ht="12.8" hidden="false" customHeight="false" outlineLevel="0" collapsed="false">
      <c r="A148" s="0" t="s">
        <v>111</v>
      </c>
      <c r="B148" s="0" t="s">
        <v>1823</v>
      </c>
      <c r="C148" s="0" t="n">
        <f aca="false">VLOOKUP(batch_6!A148,'patient_data_survival(Nov17)'!$B$2:$J$71,9,0)</f>
        <v>0</v>
      </c>
      <c r="D148" s="0" t="e">
        <f aca="false">VLOOKUP(batch_6!A148,yvonne_data!$C$2:$D$70,2,0)</f>
        <v>#N/A</v>
      </c>
      <c r="F148" s="33" t="n">
        <v>0</v>
      </c>
      <c r="G148" s="33" t="n">
        <v>0</v>
      </c>
      <c r="N148" s="33" t="s">
        <v>1821</v>
      </c>
      <c r="O148" s="0" t="n">
        <v>70</v>
      </c>
      <c r="P148" s="0" t="n">
        <v>4</v>
      </c>
      <c r="Q148" s="0" t="n">
        <v>1</v>
      </c>
    </row>
    <row r="149" customFormat="false" ht="12.8" hidden="false" customHeight="false" outlineLevel="0" collapsed="false">
      <c r="A149" s="0" t="s">
        <v>111</v>
      </c>
      <c r="B149" s="0" t="s">
        <v>1824</v>
      </c>
      <c r="C149" s="0" t="n">
        <f aca="false">VLOOKUP(batch_6!A149,'patient_data_survival(Nov17)'!$B$2:$J$71,9,0)</f>
        <v>0</v>
      </c>
      <c r="D149" s="0" t="e">
        <f aca="false">VLOOKUP(batch_6!A149,yvonne_data!$C$2:$D$70,2,0)</f>
        <v>#N/A</v>
      </c>
      <c r="F149" s="33" t="n">
        <v>0</v>
      </c>
      <c r="G149" s="33" t="n">
        <v>0</v>
      </c>
      <c r="N149" s="33" t="s">
        <v>1825</v>
      </c>
      <c r="O149" s="0" t="n">
        <v>70</v>
      </c>
      <c r="P149" s="0" t="n">
        <v>4</v>
      </c>
      <c r="Q149" s="0" t="n">
        <v>1</v>
      </c>
    </row>
    <row r="150" customFormat="false" ht="12.8" hidden="false" customHeight="false" outlineLevel="0" collapsed="false">
      <c r="A150" s="0" t="s">
        <v>111</v>
      </c>
      <c r="B150" s="0" t="s">
        <v>1826</v>
      </c>
      <c r="C150" s="0" t="n">
        <f aca="false">VLOOKUP(batch_6!A150,'patient_data_survival(Nov17)'!$B$2:$J$71,9,0)</f>
        <v>0</v>
      </c>
      <c r="D150" s="0" t="e">
        <f aca="false">VLOOKUP(batch_6!A150,yvonne_data!$C$2:$D$70,2,0)</f>
        <v>#N/A</v>
      </c>
      <c r="F150" s="33" t="n">
        <v>0</v>
      </c>
      <c r="G150" s="33" t="n">
        <v>0</v>
      </c>
      <c r="N150" s="33" t="s">
        <v>1680</v>
      </c>
      <c r="O150" s="0" t="n">
        <v>70</v>
      </c>
      <c r="P150" s="0" t="n">
        <v>4</v>
      </c>
      <c r="Q150" s="0" t="n">
        <v>1</v>
      </c>
    </row>
    <row r="151" customFormat="false" ht="12.8" hidden="false" customHeight="false" outlineLevel="0" collapsed="false">
      <c r="A151" s="0" t="s">
        <v>111</v>
      </c>
      <c r="B151" s="0" t="s">
        <v>1827</v>
      </c>
      <c r="C151" s="0" t="n">
        <f aca="false">VLOOKUP(batch_6!A151,'patient_data_survival(Nov17)'!$B$2:$J$71,9,0)</f>
        <v>0</v>
      </c>
      <c r="D151" s="0" t="e">
        <f aca="false">VLOOKUP(batch_6!A151,yvonne_data!$C$2:$D$70,2,0)</f>
        <v>#N/A</v>
      </c>
      <c r="F151" s="33" t="n">
        <v>0</v>
      </c>
      <c r="G151" s="33" t="n">
        <v>0</v>
      </c>
      <c r="N151" s="33" t="s">
        <v>297</v>
      </c>
      <c r="O151" s="0" t="n">
        <v>70</v>
      </c>
      <c r="P151" s="0" t="n">
        <v>4</v>
      </c>
      <c r="Q151" s="0" t="n">
        <v>1</v>
      </c>
    </row>
    <row r="152" customFormat="false" ht="12.8" hidden="false" customHeight="false" outlineLevel="0" collapsed="false">
      <c r="A152" s="0" t="s">
        <v>111</v>
      </c>
      <c r="B152" s="0" t="s">
        <v>1828</v>
      </c>
      <c r="C152" s="0" t="n">
        <f aca="false">VLOOKUP(batch_6!A152,'patient_data_survival(Nov17)'!$B$2:$J$71,9,0)</f>
        <v>0</v>
      </c>
      <c r="D152" s="0" t="e">
        <f aca="false">VLOOKUP(batch_6!A152,yvonne_data!$C$2:$D$70,2,0)</f>
        <v>#N/A</v>
      </c>
      <c r="F152" s="33" t="n">
        <v>0</v>
      </c>
      <c r="G152" s="33" t="n">
        <v>0</v>
      </c>
      <c r="N152" s="33" t="s">
        <v>297</v>
      </c>
      <c r="O152" s="0" t="n">
        <v>70</v>
      </c>
      <c r="P152" s="0" t="n">
        <v>4</v>
      </c>
      <c r="Q152" s="0" t="n">
        <v>1</v>
      </c>
    </row>
    <row r="153" customFormat="false" ht="12.8" hidden="false" customHeight="false" outlineLevel="0" collapsed="false">
      <c r="A153" s="0" t="s">
        <v>113</v>
      </c>
      <c r="B153" s="0" t="s">
        <v>1829</v>
      </c>
      <c r="C153" s="0" t="n">
        <f aca="false">VLOOKUP(batch_6!A153,'patient_data_survival(Nov17)'!$B$2:$J$71,9,0)</f>
        <v>0</v>
      </c>
      <c r="D153" s="0" t="e">
        <f aca="false">VLOOKUP(batch_6!A153,yvonne_data!$C$2:$D$70,2,0)</f>
        <v>#N/A</v>
      </c>
      <c r="F153" s="33" t="n">
        <v>0</v>
      </c>
      <c r="G153" s="33" t="n">
        <v>0</v>
      </c>
      <c r="O153" s="0" t="n">
        <v>40</v>
      </c>
      <c r="P153" s="0" t="n">
        <v>4</v>
      </c>
      <c r="Q153" s="0" t="n">
        <v>1</v>
      </c>
    </row>
    <row r="154" customFormat="false" ht="12.8" hidden="false" customHeight="false" outlineLevel="0" collapsed="false">
      <c r="A154" s="0" t="s">
        <v>113</v>
      </c>
      <c r="B154" s="0" t="s">
        <v>1830</v>
      </c>
      <c r="C154" s="0" t="n">
        <f aca="false">VLOOKUP(batch_6!A154,'patient_data_survival(Nov17)'!$B$2:$J$71,9,0)</f>
        <v>0</v>
      </c>
      <c r="D154" s="0" t="e">
        <f aca="false">VLOOKUP(batch_6!A154,yvonne_data!$C$2:$D$70,2,0)</f>
        <v>#N/A</v>
      </c>
      <c r="F154" s="33" t="n">
        <v>0</v>
      </c>
      <c r="G154" s="33" t="n">
        <v>0</v>
      </c>
      <c r="O154" s="0" t="n">
        <v>30</v>
      </c>
      <c r="P154" s="0" t="n">
        <v>4</v>
      </c>
      <c r="Q154" s="0" t="n">
        <v>1</v>
      </c>
    </row>
    <row r="155" customFormat="false" ht="12.8" hidden="false" customHeight="false" outlineLevel="0" collapsed="false">
      <c r="A155" s="0" t="s">
        <v>113</v>
      </c>
      <c r="B155" s="0" t="s">
        <v>1831</v>
      </c>
      <c r="C155" s="0" t="n">
        <f aca="false">VLOOKUP(batch_6!A155,'patient_data_survival(Nov17)'!$B$2:$J$71,9,0)</f>
        <v>0</v>
      </c>
      <c r="D155" s="0" t="e">
        <f aca="false">VLOOKUP(batch_6!A155,yvonne_data!$C$2:$D$70,2,0)</f>
        <v>#N/A</v>
      </c>
      <c r="F155" s="33" t="n">
        <v>0</v>
      </c>
      <c r="G155" s="33" t="n">
        <v>0</v>
      </c>
      <c r="N155" s="33" t="s">
        <v>1832</v>
      </c>
      <c r="O155" s="0" t="n">
        <v>20</v>
      </c>
      <c r="P155" s="0" t="n">
        <v>4</v>
      </c>
      <c r="Q155" s="0" t="n">
        <v>1</v>
      </c>
    </row>
    <row r="156" customFormat="false" ht="12.8" hidden="false" customHeight="false" outlineLevel="0" collapsed="false">
      <c r="A156" s="0" t="s">
        <v>113</v>
      </c>
      <c r="B156" s="0" t="s">
        <v>1833</v>
      </c>
      <c r="C156" s="0" t="n">
        <f aca="false">VLOOKUP(batch_6!A156,'patient_data_survival(Nov17)'!$B$2:$J$71,9,0)</f>
        <v>0</v>
      </c>
      <c r="D156" s="0" t="e">
        <f aca="false">VLOOKUP(batch_6!A156,yvonne_data!$C$2:$D$70,2,0)</f>
        <v>#N/A</v>
      </c>
      <c r="F156" s="33" t="n">
        <v>0</v>
      </c>
      <c r="G156" s="33" t="n">
        <v>0</v>
      </c>
      <c r="N156" s="33" t="s">
        <v>1832</v>
      </c>
      <c r="O156" s="0" t="n">
        <v>20</v>
      </c>
      <c r="P156" s="0" t="n">
        <v>4</v>
      </c>
      <c r="Q156" s="0" t="n">
        <v>1</v>
      </c>
    </row>
    <row r="157" customFormat="false" ht="12.8" hidden="false" customHeight="false" outlineLevel="0" collapsed="false">
      <c r="A157" s="0" t="s">
        <v>113</v>
      </c>
      <c r="B157" s="0" t="s">
        <v>1834</v>
      </c>
      <c r="C157" s="0" t="n">
        <f aca="false">VLOOKUP(batch_6!A157,'patient_data_survival(Nov17)'!$B$2:$J$71,9,0)</f>
        <v>0</v>
      </c>
      <c r="D157" s="0" t="e">
        <f aca="false">VLOOKUP(batch_6!A157,yvonne_data!$C$2:$D$70,2,0)</f>
        <v>#N/A</v>
      </c>
      <c r="F157" s="33" t="n">
        <v>0</v>
      </c>
      <c r="G157" s="33" t="n">
        <v>0</v>
      </c>
      <c r="N157" s="33" t="s">
        <v>1680</v>
      </c>
      <c r="O157" s="0" t="n">
        <v>5</v>
      </c>
      <c r="P157" s="0" t="n">
        <v>4</v>
      </c>
      <c r="Q157" s="0" t="n">
        <v>1</v>
      </c>
      <c r="R157" s="0" t="s">
        <v>1834</v>
      </c>
    </row>
    <row r="158" customFormat="false" ht="12.8" hidden="false" customHeight="false" outlineLevel="0" collapsed="false">
      <c r="A158" s="0" t="s">
        <v>113</v>
      </c>
      <c r="B158" s="0" t="s">
        <v>1835</v>
      </c>
      <c r="C158" s="0" t="n">
        <f aca="false">VLOOKUP(batch_6!A158,'patient_data_survival(Nov17)'!$B$2:$J$71,9,0)</f>
        <v>0</v>
      </c>
      <c r="D158" s="0" t="e">
        <f aca="false">VLOOKUP(batch_6!A158,yvonne_data!$C$2:$D$70,2,0)</f>
        <v>#N/A</v>
      </c>
      <c r="F158" s="33" t="n">
        <v>0</v>
      </c>
      <c r="G158" s="33" t="n">
        <v>0</v>
      </c>
      <c r="O158" s="0" t="n">
        <v>70</v>
      </c>
      <c r="P158" s="0" t="n">
        <v>4</v>
      </c>
      <c r="Q158" s="0" t="n">
        <v>1</v>
      </c>
    </row>
    <row r="159" customFormat="false" ht="12.8" hidden="false" customHeight="false" outlineLevel="0" collapsed="false">
      <c r="A159" s="0" t="s">
        <v>113</v>
      </c>
      <c r="B159" s="0" t="s">
        <v>1836</v>
      </c>
      <c r="C159" s="0" t="n">
        <f aca="false">VLOOKUP(batch_6!A159,'patient_data_survival(Nov17)'!$B$2:$J$71,9,0)</f>
        <v>0</v>
      </c>
      <c r="D159" s="0" t="e">
        <f aca="false">VLOOKUP(batch_6!A159,yvonne_data!$C$2:$D$70,2,0)</f>
        <v>#N/A</v>
      </c>
      <c r="F159" s="33" t="n">
        <v>0</v>
      </c>
      <c r="G159" s="33" t="n">
        <v>0</v>
      </c>
      <c r="N159" s="0" t="s">
        <v>1680</v>
      </c>
      <c r="O159" s="0" t="n">
        <v>70</v>
      </c>
      <c r="P159" s="0" t="n">
        <v>4</v>
      </c>
      <c r="Q159" s="0" t="n">
        <v>2</v>
      </c>
    </row>
    <row r="160" customFormat="false" ht="12.8" hidden="false" customHeight="false" outlineLevel="0" collapsed="false">
      <c r="A160" s="0" t="s">
        <v>113</v>
      </c>
      <c r="B160" s="0" t="s">
        <v>1837</v>
      </c>
      <c r="C160" s="0" t="n">
        <f aca="false">VLOOKUP(batch_6!A160,'patient_data_survival(Nov17)'!$B$2:$J$71,9,0)</f>
        <v>0</v>
      </c>
      <c r="D160" s="0" t="e">
        <f aca="false">VLOOKUP(batch_6!A160,yvonne_data!$C$2:$D$70,2,0)</f>
        <v>#N/A</v>
      </c>
      <c r="F160" s="33" t="n">
        <v>0</v>
      </c>
      <c r="G160" s="33" t="n">
        <v>0</v>
      </c>
      <c r="O160" s="0" t="n">
        <v>70</v>
      </c>
      <c r="P160" s="0" t="n">
        <v>4</v>
      </c>
      <c r="Q160" s="0" t="n">
        <v>2</v>
      </c>
    </row>
    <row r="161" customFormat="false" ht="12.8" hidden="false" customHeight="false" outlineLevel="0" collapsed="false">
      <c r="A161" s="0" t="s">
        <v>113</v>
      </c>
      <c r="B161" s="0" t="s">
        <v>605</v>
      </c>
      <c r="C161" s="0" t="n">
        <f aca="false">VLOOKUP(batch_6!A161,'patient_data_survival(Nov17)'!$B$2:$J$71,9,0)</f>
        <v>0</v>
      </c>
      <c r="D161" s="0" t="e">
        <f aca="false">VLOOKUP(batch_6!A161,yvonne_data!$C$2:$D$70,2,0)</f>
        <v>#N/A</v>
      </c>
      <c r="F161" s="33" t="n">
        <v>0</v>
      </c>
      <c r="G161" s="33" t="n">
        <v>0</v>
      </c>
      <c r="O161" s="0" t="n">
        <v>20</v>
      </c>
      <c r="P161" s="0" t="n">
        <v>4</v>
      </c>
      <c r="Q161" s="0" t="n">
        <v>3</v>
      </c>
      <c r="R161" s="0" t="s">
        <v>1838</v>
      </c>
    </row>
    <row r="162" customFormat="false" ht="12.8" hidden="false" customHeight="false" outlineLevel="0" collapsed="false">
      <c r="A162" s="0" t="s">
        <v>113</v>
      </c>
      <c r="B162" s="0" t="s">
        <v>1839</v>
      </c>
      <c r="C162" s="0" t="n">
        <f aca="false">VLOOKUP(batch_6!A162,'patient_data_survival(Nov17)'!$B$2:$J$71,9,0)</f>
        <v>0</v>
      </c>
      <c r="D162" s="0" t="e">
        <f aca="false">VLOOKUP(batch_6!A162,yvonne_data!$C$2:$D$70,2,0)</f>
        <v>#N/A</v>
      </c>
      <c r="F162" s="33" t="n">
        <v>0</v>
      </c>
      <c r="G162" s="33" t="n">
        <v>0</v>
      </c>
      <c r="O162" s="0" t="n">
        <v>20</v>
      </c>
      <c r="P162" s="0" t="n">
        <v>4</v>
      </c>
      <c r="Q162" s="0" t="n">
        <v>3</v>
      </c>
    </row>
    <row r="163" customFormat="false" ht="12.8" hidden="false" customHeight="false" outlineLevel="0" collapsed="false">
      <c r="A163" s="0" t="s">
        <v>115</v>
      </c>
      <c r="B163" s="0" t="s">
        <v>1840</v>
      </c>
      <c r="C163" s="0" t="n">
        <f aca="false">VLOOKUP(batch_6!A163,'patient_data_survival(Nov17)'!$B$2:$J$71,9,0)</f>
        <v>0</v>
      </c>
      <c r="D163" s="0" t="e">
        <f aca="false">VLOOKUP(batch_6!A163,yvonne_data!$C$2:$D$70,2,0)</f>
        <v>#N/A</v>
      </c>
      <c r="F163" s="33" t="n">
        <v>0</v>
      </c>
      <c r="G163" s="33" t="n">
        <v>0</v>
      </c>
      <c r="N163" s="33" t="s">
        <v>1680</v>
      </c>
      <c r="O163" s="0" t="n">
        <v>80</v>
      </c>
      <c r="P163" s="0" t="n">
        <v>4</v>
      </c>
      <c r="Q163" s="0" t="n">
        <v>1</v>
      </c>
    </row>
    <row r="164" customFormat="false" ht="12.8" hidden="false" customHeight="false" outlineLevel="0" collapsed="false">
      <c r="A164" s="0" t="s">
        <v>115</v>
      </c>
      <c r="B164" s="0" t="s">
        <v>1841</v>
      </c>
      <c r="C164" s="0" t="n">
        <f aca="false">VLOOKUP(batch_6!A164,'patient_data_survival(Nov17)'!$B$2:$J$71,9,0)</f>
        <v>0</v>
      </c>
      <c r="D164" s="0" t="e">
        <f aca="false">VLOOKUP(batch_6!A164,yvonne_data!$C$2:$D$70,2,0)</f>
        <v>#N/A</v>
      </c>
      <c r="F164" s="33" t="n">
        <v>0</v>
      </c>
      <c r="G164" s="33" t="n">
        <v>0</v>
      </c>
      <c r="N164" s="33" t="s">
        <v>297</v>
      </c>
      <c r="O164" s="0" t="n">
        <v>80</v>
      </c>
      <c r="P164" s="0" t="n">
        <v>4</v>
      </c>
      <c r="Q164" s="0" t="n">
        <v>1</v>
      </c>
    </row>
    <row r="165" customFormat="false" ht="12.8" hidden="false" customHeight="false" outlineLevel="0" collapsed="false">
      <c r="A165" s="0" t="s">
        <v>115</v>
      </c>
      <c r="B165" s="0" t="s">
        <v>1842</v>
      </c>
      <c r="C165" s="0" t="n">
        <f aca="false">VLOOKUP(batch_6!A165,'patient_data_survival(Nov17)'!$B$2:$J$71,9,0)</f>
        <v>0</v>
      </c>
      <c r="D165" s="0" t="e">
        <f aca="false">VLOOKUP(batch_6!A165,yvonne_data!$C$2:$D$70,2,0)</f>
        <v>#N/A</v>
      </c>
      <c r="F165" s="33" t="n">
        <v>0</v>
      </c>
      <c r="G165" s="33" t="n">
        <v>0</v>
      </c>
      <c r="N165" s="33" t="s">
        <v>297</v>
      </c>
      <c r="O165" s="0" t="n">
        <v>80</v>
      </c>
      <c r="P165" s="0" t="n">
        <v>4</v>
      </c>
      <c r="Q165" s="0" t="n">
        <v>1</v>
      </c>
    </row>
    <row r="166" customFormat="false" ht="12.8" hidden="false" customHeight="false" outlineLevel="0" collapsed="false">
      <c r="A166" s="0" t="s">
        <v>115</v>
      </c>
      <c r="B166" s="0" t="s">
        <v>1843</v>
      </c>
      <c r="C166" s="0" t="n">
        <f aca="false">VLOOKUP(batch_6!A166,'patient_data_survival(Nov17)'!$B$2:$J$71,9,0)</f>
        <v>0</v>
      </c>
      <c r="D166" s="0" t="e">
        <f aca="false">VLOOKUP(batch_6!A166,yvonne_data!$C$2:$D$70,2,0)</f>
        <v>#N/A</v>
      </c>
      <c r="F166" s="33" t="n">
        <v>0</v>
      </c>
      <c r="G166" s="33" t="n">
        <v>0</v>
      </c>
      <c r="N166" s="33" t="s">
        <v>297</v>
      </c>
      <c r="O166" s="0" t="n">
        <v>80</v>
      </c>
      <c r="P166" s="0" t="n">
        <v>4</v>
      </c>
      <c r="Q166" s="0" t="n">
        <v>1</v>
      </c>
    </row>
    <row r="167" customFormat="false" ht="12.8" hidden="false" customHeight="false" outlineLevel="0" collapsed="false">
      <c r="A167" s="0" t="s">
        <v>115</v>
      </c>
      <c r="B167" s="0" t="s">
        <v>615</v>
      </c>
      <c r="C167" s="0" t="n">
        <f aca="false">VLOOKUP(batch_6!A167,'patient_data_survival(Nov17)'!$B$2:$J$71,9,0)</f>
        <v>0</v>
      </c>
      <c r="D167" s="0" t="e">
        <f aca="false">VLOOKUP(batch_6!A167,yvonne_data!$C$2:$D$70,2,0)</f>
        <v>#N/A</v>
      </c>
      <c r="F167" s="33" t="n">
        <v>0</v>
      </c>
      <c r="G167" s="33" t="n">
        <v>0</v>
      </c>
      <c r="N167" s="0" t="s">
        <v>1680</v>
      </c>
      <c r="O167" s="0" t="n">
        <v>90</v>
      </c>
      <c r="P167" s="0" t="n">
        <v>4</v>
      </c>
      <c r="Q167" s="0" t="n">
        <v>2</v>
      </c>
      <c r="R167" s="0" t="s">
        <v>615</v>
      </c>
    </row>
    <row r="168" customFormat="false" ht="12.8" hidden="false" customHeight="false" outlineLevel="0" collapsed="false">
      <c r="A168" s="0" t="s">
        <v>115</v>
      </c>
      <c r="B168" s="0" t="s">
        <v>1844</v>
      </c>
      <c r="C168" s="0" t="n">
        <f aca="false">VLOOKUP(batch_6!A168,'patient_data_survival(Nov17)'!$B$2:$J$71,9,0)</f>
        <v>0</v>
      </c>
      <c r="D168" s="0" t="e">
        <f aca="false">VLOOKUP(batch_6!A168,yvonne_data!$C$2:$D$70,2,0)</f>
        <v>#N/A</v>
      </c>
      <c r="F168" s="33" t="n">
        <v>0</v>
      </c>
      <c r="G168" s="33" t="n">
        <v>0</v>
      </c>
      <c r="O168" s="0" t="n">
        <v>90</v>
      </c>
      <c r="P168" s="0" t="n">
        <v>4</v>
      </c>
      <c r="Q168" s="0" t="n">
        <v>2</v>
      </c>
      <c r="R168" s="0" t="s">
        <v>615</v>
      </c>
    </row>
    <row r="169" customFormat="false" ht="12.8" hidden="false" customHeight="false" outlineLevel="0" collapsed="false">
      <c r="A169" s="0" t="s">
        <v>115</v>
      </c>
      <c r="B169" s="0" t="s">
        <v>1845</v>
      </c>
      <c r="C169" s="0" t="n">
        <f aca="false">VLOOKUP(batch_6!A169,'patient_data_survival(Nov17)'!$B$2:$J$71,9,0)</f>
        <v>0</v>
      </c>
      <c r="D169" s="0" t="e">
        <f aca="false">VLOOKUP(batch_6!A169,yvonne_data!$C$2:$D$70,2,0)</f>
        <v>#N/A</v>
      </c>
      <c r="F169" s="33" t="n">
        <v>0</v>
      </c>
      <c r="G169" s="33" t="n">
        <v>0</v>
      </c>
      <c r="O169" s="0" t="n">
        <v>90</v>
      </c>
      <c r="P169" s="0" t="n">
        <v>4</v>
      </c>
      <c r="Q169" s="0" t="n">
        <v>2</v>
      </c>
      <c r="R169" s="37" t="s">
        <v>615</v>
      </c>
    </row>
    <row r="170" customFormat="false" ht="12.8" hidden="false" customHeight="false" outlineLevel="0" collapsed="false">
      <c r="A170" s="0" t="s">
        <v>115</v>
      </c>
      <c r="B170" s="10" t="s">
        <v>1846</v>
      </c>
      <c r="C170" s="0" t="n">
        <f aca="false">VLOOKUP(batch_6!A170,'patient_data_survival(Nov17)'!$B$2:$J$71,9,0)</f>
        <v>0</v>
      </c>
      <c r="D170" s="0" t="e">
        <f aca="false">VLOOKUP(batch_6!A170,yvonne_data!$C$2:$D$70,2,0)</f>
        <v>#N/A</v>
      </c>
      <c r="E170" s="37"/>
      <c r="F170" s="33" t="n">
        <v>0</v>
      </c>
      <c r="G170" s="33" t="n">
        <v>0</v>
      </c>
      <c r="N170" s="37"/>
      <c r="O170" s="37" t="n">
        <v>90</v>
      </c>
      <c r="P170" s="0" t="n">
        <v>4</v>
      </c>
      <c r="Q170" s="0" t="n">
        <v>2</v>
      </c>
    </row>
    <row r="171" customFormat="false" ht="12.8" hidden="true" customHeight="false" outlineLevel="0" collapsed="false">
      <c r="A171" s="0" t="s">
        <v>117</v>
      </c>
      <c r="B171" s="0" t="s">
        <v>1847</v>
      </c>
      <c r="C171" s="0" t="e">
        <f aca="false">VLOOKUP(batch_6!A171,'patient_data_survival(Nov17)'!$B$2:$J$71,9,0)</f>
        <v>#N/A</v>
      </c>
      <c r="D171" s="0" t="e">
        <f aca="false">VLOOKUP(batch_6!A171,yvonne_data!$C$2:$D$70,2,0)</f>
        <v>#N/A</v>
      </c>
      <c r="F171" s="33" t="n">
        <v>0</v>
      </c>
      <c r="G171" s="33" t="n">
        <v>0</v>
      </c>
      <c r="N171" s="33" t="s">
        <v>1680</v>
      </c>
      <c r="O171" s="0" t="n">
        <v>0.1</v>
      </c>
      <c r="P171" s="0" t="n">
        <v>4</v>
      </c>
      <c r="Q171" s="0" t="n">
        <v>1</v>
      </c>
      <c r="R171" s="0" t="s">
        <v>1847</v>
      </c>
    </row>
    <row r="172" customFormat="false" ht="12.8" hidden="true" customHeight="false" outlineLevel="0" collapsed="false">
      <c r="A172" s="0" t="s">
        <v>117</v>
      </c>
      <c r="B172" s="0" t="s">
        <v>1848</v>
      </c>
      <c r="C172" s="0" t="e">
        <f aca="false">VLOOKUP(batch_6!A172,'patient_data_survival(Nov17)'!$B$2:$J$71,9,0)</f>
        <v>#N/A</v>
      </c>
      <c r="D172" s="0" t="e">
        <f aca="false">VLOOKUP(batch_6!A172,yvonne_data!$C$2:$D$70,2,0)</f>
        <v>#N/A</v>
      </c>
      <c r="F172" s="33" t="n">
        <v>0</v>
      </c>
      <c r="G172" s="33" t="n">
        <v>0</v>
      </c>
      <c r="O172" s="0" t="n">
        <v>2</v>
      </c>
      <c r="P172" s="0" t="n">
        <v>4</v>
      </c>
      <c r="Q172" s="0" t="n">
        <v>1</v>
      </c>
      <c r="R172" s="0" t="s">
        <v>1847</v>
      </c>
    </row>
    <row r="173" customFormat="false" ht="12.8" hidden="true" customHeight="false" outlineLevel="0" collapsed="false">
      <c r="A173" s="0" t="s">
        <v>117</v>
      </c>
      <c r="B173" s="0" t="s">
        <v>1849</v>
      </c>
      <c r="C173" s="0" t="e">
        <f aca="false">VLOOKUP(batch_6!A173,'patient_data_survival(Nov17)'!$B$2:$J$71,9,0)</f>
        <v>#N/A</v>
      </c>
      <c r="D173" s="0" t="e">
        <f aca="false">VLOOKUP(batch_6!A173,yvonne_data!$C$2:$D$70,2,0)</f>
        <v>#N/A</v>
      </c>
      <c r="F173" s="33" t="n">
        <v>0</v>
      </c>
      <c r="G173" s="33" t="n">
        <v>0</v>
      </c>
      <c r="O173" s="0" t="n">
        <v>5</v>
      </c>
      <c r="P173" s="0" t="n">
        <v>4</v>
      </c>
      <c r="Q173" s="0" t="n">
        <v>1</v>
      </c>
      <c r="R173" s="0" t="s">
        <v>1847</v>
      </c>
    </row>
    <row r="174" customFormat="false" ht="12.8" hidden="true" customHeight="false" outlineLevel="0" collapsed="false">
      <c r="A174" s="0" t="s">
        <v>117</v>
      </c>
      <c r="B174" s="0" t="s">
        <v>1850</v>
      </c>
      <c r="C174" s="0" t="e">
        <f aca="false">VLOOKUP(batch_6!A174,'patient_data_survival(Nov17)'!$B$2:$J$71,9,0)</f>
        <v>#N/A</v>
      </c>
      <c r="D174" s="0" t="e">
        <f aca="false">VLOOKUP(batch_6!A174,yvonne_data!$C$2:$D$70,2,0)</f>
        <v>#N/A</v>
      </c>
      <c r="F174" s="33" t="n">
        <v>0</v>
      </c>
      <c r="G174" s="33" t="n">
        <v>0</v>
      </c>
      <c r="O174" s="0" t="n">
        <v>5</v>
      </c>
      <c r="P174" s="0" t="n">
        <v>4</v>
      </c>
      <c r="Q174" s="0" t="n">
        <v>1</v>
      </c>
    </row>
    <row r="175" customFormat="false" ht="12.8" hidden="true" customHeight="false" outlineLevel="0" collapsed="false">
      <c r="A175" s="0" t="s">
        <v>117</v>
      </c>
      <c r="B175" s="10" t="s">
        <v>1851</v>
      </c>
      <c r="C175" s="0" t="e">
        <f aca="false">VLOOKUP(batch_6!A175,'patient_data_survival(Nov17)'!$B$2:$J$71,9,0)</f>
        <v>#N/A</v>
      </c>
      <c r="D175" s="0" t="e">
        <f aca="false">VLOOKUP(batch_6!A175,yvonne_data!$C$2:$D$70,2,0)</f>
        <v>#N/A</v>
      </c>
      <c r="F175" s="33" t="n">
        <v>0</v>
      </c>
      <c r="G175" s="33" t="n">
        <v>0</v>
      </c>
      <c r="N175" s="0" t="s">
        <v>1680</v>
      </c>
      <c r="O175" s="0" t="s">
        <v>1852</v>
      </c>
      <c r="P175" s="0" t="n">
        <v>4</v>
      </c>
      <c r="Q175" s="0" t="n">
        <v>2</v>
      </c>
    </row>
    <row r="176" customFormat="false" ht="12.8" hidden="true" customHeight="false" outlineLevel="0" collapsed="false">
      <c r="A176" s="0" t="s">
        <v>117</v>
      </c>
      <c r="B176" s="10" t="s">
        <v>1853</v>
      </c>
      <c r="C176" s="0" t="e">
        <f aca="false">VLOOKUP(batch_6!A176,'patient_data_survival(Nov17)'!$B$2:$J$71,9,0)</f>
        <v>#N/A</v>
      </c>
      <c r="D176" s="0" t="e">
        <f aca="false">VLOOKUP(batch_6!A176,yvonne_data!$C$2:$D$70,2,0)</f>
        <v>#N/A</v>
      </c>
      <c r="F176" s="33" t="n">
        <v>0</v>
      </c>
      <c r="G176" s="33" t="n">
        <v>0</v>
      </c>
      <c r="N176" s="0" t="s">
        <v>1726</v>
      </c>
      <c r="O176" s="0" t="s">
        <v>1852</v>
      </c>
      <c r="P176" s="0" t="n">
        <v>4</v>
      </c>
      <c r="Q176" s="0" t="n">
        <v>2</v>
      </c>
    </row>
    <row r="177" customFormat="false" ht="12.8" hidden="true" customHeight="false" outlineLevel="0" collapsed="false">
      <c r="A177" s="0" t="s">
        <v>117</v>
      </c>
      <c r="B177" s="10" t="s">
        <v>1854</v>
      </c>
      <c r="C177" s="0" t="e">
        <f aca="false">VLOOKUP(batch_6!A177,'patient_data_survival(Nov17)'!$B$2:$J$71,9,0)</f>
        <v>#N/A</v>
      </c>
      <c r="D177" s="0" t="e">
        <f aca="false">VLOOKUP(batch_6!A177,yvonne_data!$C$2:$D$70,2,0)</f>
        <v>#N/A</v>
      </c>
      <c r="F177" s="33" t="n">
        <v>0</v>
      </c>
      <c r="G177" s="33" t="n">
        <v>0</v>
      </c>
      <c r="N177" s="0" t="s">
        <v>1726</v>
      </c>
      <c r="O177" s="0" t="s">
        <v>1852</v>
      </c>
      <c r="P177" s="0" t="n">
        <v>4</v>
      </c>
      <c r="Q177" s="0" t="n">
        <v>2</v>
      </c>
    </row>
    <row r="178" customFormat="false" ht="12.8" hidden="true" customHeight="false" outlineLevel="0" collapsed="false">
      <c r="A178" s="0" t="s">
        <v>117</v>
      </c>
      <c r="B178" s="10" t="s">
        <v>1855</v>
      </c>
      <c r="C178" s="0" t="e">
        <f aca="false">VLOOKUP(batch_6!A178,'patient_data_survival(Nov17)'!$B$2:$J$71,9,0)</f>
        <v>#N/A</v>
      </c>
      <c r="D178" s="0" t="e">
        <f aca="false">VLOOKUP(batch_6!A178,yvonne_data!$C$2:$D$70,2,0)</f>
        <v>#N/A</v>
      </c>
      <c r="F178" s="33" t="n">
        <v>0</v>
      </c>
      <c r="G178" s="33" t="n">
        <v>0</v>
      </c>
      <c r="N178" s="0" t="s">
        <v>1726</v>
      </c>
      <c r="O178" s="0" t="s">
        <v>1852</v>
      </c>
      <c r="P178" s="0" t="n">
        <v>4</v>
      </c>
      <c r="Q178" s="0" t="n">
        <v>2</v>
      </c>
    </row>
    <row r="179" customFormat="false" ht="12.8" hidden="true" customHeight="false" outlineLevel="0" collapsed="false">
      <c r="A179" s="0" t="s">
        <v>117</v>
      </c>
      <c r="B179" s="10" t="s">
        <v>1856</v>
      </c>
      <c r="C179" s="0" t="e">
        <f aca="false">VLOOKUP(batch_6!A179,'patient_data_survival(Nov17)'!$B$2:$J$71,9,0)</f>
        <v>#N/A</v>
      </c>
      <c r="D179" s="0" t="e">
        <f aca="false">VLOOKUP(batch_6!A179,yvonne_data!$C$2:$D$70,2,0)</f>
        <v>#N/A</v>
      </c>
      <c r="F179" s="33" t="n">
        <v>0</v>
      </c>
      <c r="G179" s="33" t="n">
        <v>0</v>
      </c>
      <c r="N179" s="0" t="s">
        <v>1726</v>
      </c>
      <c r="O179" s="0" t="s">
        <v>1852</v>
      </c>
      <c r="P179" s="0" t="n">
        <v>4</v>
      </c>
      <c r="Q179" s="0" t="n">
        <v>2</v>
      </c>
    </row>
    <row r="180" customFormat="false" ht="12.8" hidden="true" customHeight="false" outlineLevel="0" collapsed="false">
      <c r="A180" s="0" t="s">
        <v>201</v>
      </c>
      <c r="B180" s="0" t="s">
        <v>1857</v>
      </c>
      <c r="C180" s="0" t="e">
        <f aca="false">VLOOKUP(batch_6!A180,'patient_data_survival(Nov17)'!$B$2:$J$71,9,0)</f>
        <v>#N/A</v>
      </c>
      <c r="D180" s="0" t="e">
        <f aca="false">VLOOKUP(batch_6!A180,yvonne_data!$C$2:$D$70,2,0)</f>
        <v>#N/A</v>
      </c>
      <c r="F180" s="33" t="n">
        <v>0</v>
      </c>
      <c r="G180" s="33" t="n">
        <v>0</v>
      </c>
      <c r="N180" s="33" t="s">
        <v>1858</v>
      </c>
      <c r="P180" s="0" t="n">
        <v>4</v>
      </c>
      <c r="Q180" s="0" t="n">
        <v>1</v>
      </c>
    </row>
    <row r="181" customFormat="false" ht="12.8" hidden="true" customHeight="false" outlineLevel="0" collapsed="false">
      <c r="A181" s="0" t="s">
        <v>201</v>
      </c>
      <c r="B181" s="0" t="s">
        <v>1859</v>
      </c>
      <c r="C181" s="0" t="e">
        <f aca="false">VLOOKUP(batch_6!A181,'patient_data_survival(Nov17)'!$B$2:$J$71,9,0)</f>
        <v>#N/A</v>
      </c>
      <c r="D181" s="0" t="e">
        <f aca="false">VLOOKUP(batch_6!A181,yvonne_data!$C$2:$D$70,2,0)</f>
        <v>#N/A</v>
      </c>
      <c r="F181" s="33" t="n">
        <v>0</v>
      </c>
      <c r="G181" s="33" t="n">
        <v>0</v>
      </c>
      <c r="O181" s="0" t="n">
        <v>80</v>
      </c>
      <c r="P181" s="0" t="n">
        <v>4</v>
      </c>
      <c r="Q181" s="0" t="n">
        <v>1</v>
      </c>
    </row>
    <row r="182" customFormat="false" ht="12.8" hidden="true" customHeight="false" outlineLevel="0" collapsed="false">
      <c r="A182" s="0" t="s">
        <v>201</v>
      </c>
      <c r="B182" s="0" t="s">
        <v>1860</v>
      </c>
      <c r="C182" s="0" t="e">
        <f aca="false">VLOOKUP(batch_6!A182,'patient_data_survival(Nov17)'!$B$2:$J$71,9,0)</f>
        <v>#N/A</v>
      </c>
      <c r="D182" s="0" t="e">
        <f aca="false">VLOOKUP(batch_6!A182,yvonne_data!$C$2:$D$70,2,0)</f>
        <v>#N/A</v>
      </c>
      <c r="F182" s="33" t="n">
        <v>0</v>
      </c>
      <c r="G182" s="33" t="n">
        <v>0</v>
      </c>
      <c r="O182" s="0" t="n">
        <v>80</v>
      </c>
      <c r="P182" s="0" t="n">
        <v>4</v>
      </c>
      <c r="Q182" s="0" t="n">
        <v>1</v>
      </c>
    </row>
    <row r="183" customFormat="false" ht="12.8" hidden="true" customHeight="false" outlineLevel="0" collapsed="false">
      <c r="A183" s="0" t="s">
        <v>201</v>
      </c>
      <c r="B183" s="0" t="s">
        <v>1861</v>
      </c>
      <c r="C183" s="0" t="e">
        <f aca="false">VLOOKUP(batch_6!A183,'patient_data_survival(Nov17)'!$B$2:$J$71,9,0)</f>
        <v>#N/A</v>
      </c>
      <c r="D183" s="0" t="e">
        <f aca="false">VLOOKUP(batch_6!A183,yvonne_data!$C$2:$D$70,2,0)</f>
        <v>#N/A</v>
      </c>
      <c r="F183" s="33" t="n">
        <v>0</v>
      </c>
      <c r="G183" s="33" t="n">
        <v>0</v>
      </c>
      <c r="O183" s="0" t="n">
        <v>80</v>
      </c>
      <c r="P183" s="0" t="n">
        <v>4</v>
      </c>
      <c r="Q183" s="0" t="n">
        <v>1</v>
      </c>
    </row>
    <row r="184" customFormat="false" ht="12.8" hidden="false" customHeight="false" outlineLevel="0" collapsed="false">
      <c r="A184" s="0" t="s">
        <v>119</v>
      </c>
      <c r="B184" s="0" t="s">
        <v>1862</v>
      </c>
      <c r="C184" s="0" t="n">
        <f aca="false">VLOOKUP(batch_6!A184,'patient_data_survival(Nov17)'!$B$2:$J$71,9,0)</f>
        <v>0</v>
      </c>
      <c r="D184" s="0" t="e">
        <f aca="false">VLOOKUP(batch_6!A184,yvonne_data!$C$2:$D$70,2,0)</f>
        <v>#N/A</v>
      </c>
      <c r="F184" s="33" t="n">
        <v>0</v>
      </c>
      <c r="G184" s="33" t="n">
        <v>0</v>
      </c>
      <c r="N184" s="33" t="s">
        <v>1680</v>
      </c>
      <c r="O184" s="0" t="n">
        <v>90</v>
      </c>
      <c r="P184" s="0" t="n">
        <v>4</v>
      </c>
      <c r="Q184" s="0" t="n">
        <v>1</v>
      </c>
    </row>
    <row r="185" customFormat="false" ht="12.8" hidden="false" customHeight="false" outlineLevel="0" collapsed="false">
      <c r="A185" s="0" t="s">
        <v>119</v>
      </c>
      <c r="B185" s="0" t="s">
        <v>1863</v>
      </c>
      <c r="C185" s="0" t="n">
        <f aca="false">VLOOKUP(batch_6!A185,'patient_data_survival(Nov17)'!$B$2:$J$71,9,0)</f>
        <v>0</v>
      </c>
      <c r="D185" s="0" t="e">
        <f aca="false">VLOOKUP(batch_6!A185,yvonne_data!$C$2:$D$70,2,0)</f>
        <v>#N/A</v>
      </c>
      <c r="F185" s="33" t="n">
        <v>0</v>
      </c>
      <c r="G185" s="33" t="n">
        <v>0</v>
      </c>
      <c r="O185" s="0" t="n">
        <v>90</v>
      </c>
      <c r="P185" s="0" t="n">
        <v>4</v>
      </c>
      <c r="Q185" s="0" t="n">
        <v>1</v>
      </c>
    </row>
    <row r="186" customFormat="false" ht="12.8" hidden="false" customHeight="false" outlineLevel="0" collapsed="false">
      <c r="A186" s="0" t="s">
        <v>119</v>
      </c>
      <c r="B186" s="0" t="s">
        <v>1864</v>
      </c>
      <c r="C186" s="0" t="n">
        <f aca="false">VLOOKUP(batch_6!A186,'patient_data_survival(Nov17)'!$B$2:$J$71,9,0)</f>
        <v>0</v>
      </c>
      <c r="D186" s="0" t="e">
        <f aca="false">VLOOKUP(batch_6!A186,yvonne_data!$C$2:$D$70,2,0)</f>
        <v>#N/A</v>
      </c>
      <c r="F186" s="33" t="n">
        <v>0</v>
      </c>
      <c r="G186" s="33" t="n">
        <v>0</v>
      </c>
      <c r="O186" s="0" t="n">
        <v>90</v>
      </c>
      <c r="P186" s="0" t="n">
        <v>4</v>
      </c>
      <c r="Q186" s="0" t="n">
        <v>1</v>
      </c>
    </row>
    <row r="187" customFormat="false" ht="12.8" hidden="false" customHeight="false" outlineLevel="0" collapsed="false">
      <c r="A187" s="0" t="s">
        <v>119</v>
      </c>
      <c r="B187" s="0" t="s">
        <v>1865</v>
      </c>
      <c r="C187" s="0" t="n">
        <f aca="false">VLOOKUP(batch_6!A187,'patient_data_survival(Nov17)'!$B$2:$J$71,9,0)</f>
        <v>0</v>
      </c>
      <c r="D187" s="0" t="e">
        <f aca="false">VLOOKUP(batch_6!A187,yvonne_data!$C$2:$D$70,2,0)</f>
        <v>#N/A</v>
      </c>
      <c r="F187" s="33" t="n">
        <v>0</v>
      </c>
      <c r="G187" s="33" t="n">
        <v>0</v>
      </c>
      <c r="O187" s="0" t="n">
        <v>90</v>
      </c>
      <c r="P187" s="0" t="n">
        <v>4</v>
      </c>
      <c r="Q187" s="0" t="n">
        <v>1</v>
      </c>
    </row>
    <row r="188" customFormat="false" ht="12.8" hidden="false" customHeight="false" outlineLevel="0" collapsed="false">
      <c r="A188" s="0" t="s">
        <v>119</v>
      </c>
      <c r="B188" s="0" t="s">
        <v>1866</v>
      </c>
      <c r="C188" s="0" t="n">
        <f aca="false">VLOOKUP(batch_6!A188,'patient_data_survival(Nov17)'!$B$2:$J$71,9,0)</f>
        <v>0</v>
      </c>
      <c r="D188" s="0" t="e">
        <f aca="false">VLOOKUP(batch_6!A188,yvonne_data!$C$2:$D$70,2,0)</f>
        <v>#N/A</v>
      </c>
      <c r="E188" s="0" t="n">
        <v>1</v>
      </c>
      <c r="F188" s="33" t="n">
        <v>0</v>
      </c>
      <c r="G188" s="33" t="n">
        <v>0</v>
      </c>
      <c r="O188" s="0" t="n">
        <v>90</v>
      </c>
      <c r="P188" s="0" t="n">
        <v>4</v>
      </c>
      <c r="Q188" s="0" t="n">
        <v>1</v>
      </c>
      <c r="R188" s="0" t="s">
        <v>626</v>
      </c>
    </row>
    <row r="189" customFormat="false" ht="12.8" hidden="false" customHeight="false" outlineLevel="0" collapsed="false">
      <c r="A189" s="0" t="s">
        <v>119</v>
      </c>
      <c r="B189" s="10" t="s">
        <v>1867</v>
      </c>
      <c r="C189" s="0" t="n">
        <f aca="false">VLOOKUP(batch_6!A189,'patient_data_survival(Nov17)'!$B$2:$J$71,9,0)</f>
        <v>0</v>
      </c>
      <c r="D189" s="0" t="e">
        <f aca="false">VLOOKUP(batch_6!A189,yvonne_data!$C$2:$D$70,2,0)</f>
        <v>#N/A</v>
      </c>
      <c r="F189" s="33" t="n">
        <v>0</v>
      </c>
      <c r="G189" s="33" t="n">
        <v>0</v>
      </c>
      <c r="O189" s="0" t="n">
        <v>90</v>
      </c>
      <c r="P189" s="0" t="n">
        <v>4</v>
      </c>
      <c r="Q189" s="0" t="n">
        <v>2</v>
      </c>
    </row>
    <row r="190" customFormat="false" ht="12.8" hidden="false" customHeight="false" outlineLevel="0" collapsed="false">
      <c r="A190" s="0" t="s">
        <v>119</v>
      </c>
      <c r="B190" s="10" t="s">
        <v>1868</v>
      </c>
      <c r="C190" s="0" t="n">
        <f aca="false">VLOOKUP(batch_6!A190,'patient_data_survival(Nov17)'!$B$2:$J$71,9,0)</f>
        <v>0</v>
      </c>
      <c r="D190" s="0" t="e">
        <f aca="false">VLOOKUP(batch_6!A190,yvonne_data!$C$2:$D$70,2,0)</f>
        <v>#N/A</v>
      </c>
      <c r="F190" s="33" t="n">
        <v>0</v>
      </c>
      <c r="G190" s="33" t="n">
        <v>0</v>
      </c>
      <c r="N190" s="0" t="s">
        <v>1680</v>
      </c>
      <c r="O190" s="0" t="n">
        <v>90</v>
      </c>
      <c r="P190" s="0" t="n">
        <v>4</v>
      </c>
      <c r="Q190" s="0" t="n">
        <v>2</v>
      </c>
    </row>
    <row r="191" customFormat="false" ht="12.8" hidden="false" customHeight="false" outlineLevel="0" collapsed="false">
      <c r="A191" s="0" t="s">
        <v>119</v>
      </c>
      <c r="B191" s="10" t="s">
        <v>1869</v>
      </c>
      <c r="C191" s="0" t="n">
        <f aca="false">VLOOKUP(batch_6!A191,'patient_data_survival(Nov17)'!$B$2:$J$71,9,0)</f>
        <v>0</v>
      </c>
      <c r="D191" s="0" t="e">
        <f aca="false">VLOOKUP(batch_6!A191,yvonne_data!$C$2:$D$70,2,0)</f>
        <v>#N/A</v>
      </c>
      <c r="F191" s="33" t="n">
        <v>0</v>
      </c>
      <c r="G191" s="33" t="n">
        <v>0</v>
      </c>
      <c r="N191" s="0" t="s">
        <v>1678</v>
      </c>
      <c r="P191" s="0" t="n">
        <v>4</v>
      </c>
      <c r="Q191" s="0" t="n">
        <v>2</v>
      </c>
    </row>
    <row r="192" customFormat="false" ht="12.8" hidden="false" customHeight="false" outlineLevel="0" collapsed="false">
      <c r="A192" s="0" t="s">
        <v>119</v>
      </c>
      <c r="B192" s="10" t="s">
        <v>1870</v>
      </c>
      <c r="C192" s="0" t="n">
        <f aca="false">VLOOKUP(batch_6!A192,'patient_data_survival(Nov17)'!$B$2:$J$71,9,0)</f>
        <v>0</v>
      </c>
      <c r="D192" s="0" t="e">
        <f aca="false">VLOOKUP(batch_6!A192,yvonne_data!$C$2:$D$70,2,0)</f>
        <v>#N/A</v>
      </c>
      <c r="F192" s="33" t="n">
        <v>0</v>
      </c>
      <c r="G192" s="33" t="n">
        <v>0</v>
      </c>
      <c r="N192" s="0" t="s">
        <v>1678</v>
      </c>
      <c r="P192" s="0" t="n">
        <v>4</v>
      </c>
      <c r="Q192" s="0" t="n">
        <v>2</v>
      </c>
    </row>
    <row r="193" customFormat="false" ht="12.8" hidden="false" customHeight="false" outlineLevel="0" collapsed="false">
      <c r="A193" s="0" t="s">
        <v>119</v>
      </c>
      <c r="B193" s="10" t="s">
        <v>1871</v>
      </c>
      <c r="C193" s="0" t="n">
        <f aca="false">VLOOKUP(batch_6!A193,'patient_data_survival(Nov17)'!$B$2:$J$71,9,0)</f>
        <v>0</v>
      </c>
      <c r="D193" s="0" t="e">
        <f aca="false">VLOOKUP(batch_6!A193,yvonne_data!$C$2:$D$70,2,0)</f>
        <v>#N/A</v>
      </c>
      <c r="F193" s="33" t="n">
        <v>0</v>
      </c>
      <c r="G193" s="33" t="n">
        <v>0</v>
      </c>
      <c r="O193" s="0" t="n">
        <v>90</v>
      </c>
      <c r="P193" s="0" t="n">
        <v>4</v>
      </c>
      <c r="Q193" s="0" t="n">
        <v>2</v>
      </c>
    </row>
    <row r="194" customFormat="false" ht="12.8" hidden="false" customHeight="false" outlineLevel="0" collapsed="false">
      <c r="A194" s="0" t="s">
        <v>121</v>
      </c>
      <c r="B194" s="0" t="s">
        <v>626</v>
      </c>
      <c r="C194" s="0" t="n">
        <f aca="false">VLOOKUP(batch_6!A194,'patient_data_survival(Nov17)'!$B$2:$J$71,9,0)</f>
        <v>0</v>
      </c>
      <c r="D194" s="0" t="e">
        <f aca="false">VLOOKUP(batch_6!A194,yvonne_data!$C$2:$D$70,2,0)</f>
        <v>#N/A</v>
      </c>
      <c r="F194" s="33" t="n">
        <v>0</v>
      </c>
      <c r="G194" s="33" t="n">
        <v>0</v>
      </c>
      <c r="N194" s="33" t="s">
        <v>1680</v>
      </c>
      <c r="O194" s="0" t="n">
        <v>20</v>
      </c>
      <c r="P194" s="0" t="n">
        <v>4</v>
      </c>
      <c r="Q194" s="0" t="n">
        <v>1</v>
      </c>
      <c r="R194" s="0" t="s">
        <v>626</v>
      </c>
    </row>
    <row r="195" customFormat="false" ht="12.8" hidden="false" customHeight="false" outlineLevel="0" collapsed="false">
      <c r="A195" s="0" t="s">
        <v>121</v>
      </c>
      <c r="B195" s="0" t="s">
        <v>630</v>
      </c>
      <c r="C195" s="0" t="n">
        <f aca="false">VLOOKUP(batch_6!A195,'patient_data_survival(Nov17)'!$B$2:$J$71,9,0)</f>
        <v>0</v>
      </c>
      <c r="D195" s="0" t="e">
        <f aca="false">VLOOKUP(batch_6!A195,yvonne_data!$C$2:$D$70,2,0)</f>
        <v>#N/A</v>
      </c>
      <c r="F195" s="33" t="n">
        <v>0</v>
      </c>
      <c r="G195" s="33" t="n">
        <v>0</v>
      </c>
      <c r="N195" s="33"/>
      <c r="O195" s="0" t="n">
        <v>20</v>
      </c>
      <c r="P195" s="0" t="n">
        <v>4</v>
      </c>
      <c r="Q195" s="0" t="n">
        <v>1</v>
      </c>
      <c r="R195" s="0" t="s">
        <v>626</v>
      </c>
    </row>
    <row r="196" customFormat="false" ht="12.8" hidden="false" customHeight="false" outlineLevel="0" collapsed="false">
      <c r="A196" s="0" t="s">
        <v>121</v>
      </c>
      <c r="B196" s="0" t="s">
        <v>1872</v>
      </c>
      <c r="C196" s="0" t="n">
        <f aca="false">VLOOKUP(batch_6!A196,'patient_data_survival(Nov17)'!$B$2:$J$71,9,0)</f>
        <v>0</v>
      </c>
      <c r="D196" s="0" t="e">
        <f aca="false">VLOOKUP(batch_6!A196,yvonne_data!$C$2:$D$70,2,0)</f>
        <v>#N/A</v>
      </c>
      <c r="F196" s="33" t="n">
        <v>0</v>
      </c>
      <c r="G196" s="33" t="n">
        <v>0</v>
      </c>
      <c r="N196" s="33"/>
      <c r="O196" s="0" t="n">
        <v>20</v>
      </c>
      <c r="P196" s="0" t="n">
        <v>4</v>
      </c>
      <c r="Q196" s="0" t="n">
        <v>1</v>
      </c>
      <c r="R196" s="0" t="s">
        <v>626</v>
      </c>
    </row>
    <row r="197" customFormat="false" ht="12.8" hidden="false" customHeight="false" outlineLevel="0" collapsed="false">
      <c r="A197" s="0" t="s">
        <v>121</v>
      </c>
      <c r="B197" s="0" t="s">
        <v>1873</v>
      </c>
      <c r="C197" s="0" t="n">
        <f aca="false">VLOOKUP(batch_6!A197,'patient_data_survival(Nov17)'!$B$2:$J$71,9,0)</f>
        <v>0</v>
      </c>
      <c r="D197" s="0" t="e">
        <f aca="false">VLOOKUP(batch_6!A197,yvonne_data!$C$2:$D$70,2,0)</f>
        <v>#N/A</v>
      </c>
      <c r="F197" s="33" t="n">
        <v>0</v>
      </c>
      <c r="G197" s="33" t="n">
        <v>0</v>
      </c>
      <c r="N197" s="33"/>
      <c r="O197" s="0" t="n">
        <v>20</v>
      </c>
      <c r="P197" s="0" t="n">
        <v>4</v>
      </c>
      <c r="Q197" s="0" t="n">
        <v>1</v>
      </c>
    </row>
    <row r="198" customFormat="false" ht="12.8" hidden="false" customHeight="false" outlineLevel="0" collapsed="false">
      <c r="A198" s="0" t="s">
        <v>121</v>
      </c>
      <c r="B198" s="37" t="s">
        <v>1874</v>
      </c>
      <c r="C198" s="0" t="n">
        <f aca="false">VLOOKUP(batch_6!A198,'patient_data_survival(Nov17)'!$B$2:$J$71,9,0)</f>
        <v>0</v>
      </c>
      <c r="D198" s="0" t="e">
        <f aca="false">VLOOKUP(batch_6!A198,yvonne_data!$C$2:$D$70,2,0)</f>
        <v>#N/A</v>
      </c>
      <c r="F198" s="33" t="n">
        <v>0</v>
      </c>
      <c r="G198" s="33" t="n">
        <v>0</v>
      </c>
      <c r="O198" s="0" t="n">
        <v>40</v>
      </c>
      <c r="P198" s="0" t="n">
        <v>4</v>
      </c>
      <c r="Q198" s="0" t="n">
        <v>2</v>
      </c>
    </row>
    <row r="199" customFormat="false" ht="12.8" hidden="false" customHeight="false" outlineLevel="0" collapsed="false">
      <c r="A199" s="0" t="s">
        <v>121</v>
      </c>
      <c r="B199" s="37" t="s">
        <v>1875</v>
      </c>
      <c r="C199" s="0" t="n">
        <f aca="false">VLOOKUP(batch_6!A199,'patient_data_survival(Nov17)'!$B$2:$J$71,9,0)</f>
        <v>0</v>
      </c>
      <c r="D199" s="0" t="e">
        <f aca="false">VLOOKUP(batch_6!A199,yvonne_data!$C$2:$D$70,2,0)</f>
        <v>#N/A</v>
      </c>
      <c r="F199" s="33" t="n">
        <v>0</v>
      </c>
      <c r="G199" s="33" t="n">
        <v>0</v>
      </c>
      <c r="O199" s="0" t="n">
        <v>40</v>
      </c>
      <c r="P199" s="0" t="n">
        <v>4</v>
      </c>
      <c r="Q199" s="0" t="n">
        <v>2</v>
      </c>
    </row>
    <row r="200" customFormat="false" ht="12.8" hidden="false" customHeight="false" outlineLevel="0" collapsed="false">
      <c r="A200" s="0" t="s">
        <v>121</v>
      </c>
      <c r="B200" s="37" t="s">
        <v>1876</v>
      </c>
      <c r="C200" s="0" t="n">
        <f aca="false">VLOOKUP(batch_6!A200,'patient_data_survival(Nov17)'!$B$2:$J$71,9,0)</f>
        <v>0</v>
      </c>
      <c r="D200" s="0" t="e">
        <f aca="false">VLOOKUP(batch_6!A200,yvonne_data!$C$2:$D$70,2,0)</f>
        <v>#N/A</v>
      </c>
      <c r="F200" s="33" t="n">
        <v>0</v>
      </c>
      <c r="G200" s="33" t="n">
        <v>0</v>
      </c>
      <c r="O200" s="0" t="n">
        <v>40</v>
      </c>
      <c r="P200" s="0" t="n">
        <v>4</v>
      </c>
      <c r="Q200" s="0" t="n">
        <v>2</v>
      </c>
    </row>
    <row r="201" customFormat="false" ht="12.8" hidden="false" customHeight="false" outlineLevel="0" collapsed="false">
      <c r="A201" s="0" t="s">
        <v>121</v>
      </c>
      <c r="B201" s="37" t="s">
        <v>1877</v>
      </c>
      <c r="C201" s="0" t="n">
        <f aca="false">VLOOKUP(batch_6!A201,'patient_data_survival(Nov17)'!$B$2:$J$71,9,0)</f>
        <v>0</v>
      </c>
      <c r="D201" s="0" t="e">
        <f aca="false">VLOOKUP(batch_6!A201,yvonne_data!$C$2:$D$70,2,0)</f>
        <v>#N/A</v>
      </c>
      <c r="F201" s="33" t="n">
        <v>0</v>
      </c>
      <c r="G201" s="33" t="n">
        <v>0</v>
      </c>
      <c r="O201" s="0" t="n">
        <v>40</v>
      </c>
      <c r="P201" s="0" t="n">
        <v>4</v>
      </c>
      <c r="Q201" s="0" t="n">
        <v>2</v>
      </c>
    </row>
    <row r="202" customFormat="false" ht="12.8" hidden="false" customHeight="false" outlineLevel="0" collapsed="false">
      <c r="A202" s="0" t="s">
        <v>123</v>
      </c>
      <c r="B202" s="0" t="s">
        <v>1878</v>
      </c>
      <c r="C202" s="0" t="n">
        <f aca="false">VLOOKUP(batch_6!A202,'patient_data_survival(Nov17)'!$B$2:$J$71,9,0)</f>
        <v>0</v>
      </c>
      <c r="D202" s="0" t="e">
        <f aca="false">VLOOKUP(batch_6!A202,yvonne_data!$C$2:$D$70,2,0)</f>
        <v>#N/A</v>
      </c>
      <c r="F202" s="33" t="n">
        <v>0</v>
      </c>
      <c r="G202" s="33" t="n">
        <v>0</v>
      </c>
      <c r="N202" s="33"/>
      <c r="O202" s="0" t="n">
        <v>80</v>
      </c>
      <c r="P202" s="0" t="n">
        <v>4</v>
      </c>
      <c r="Q202" s="0" t="n">
        <v>1</v>
      </c>
    </row>
    <row r="203" customFormat="false" ht="12.8" hidden="false" customHeight="false" outlineLevel="0" collapsed="false">
      <c r="A203" s="0" t="s">
        <v>123</v>
      </c>
      <c r="B203" s="37" t="s">
        <v>1879</v>
      </c>
      <c r="C203" s="0" t="n">
        <f aca="false">VLOOKUP(batch_6!A203,'patient_data_survival(Nov17)'!$B$2:$J$71,9,0)</f>
        <v>0</v>
      </c>
      <c r="D203" s="0" t="e">
        <f aca="false">VLOOKUP(batch_6!A203,yvonne_data!$C$2:$D$70,2,0)</f>
        <v>#N/A</v>
      </c>
      <c r="F203" s="33" t="n">
        <v>0</v>
      </c>
      <c r="G203" s="33" t="n">
        <v>0</v>
      </c>
      <c r="N203" s="0" t="s">
        <v>1680</v>
      </c>
      <c r="P203" s="0" t="n">
        <v>4</v>
      </c>
      <c r="Q203" s="0" t="n">
        <v>2</v>
      </c>
    </row>
  </sheetData>
  <autoFilter ref="A1:R203">
    <filterColumn colId="2">
      <filters>
        <filter val="1"/>
        <filter val="0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36734693877551"/>
    <col collapsed="false" hidden="false" max="2" min="2" style="0" width="34.5561224489796"/>
    <col collapsed="false" hidden="false" max="3" min="3" style="0" width="18.765306122449"/>
    <col collapsed="false" hidden="false" max="4" min="4" style="0" width="9.98979591836735"/>
    <col collapsed="false" hidden="false" max="1025" min="5" style="0" width="8.23469387755102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</row>
    <row r="2" customFormat="false" ht="12.8" hidden="false" customHeight="false" outlineLevel="0" collapsed="false">
      <c r="A2" s="10" t="s">
        <v>16</v>
      </c>
      <c r="B2" s="10" t="s">
        <v>314</v>
      </c>
      <c r="C2" s="10" t="n">
        <v>0</v>
      </c>
      <c r="D2" s="10" t="n">
        <v>0</v>
      </c>
    </row>
    <row r="3" customFormat="false" ht="12.8" hidden="false" customHeight="false" outlineLevel="0" collapsed="false">
      <c r="A3" s="10" t="s">
        <v>16</v>
      </c>
      <c r="B3" s="10" t="s">
        <v>315</v>
      </c>
      <c r="C3" s="10" t="n">
        <v>0</v>
      </c>
      <c r="D3" s="10" t="n">
        <v>0</v>
      </c>
    </row>
    <row r="4" customFormat="false" ht="12.8" hidden="false" customHeight="false" outlineLevel="0" collapsed="false">
      <c r="A4" s="10" t="s">
        <v>16</v>
      </c>
      <c r="B4" s="10" t="s">
        <v>316</v>
      </c>
      <c r="C4" s="10" t="n">
        <v>0</v>
      </c>
      <c r="D4" s="10" t="n">
        <v>0</v>
      </c>
    </row>
    <row r="5" customFormat="false" ht="12.8" hidden="false" customHeight="false" outlineLevel="0" collapsed="false">
      <c r="A5" s="10" t="s">
        <v>16</v>
      </c>
      <c r="B5" s="10" t="s">
        <v>317</v>
      </c>
      <c r="C5" s="10" t="n">
        <v>0</v>
      </c>
      <c r="D5" s="10" t="n">
        <v>0</v>
      </c>
    </row>
    <row r="6" customFormat="false" ht="12.8" hidden="false" customHeight="false" outlineLevel="0" collapsed="false">
      <c r="A6" s="10" t="s">
        <v>16</v>
      </c>
      <c r="B6" s="10" t="s">
        <v>319</v>
      </c>
      <c r="C6" s="10" t="n">
        <v>0</v>
      </c>
      <c r="D6" s="10" t="n">
        <v>0</v>
      </c>
    </row>
    <row r="7" customFormat="false" ht="12.8" hidden="false" customHeight="false" outlineLevel="0" collapsed="false">
      <c r="A7" s="10" t="s">
        <v>16</v>
      </c>
      <c r="B7" s="10" t="s">
        <v>320</v>
      </c>
      <c r="C7" s="10" t="n">
        <v>0</v>
      </c>
      <c r="D7" s="10" t="n">
        <v>0</v>
      </c>
    </row>
    <row r="8" customFormat="false" ht="12.8" hidden="false" customHeight="false" outlineLevel="0" collapsed="false">
      <c r="A8" s="10" t="s">
        <v>16</v>
      </c>
      <c r="B8" s="10" t="s">
        <v>321</v>
      </c>
      <c r="C8" s="10" t="n">
        <v>0</v>
      </c>
      <c r="D8" s="10" t="n">
        <v>0</v>
      </c>
    </row>
    <row r="9" customFormat="false" ht="12.8" hidden="false" customHeight="false" outlineLevel="0" collapsed="false">
      <c r="A9" s="10" t="s">
        <v>33</v>
      </c>
      <c r="B9" s="10" t="s">
        <v>336</v>
      </c>
      <c r="C9" s="10" t="n">
        <v>0</v>
      </c>
      <c r="D9" s="10" t="n">
        <v>0</v>
      </c>
    </row>
    <row r="10" customFormat="false" ht="12.8" hidden="false" customHeight="false" outlineLevel="0" collapsed="false">
      <c r="A10" s="10" t="s">
        <v>33</v>
      </c>
      <c r="B10" s="10" t="s">
        <v>338</v>
      </c>
      <c r="C10" s="10" t="n">
        <v>0</v>
      </c>
      <c r="D10" s="10" t="n">
        <v>0</v>
      </c>
    </row>
    <row r="11" customFormat="false" ht="12.8" hidden="false" customHeight="false" outlineLevel="0" collapsed="false">
      <c r="A11" s="10" t="s">
        <v>36</v>
      </c>
      <c r="B11" s="10" t="s">
        <v>340</v>
      </c>
      <c r="C11" s="10" t="n">
        <v>0</v>
      </c>
      <c r="D11" s="10" t="n">
        <v>0</v>
      </c>
    </row>
    <row r="12" customFormat="false" ht="12.8" hidden="false" customHeight="false" outlineLevel="0" collapsed="false">
      <c r="A12" s="10" t="s">
        <v>36</v>
      </c>
      <c r="B12" s="10" t="s">
        <v>341</v>
      </c>
      <c r="C12" s="10" t="n">
        <v>0</v>
      </c>
      <c r="D12" s="10" t="n">
        <v>0</v>
      </c>
    </row>
    <row r="13" customFormat="false" ht="12.8" hidden="false" customHeight="false" outlineLevel="0" collapsed="false">
      <c r="A13" s="10" t="s">
        <v>36</v>
      </c>
      <c r="B13" s="10" t="s">
        <v>342</v>
      </c>
      <c r="C13" s="10" t="n">
        <v>0</v>
      </c>
      <c r="D13" s="10" t="n">
        <v>0</v>
      </c>
    </row>
    <row r="14" customFormat="false" ht="12.8" hidden="false" customHeight="false" outlineLevel="0" collapsed="false">
      <c r="A14" s="10" t="s">
        <v>36</v>
      </c>
      <c r="B14" s="10" t="s">
        <v>343</v>
      </c>
      <c r="C14" s="10" t="n">
        <v>0</v>
      </c>
      <c r="D14" s="10" t="n">
        <v>0</v>
      </c>
    </row>
    <row r="15" customFormat="false" ht="12.8" hidden="false" customHeight="false" outlineLevel="0" collapsed="false">
      <c r="A15" s="10" t="s">
        <v>39</v>
      </c>
      <c r="B15" s="10" t="s">
        <v>346</v>
      </c>
      <c r="C15" s="10" t="n">
        <v>0</v>
      </c>
      <c r="D15" s="10" t="n">
        <v>0</v>
      </c>
    </row>
    <row r="16" customFormat="false" ht="12.8" hidden="false" customHeight="false" outlineLevel="0" collapsed="false">
      <c r="A16" s="10" t="s">
        <v>41</v>
      </c>
      <c r="B16" s="10" t="s">
        <v>350</v>
      </c>
      <c r="C16" s="10" t="n">
        <v>0</v>
      </c>
      <c r="D16" s="10" t="n">
        <v>0</v>
      </c>
    </row>
    <row r="17" customFormat="false" ht="12.8" hidden="false" customHeight="false" outlineLevel="0" collapsed="false">
      <c r="A17" s="10" t="s">
        <v>43</v>
      </c>
      <c r="B17" s="10" t="s">
        <v>353</v>
      </c>
      <c r="C17" s="10" t="n">
        <v>0</v>
      </c>
      <c r="D17" s="10" t="n">
        <v>0</v>
      </c>
    </row>
    <row r="18" customFormat="false" ht="12.8" hidden="false" customHeight="false" outlineLevel="0" collapsed="false">
      <c r="A18" s="10" t="s">
        <v>43</v>
      </c>
      <c r="B18" s="10" t="s">
        <v>355</v>
      </c>
      <c r="C18" s="10" t="n">
        <v>0</v>
      </c>
      <c r="D18" s="10" t="n">
        <v>0</v>
      </c>
    </row>
    <row r="19" customFormat="false" ht="12.8" hidden="false" customHeight="false" outlineLevel="0" collapsed="false">
      <c r="A19" s="10" t="s">
        <v>43</v>
      </c>
      <c r="B19" s="10" t="s">
        <v>357</v>
      </c>
      <c r="C19" s="10" t="n">
        <v>0</v>
      </c>
      <c r="D19" s="10" t="n">
        <v>0</v>
      </c>
    </row>
    <row r="20" customFormat="false" ht="12.8" hidden="false" customHeight="false" outlineLevel="0" collapsed="false">
      <c r="A20" s="0" t="s">
        <v>43</v>
      </c>
      <c r="B20" s="0" t="s">
        <v>359</v>
      </c>
      <c r="C20" s="10" t="n">
        <v>0</v>
      </c>
      <c r="D20" s="10" t="n">
        <v>0</v>
      </c>
    </row>
    <row r="21" customFormat="false" ht="12.8" hidden="false" customHeight="false" outlineLevel="0" collapsed="false">
      <c r="A21" s="10" t="s">
        <v>53</v>
      </c>
      <c r="B21" s="10" t="s">
        <v>360</v>
      </c>
      <c r="C21" s="10" t="n">
        <v>0</v>
      </c>
      <c r="D21" s="10" t="n">
        <v>0</v>
      </c>
    </row>
    <row r="22" customFormat="false" ht="12.8" hidden="false" customHeight="false" outlineLevel="0" collapsed="false">
      <c r="A22" s="10" t="s">
        <v>53</v>
      </c>
      <c r="B22" s="34" t="s">
        <v>363</v>
      </c>
      <c r="C22" s="10" t="n">
        <v>0</v>
      </c>
      <c r="D22" s="10" t="n">
        <v>0</v>
      </c>
    </row>
    <row r="23" customFormat="false" ht="12.8" hidden="false" customHeight="false" outlineLevel="0" collapsed="false">
      <c r="A23" s="10" t="s">
        <v>53</v>
      </c>
      <c r="B23" s="10" t="s">
        <v>365</v>
      </c>
      <c r="C23" s="10" t="n">
        <v>0</v>
      </c>
      <c r="D23" s="10" t="n">
        <v>0</v>
      </c>
    </row>
    <row r="24" customFormat="false" ht="12.8" hidden="false" customHeight="false" outlineLevel="0" collapsed="false">
      <c r="A24" s="10" t="s">
        <v>53</v>
      </c>
      <c r="B24" s="10" t="s">
        <v>368</v>
      </c>
      <c r="C24" s="10" t="n">
        <v>0</v>
      </c>
      <c r="D24" s="10" t="n">
        <v>0</v>
      </c>
    </row>
    <row r="25" customFormat="false" ht="12.8" hidden="false" customHeight="false" outlineLevel="0" collapsed="false">
      <c r="A25" s="10" t="s">
        <v>58</v>
      </c>
      <c r="B25" s="10" t="s">
        <v>386</v>
      </c>
      <c r="C25" s="10" t="n">
        <v>0</v>
      </c>
      <c r="D25" s="10" t="n">
        <v>0</v>
      </c>
    </row>
    <row r="26" customFormat="false" ht="12.8" hidden="false" customHeight="false" outlineLevel="0" collapsed="false">
      <c r="A26" s="10" t="s">
        <v>58</v>
      </c>
      <c r="B26" s="10" t="s">
        <v>387</v>
      </c>
      <c r="C26" s="10" t="n">
        <v>0</v>
      </c>
      <c r="D26" s="10" t="n">
        <v>0</v>
      </c>
    </row>
    <row r="27" customFormat="false" ht="12.8" hidden="false" customHeight="false" outlineLevel="0" collapsed="false">
      <c r="A27" s="10" t="s">
        <v>58</v>
      </c>
      <c r="B27" s="10" t="s">
        <v>388</v>
      </c>
      <c r="C27" s="10" t="n">
        <v>0</v>
      </c>
      <c r="D27" s="10" t="n">
        <v>0</v>
      </c>
    </row>
    <row r="28" customFormat="false" ht="12.8" hidden="false" customHeight="false" outlineLevel="0" collapsed="false">
      <c r="A28" s="10" t="s">
        <v>58</v>
      </c>
      <c r="B28" s="10" t="s">
        <v>389</v>
      </c>
      <c r="C28" s="10" t="n">
        <v>0</v>
      </c>
      <c r="D28" s="10" t="n">
        <v>0</v>
      </c>
    </row>
    <row r="29" customFormat="false" ht="12.8" hidden="false" customHeight="false" outlineLevel="0" collapsed="false">
      <c r="A29" s="10" t="s">
        <v>58</v>
      </c>
      <c r="B29" s="10" t="s">
        <v>390</v>
      </c>
      <c r="C29" s="10" t="n">
        <v>0</v>
      </c>
      <c r="D29" s="10" t="n">
        <v>0</v>
      </c>
    </row>
    <row r="30" customFormat="false" ht="12.8" hidden="false" customHeight="false" outlineLevel="0" collapsed="false">
      <c r="A30" s="10" t="s">
        <v>62</v>
      </c>
      <c r="B30" s="34" t="s">
        <v>393</v>
      </c>
      <c r="C30" s="10" t="n">
        <v>0</v>
      </c>
      <c r="D30" s="10" t="n">
        <v>0</v>
      </c>
    </row>
    <row r="31" customFormat="false" ht="12.8" hidden="false" customHeight="false" outlineLevel="0" collapsed="false">
      <c r="A31" s="10" t="s">
        <v>62</v>
      </c>
      <c r="B31" s="34" t="s">
        <v>395</v>
      </c>
      <c r="C31" s="10" t="n">
        <v>0</v>
      </c>
      <c r="D31" s="10" t="n">
        <v>0</v>
      </c>
    </row>
    <row r="32" customFormat="false" ht="12.8" hidden="false" customHeight="false" outlineLevel="0" collapsed="false">
      <c r="A32" s="10" t="s">
        <v>64</v>
      </c>
      <c r="B32" s="10" t="s">
        <v>411</v>
      </c>
      <c r="C32" s="10" t="n">
        <v>0</v>
      </c>
      <c r="D32" s="10" t="n">
        <v>0</v>
      </c>
    </row>
    <row r="33" customFormat="false" ht="12.8" hidden="false" customHeight="false" outlineLevel="0" collapsed="false">
      <c r="A33" s="0" t="s">
        <v>66</v>
      </c>
      <c r="B33" s="0" t="s">
        <v>415</v>
      </c>
      <c r="C33" s="10" t="n">
        <v>0</v>
      </c>
      <c r="D33" s="10" t="n">
        <v>0</v>
      </c>
    </row>
    <row r="34" customFormat="false" ht="12.8" hidden="false" customHeight="false" outlineLevel="0" collapsed="false">
      <c r="A34" s="10" t="s">
        <v>68</v>
      </c>
      <c r="B34" s="34" t="s">
        <v>419</v>
      </c>
      <c r="C34" s="10" t="n">
        <v>0</v>
      </c>
      <c r="D34" s="10" t="n">
        <v>0</v>
      </c>
    </row>
    <row r="35" customFormat="false" ht="12.8" hidden="false" customHeight="false" outlineLevel="0" collapsed="false">
      <c r="A35" s="10" t="s">
        <v>68</v>
      </c>
      <c r="B35" s="34" t="s">
        <v>420</v>
      </c>
      <c r="C35" s="10" t="n">
        <v>0</v>
      </c>
      <c r="D35" s="10" t="n">
        <v>0</v>
      </c>
    </row>
    <row r="36" customFormat="false" ht="12.8" hidden="false" customHeight="false" outlineLevel="0" collapsed="false">
      <c r="A36" s="10" t="s">
        <v>68</v>
      </c>
      <c r="B36" s="34" t="s">
        <v>421</v>
      </c>
      <c r="C36" s="10" t="n">
        <v>0</v>
      </c>
      <c r="D36" s="10" t="n">
        <v>0</v>
      </c>
    </row>
    <row r="37" customFormat="false" ht="12.8" hidden="false" customHeight="false" outlineLevel="0" collapsed="false">
      <c r="A37" s="10" t="s">
        <v>68</v>
      </c>
      <c r="B37" s="34" t="s">
        <v>422</v>
      </c>
      <c r="C37" s="10" t="n">
        <v>0</v>
      </c>
      <c r="D37" s="10" t="n">
        <v>0</v>
      </c>
    </row>
    <row r="38" customFormat="false" ht="12.8" hidden="false" customHeight="false" outlineLevel="0" collapsed="false">
      <c r="A38" s="10" t="s">
        <v>68</v>
      </c>
      <c r="B38" s="34" t="s">
        <v>423</v>
      </c>
      <c r="C38" s="10" t="n">
        <v>0</v>
      </c>
      <c r="D38" s="10" t="n">
        <v>0</v>
      </c>
    </row>
    <row r="39" customFormat="false" ht="12.8" hidden="false" customHeight="false" outlineLevel="0" collapsed="false">
      <c r="A39" s="10" t="s">
        <v>68</v>
      </c>
      <c r="B39" s="34" t="s">
        <v>424</v>
      </c>
      <c r="C39" s="10" t="n">
        <v>0</v>
      </c>
      <c r="D39" s="10" t="n">
        <v>0</v>
      </c>
    </row>
    <row r="40" customFormat="false" ht="12.8" hidden="false" customHeight="false" outlineLevel="0" collapsed="false">
      <c r="A40" s="10" t="s">
        <v>68</v>
      </c>
      <c r="B40" s="10" t="s">
        <v>427</v>
      </c>
      <c r="C40" s="10" t="n">
        <v>0</v>
      </c>
      <c r="D40" s="10" t="n">
        <v>0</v>
      </c>
    </row>
    <row r="41" customFormat="false" ht="12.8" hidden="false" customHeight="false" outlineLevel="0" collapsed="false">
      <c r="A41" s="10" t="s">
        <v>75</v>
      </c>
      <c r="B41" s="10" t="s">
        <v>463</v>
      </c>
      <c r="C41" s="10" t="n">
        <v>0</v>
      </c>
      <c r="D41" s="10" t="n">
        <v>0</v>
      </c>
    </row>
    <row r="42" customFormat="false" ht="12.8" hidden="false" customHeight="false" outlineLevel="0" collapsed="false">
      <c r="A42" s="10" t="s">
        <v>75</v>
      </c>
      <c r="B42" s="10" t="s">
        <v>464</v>
      </c>
      <c r="C42" s="10" t="n">
        <v>0</v>
      </c>
      <c r="D42" s="10" t="n">
        <v>0</v>
      </c>
    </row>
    <row r="43" customFormat="false" ht="12.8" hidden="false" customHeight="false" outlineLevel="0" collapsed="false">
      <c r="A43" s="10" t="s">
        <v>75</v>
      </c>
      <c r="B43" s="10" t="s">
        <v>466</v>
      </c>
      <c r="C43" s="10" t="n">
        <v>0</v>
      </c>
      <c r="D43" s="10" t="n">
        <v>0</v>
      </c>
    </row>
    <row r="44" customFormat="false" ht="12.8" hidden="false" customHeight="false" outlineLevel="0" collapsed="false">
      <c r="A44" s="10" t="s">
        <v>75</v>
      </c>
      <c r="B44" s="10" t="s">
        <v>467</v>
      </c>
      <c r="C44" s="10" t="n">
        <v>0</v>
      </c>
      <c r="D44" s="10" t="n">
        <v>0</v>
      </c>
    </row>
    <row r="45" customFormat="false" ht="12.8" hidden="false" customHeight="false" outlineLevel="0" collapsed="false">
      <c r="A45" s="10" t="s">
        <v>75</v>
      </c>
      <c r="B45" s="10" t="s">
        <v>468</v>
      </c>
      <c r="C45" s="10" t="n">
        <v>0</v>
      </c>
      <c r="D45" s="10" t="n">
        <v>0</v>
      </c>
    </row>
    <row r="46" customFormat="false" ht="12.8" hidden="false" customHeight="false" outlineLevel="0" collapsed="false">
      <c r="A46" s="10" t="s">
        <v>75</v>
      </c>
      <c r="B46" s="10" t="s">
        <v>469</v>
      </c>
      <c r="C46" s="10" t="n">
        <v>0</v>
      </c>
      <c r="D46" s="10" t="n">
        <v>0</v>
      </c>
    </row>
    <row r="47" customFormat="false" ht="12.8" hidden="false" customHeight="false" outlineLevel="0" collapsed="false">
      <c r="A47" s="10" t="s">
        <v>75</v>
      </c>
      <c r="B47" s="10" t="s">
        <v>470</v>
      </c>
      <c r="C47" s="10" t="n">
        <v>0</v>
      </c>
      <c r="D47" s="10" t="n">
        <v>0</v>
      </c>
    </row>
    <row r="48" customFormat="false" ht="12.8" hidden="false" customHeight="false" outlineLevel="0" collapsed="false">
      <c r="A48" s="10" t="s">
        <v>75</v>
      </c>
      <c r="B48" s="10" t="s">
        <v>471</v>
      </c>
      <c r="C48" s="10" t="n">
        <v>0</v>
      </c>
      <c r="D48" s="10" t="n">
        <v>0</v>
      </c>
    </row>
    <row r="49" customFormat="false" ht="12.8" hidden="false" customHeight="false" outlineLevel="0" collapsed="false">
      <c r="A49" s="10" t="s">
        <v>75</v>
      </c>
      <c r="B49" s="10" t="s">
        <v>472</v>
      </c>
      <c r="C49" s="10" t="n">
        <v>0</v>
      </c>
      <c r="D49" s="10" t="n">
        <v>0</v>
      </c>
    </row>
    <row r="50" customFormat="false" ht="12.8" hidden="false" customHeight="false" outlineLevel="0" collapsed="false">
      <c r="A50" s="10" t="s">
        <v>81</v>
      </c>
      <c r="B50" s="10" t="s">
        <v>477</v>
      </c>
      <c r="C50" s="10" t="n">
        <v>0</v>
      </c>
      <c r="D50" s="10" t="n">
        <v>0</v>
      </c>
    </row>
    <row r="51" customFormat="false" ht="12.8" hidden="false" customHeight="false" outlineLevel="0" collapsed="false">
      <c r="A51" s="10" t="s">
        <v>81</v>
      </c>
      <c r="B51" s="10" t="s">
        <v>479</v>
      </c>
      <c r="C51" s="10" t="n">
        <v>0</v>
      </c>
      <c r="D51" s="10" t="n">
        <v>0</v>
      </c>
    </row>
    <row r="52" customFormat="false" ht="12.8" hidden="false" customHeight="false" outlineLevel="0" collapsed="false">
      <c r="A52" s="10" t="s">
        <v>81</v>
      </c>
      <c r="B52" s="10" t="s">
        <v>480</v>
      </c>
      <c r="C52" s="10" t="n">
        <v>0</v>
      </c>
      <c r="D52" s="10" t="n">
        <v>0</v>
      </c>
    </row>
    <row r="53" customFormat="false" ht="12.8" hidden="false" customHeight="false" outlineLevel="0" collapsed="false">
      <c r="A53" s="10" t="s">
        <v>81</v>
      </c>
      <c r="B53" s="10" t="s">
        <v>482</v>
      </c>
      <c r="C53" s="10" t="n">
        <v>0</v>
      </c>
      <c r="D53" s="10" t="n">
        <v>0</v>
      </c>
    </row>
    <row r="54" customFormat="false" ht="12.8" hidden="false" customHeight="false" outlineLevel="0" collapsed="false">
      <c r="A54" s="10" t="s">
        <v>85</v>
      </c>
      <c r="B54" s="10" t="s">
        <v>502</v>
      </c>
      <c r="C54" s="10" t="n">
        <v>0</v>
      </c>
      <c r="D54" s="10" t="n">
        <v>0</v>
      </c>
    </row>
    <row r="55" customFormat="false" ht="12.8" hidden="false" customHeight="false" outlineLevel="0" collapsed="false">
      <c r="A55" s="10" t="s">
        <v>85</v>
      </c>
      <c r="B55" s="10" t="s">
        <v>503</v>
      </c>
      <c r="C55" s="10" t="n">
        <v>0</v>
      </c>
      <c r="D55" s="10" t="n">
        <v>0</v>
      </c>
    </row>
    <row r="56" customFormat="false" ht="12.8" hidden="false" customHeight="false" outlineLevel="0" collapsed="false">
      <c r="A56" s="10" t="s">
        <v>85</v>
      </c>
      <c r="B56" s="10" t="s">
        <v>504</v>
      </c>
      <c r="C56" s="10" t="n">
        <v>0</v>
      </c>
      <c r="D56" s="10" t="n">
        <v>0</v>
      </c>
    </row>
    <row r="57" customFormat="false" ht="12.8" hidden="false" customHeight="false" outlineLevel="0" collapsed="false">
      <c r="A57" s="10" t="s">
        <v>85</v>
      </c>
      <c r="B57" s="10" t="s">
        <v>505</v>
      </c>
      <c r="C57" s="10" t="n">
        <v>0</v>
      </c>
      <c r="D57" s="10" t="n">
        <v>0</v>
      </c>
    </row>
    <row r="58" customFormat="false" ht="12.8" hidden="false" customHeight="false" outlineLevel="0" collapsed="false">
      <c r="A58" s="10" t="s">
        <v>85</v>
      </c>
      <c r="B58" s="10" t="s">
        <v>506</v>
      </c>
      <c r="C58" s="10" t="n">
        <v>0</v>
      </c>
      <c r="D58" s="10" t="n">
        <v>0</v>
      </c>
    </row>
    <row r="59" customFormat="false" ht="12.8" hidden="false" customHeight="false" outlineLevel="0" collapsed="false">
      <c r="A59" s="10" t="s">
        <v>85</v>
      </c>
      <c r="B59" s="10" t="s">
        <v>507</v>
      </c>
      <c r="C59" s="10" t="n">
        <v>0</v>
      </c>
      <c r="D59" s="10" t="n">
        <v>0</v>
      </c>
    </row>
    <row r="60" customFormat="false" ht="12.8" hidden="false" customHeight="false" outlineLevel="0" collapsed="false">
      <c r="A60" s="10" t="s">
        <v>85</v>
      </c>
      <c r="B60" s="10" t="s">
        <v>508</v>
      </c>
      <c r="C60" s="10" t="n">
        <v>0</v>
      </c>
      <c r="D60" s="10" t="n">
        <v>0</v>
      </c>
    </row>
    <row r="61" customFormat="false" ht="12.8" hidden="false" customHeight="false" outlineLevel="0" collapsed="false">
      <c r="A61" s="10" t="s">
        <v>85</v>
      </c>
      <c r="B61" s="10" t="s">
        <v>509</v>
      </c>
      <c r="C61" s="10" t="n">
        <v>0</v>
      </c>
      <c r="D61" s="10" t="n">
        <v>0</v>
      </c>
    </row>
    <row r="62" customFormat="false" ht="12.8" hidden="false" customHeight="false" outlineLevel="0" collapsed="false">
      <c r="A62" s="10" t="s">
        <v>85</v>
      </c>
      <c r="B62" s="10" t="s">
        <v>510</v>
      </c>
      <c r="C62" s="10" t="n">
        <v>0</v>
      </c>
      <c r="D62" s="10" t="n">
        <v>0</v>
      </c>
    </row>
    <row r="63" customFormat="false" ht="12.8" hidden="false" customHeight="false" outlineLevel="0" collapsed="false">
      <c r="A63" s="10" t="s">
        <v>85</v>
      </c>
      <c r="B63" s="10" t="s">
        <v>511</v>
      </c>
      <c r="C63" s="10" t="n">
        <v>0</v>
      </c>
      <c r="D63" s="10" t="n">
        <v>0</v>
      </c>
    </row>
    <row r="64" customFormat="false" ht="12.8" hidden="false" customHeight="false" outlineLevel="0" collapsed="false">
      <c r="A64" s="10" t="s">
        <v>85</v>
      </c>
      <c r="B64" s="10" t="s">
        <v>512</v>
      </c>
      <c r="C64" s="10" t="n">
        <v>0</v>
      </c>
      <c r="D64" s="10" t="n">
        <v>0</v>
      </c>
    </row>
    <row r="65" customFormat="false" ht="12.8" hidden="false" customHeight="false" outlineLevel="0" collapsed="false">
      <c r="A65" s="10" t="s">
        <v>85</v>
      </c>
      <c r="B65" s="10" t="s">
        <v>513</v>
      </c>
      <c r="C65" s="10" t="n">
        <v>0</v>
      </c>
      <c r="D65" s="10" t="n">
        <v>0</v>
      </c>
    </row>
    <row r="66" customFormat="false" ht="12.8" hidden="false" customHeight="false" outlineLevel="0" collapsed="false">
      <c r="A66" s="10" t="s">
        <v>85</v>
      </c>
      <c r="B66" s="10" t="s">
        <v>514</v>
      </c>
      <c r="C66" s="10" t="n">
        <v>0</v>
      </c>
      <c r="D66" s="10" t="n">
        <v>0</v>
      </c>
    </row>
    <row r="67" customFormat="false" ht="12.8" hidden="false" customHeight="false" outlineLevel="0" collapsed="false">
      <c r="A67" s="0" t="s">
        <v>97</v>
      </c>
      <c r="B67" s="0" t="s">
        <v>527</v>
      </c>
      <c r="C67" s="10" t="n">
        <v>0</v>
      </c>
      <c r="D67" s="10" t="n">
        <v>0</v>
      </c>
    </row>
    <row r="68" customFormat="false" ht="12.8" hidden="false" customHeight="false" outlineLevel="0" collapsed="false">
      <c r="A68" s="0" t="s">
        <v>97</v>
      </c>
      <c r="B68" s="0" t="s">
        <v>528</v>
      </c>
      <c r="C68" s="10" t="n">
        <v>0</v>
      </c>
      <c r="D68" s="10" t="n">
        <v>0</v>
      </c>
    </row>
    <row r="69" customFormat="false" ht="12.8" hidden="false" customHeight="false" outlineLevel="0" collapsed="false">
      <c r="A69" s="0" t="s">
        <v>97</v>
      </c>
      <c r="B69" s="0" t="s">
        <v>530</v>
      </c>
      <c r="C69" s="10" t="n">
        <v>0</v>
      </c>
      <c r="D69" s="10" t="n">
        <v>0</v>
      </c>
    </row>
    <row r="70" customFormat="false" ht="12.8" hidden="false" customHeight="false" outlineLevel="0" collapsed="false">
      <c r="A70" s="0" t="s">
        <v>97</v>
      </c>
      <c r="B70" s="0" t="s">
        <v>531</v>
      </c>
      <c r="C70" s="10" t="n">
        <v>0</v>
      </c>
      <c r="D70" s="10" t="n">
        <v>0</v>
      </c>
    </row>
    <row r="71" customFormat="false" ht="12.8" hidden="false" customHeight="false" outlineLevel="0" collapsed="false">
      <c r="A71" s="0" t="s">
        <v>97</v>
      </c>
      <c r="B71" s="0" t="s">
        <v>532</v>
      </c>
      <c r="C71" s="10" t="n">
        <v>0</v>
      </c>
      <c r="D71" s="10" t="n">
        <v>0</v>
      </c>
    </row>
    <row r="72" customFormat="false" ht="12.8" hidden="false" customHeight="false" outlineLevel="0" collapsed="false">
      <c r="A72" s="0" t="s">
        <v>97</v>
      </c>
      <c r="B72" s="0" t="s">
        <v>533</v>
      </c>
      <c r="C72" s="10" t="n">
        <v>0</v>
      </c>
      <c r="D72" s="10" t="n">
        <v>0</v>
      </c>
    </row>
    <row r="73" customFormat="false" ht="12.8" hidden="false" customHeight="false" outlineLevel="0" collapsed="false">
      <c r="A73" s="10" t="s">
        <v>97</v>
      </c>
      <c r="B73" s="10" t="s">
        <v>535</v>
      </c>
      <c r="C73" s="10" t="n">
        <v>0</v>
      </c>
      <c r="D73" s="10" t="n">
        <v>0</v>
      </c>
    </row>
    <row r="74" customFormat="false" ht="12.8" hidden="false" customHeight="false" outlineLevel="0" collapsed="false">
      <c r="A74" s="10" t="s">
        <v>97</v>
      </c>
      <c r="B74" s="10" t="s">
        <v>536</v>
      </c>
      <c r="C74" s="10" t="n">
        <v>0</v>
      </c>
      <c r="D74" s="10" t="n">
        <v>0</v>
      </c>
    </row>
    <row r="75" customFormat="false" ht="12.8" hidden="false" customHeight="false" outlineLevel="0" collapsed="false">
      <c r="A75" s="0" t="s">
        <v>99</v>
      </c>
      <c r="B75" s="0" t="s">
        <v>540</v>
      </c>
      <c r="C75" s="10" t="n">
        <v>0</v>
      </c>
      <c r="D75" s="10" t="n">
        <v>0</v>
      </c>
    </row>
    <row r="76" customFormat="false" ht="12.8" hidden="false" customHeight="false" outlineLevel="0" collapsed="false">
      <c r="A76" s="0" t="s">
        <v>99</v>
      </c>
      <c r="B76" s="0" t="s">
        <v>542</v>
      </c>
      <c r="C76" s="10" t="n">
        <v>0</v>
      </c>
      <c r="D76" s="10" t="n">
        <v>0</v>
      </c>
    </row>
    <row r="77" customFormat="false" ht="12.8" hidden="false" customHeight="false" outlineLevel="0" collapsed="false">
      <c r="A77" s="0" t="s">
        <v>99</v>
      </c>
      <c r="B77" s="0" t="s">
        <v>543</v>
      </c>
      <c r="C77" s="10" t="n">
        <v>0</v>
      </c>
      <c r="D77" s="10" t="n">
        <v>0</v>
      </c>
    </row>
    <row r="78" customFormat="false" ht="12.8" hidden="false" customHeight="false" outlineLevel="0" collapsed="false">
      <c r="A78" s="0" t="s">
        <v>99</v>
      </c>
      <c r="B78" s="0" t="s">
        <v>544</v>
      </c>
      <c r="C78" s="10" t="n">
        <v>0</v>
      </c>
      <c r="D78" s="10" t="n">
        <v>0</v>
      </c>
    </row>
    <row r="79" customFormat="false" ht="12.8" hidden="false" customHeight="false" outlineLevel="0" collapsed="false">
      <c r="A79" s="0" t="s">
        <v>99</v>
      </c>
      <c r="B79" s="0" t="s">
        <v>545</v>
      </c>
      <c r="C79" s="10" t="n">
        <v>0</v>
      </c>
      <c r="D79" s="10" t="n">
        <v>0</v>
      </c>
    </row>
    <row r="80" customFormat="false" ht="12.8" hidden="false" customHeight="false" outlineLevel="0" collapsed="false">
      <c r="A80" s="0" t="s">
        <v>99</v>
      </c>
      <c r="B80" s="0" t="s">
        <v>546</v>
      </c>
      <c r="C80" s="10" t="n">
        <v>0</v>
      </c>
      <c r="D80" s="10" t="n">
        <v>0</v>
      </c>
    </row>
    <row r="81" customFormat="false" ht="12.8" hidden="false" customHeight="false" outlineLevel="0" collapsed="false">
      <c r="A81" s="0" t="s">
        <v>99</v>
      </c>
      <c r="B81" s="0" t="s">
        <v>547</v>
      </c>
      <c r="C81" s="10" t="n">
        <v>0</v>
      </c>
      <c r="D81" s="10" t="n">
        <v>0</v>
      </c>
    </row>
    <row r="82" customFormat="false" ht="12.8" hidden="false" customHeight="false" outlineLevel="0" collapsed="false">
      <c r="A82" s="0" t="s">
        <v>99</v>
      </c>
      <c r="B82" s="0" t="s">
        <v>548</v>
      </c>
      <c r="C82" s="10" t="n">
        <v>0</v>
      </c>
      <c r="D82" s="10" t="n">
        <v>0</v>
      </c>
    </row>
    <row r="83" customFormat="false" ht="12.8" hidden="false" customHeight="false" outlineLevel="0" collapsed="false">
      <c r="A83" s="0" t="s">
        <v>99</v>
      </c>
      <c r="B83" s="0" t="s">
        <v>549</v>
      </c>
      <c r="C83" s="10" t="n">
        <v>0</v>
      </c>
      <c r="D83" s="10" t="n">
        <v>0</v>
      </c>
    </row>
    <row r="84" customFormat="false" ht="12.8" hidden="false" customHeight="false" outlineLevel="0" collapsed="false">
      <c r="A84" s="0" t="s">
        <v>99</v>
      </c>
      <c r="B84" s="0" t="s">
        <v>550</v>
      </c>
      <c r="C84" s="10" t="n">
        <v>0</v>
      </c>
      <c r="D84" s="10" t="n">
        <v>0</v>
      </c>
    </row>
    <row r="85" customFormat="false" ht="12.8" hidden="false" customHeight="false" outlineLevel="0" collapsed="false">
      <c r="A85" s="10" t="s">
        <v>99</v>
      </c>
      <c r="B85" s="10" t="s">
        <v>551</v>
      </c>
      <c r="C85" s="10" t="n">
        <v>0</v>
      </c>
      <c r="D85" s="10" t="n">
        <v>0</v>
      </c>
    </row>
    <row r="86" customFormat="false" ht="12.8" hidden="false" customHeight="false" outlineLevel="0" collapsed="false">
      <c r="A86" s="10" t="s">
        <v>99</v>
      </c>
      <c r="B86" s="10" t="s">
        <v>552</v>
      </c>
      <c r="C86" s="10" t="n">
        <v>0</v>
      </c>
      <c r="D86" s="10" t="n">
        <v>0</v>
      </c>
    </row>
    <row r="87" customFormat="false" ht="12.8" hidden="false" customHeight="false" outlineLevel="0" collapsed="false">
      <c r="A87" s="10" t="s">
        <v>99</v>
      </c>
      <c r="B87" s="10" t="s">
        <v>555</v>
      </c>
      <c r="C87" s="10" t="n">
        <v>0</v>
      </c>
      <c r="D87" s="10" t="n">
        <v>0</v>
      </c>
    </row>
    <row r="88" customFormat="false" ht="12.8" hidden="false" customHeight="false" outlineLevel="0" collapsed="false">
      <c r="A88" s="10" t="s">
        <v>99</v>
      </c>
      <c r="B88" s="10" t="s">
        <v>556</v>
      </c>
      <c r="C88" s="10" t="n">
        <v>0</v>
      </c>
      <c r="D88" s="10" t="n">
        <v>0</v>
      </c>
    </row>
    <row r="89" customFormat="false" ht="12.8" hidden="false" customHeight="false" outlineLevel="0" collapsed="false">
      <c r="A89" s="10" t="s">
        <v>99</v>
      </c>
      <c r="B89" s="10" t="s">
        <v>557</v>
      </c>
      <c r="C89" s="10" t="n">
        <v>0</v>
      </c>
      <c r="D89" s="10" t="n">
        <v>0</v>
      </c>
    </row>
    <row r="90" customFormat="false" ht="12.8" hidden="false" customHeight="false" outlineLevel="0" collapsed="false">
      <c r="A90" s="10" t="s">
        <v>99</v>
      </c>
      <c r="B90" s="10" t="s">
        <v>558</v>
      </c>
      <c r="C90" s="10" t="n">
        <v>0</v>
      </c>
      <c r="D90" s="10" t="n">
        <v>0</v>
      </c>
    </row>
    <row r="91" customFormat="false" ht="12.8" hidden="false" customHeight="false" outlineLevel="0" collapsed="false">
      <c r="A91" s="10" t="s">
        <v>99</v>
      </c>
      <c r="B91" s="10" t="s">
        <v>559</v>
      </c>
      <c r="C91" s="10" t="n">
        <v>0</v>
      </c>
      <c r="D91" s="10" t="n">
        <v>0</v>
      </c>
    </row>
    <row r="92" customFormat="false" ht="12.8" hidden="false" customHeight="false" outlineLevel="0" collapsed="false">
      <c r="A92" s="10" t="s">
        <v>99</v>
      </c>
      <c r="B92" s="10" t="s">
        <v>560</v>
      </c>
      <c r="C92" s="10" t="n">
        <v>0</v>
      </c>
      <c r="D92" s="10" t="n">
        <v>0</v>
      </c>
    </row>
    <row r="93" customFormat="false" ht="12.8" hidden="false" customHeight="false" outlineLevel="0" collapsed="false">
      <c r="A93" s="10" t="s">
        <v>99</v>
      </c>
      <c r="B93" s="10" t="s">
        <v>561</v>
      </c>
      <c r="C93" s="10" t="n">
        <v>0</v>
      </c>
      <c r="D93" s="10" t="n">
        <v>0</v>
      </c>
    </row>
    <row r="94" customFormat="false" ht="12.8" hidden="false" customHeight="false" outlineLevel="0" collapsed="false">
      <c r="A94" s="0" t="s">
        <v>103</v>
      </c>
      <c r="B94" s="0" t="s">
        <v>568</v>
      </c>
      <c r="C94" s="10" t="n">
        <v>0</v>
      </c>
      <c r="D94" s="10" t="n">
        <v>0</v>
      </c>
    </row>
    <row r="95" customFormat="false" ht="12.8" hidden="false" customHeight="false" outlineLevel="0" collapsed="false">
      <c r="A95" s="0" t="s">
        <v>103</v>
      </c>
      <c r="B95" s="0" t="s">
        <v>570</v>
      </c>
      <c r="C95" s="10" t="n">
        <v>0</v>
      </c>
      <c r="D95" s="10" t="n">
        <v>0</v>
      </c>
    </row>
    <row r="96" customFormat="false" ht="12.8" hidden="false" customHeight="false" outlineLevel="0" collapsed="false">
      <c r="A96" s="0" t="s">
        <v>103</v>
      </c>
      <c r="B96" s="0" t="s">
        <v>572</v>
      </c>
      <c r="C96" s="10" t="n">
        <v>0</v>
      </c>
      <c r="D96" s="10" t="n">
        <v>0</v>
      </c>
    </row>
    <row r="97" customFormat="false" ht="12.8" hidden="false" customHeight="false" outlineLevel="0" collapsed="false">
      <c r="A97" s="0" t="s">
        <v>103</v>
      </c>
      <c r="B97" s="0" t="s">
        <v>576</v>
      </c>
      <c r="C97" s="10" t="n">
        <v>0</v>
      </c>
      <c r="D97" s="10" t="n">
        <v>0</v>
      </c>
    </row>
    <row r="98" customFormat="false" ht="12.8" hidden="false" customHeight="false" outlineLevel="0" collapsed="false">
      <c r="A98" s="0" t="s">
        <v>103</v>
      </c>
      <c r="B98" s="0" t="s">
        <v>578</v>
      </c>
      <c r="C98" s="10" t="n">
        <v>0</v>
      </c>
      <c r="D98" s="10" t="n">
        <v>0</v>
      </c>
    </row>
    <row r="99" customFormat="false" ht="12.8" hidden="false" customHeight="false" outlineLevel="0" collapsed="false">
      <c r="A99" s="0" t="s">
        <v>107</v>
      </c>
      <c r="B99" s="0" t="s">
        <v>579</v>
      </c>
      <c r="C99" s="10" t="n">
        <v>0</v>
      </c>
      <c r="D99" s="10" t="n">
        <v>0</v>
      </c>
    </row>
    <row r="100" customFormat="false" ht="12.8" hidden="false" customHeight="false" outlineLevel="0" collapsed="false">
      <c r="A100" s="0" t="s">
        <v>107</v>
      </c>
      <c r="B100" s="34" t="s">
        <v>585</v>
      </c>
      <c r="C100" s="10" t="n">
        <v>0</v>
      </c>
      <c r="D100" s="10" t="n">
        <v>0</v>
      </c>
    </row>
    <row r="101" customFormat="false" ht="12.8" hidden="false" customHeight="false" outlineLevel="0" collapsed="false">
      <c r="A101" s="0" t="s">
        <v>107</v>
      </c>
      <c r="B101" s="34" t="s">
        <v>588</v>
      </c>
      <c r="C101" s="10" t="n">
        <v>0</v>
      </c>
      <c r="D101" s="10" t="n">
        <v>0</v>
      </c>
    </row>
    <row r="102" customFormat="false" ht="12.8" hidden="false" customHeight="false" outlineLevel="0" collapsed="false">
      <c r="A102" s="0" t="s">
        <v>109</v>
      </c>
      <c r="B102" s="0" t="s">
        <v>596</v>
      </c>
      <c r="C102" s="10" t="n">
        <v>0</v>
      </c>
      <c r="D102" s="10" t="n">
        <v>0</v>
      </c>
    </row>
    <row r="103" customFormat="false" ht="12.8" hidden="false" customHeight="false" outlineLevel="0" collapsed="false">
      <c r="A103" s="0" t="s">
        <v>113</v>
      </c>
      <c r="B103" s="0" t="s">
        <v>613</v>
      </c>
      <c r="C103" s="10" t="n">
        <v>0</v>
      </c>
      <c r="D103" s="10" t="n">
        <v>0</v>
      </c>
    </row>
    <row r="104" customFormat="false" ht="12.8" hidden="false" customHeight="false" outlineLevel="0" collapsed="false">
      <c r="A104" s="0" t="s">
        <v>115</v>
      </c>
      <c r="B104" s="0" t="s">
        <v>614</v>
      </c>
      <c r="C104" s="10" t="n">
        <v>0</v>
      </c>
      <c r="D104" s="10" t="n">
        <v>0</v>
      </c>
    </row>
    <row r="105" customFormat="false" ht="12.8" hidden="false" customHeight="false" outlineLevel="0" collapsed="false">
      <c r="A105" s="0" t="s">
        <v>115</v>
      </c>
      <c r="B105" s="0" t="s">
        <v>616</v>
      </c>
      <c r="C105" s="10" t="n">
        <v>0</v>
      </c>
      <c r="D105" s="10" t="n">
        <v>0</v>
      </c>
    </row>
    <row r="106" customFormat="false" ht="12.8" hidden="false" customHeight="false" outlineLevel="0" collapsed="false">
      <c r="A106" s="0" t="s">
        <v>115</v>
      </c>
      <c r="B106" s="10" t="s">
        <v>617</v>
      </c>
      <c r="C106" s="10" t="n">
        <v>0</v>
      </c>
      <c r="D106" s="10" t="n">
        <v>0</v>
      </c>
    </row>
    <row r="107" customFormat="false" ht="12.8" hidden="false" customHeight="false" outlineLevel="0" collapsed="false">
      <c r="A107" s="10" t="s">
        <v>115</v>
      </c>
      <c r="B107" s="10" t="s">
        <v>618</v>
      </c>
      <c r="C107" s="10" t="n">
        <v>0</v>
      </c>
      <c r="D107" s="10" t="n">
        <v>0</v>
      </c>
    </row>
    <row r="108" customFormat="false" ht="12.8" hidden="false" customHeight="false" outlineLevel="0" collapsed="false">
      <c r="A108" s="0" t="s">
        <v>119</v>
      </c>
      <c r="B108" s="0" t="s">
        <v>622</v>
      </c>
      <c r="C108" s="10" t="n">
        <v>0</v>
      </c>
      <c r="D108" s="10" t="n">
        <v>0</v>
      </c>
    </row>
    <row r="109" customFormat="false" ht="12.8" hidden="false" customHeight="false" outlineLevel="0" collapsed="false">
      <c r="A109" s="0" t="s">
        <v>119</v>
      </c>
      <c r="B109" s="0" t="s">
        <v>623</v>
      </c>
      <c r="C109" s="10" t="n">
        <v>0</v>
      </c>
      <c r="D109" s="10" t="n">
        <v>0</v>
      </c>
    </row>
    <row r="110" customFormat="false" ht="12.8" hidden="false" customHeight="false" outlineLevel="0" collapsed="false">
      <c r="A110" s="0" t="s">
        <v>119</v>
      </c>
      <c r="B110" s="0" t="s">
        <v>624</v>
      </c>
      <c r="C110" s="10" t="n">
        <v>0</v>
      </c>
      <c r="D110" s="10" t="n">
        <v>0</v>
      </c>
    </row>
    <row r="111" customFormat="false" ht="12.8" hidden="false" customHeight="false" outlineLevel="0" collapsed="false">
      <c r="A111" s="0" t="s">
        <v>119</v>
      </c>
      <c r="B111" s="0" t="s">
        <v>625</v>
      </c>
      <c r="C111" s="10" t="n">
        <v>0</v>
      </c>
      <c r="D111" s="10" t="n">
        <v>0</v>
      </c>
    </row>
    <row r="112" customFormat="false" ht="12.8" hidden="false" customHeight="false" outlineLevel="0" collapsed="false">
      <c r="A112" s="0" t="s">
        <v>119</v>
      </c>
      <c r="B112" s="10" t="s">
        <v>627</v>
      </c>
      <c r="C112" s="10" t="n">
        <v>0</v>
      </c>
      <c r="D112" s="10" t="n">
        <v>0</v>
      </c>
    </row>
    <row r="113" customFormat="false" ht="12.8" hidden="false" customHeight="false" outlineLevel="0" collapsed="false">
      <c r="A113" s="10" t="s">
        <v>119</v>
      </c>
      <c r="B113" s="10" t="s">
        <v>628</v>
      </c>
      <c r="C113" s="10" t="n">
        <v>0</v>
      </c>
      <c r="D113" s="10" t="n">
        <v>0</v>
      </c>
    </row>
    <row r="114" customFormat="false" ht="12.8" hidden="false" customHeight="false" outlineLevel="0" collapsed="false">
      <c r="A114" s="10" t="s">
        <v>119</v>
      </c>
      <c r="B114" s="10" t="s">
        <v>629</v>
      </c>
      <c r="C114" s="10" t="n">
        <v>0</v>
      </c>
      <c r="D114" s="10" t="n">
        <v>0</v>
      </c>
    </row>
    <row r="115" customFormat="false" ht="12.8" hidden="false" customHeight="false" outlineLevel="0" collapsed="false">
      <c r="A115" s="0" t="s">
        <v>121</v>
      </c>
      <c r="B115" s="0" t="s">
        <v>631</v>
      </c>
      <c r="C115" s="10" t="n">
        <v>0</v>
      </c>
      <c r="D115" s="10" t="n">
        <v>0</v>
      </c>
    </row>
    <row r="116" customFormat="false" ht="12.8" hidden="false" customHeight="false" outlineLevel="0" collapsed="false">
      <c r="A116" s="0" t="s">
        <v>121</v>
      </c>
      <c r="B116" s="0" t="s">
        <v>632</v>
      </c>
      <c r="C116" s="10" t="n">
        <v>0</v>
      </c>
      <c r="D116" s="10" t="n">
        <v>0</v>
      </c>
    </row>
    <row r="117" customFormat="false" ht="12.8" hidden="false" customHeight="false" outlineLevel="0" collapsed="false">
      <c r="A117" s="10" t="s">
        <v>127</v>
      </c>
      <c r="B117" s="10" t="s">
        <v>1317</v>
      </c>
      <c r="C117" s="10" t="n">
        <v>0</v>
      </c>
      <c r="D117" s="10" t="s">
        <v>1880</v>
      </c>
    </row>
    <row r="118" customFormat="false" ht="12.8" hidden="false" customHeight="false" outlineLevel="0" collapsed="false">
      <c r="A118" s="10" t="s">
        <v>129</v>
      </c>
      <c r="B118" s="10" t="s">
        <v>1329</v>
      </c>
      <c r="C118" s="10" t="n">
        <v>0</v>
      </c>
      <c r="D118" s="10" t="s">
        <v>1880</v>
      </c>
    </row>
    <row r="119" customFormat="false" ht="12.8" hidden="false" customHeight="false" outlineLevel="0" collapsed="false">
      <c r="A119" s="10" t="s">
        <v>129</v>
      </c>
      <c r="B119" s="10" t="s">
        <v>1333</v>
      </c>
      <c r="C119" s="10" t="n">
        <v>0</v>
      </c>
      <c r="D119" s="10" t="s">
        <v>1880</v>
      </c>
    </row>
    <row r="120" customFormat="false" ht="12.8" hidden="false" customHeight="false" outlineLevel="0" collapsed="false">
      <c r="A120" s="10" t="s">
        <v>129</v>
      </c>
      <c r="B120" s="10" t="s">
        <v>1336</v>
      </c>
      <c r="C120" s="10" t="n">
        <v>0</v>
      </c>
      <c r="D120" s="10" t="s">
        <v>1880</v>
      </c>
    </row>
    <row r="121" customFormat="false" ht="12.8" hidden="false" customHeight="false" outlineLevel="0" collapsed="false">
      <c r="A121" s="10" t="s">
        <v>135</v>
      </c>
      <c r="B121" s="10" t="s">
        <v>643</v>
      </c>
      <c r="C121" s="10" t="n">
        <v>0</v>
      </c>
      <c r="D121" s="10" t="n">
        <v>0</v>
      </c>
    </row>
    <row r="122" customFormat="false" ht="12.8" hidden="false" customHeight="false" outlineLevel="0" collapsed="false">
      <c r="A122" s="0" t="s">
        <v>135</v>
      </c>
      <c r="B122" s="0" t="s">
        <v>647</v>
      </c>
      <c r="C122" s="10" t="n">
        <v>0</v>
      </c>
      <c r="D122" s="10" t="n">
        <v>0</v>
      </c>
    </row>
    <row r="123" customFormat="false" ht="12.8" hidden="false" customHeight="false" outlineLevel="0" collapsed="false">
      <c r="A123" s="10" t="s">
        <v>160</v>
      </c>
      <c r="B123" s="10" t="s">
        <v>866</v>
      </c>
      <c r="C123" s="10" t="n">
        <v>1</v>
      </c>
      <c r="D123" s="10" t="n">
        <v>1</v>
      </c>
    </row>
    <row r="124" customFormat="false" ht="12.8" hidden="false" customHeight="false" outlineLevel="0" collapsed="false">
      <c r="A124" s="10" t="s">
        <v>160</v>
      </c>
      <c r="B124" s="10" t="s">
        <v>869</v>
      </c>
      <c r="C124" s="10" t="n">
        <v>1</v>
      </c>
      <c r="D124" s="10" t="n">
        <v>1</v>
      </c>
    </row>
    <row r="125" customFormat="false" ht="12.8" hidden="false" customHeight="false" outlineLevel="0" collapsed="false">
      <c r="A125" s="10" t="s">
        <v>23</v>
      </c>
      <c r="B125" s="10" t="s">
        <v>875</v>
      </c>
      <c r="C125" s="10" t="n">
        <v>1</v>
      </c>
      <c r="D125" s="10" t="n">
        <v>1</v>
      </c>
    </row>
    <row r="126" customFormat="false" ht="12.8" hidden="false" customHeight="false" outlineLevel="0" collapsed="false">
      <c r="A126" s="10" t="s">
        <v>23</v>
      </c>
      <c r="B126" s="10" t="s">
        <v>876</v>
      </c>
      <c r="C126" s="10" t="n">
        <v>1</v>
      </c>
      <c r="D126" s="10" t="n">
        <v>1</v>
      </c>
    </row>
    <row r="127" customFormat="false" ht="12.8" hidden="false" customHeight="false" outlineLevel="0" collapsed="false">
      <c r="A127" s="10" t="s">
        <v>23</v>
      </c>
      <c r="B127" s="10" t="s">
        <v>877</v>
      </c>
      <c r="C127" s="10" t="n">
        <v>1</v>
      </c>
      <c r="D127" s="10" t="n">
        <v>1</v>
      </c>
    </row>
    <row r="128" customFormat="false" ht="12.8" hidden="false" customHeight="false" outlineLevel="0" collapsed="false">
      <c r="A128" s="10" t="s">
        <v>23</v>
      </c>
      <c r="B128" s="10" t="s">
        <v>880</v>
      </c>
      <c r="C128" s="10" t="n">
        <v>1</v>
      </c>
      <c r="D128" s="10" t="n">
        <v>1</v>
      </c>
    </row>
    <row r="129" customFormat="false" ht="12.8" hidden="false" customHeight="false" outlineLevel="0" collapsed="false">
      <c r="A129" s="10" t="s">
        <v>164</v>
      </c>
      <c r="B129" s="10" t="s">
        <v>894</v>
      </c>
      <c r="C129" s="10" t="n">
        <v>1</v>
      </c>
      <c r="D129" s="10" t="n">
        <v>1</v>
      </c>
    </row>
    <row r="130" customFormat="false" ht="12.8" hidden="false" customHeight="false" outlineLevel="0" collapsed="false">
      <c r="A130" s="10" t="s">
        <v>164</v>
      </c>
      <c r="B130" s="10" t="s">
        <v>895</v>
      </c>
      <c r="C130" s="10" t="n">
        <v>1</v>
      </c>
      <c r="D130" s="10" t="n">
        <v>1</v>
      </c>
    </row>
    <row r="131" customFormat="false" ht="12.8" hidden="false" customHeight="false" outlineLevel="0" collapsed="false">
      <c r="A131" s="10" t="s">
        <v>164</v>
      </c>
      <c r="B131" s="10" t="s">
        <v>896</v>
      </c>
      <c r="C131" s="10" t="n">
        <v>1</v>
      </c>
      <c r="D131" s="10" t="n">
        <v>1</v>
      </c>
    </row>
    <row r="132" customFormat="false" ht="12.8" hidden="false" customHeight="false" outlineLevel="0" collapsed="false">
      <c r="A132" s="10" t="s">
        <v>164</v>
      </c>
      <c r="B132" s="10" t="s">
        <v>897</v>
      </c>
      <c r="C132" s="10" t="n">
        <v>1</v>
      </c>
      <c r="D132" s="10" t="n">
        <v>1</v>
      </c>
    </row>
    <row r="133" customFormat="false" ht="12.8" hidden="false" customHeight="false" outlineLevel="0" collapsed="false">
      <c r="A133" s="10" t="s">
        <v>164</v>
      </c>
      <c r="B133" s="10" t="s">
        <v>898</v>
      </c>
      <c r="C133" s="10" t="n">
        <v>1</v>
      </c>
      <c r="D133" s="10" t="n">
        <v>1</v>
      </c>
    </row>
    <row r="134" customFormat="false" ht="12.8" hidden="false" customHeight="false" outlineLevel="0" collapsed="false">
      <c r="A134" s="10" t="s">
        <v>164</v>
      </c>
      <c r="B134" s="10" t="s">
        <v>899</v>
      </c>
      <c r="C134" s="10" t="n">
        <v>1</v>
      </c>
      <c r="D134" s="10" t="n">
        <v>1</v>
      </c>
    </row>
    <row r="135" customFormat="false" ht="12.8" hidden="false" customHeight="false" outlineLevel="0" collapsed="false">
      <c r="A135" s="10" t="s">
        <v>164</v>
      </c>
      <c r="B135" s="10" t="s">
        <v>901</v>
      </c>
      <c r="C135" s="10" t="n">
        <v>1</v>
      </c>
      <c r="D135" s="10" t="n">
        <v>1</v>
      </c>
    </row>
    <row r="136" customFormat="false" ht="12.8" hidden="false" customHeight="false" outlineLevel="0" collapsed="false">
      <c r="A136" s="10" t="s">
        <v>164</v>
      </c>
      <c r="B136" s="10" t="s">
        <v>902</v>
      </c>
      <c r="C136" s="10" t="n">
        <v>1</v>
      </c>
      <c r="D136" s="10" t="n">
        <v>1</v>
      </c>
    </row>
    <row r="137" customFormat="false" ht="12.8" hidden="false" customHeight="false" outlineLevel="0" collapsed="false">
      <c r="A137" s="10" t="s">
        <v>164</v>
      </c>
      <c r="B137" s="10" t="s">
        <v>903</v>
      </c>
      <c r="C137" s="10" t="n">
        <v>1</v>
      </c>
      <c r="D137" s="10" t="n">
        <v>1</v>
      </c>
    </row>
    <row r="138" customFormat="false" ht="12.8" hidden="false" customHeight="false" outlineLevel="0" collapsed="false">
      <c r="A138" s="10" t="s">
        <v>31</v>
      </c>
      <c r="B138" s="10" t="s">
        <v>1242</v>
      </c>
      <c r="C138" s="10" t="n">
        <v>1</v>
      </c>
      <c r="D138" s="10" t="s">
        <v>1880</v>
      </c>
    </row>
    <row r="139" customFormat="false" ht="12.8" hidden="false" customHeight="false" outlineLevel="0" collapsed="false">
      <c r="A139" s="10" t="s">
        <v>31</v>
      </c>
      <c r="B139" s="10" t="s">
        <v>1243</v>
      </c>
      <c r="C139" s="10" t="n">
        <v>1</v>
      </c>
      <c r="D139" s="10" t="s">
        <v>1880</v>
      </c>
    </row>
    <row r="140" customFormat="false" ht="12.8" hidden="false" customHeight="false" outlineLevel="0" collapsed="false">
      <c r="A140" s="10" t="s">
        <v>31</v>
      </c>
      <c r="B140" s="10" t="s">
        <v>1244</v>
      </c>
      <c r="C140" s="10" t="n">
        <v>1</v>
      </c>
      <c r="D140" s="10" t="s">
        <v>1880</v>
      </c>
    </row>
    <row r="141" customFormat="false" ht="12.8" hidden="false" customHeight="false" outlineLevel="0" collapsed="false">
      <c r="A141" s="10" t="s">
        <v>31</v>
      </c>
      <c r="B141" s="10" t="s">
        <v>1245</v>
      </c>
      <c r="C141" s="10" t="n">
        <v>1</v>
      </c>
      <c r="D141" s="10" t="s">
        <v>1880</v>
      </c>
    </row>
    <row r="142" customFormat="false" ht="12.8" hidden="false" customHeight="false" outlineLevel="0" collapsed="false">
      <c r="A142" s="10" t="s">
        <v>31</v>
      </c>
      <c r="B142" s="10" t="s">
        <v>1246</v>
      </c>
      <c r="C142" s="10" t="n">
        <v>1</v>
      </c>
      <c r="D142" s="10" t="s">
        <v>1880</v>
      </c>
    </row>
    <row r="143" customFormat="false" ht="12.8" hidden="false" customHeight="false" outlineLevel="0" collapsed="false">
      <c r="A143" s="10" t="s">
        <v>170</v>
      </c>
      <c r="B143" s="10" t="s">
        <v>922</v>
      </c>
      <c r="C143" s="10" t="n">
        <v>1</v>
      </c>
      <c r="D143" s="10" t="n">
        <v>1</v>
      </c>
    </row>
    <row r="144" customFormat="false" ht="12.8" hidden="false" customHeight="false" outlineLevel="0" collapsed="false">
      <c r="A144" s="10" t="s">
        <v>170</v>
      </c>
      <c r="B144" s="10" t="s">
        <v>923</v>
      </c>
      <c r="C144" s="10" t="n">
        <v>1</v>
      </c>
      <c r="D144" s="10" t="n">
        <v>1</v>
      </c>
    </row>
    <row r="145" customFormat="false" ht="12.8" hidden="false" customHeight="false" outlineLevel="0" collapsed="false">
      <c r="A145" s="10" t="s">
        <v>170</v>
      </c>
      <c r="B145" s="10" t="s">
        <v>924</v>
      </c>
      <c r="C145" s="10" t="n">
        <v>1</v>
      </c>
      <c r="D145" s="10" t="n">
        <v>1</v>
      </c>
    </row>
    <row r="146" customFormat="false" ht="12.8" hidden="false" customHeight="false" outlineLevel="0" collapsed="false">
      <c r="A146" s="10" t="s">
        <v>170</v>
      </c>
      <c r="B146" s="10" t="s">
        <v>925</v>
      </c>
      <c r="C146" s="10" t="n">
        <v>1</v>
      </c>
      <c r="D146" s="10" t="n">
        <v>1</v>
      </c>
    </row>
    <row r="147" customFormat="false" ht="12.8" hidden="false" customHeight="false" outlineLevel="0" collapsed="false">
      <c r="A147" s="10" t="s">
        <v>172</v>
      </c>
      <c r="B147" s="10" t="s">
        <v>928</v>
      </c>
      <c r="C147" s="10" t="n">
        <v>1</v>
      </c>
      <c r="D147" s="10" t="n">
        <v>1</v>
      </c>
    </row>
    <row r="148" customFormat="false" ht="12.8" hidden="false" customHeight="false" outlineLevel="0" collapsed="false">
      <c r="A148" s="10" t="s">
        <v>172</v>
      </c>
      <c r="B148" s="10" t="s">
        <v>929</v>
      </c>
      <c r="C148" s="10" t="n">
        <v>1</v>
      </c>
      <c r="D148" s="10" t="n">
        <v>1</v>
      </c>
    </row>
    <row r="149" customFormat="false" ht="12.8" hidden="false" customHeight="false" outlineLevel="0" collapsed="false">
      <c r="A149" s="10" t="s">
        <v>172</v>
      </c>
      <c r="B149" s="10" t="s">
        <v>930</v>
      </c>
      <c r="C149" s="10" t="n">
        <v>1</v>
      </c>
      <c r="D149" s="10" t="n">
        <v>1</v>
      </c>
    </row>
    <row r="150" customFormat="false" ht="12.8" hidden="false" customHeight="false" outlineLevel="0" collapsed="false">
      <c r="A150" s="10" t="s">
        <v>172</v>
      </c>
      <c r="B150" s="10" t="s">
        <v>931</v>
      </c>
      <c r="C150" s="10" t="n">
        <v>1</v>
      </c>
      <c r="D150" s="10" t="n">
        <v>1</v>
      </c>
    </row>
    <row r="151" customFormat="false" ht="12.8" hidden="false" customHeight="false" outlineLevel="0" collapsed="false">
      <c r="A151" s="10" t="s">
        <v>172</v>
      </c>
      <c r="B151" s="10" t="s">
        <v>932</v>
      </c>
      <c r="C151" s="10" t="n">
        <v>1</v>
      </c>
      <c r="D151" s="10" t="n">
        <v>1</v>
      </c>
    </row>
    <row r="152" customFormat="false" ht="12.8" hidden="false" customHeight="false" outlineLevel="0" collapsed="false">
      <c r="A152" s="10" t="s">
        <v>172</v>
      </c>
      <c r="B152" s="10" t="s">
        <v>934</v>
      </c>
      <c r="C152" s="10" t="n">
        <v>1</v>
      </c>
      <c r="D152" s="10" t="n">
        <v>1</v>
      </c>
    </row>
    <row r="153" customFormat="false" ht="12.8" hidden="false" customHeight="false" outlineLevel="0" collapsed="false">
      <c r="A153" s="10" t="s">
        <v>172</v>
      </c>
      <c r="B153" s="10" t="s">
        <v>935</v>
      </c>
      <c r="C153" s="10" t="n">
        <v>1</v>
      </c>
      <c r="D153" s="10" t="n">
        <v>1</v>
      </c>
    </row>
    <row r="154" customFormat="false" ht="12.8" hidden="false" customHeight="false" outlineLevel="0" collapsed="false">
      <c r="A154" s="10" t="s">
        <v>172</v>
      </c>
      <c r="B154" s="10" t="s">
        <v>936</v>
      </c>
      <c r="C154" s="10" t="n">
        <v>1</v>
      </c>
      <c r="D154" s="10" t="n">
        <v>1</v>
      </c>
    </row>
    <row r="155" customFormat="false" ht="12.8" hidden="false" customHeight="false" outlineLevel="0" collapsed="false">
      <c r="A155" s="10" t="s">
        <v>172</v>
      </c>
      <c r="B155" s="10" t="s">
        <v>937</v>
      </c>
      <c r="C155" s="10" t="n">
        <v>1</v>
      </c>
      <c r="D155" s="10" t="n">
        <v>1</v>
      </c>
    </row>
    <row r="156" customFormat="false" ht="12.8" hidden="false" customHeight="false" outlineLevel="0" collapsed="false">
      <c r="A156" s="10" t="s">
        <v>172</v>
      </c>
      <c r="B156" s="10" t="s">
        <v>938</v>
      </c>
      <c r="C156" s="10" t="n">
        <v>1</v>
      </c>
      <c r="D156" s="10" t="n">
        <v>1</v>
      </c>
    </row>
    <row r="157" customFormat="false" ht="12.8" hidden="false" customHeight="false" outlineLevel="0" collapsed="false">
      <c r="A157" s="10" t="s">
        <v>172</v>
      </c>
      <c r="B157" s="10" t="s">
        <v>939</v>
      </c>
      <c r="C157" s="10" t="n">
        <v>1</v>
      </c>
      <c r="D157" s="10" t="n">
        <v>1</v>
      </c>
    </row>
    <row r="158" customFormat="false" ht="12.8" hidden="false" customHeight="false" outlineLevel="0" collapsed="false">
      <c r="A158" s="10" t="s">
        <v>172</v>
      </c>
      <c r="B158" s="10" t="s">
        <v>940</v>
      </c>
      <c r="C158" s="10" t="n">
        <v>1</v>
      </c>
      <c r="D158" s="10" t="n">
        <v>1</v>
      </c>
    </row>
    <row r="159" customFormat="false" ht="12.8" hidden="false" customHeight="false" outlineLevel="0" collapsed="false">
      <c r="A159" s="10" t="s">
        <v>172</v>
      </c>
      <c r="B159" s="10" t="s">
        <v>941</v>
      </c>
      <c r="C159" s="10" t="n">
        <v>1</v>
      </c>
      <c r="D159" s="10" t="n">
        <v>1</v>
      </c>
    </row>
    <row r="160" customFormat="false" ht="12.8" hidden="false" customHeight="false" outlineLevel="0" collapsed="false">
      <c r="A160" s="10" t="s">
        <v>176</v>
      </c>
      <c r="B160" s="10" t="s">
        <v>956</v>
      </c>
      <c r="C160" s="10" t="n">
        <v>1</v>
      </c>
      <c r="D160" s="10" t="n">
        <v>1</v>
      </c>
    </row>
    <row r="161" customFormat="false" ht="12.8" hidden="false" customHeight="false" outlineLevel="0" collapsed="false">
      <c r="A161" s="10" t="s">
        <v>176</v>
      </c>
      <c r="B161" s="10" t="s">
        <v>962</v>
      </c>
      <c r="C161" s="10" t="n">
        <v>1</v>
      </c>
      <c r="D161" s="10" t="n">
        <v>1</v>
      </c>
    </row>
    <row r="162" customFormat="false" ht="12.8" hidden="false" customHeight="false" outlineLevel="0" collapsed="false">
      <c r="A162" s="10" t="s">
        <v>176</v>
      </c>
      <c r="B162" s="10" t="s">
        <v>967</v>
      </c>
      <c r="C162" s="10" t="n">
        <v>1</v>
      </c>
      <c r="D162" s="10" t="n">
        <v>1</v>
      </c>
    </row>
    <row r="163" customFormat="false" ht="12.8" hidden="false" customHeight="false" outlineLevel="0" collapsed="false">
      <c r="A163" s="10" t="s">
        <v>176</v>
      </c>
      <c r="B163" s="10" t="s">
        <v>968</v>
      </c>
      <c r="C163" s="10" t="n">
        <v>1</v>
      </c>
      <c r="D163" s="10" t="n">
        <v>1</v>
      </c>
    </row>
    <row r="164" customFormat="false" ht="12.8" hidden="false" customHeight="false" outlineLevel="0" collapsed="false">
      <c r="A164" s="10" t="s">
        <v>176</v>
      </c>
      <c r="B164" s="10" t="s">
        <v>971</v>
      </c>
      <c r="C164" s="10" t="n">
        <v>1</v>
      </c>
      <c r="D164" s="10" t="n">
        <v>1</v>
      </c>
    </row>
    <row r="165" customFormat="false" ht="12.8" hidden="false" customHeight="false" outlineLevel="0" collapsed="false">
      <c r="A165" s="10" t="s">
        <v>178</v>
      </c>
      <c r="B165" s="10" t="s">
        <v>991</v>
      </c>
      <c r="C165" s="10" t="n">
        <v>1</v>
      </c>
      <c r="D165" s="10" t="n">
        <v>1</v>
      </c>
    </row>
    <row r="166" customFormat="false" ht="12.8" hidden="false" customHeight="false" outlineLevel="0" collapsed="false">
      <c r="A166" s="10" t="s">
        <v>178</v>
      </c>
      <c r="B166" s="10" t="s">
        <v>992</v>
      </c>
      <c r="C166" s="10" t="n">
        <v>1</v>
      </c>
      <c r="D166" s="10" t="n">
        <v>1</v>
      </c>
    </row>
    <row r="167" customFormat="false" ht="12.8" hidden="false" customHeight="false" outlineLevel="0" collapsed="false">
      <c r="A167" s="10" t="s">
        <v>182</v>
      </c>
      <c r="B167" s="10" t="s">
        <v>998</v>
      </c>
      <c r="C167" s="10" t="n">
        <v>1</v>
      </c>
      <c r="D167" s="10" t="n">
        <v>1</v>
      </c>
    </row>
    <row r="168" customFormat="false" ht="12.8" hidden="false" customHeight="false" outlineLevel="0" collapsed="false">
      <c r="A168" s="10" t="s">
        <v>182</v>
      </c>
      <c r="B168" s="10" t="s">
        <v>1000</v>
      </c>
      <c r="C168" s="10" t="n">
        <v>1</v>
      </c>
      <c r="D168" s="10" t="n">
        <v>1</v>
      </c>
    </row>
    <row r="169" customFormat="false" ht="12.8" hidden="false" customHeight="false" outlineLevel="0" collapsed="false">
      <c r="A169" s="10" t="s">
        <v>182</v>
      </c>
      <c r="B169" s="10" t="s">
        <v>1003</v>
      </c>
      <c r="C169" s="10" t="n">
        <v>1</v>
      </c>
      <c r="D169" s="10" t="n">
        <v>1</v>
      </c>
    </row>
    <row r="170" customFormat="false" ht="12.8" hidden="false" customHeight="false" outlineLevel="0" collapsed="false">
      <c r="A170" s="10" t="s">
        <v>182</v>
      </c>
      <c r="B170" s="10" t="s">
        <v>1006</v>
      </c>
      <c r="C170" s="10" t="n">
        <v>1</v>
      </c>
      <c r="D170" s="10" t="n">
        <v>1</v>
      </c>
    </row>
    <row r="171" customFormat="false" ht="12.8" hidden="false" customHeight="false" outlineLevel="0" collapsed="false">
      <c r="A171" s="10" t="s">
        <v>182</v>
      </c>
      <c r="B171" s="34" t="s">
        <v>1007</v>
      </c>
      <c r="C171" s="10" t="n">
        <v>1</v>
      </c>
      <c r="D171" s="10" t="n">
        <v>1</v>
      </c>
    </row>
    <row r="172" customFormat="false" ht="12.8" hidden="false" customHeight="false" outlineLevel="0" collapsed="false">
      <c r="A172" s="10" t="s">
        <v>184</v>
      </c>
      <c r="B172" s="10" t="s">
        <v>451</v>
      </c>
      <c r="C172" s="10" t="n">
        <v>1</v>
      </c>
      <c r="D172" s="10" t="n">
        <v>0</v>
      </c>
    </row>
    <row r="173" customFormat="false" ht="12.8" hidden="false" customHeight="false" outlineLevel="0" collapsed="false">
      <c r="A173" s="10" t="s">
        <v>184</v>
      </c>
      <c r="B173" s="10" t="s">
        <v>453</v>
      </c>
      <c r="C173" s="10" t="n">
        <v>1</v>
      </c>
      <c r="D173" s="10" t="n">
        <v>0</v>
      </c>
    </row>
    <row r="174" customFormat="false" ht="12.8" hidden="false" customHeight="false" outlineLevel="0" collapsed="false">
      <c r="A174" s="10" t="s">
        <v>184</v>
      </c>
      <c r="B174" s="10" t="s">
        <v>456</v>
      </c>
      <c r="C174" s="10" t="n">
        <v>1</v>
      </c>
      <c r="D174" s="10" t="n">
        <v>0</v>
      </c>
    </row>
    <row r="175" customFormat="false" ht="12.8" hidden="false" customHeight="false" outlineLevel="0" collapsed="false">
      <c r="A175" s="10" t="s">
        <v>184</v>
      </c>
      <c r="B175" s="10" t="s">
        <v>459</v>
      </c>
      <c r="C175" s="10" t="n">
        <v>1</v>
      </c>
      <c r="D175" s="10" t="n">
        <v>0</v>
      </c>
    </row>
    <row r="176" customFormat="false" ht="12.8" hidden="false" customHeight="false" outlineLevel="0" collapsed="false">
      <c r="A176" s="10" t="s">
        <v>187</v>
      </c>
      <c r="B176" s="10" t="s">
        <v>1023</v>
      </c>
      <c r="C176" s="10" t="n">
        <v>1</v>
      </c>
      <c r="D176" s="10" t="n">
        <v>1</v>
      </c>
    </row>
    <row r="177" customFormat="false" ht="12.8" hidden="false" customHeight="false" outlineLevel="0" collapsed="false">
      <c r="A177" s="10" t="s">
        <v>187</v>
      </c>
      <c r="B177" s="10" t="s">
        <v>1024</v>
      </c>
      <c r="C177" s="10" t="n">
        <v>1</v>
      </c>
      <c r="D177" s="10" t="n">
        <v>1</v>
      </c>
    </row>
    <row r="178" customFormat="false" ht="12.8" hidden="false" customHeight="false" outlineLevel="0" collapsed="false">
      <c r="A178" s="10" t="s">
        <v>187</v>
      </c>
      <c r="B178" s="10" t="s">
        <v>1025</v>
      </c>
      <c r="C178" s="10" t="n">
        <v>1</v>
      </c>
      <c r="D178" s="10" t="n">
        <v>1</v>
      </c>
    </row>
    <row r="179" customFormat="false" ht="12.8" hidden="false" customHeight="false" outlineLevel="0" collapsed="false">
      <c r="A179" s="0" t="s">
        <v>187</v>
      </c>
      <c r="B179" s="0" t="s">
        <v>1026</v>
      </c>
      <c r="C179" s="10" t="n">
        <v>1</v>
      </c>
      <c r="D179" s="10" t="n">
        <v>1</v>
      </c>
    </row>
    <row r="180" customFormat="false" ht="12.8" hidden="false" customHeight="false" outlineLevel="0" collapsed="false">
      <c r="A180" s="0" t="s">
        <v>187</v>
      </c>
      <c r="B180" s="0" t="s">
        <v>1027</v>
      </c>
      <c r="C180" s="10" t="n">
        <v>1</v>
      </c>
      <c r="D180" s="10" t="n">
        <v>1</v>
      </c>
    </row>
    <row r="181" customFormat="false" ht="12.8" hidden="false" customHeight="false" outlineLevel="0" collapsed="false">
      <c r="A181" s="10" t="s">
        <v>189</v>
      </c>
      <c r="B181" s="10" t="s">
        <v>1032</v>
      </c>
      <c r="C181" s="10" t="n">
        <v>1</v>
      </c>
      <c r="D181" s="10" t="n">
        <v>1</v>
      </c>
    </row>
    <row r="182" customFormat="false" ht="12.8" hidden="false" customHeight="false" outlineLevel="0" collapsed="false">
      <c r="A182" s="10" t="s">
        <v>189</v>
      </c>
      <c r="B182" s="10" t="s">
        <v>1033</v>
      </c>
      <c r="C182" s="10" t="n">
        <v>1</v>
      </c>
      <c r="D182" s="10" t="n">
        <v>1</v>
      </c>
    </row>
    <row r="183" customFormat="false" ht="12.8" hidden="false" customHeight="false" outlineLevel="0" collapsed="false">
      <c r="A183" s="10" t="s">
        <v>189</v>
      </c>
      <c r="B183" s="10" t="s">
        <v>1034</v>
      </c>
      <c r="C183" s="10" t="n">
        <v>1</v>
      </c>
      <c r="D183" s="10" t="n">
        <v>1</v>
      </c>
    </row>
    <row r="184" customFormat="false" ht="12.8" hidden="false" customHeight="false" outlineLevel="0" collapsed="false">
      <c r="A184" s="10" t="s">
        <v>189</v>
      </c>
      <c r="B184" s="10" t="s">
        <v>1035</v>
      </c>
      <c r="C184" s="10" t="n">
        <v>1</v>
      </c>
      <c r="D184" s="10" t="n">
        <v>1</v>
      </c>
    </row>
    <row r="185" customFormat="false" ht="12.8" hidden="false" customHeight="false" outlineLevel="0" collapsed="false">
      <c r="A185" s="10" t="s">
        <v>189</v>
      </c>
      <c r="B185" s="10" t="s">
        <v>1036</v>
      </c>
      <c r="C185" s="10" t="n">
        <v>1</v>
      </c>
      <c r="D185" s="10" t="n">
        <v>1</v>
      </c>
    </row>
    <row r="186" customFormat="false" ht="12.8" hidden="false" customHeight="false" outlineLevel="0" collapsed="false">
      <c r="A186" s="10" t="s">
        <v>189</v>
      </c>
      <c r="B186" s="10" t="s">
        <v>1037</v>
      </c>
      <c r="C186" s="10" t="n">
        <v>1</v>
      </c>
      <c r="D186" s="10" t="n">
        <v>1</v>
      </c>
    </row>
    <row r="187" customFormat="false" ht="12.8" hidden="false" customHeight="false" outlineLevel="0" collapsed="false">
      <c r="A187" s="10" t="s">
        <v>189</v>
      </c>
      <c r="B187" s="10" t="s">
        <v>1038</v>
      </c>
      <c r="C187" s="10" t="n">
        <v>1</v>
      </c>
      <c r="D187" s="10" t="n">
        <v>1</v>
      </c>
    </row>
    <row r="188" customFormat="false" ht="12.8" hidden="false" customHeight="false" outlineLevel="0" collapsed="false">
      <c r="A188" s="10" t="s">
        <v>189</v>
      </c>
      <c r="B188" s="10" t="s">
        <v>1039</v>
      </c>
      <c r="C188" s="10" t="n">
        <v>1</v>
      </c>
      <c r="D188" s="10" t="n">
        <v>1</v>
      </c>
    </row>
    <row r="189" customFormat="false" ht="12.8" hidden="false" customHeight="false" outlineLevel="0" collapsed="false">
      <c r="A189" s="10" t="s">
        <v>189</v>
      </c>
      <c r="B189" s="10" t="s">
        <v>1040</v>
      </c>
      <c r="C189" s="10" t="n">
        <v>1</v>
      </c>
      <c r="D189" s="10" t="n">
        <v>1</v>
      </c>
    </row>
    <row r="190" customFormat="false" ht="12.8" hidden="false" customHeight="false" outlineLevel="0" collapsed="false">
      <c r="A190" s="10" t="s">
        <v>189</v>
      </c>
      <c r="B190" s="10" t="s">
        <v>1041</v>
      </c>
      <c r="C190" s="10" t="n">
        <v>1</v>
      </c>
      <c r="D190" s="10" t="n">
        <v>1</v>
      </c>
    </row>
    <row r="191" customFormat="false" ht="12.8" hidden="false" customHeight="false" outlineLevel="0" collapsed="false">
      <c r="A191" s="10" t="s">
        <v>83</v>
      </c>
      <c r="B191" s="10" t="s">
        <v>484</v>
      </c>
      <c r="C191" s="10" t="n">
        <v>1</v>
      </c>
      <c r="D191" s="10" t="n">
        <v>0</v>
      </c>
    </row>
    <row r="192" customFormat="false" ht="12.8" hidden="false" customHeight="false" outlineLevel="0" collapsed="false">
      <c r="A192" s="10" t="s">
        <v>83</v>
      </c>
      <c r="B192" s="10" t="s">
        <v>486</v>
      </c>
      <c r="C192" s="10" t="n">
        <v>1</v>
      </c>
      <c r="D192" s="10" t="n">
        <v>0</v>
      </c>
    </row>
    <row r="193" customFormat="false" ht="12.8" hidden="false" customHeight="false" outlineLevel="0" collapsed="false">
      <c r="A193" s="10" t="s">
        <v>83</v>
      </c>
      <c r="B193" s="10" t="s">
        <v>487</v>
      </c>
      <c r="C193" s="10" t="n">
        <v>1</v>
      </c>
      <c r="D193" s="10" t="n">
        <v>0</v>
      </c>
    </row>
    <row r="194" customFormat="false" ht="12.8" hidden="false" customHeight="false" outlineLevel="0" collapsed="false">
      <c r="A194" s="10" t="s">
        <v>83</v>
      </c>
      <c r="B194" s="10" t="s">
        <v>488</v>
      </c>
      <c r="C194" s="10" t="n">
        <v>1</v>
      </c>
      <c r="D194" s="10" t="n">
        <v>0</v>
      </c>
    </row>
    <row r="195" customFormat="false" ht="12.8" hidden="false" customHeight="false" outlineLevel="0" collapsed="false">
      <c r="A195" s="10" t="s">
        <v>83</v>
      </c>
      <c r="B195" s="10" t="s">
        <v>490</v>
      </c>
      <c r="C195" s="10" t="n">
        <v>1</v>
      </c>
      <c r="D195" s="10" t="n">
        <v>0</v>
      </c>
    </row>
    <row r="196" customFormat="false" ht="12.8" hidden="false" customHeight="false" outlineLevel="0" collapsed="false">
      <c r="A196" s="10" t="s">
        <v>83</v>
      </c>
      <c r="B196" s="10" t="s">
        <v>490</v>
      </c>
      <c r="C196" s="10" t="n">
        <v>1</v>
      </c>
      <c r="D196" s="10" t="n">
        <v>0</v>
      </c>
    </row>
    <row r="197" customFormat="false" ht="12.8" hidden="false" customHeight="false" outlineLevel="0" collapsed="false">
      <c r="A197" s="10" t="s">
        <v>83</v>
      </c>
      <c r="B197" s="10" t="s">
        <v>493</v>
      </c>
      <c r="C197" s="10" t="n">
        <v>1</v>
      </c>
      <c r="D197" s="10" t="n">
        <v>0</v>
      </c>
    </row>
    <row r="198" customFormat="false" ht="12.8" hidden="false" customHeight="false" outlineLevel="0" collapsed="false">
      <c r="A198" s="10" t="s">
        <v>83</v>
      </c>
      <c r="B198" s="10" t="s">
        <v>487</v>
      </c>
      <c r="C198" s="10" t="n">
        <v>1</v>
      </c>
      <c r="D198" s="10" t="n">
        <v>0</v>
      </c>
    </row>
    <row r="199" customFormat="false" ht="12.8" hidden="false" customHeight="false" outlineLevel="0" collapsed="false">
      <c r="A199" s="10" t="s">
        <v>83</v>
      </c>
      <c r="B199" s="10" t="s">
        <v>494</v>
      </c>
      <c r="C199" s="10" t="n">
        <v>1</v>
      </c>
      <c r="D199" s="10" t="n">
        <v>0</v>
      </c>
    </row>
    <row r="200" customFormat="false" ht="12.8" hidden="false" customHeight="false" outlineLevel="0" collapsed="false">
      <c r="A200" s="10" t="s">
        <v>83</v>
      </c>
      <c r="B200" s="10" t="s">
        <v>495</v>
      </c>
      <c r="C200" s="10" t="n">
        <v>1</v>
      </c>
      <c r="D200" s="10" t="n">
        <v>0</v>
      </c>
    </row>
    <row r="201" customFormat="false" ht="12.8" hidden="false" customHeight="false" outlineLevel="0" collapsed="false">
      <c r="A201" s="10" t="s">
        <v>83</v>
      </c>
      <c r="B201" s="10" t="s">
        <v>488</v>
      </c>
      <c r="C201" s="10" t="n">
        <v>1</v>
      </c>
      <c r="D201" s="10" t="n">
        <v>0</v>
      </c>
    </row>
    <row r="202" customFormat="false" ht="12.8" hidden="false" customHeight="false" outlineLevel="0" collapsed="false">
      <c r="A202" s="10" t="s">
        <v>83</v>
      </c>
      <c r="B202" s="10" t="s">
        <v>496</v>
      </c>
      <c r="C202" s="10" t="n">
        <v>1</v>
      </c>
      <c r="D202" s="10" t="n">
        <v>0</v>
      </c>
    </row>
    <row r="203" customFormat="false" ht="12.8" hidden="false" customHeight="false" outlineLevel="0" collapsed="false">
      <c r="A203" s="10" t="s">
        <v>83</v>
      </c>
      <c r="B203" s="10" t="s">
        <v>497</v>
      </c>
      <c r="C203" s="10" t="n">
        <v>1</v>
      </c>
      <c r="D203" s="10" t="n">
        <v>0</v>
      </c>
    </row>
    <row r="204" customFormat="false" ht="12.8" hidden="false" customHeight="false" outlineLevel="0" collapsed="false">
      <c r="A204" s="10" t="s">
        <v>191</v>
      </c>
      <c r="B204" s="10" t="s">
        <v>1043</v>
      </c>
      <c r="C204" s="10" t="n">
        <v>1</v>
      </c>
      <c r="D204" s="10" t="n">
        <v>1</v>
      </c>
    </row>
    <row r="205" customFormat="false" ht="12.8" hidden="false" customHeight="false" outlineLevel="0" collapsed="false">
      <c r="A205" s="10" t="s">
        <v>191</v>
      </c>
      <c r="B205" s="10" t="s">
        <v>1044</v>
      </c>
      <c r="C205" s="10" t="n">
        <v>1</v>
      </c>
      <c r="D205" s="10" t="n">
        <v>1</v>
      </c>
    </row>
    <row r="206" customFormat="false" ht="12.8" hidden="false" customHeight="false" outlineLevel="0" collapsed="false">
      <c r="A206" s="10" t="s">
        <v>191</v>
      </c>
      <c r="B206" s="10" t="s">
        <v>1045</v>
      </c>
      <c r="C206" s="10" t="n">
        <v>1</v>
      </c>
      <c r="D206" s="10" t="n">
        <v>1</v>
      </c>
    </row>
    <row r="207" customFormat="false" ht="12.8" hidden="false" customHeight="false" outlineLevel="0" collapsed="false">
      <c r="A207" s="10" t="s">
        <v>191</v>
      </c>
      <c r="B207" s="10" t="s">
        <v>1046</v>
      </c>
      <c r="C207" s="10" t="n">
        <v>1</v>
      </c>
      <c r="D207" s="10" t="n">
        <v>1</v>
      </c>
    </row>
    <row r="208" customFormat="false" ht="12.8" hidden="false" customHeight="false" outlineLevel="0" collapsed="false">
      <c r="A208" s="10" t="s">
        <v>191</v>
      </c>
      <c r="B208" s="10" t="s">
        <v>1050</v>
      </c>
      <c r="C208" s="10" t="n">
        <v>1</v>
      </c>
      <c r="D208" s="10" t="n">
        <v>1</v>
      </c>
    </row>
    <row r="209" customFormat="false" ht="12.8" hidden="false" customHeight="false" outlineLevel="0" collapsed="false">
      <c r="A209" s="0" t="s">
        <v>197</v>
      </c>
      <c r="B209" s="0" t="s">
        <v>1293</v>
      </c>
      <c r="C209" s="10" t="n">
        <v>1</v>
      </c>
      <c r="D209" s="10" t="s">
        <v>1880</v>
      </c>
    </row>
    <row r="210" customFormat="false" ht="12.8" hidden="false" customHeight="false" outlineLevel="0" collapsed="false">
      <c r="A210" s="0" t="s">
        <v>197</v>
      </c>
      <c r="B210" s="0" t="s">
        <v>1294</v>
      </c>
      <c r="C210" s="10" t="n">
        <v>1</v>
      </c>
      <c r="D210" s="10" t="s">
        <v>1880</v>
      </c>
    </row>
    <row r="211" customFormat="false" ht="12.8" hidden="false" customHeight="false" outlineLevel="0" collapsed="false">
      <c r="A211" s="0" t="s">
        <v>197</v>
      </c>
      <c r="B211" s="0" t="s">
        <v>1296</v>
      </c>
      <c r="C211" s="10" t="n">
        <v>1</v>
      </c>
      <c r="D211" s="10" t="s">
        <v>1880</v>
      </c>
    </row>
    <row r="212" customFormat="false" ht="12.8" hidden="false" customHeight="false" outlineLevel="0" collapsed="false">
      <c r="A212" s="0" t="s">
        <v>197</v>
      </c>
      <c r="B212" s="0" t="s">
        <v>1300</v>
      </c>
      <c r="C212" s="10" t="n">
        <v>1</v>
      </c>
      <c r="D212" s="10" t="s">
        <v>1880</v>
      </c>
    </row>
    <row r="213" customFormat="false" ht="12.8" hidden="false" customHeight="false" outlineLevel="0" collapsed="false">
      <c r="A213" s="0" t="s">
        <v>197</v>
      </c>
      <c r="B213" s="0" t="s">
        <v>1301</v>
      </c>
      <c r="C213" s="10" t="n">
        <v>1</v>
      </c>
      <c r="D213" s="10" t="s">
        <v>1880</v>
      </c>
    </row>
    <row r="214" customFormat="false" ht="12.8" hidden="false" customHeight="false" outlineLevel="0" collapsed="false">
      <c r="A214" s="0" t="s">
        <v>197</v>
      </c>
      <c r="B214" s="0" t="s">
        <v>1304</v>
      </c>
      <c r="C214" s="10" t="n">
        <v>1</v>
      </c>
      <c r="D214" s="10" t="s">
        <v>1880</v>
      </c>
    </row>
    <row r="215" customFormat="false" ht="12.8" hidden="false" customHeight="false" outlineLevel="0" collapsed="false">
      <c r="A215" s="0" t="s">
        <v>197</v>
      </c>
      <c r="B215" s="0" t="s">
        <v>1305</v>
      </c>
      <c r="C215" s="10" t="n">
        <v>1</v>
      </c>
      <c r="D215" s="10" t="s">
        <v>1880</v>
      </c>
    </row>
    <row r="216" customFormat="false" ht="12.8" hidden="false" customHeight="false" outlineLevel="0" collapsed="false">
      <c r="A216" s="0" t="s">
        <v>197</v>
      </c>
      <c r="B216" s="0" t="s">
        <v>1307</v>
      </c>
      <c r="C216" s="10" t="n">
        <v>1</v>
      </c>
      <c r="D216" s="10" t="s">
        <v>1880</v>
      </c>
    </row>
  </sheetData>
  <autoFilter ref="A1:D2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22.0051020408163"/>
    <col collapsed="false" hidden="false" max="3" min="3" style="0" width="20.1122448979592"/>
    <col collapsed="false" hidden="false" max="4" min="4" style="0" width="10.530612244898"/>
    <col collapsed="false" hidden="false" max="5" min="5" style="0" width="15.5255102040816"/>
    <col collapsed="false" hidden="false" max="6" min="6" style="0" width="15.2551020408163"/>
    <col collapsed="false" hidden="false" max="7" min="7" style="0" width="10.3928571428571"/>
    <col collapsed="false" hidden="false" max="8" min="8" style="0" width="3.64285714285714"/>
    <col collapsed="false" hidden="false" max="9" min="9" style="0" width="3.51020408163265"/>
    <col collapsed="false" hidden="false" max="10" min="10" style="0" width="6.88265306122449"/>
    <col collapsed="false" hidden="false" max="11" min="11" style="0" width="6.0765306122449"/>
    <col collapsed="false" hidden="false" max="12" min="12" style="0" width="11.0714285714286"/>
    <col collapsed="false" hidden="false" max="13" min="13" style="0" width="9.31632653061224"/>
    <col collapsed="false" hidden="false" max="14" min="14" style="0" width="13.0918367346939"/>
    <col collapsed="false" hidden="false" max="15" min="15" style="0" width="14.8469387755102"/>
    <col collapsed="false" hidden="false" max="16" min="16" style="0" width="6.47959183673469"/>
    <col collapsed="false" hidden="false" max="17" min="17" style="0" width="7.4234693877551"/>
    <col collapsed="false" hidden="false" max="18" min="18" style="0" width="8.77551020408163"/>
    <col collapsed="false" hidden="false" max="1025" min="19" style="0" width="8.50510204081633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</row>
    <row r="2" customFormat="false" ht="12.8" hidden="false" customHeight="false" outlineLevel="0" collapsed="false">
      <c r="A2" s="0" t="s">
        <v>135</v>
      </c>
      <c r="B2" s="0" t="s">
        <v>1881</v>
      </c>
      <c r="F2" s="0" t="n">
        <v>0</v>
      </c>
      <c r="G2" s="0" t="n">
        <v>0</v>
      </c>
      <c r="N2" s="0" t="s">
        <v>1882</v>
      </c>
      <c r="O2" s="0" t="n">
        <v>75</v>
      </c>
      <c r="P2" s="0" t="n">
        <v>0</v>
      </c>
      <c r="Q2" s="0" t="n">
        <v>1</v>
      </c>
    </row>
    <row r="3" customFormat="false" ht="12.8" hidden="false" customHeight="false" outlineLevel="0" collapsed="false">
      <c r="A3" s="0" t="s">
        <v>135</v>
      </c>
      <c r="B3" s="0" t="s">
        <v>1883</v>
      </c>
      <c r="F3" s="0" t="n">
        <v>0</v>
      </c>
      <c r="G3" s="0" t="n">
        <v>0</v>
      </c>
      <c r="N3" s="0" t="s">
        <v>1882</v>
      </c>
      <c r="O3" s="0" t="n">
        <v>75</v>
      </c>
      <c r="P3" s="0" t="n">
        <v>0</v>
      </c>
      <c r="Q3" s="0" t="n">
        <v>1</v>
      </c>
    </row>
    <row r="4" customFormat="false" ht="12.8" hidden="false" customHeight="false" outlineLevel="0" collapsed="false">
      <c r="A4" s="0" t="s">
        <v>135</v>
      </c>
      <c r="B4" s="0" t="s">
        <v>643</v>
      </c>
      <c r="F4" s="0" t="n">
        <v>0</v>
      </c>
      <c r="G4" s="0" t="n">
        <v>0</v>
      </c>
      <c r="N4" s="0" t="s">
        <v>1882</v>
      </c>
      <c r="O4" s="0" t="n">
        <v>75</v>
      </c>
      <c r="P4" s="0" t="n">
        <v>0</v>
      </c>
      <c r="Q4" s="0" t="n">
        <v>1</v>
      </c>
    </row>
    <row r="5" customFormat="false" ht="12.8" hidden="false" customHeight="false" outlineLevel="0" collapsed="false">
      <c r="A5" s="0" t="s">
        <v>135</v>
      </c>
      <c r="B5" s="0" t="s">
        <v>1884</v>
      </c>
      <c r="F5" s="0" t="n">
        <v>0</v>
      </c>
      <c r="G5" s="0" t="n">
        <v>0</v>
      </c>
      <c r="N5" s="0" t="s">
        <v>1885</v>
      </c>
      <c r="P5" s="0" t="n">
        <v>0</v>
      </c>
      <c r="Q5" s="0" t="n">
        <v>1</v>
      </c>
    </row>
    <row r="6" customFormat="false" ht="12.8" hidden="false" customHeight="false" outlineLevel="0" collapsed="false">
      <c r="A6" s="0" t="s">
        <v>70</v>
      </c>
      <c r="B6" s="0" t="s">
        <v>438</v>
      </c>
      <c r="F6" s="0" t="n">
        <v>0</v>
      </c>
      <c r="G6" s="0" t="n">
        <v>0</v>
      </c>
      <c r="N6" s="0" t="s">
        <v>297</v>
      </c>
      <c r="O6" s="0" t="n">
        <v>10</v>
      </c>
      <c r="P6" s="0" t="n">
        <v>0</v>
      </c>
      <c r="Q6" s="0" t="n">
        <v>1</v>
      </c>
    </row>
    <row r="7" customFormat="false" ht="12.8" hidden="false" customHeight="false" outlineLevel="0" collapsed="false">
      <c r="A7" s="0" t="s">
        <v>70</v>
      </c>
      <c r="B7" s="0" t="s">
        <v>440</v>
      </c>
      <c r="F7" s="0" t="n">
        <v>0</v>
      </c>
      <c r="G7" s="0" t="n">
        <v>0</v>
      </c>
      <c r="N7" s="0" t="s">
        <v>297</v>
      </c>
      <c r="O7" s="0" t="n">
        <v>10</v>
      </c>
      <c r="P7" s="0" t="n">
        <v>0</v>
      </c>
      <c r="Q7" s="0" t="n">
        <v>1</v>
      </c>
    </row>
    <row r="8" customFormat="false" ht="12.8" hidden="false" customHeight="false" outlineLevel="0" collapsed="false">
      <c r="A8" s="0" t="s">
        <v>70</v>
      </c>
      <c r="B8" s="0" t="s">
        <v>443</v>
      </c>
      <c r="F8" s="0" t="n">
        <v>0</v>
      </c>
      <c r="G8" s="0" t="n">
        <v>0</v>
      </c>
      <c r="N8" s="0" t="s">
        <v>297</v>
      </c>
      <c r="O8" s="0" t="n">
        <v>10</v>
      </c>
      <c r="P8" s="0" t="n">
        <v>0</v>
      </c>
      <c r="Q8" s="0" t="n">
        <v>1</v>
      </c>
    </row>
    <row r="9" customFormat="false" ht="12.8" hidden="false" customHeight="false" outlineLevel="0" collapsed="false">
      <c r="A9" s="0" t="s">
        <v>199</v>
      </c>
      <c r="B9" s="0" t="s">
        <v>1886</v>
      </c>
      <c r="F9" s="0" t="n">
        <v>0</v>
      </c>
      <c r="G9" s="0" t="n">
        <v>0</v>
      </c>
      <c r="N9" s="0" t="s">
        <v>297</v>
      </c>
      <c r="O9" s="0" t="n">
        <v>60</v>
      </c>
      <c r="P9" s="0" t="n">
        <v>0</v>
      </c>
      <c r="Q9" s="0" t="n">
        <v>1</v>
      </c>
    </row>
    <row r="10" customFormat="false" ht="12.8" hidden="false" customHeight="false" outlineLevel="0" collapsed="false">
      <c r="A10" s="0" t="s">
        <v>199</v>
      </c>
      <c r="B10" s="0" t="s">
        <v>1887</v>
      </c>
      <c r="F10" s="0" t="n">
        <v>0</v>
      </c>
      <c r="G10" s="0" t="n">
        <v>0</v>
      </c>
      <c r="N10" s="0" t="s">
        <v>297</v>
      </c>
      <c r="O10" s="0" t="n">
        <v>60</v>
      </c>
      <c r="P10" s="0" t="n">
        <v>0</v>
      </c>
      <c r="Q10" s="0" t="n">
        <v>1</v>
      </c>
    </row>
    <row r="11" customFormat="false" ht="12.8" hidden="false" customHeight="false" outlineLevel="0" collapsed="false">
      <c r="A11" s="0" t="s">
        <v>199</v>
      </c>
      <c r="B11" s="0" t="s">
        <v>1888</v>
      </c>
      <c r="F11" s="0" t="n">
        <v>0</v>
      </c>
      <c r="G11" s="0" t="n">
        <v>0</v>
      </c>
      <c r="N11" s="0" t="s">
        <v>297</v>
      </c>
      <c r="O11" s="0" t="n">
        <v>60</v>
      </c>
      <c r="P11" s="0" t="n">
        <v>0</v>
      </c>
      <c r="Q11" s="0" t="n">
        <v>1</v>
      </c>
    </row>
    <row r="12" customFormat="false" ht="12.8" hidden="false" customHeight="false" outlineLevel="0" collapsed="false">
      <c r="A12" s="0" t="s">
        <v>99</v>
      </c>
      <c r="B12" s="0" t="s">
        <v>551</v>
      </c>
      <c r="F12" s="0" t="n">
        <v>0</v>
      </c>
      <c r="G12" s="0" t="n">
        <v>0</v>
      </c>
      <c r="N12" s="0" t="s">
        <v>297</v>
      </c>
      <c r="O12" s="0" t="n">
        <v>90</v>
      </c>
      <c r="P12" s="0" t="n">
        <v>0</v>
      </c>
      <c r="Q12" s="0" t="n">
        <v>1</v>
      </c>
    </row>
    <row r="13" customFormat="false" ht="12.8" hidden="false" customHeight="false" outlineLevel="0" collapsed="false">
      <c r="A13" s="0" t="s">
        <v>99</v>
      </c>
      <c r="B13" s="0" t="s">
        <v>553</v>
      </c>
      <c r="F13" s="0" t="n">
        <v>0</v>
      </c>
      <c r="G13" s="0" t="n">
        <v>0</v>
      </c>
      <c r="N13" s="0" t="s">
        <v>297</v>
      </c>
      <c r="O13" s="0" t="n">
        <v>90</v>
      </c>
      <c r="P13" s="0" t="n">
        <v>0</v>
      </c>
      <c r="Q13" s="0" t="n">
        <v>1</v>
      </c>
    </row>
    <row r="14" customFormat="false" ht="12.8" hidden="false" customHeight="false" outlineLevel="0" collapsed="false">
      <c r="A14" s="0" t="s">
        <v>99</v>
      </c>
      <c r="B14" s="0" t="s">
        <v>556</v>
      </c>
      <c r="F14" s="0" t="n">
        <v>0</v>
      </c>
      <c r="G14" s="0" t="n">
        <v>0</v>
      </c>
      <c r="N14" s="0" t="s">
        <v>297</v>
      </c>
      <c r="O14" s="0" t="n">
        <v>90</v>
      </c>
      <c r="P14" s="0" t="n">
        <v>0</v>
      </c>
      <c r="Q14" s="0" t="n">
        <v>1</v>
      </c>
    </row>
    <row r="15" customFormat="false" ht="12.8" hidden="false" customHeight="false" outlineLevel="0" collapsed="false">
      <c r="A15" s="0" t="s">
        <v>99</v>
      </c>
      <c r="B15" s="0" t="s">
        <v>558</v>
      </c>
      <c r="F15" s="0" t="n">
        <v>0</v>
      </c>
      <c r="G15" s="0" t="n">
        <v>0</v>
      </c>
      <c r="N15" s="0" t="s">
        <v>297</v>
      </c>
      <c r="O15" s="0" t="n">
        <v>90</v>
      </c>
      <c r="P15" s="0" t="n">
        <v>0</v>
      </c>
      <c r="Q15" s="0" t="n">
        <v>1</v>
      </c>
    </row>
    <row r="16" customFormat="false" ht="12.8" hidden="false" customHeight="false" outlineLevel="0" collapsed="false">
      <c r="A16" s="0" t="s">
        <v>199</v>
      </c>
      <c r="B16" s="0" t="s">
        <v>1889</v>
      </c>
      <c r="F16" s="0" t="n">
        <v>0</v>
      </c>
      <c r="G16" s="0" t="n">
        <v>0</v>
      </c>
      <c r="N16" s="0" t="s">
        <v>297</v>
      </c>
      <c r="O16" s="0" t="n">
        <v>95</v>
      </c>
      <c r="P16" s="0" t="n">
        <v>0</v>
      </c>
      <c r="Q16" s="0" t="n">
        <v>2</v>
      </c>
    </row>
    <row r="17" customFormat="false" ht="12.8" hidden="false" customHeight="false" outlineLevel="0" collapsed="false">
      <c r="A17" s="0" t="s">
        <v>199</v>
      </c>
      <c r="B17" s="0" t="s">
        <v>1890</v>
      </c>
      <c r="F17" s="0" t="n">
        <v>0</v>
      </c>
      <c r="G17" s="0" t="n">
        <v>0</v>
      </c>
      <c r="N17" s="0" t="s">
        <v>297</v>
      </c>
      <c r="O17" s="0" t="n">
        <v>95</v>
      </c>
      <c r="P17" s="0" t="n">
        <v>0</v>
      </c>
      <c r="Q17" s="0" t="n">
        <v>2</v>
      </c>
    </row>
    <row r="18" customFormat="false" ht="12.8" hidden="false" customHeight="false" outlineLevel="0" collapsed="false">
      <c r="A18" s="0" t="s">
        <v>199</v>
      </c>
      <c r="B18" s="0" t="s">
        <v>1891</v>
      </c>
      <c r="F18" s="0" t="n">
        <v>0</v>
      </c>
      <c r="G18" s="0" t="n">
        <v>0</v>
      </c>
      <c r="N18" s="0" t="s">
        <v>297</v>
      </c>
      <c r="O18" s="0" t="n">
        <v>95</v>
      </c>
      <c r="P18" s="0" t="n">
        <v>0</v>
      </c>
      <c r="Q18" s="0" t="n">
        <v>2</v>
      </c>
    </row>
    <row r="19" customFormat="false" ht="12.8" hidden="false" customHeight="false" outlineLevel="0" collapsed="false">
      <c r="A19" s="0" t="s">
        <v>199</v>
      </c>
      <c r="B19" s="0" t="s">
        <v>1892</v>
      </c>
      <c r="F19" s="0" t="n">
        <v>0</v>
      </c>
      <c r="G19" s="0" t="n">
        <v>0</v>
      </c>
      <c r="N19" s="0" t="s">
        <v>297</v>
      </c>
      <c r="O19" s="0" t="n">
        <v>95</v>
      </c>
      <c r="P19" s="0" t="n">
        <v>0</v>
      </c>
      <c r="Q19" s="0" t="n">
        <v>2</v>
      </c>
    </row>
    <row r="20" customFormat="false" ht="12.8" hidden="false" customHeight="false" outlineLevel="0" collapsed="false">
      <c r="A20" s="0" t="s">
        <v>199</v>
      </c>
      <c r="B20" s="0" t="s">
        <v>1893</v>
      </c>
      <c r="F20" s="0" t="n">
        <v>0</v>
      </c>
      <c r="G20" s="0" t="n">
        <v>0</v>
      </c>
      <c r="N20" s="0" t="s">
        <v>1894</v>
      </c>
      <c r="O20" s="0" t="n">
        <v>60</v>
      </c>
      <c r="P20" s="0" t="n">
        <v>0</v>
      </c>
      <c r="Q20" s="0" t="n">
        <v>1</v>
      </c>
    </row>
    <row r="21" customFormat="false" ht="12.8" hidden="false" customHeight="false" outlineLevel="0" collapsed="false">
      <c r="A21" s="0" t="s">
        <v>176</v>
      </c>
      <c r="B21" s="0" t="s">
        <v>1895</v>
      </c>
      <c r="F21" s="0" t="n">
        <v>0</v>
      </c>
      <c r="G21" s="0" t="n">
        <v>0</v>
      </c>
      <c r="N21" s="0" t="s">
        <v>1896</v>
      </c>
      <c r="O21" s="0" t="n">
        <v>0</v>
      </c>
      <c r="P21" s="0" t="n">
        <v>0</v>
      </c>
      <c r="Q21" s="0" t="n">
        <v>3</v>
      </c>
    </row>
    <row r="22" customFormat="false" ht="12.8" hidden="false" customHeight="false" outlineLevel="0" collapsed="false">
      <c r="A22" s="0" t="s">
        <v>176</v>
      </c>
      <c r="B22" s="0" t="s">
        <v>1897</v>
      </c>
      <c r="F22" s="0" t="n">
        <v>0</v>
      </c>
      <c r="G22" s="0" t="n">
        <v>0</v>
      </c>
      <c r="N22" s="0" t="s">
        <v>1896</v>
      </c>
      <c r="O22" s="0" t="n">
        <v>0</v>
      </c>
      <c r="P22" s="0" t="n">
        <v>0</v>
      </c>
      <c r="Q22" s="0" t="n">
        <v>3</v>
      </c>
    </row>
    <row r="23" customFormat="false" ht="12.8" hidden="false" customHeight="false" outlineLevel="0" collapsed="false">
      <c r="A23" s="0" t="s">
        <v>176</v>
      </c>
      <c r="B23" s="0" t="s">
        <v>1898</v>
      </c>
      <c r="F23" s="0" t="n">
        <v>0</v>
      </c>
      <c r="G23" s="0" t="n">
        <v>0</v>
      </c>
      <c r="N23" s="0" t="s">
        <v>1896</v>
      </c>
      <c r="O23" s="0" t="n">
        <v>0</v>
      </c>
      <c r="P23" s="0" t="n">
        <v>0</v>
      </c>
      <c r="Q23" s="0" t="n">
        <v>3</v>
      </c>
    </row>
    <row r="24" customFormat="false" ht="12.8" hidden="false" customHeight="false" outlineLevel="0" collapsed="false">
      <c r="A24" s="0" t="s">
        <v>176</v>
      </c>
      <c r="B24" s="0" t="s">
        <v>1899</v>
      </c>
      <c r="F24" s="0" t="n">
        <v>0</v>
      </c>
      <c r="G24" s="0" t="n">
        <v>0</v>
      </c>
      <c r="N24" s="0" t="s">
        <v>1896</v>
      </c>
      <c r="O24" s="0" t="n">
        <v>0</v>
      </c>
      <c r="P24" s="0" t="n">
        <v>0</v>
      </c>
      <c r="Q24" s="0" t="n">
        <v>3</v>
      </c>
    </row>
    <row r="25" customFormat="false" ht="12.8" hidden="false" customHeight="false" outlineLevel="0" collapsed="false">
      <c r="A25" s="0" t="s">
        <v>176</v>
      </c>
      <c r="B25" s="0" t="s">
        <v>1900</v>
      </c>
      <c r="F25" s="0" t="n">
        <v>0</v>
      </c>
      <c r="G25" s="0" t="n">
        <v>0</v>
      </c>
      <c r="N25" s="0" t="s">
        <v>1896</v>
      </c>
      <c r="O25" s="0" t="n">
        <v>0</v>
      </c>
      <c r="P25" s="0" t="n">
        <v>0</v>
      </c>
      <c r="Q25" s="0" t="n">
        <v>3</v>
      </c>
    </row>
    <row r="26" customFormat="false" ht="12.8" hidden="false" customHeight="false" outlineLevel="0" collapsed="false">
      <c r="A26" s="0" t="s">
        <v>176</v>
      </c>
      <c r="B26" s="0" t="s">
        <v>1901</v>
      </c>
      <c r="F26" s="0" t="n">
        <v>0</v>
      </c>
      <c r="G26" s="0" t="n">
        <v>0</v>
      </c>
      <c r="N26" s="0" t="s">
        <v>1896</v>
      </c>
      <c r="O26" s="0" t="n">
        <v>0</v>
      </c>
      <c r="P26" s="0" t="n">
        <v>0</v>
      </c>
      <c r="Q26" s="0" t="n">
        <v>3</v>
      </c>
    </row>
    <row r="27" customFormat="false" ht="12.8" hidden="false" customHeight="false" outlineLevel="0" collapsed="false">
      <c r="A27" s="0" t="s">
        <v>176</v>
      </c>
      <c r="B27" s="0" t="s">
        <v>1902</v>
      </c>
      <c r="F27" s="0" t="n">
        <v>0</v>
      </c>
      <c r="G27" s="0" t="n">
        <v>0</v>
      </c>
      <c r="N27" s="0" t="s">
        <v>1896</v>
      </c>
      <c r="O27" s="0" t="n">
        <v>0</v>
      </c>
      <c r="P27" s="0" t="n">
        <v>0</v>
      </c>
      <c r="Q27" s="0" t="n">
        <v>3</v>
      </c>
    </row>
    <row r="28" customFormat="false" ht="12.8" hidden="false" customHeight="false" outlineLevel="0" collapsed="false">
      <c r="A28" s="0" t="s">
        <v>176</v>
      </c>
      <c r="B28" s="0" t="s">
        <v>1903</v>
      </c>
      <c r="F28" s="0" t="n">
        <v>0</v>
      </c>
      <c r="G28" s="0" t="n">
        <v>0</v>
      </c>
      <c r="N28" s="0" t="s">
        <v>1896</v>
      </c>
      <c r="O28" s="0" t="n">
        <v>0</v>
      </c>
      <c r="P28" s="0" t="n">
        <v>0</v>
      </c>
      <c r="Q28" s="0" t="n">
        <v>3</v>
      </c>
    </row>
    <row r="29" customFormat="false" ht="12.8" hidden="false" customHeight="false" outlineLevel="0" collapsed="false">
      <c r="A29" s="0" t="s">
        <v>176</v>
      </c>
      <c r="B29" s="0" t="s">
        <v>1904</v>
      </c>
      <c r="F29" s="0" t="n">
        <v>0</v>
      </c>
      <c r="G29" s="0" t="n">
        <v>0</v>
      </c>
      <c r="N29" s="0" t="s">
        <v>1896</v>
      </c>
      <c r="O29" s="0" t="n">
        <v>0</v>
      </c>
      <c r="P29" s="0" t="n">
        <v>0</v>
      </c>
      <c r="Q29" s="0" t="n">
        <v>3</v>
      </c>
    </row>
    <row r="30" customFormat="false" ht="12.8" hidden="false" customHeight="false" outlineLevel="0" collapsed="false">
      <c r="A30" s="0" t="s">
        <v>176</v>
      </c>
      <c r="B30" s="0" t="s">
        <v>1905</v>
      </c>
      <c r="F30" s="0" t="n">
        <v>0</v>
      </c>
      <c r="G30" s="0" t="n">
        <v>0</v>
      </c>
      <c r="N30" s="0" t="s">
        <v>1896</v>
      </c>
      <c r="O30" s="0" t="n">
        <v>0</v>
      </c>
      <c r="P30" s="0" t="n">
        <v>0</v>
      </c>
      <c r="Q30" s="0" t="n">
        <v>3</v>
      </c>
    </row>
    <row r="31" customFormat="false" ht="12.8" hidden="false" customHeight="false" outlineLevel="0" collapsed="false">
      <c r="A31" s="0" t="s">
        <v>176</v>
      </c>
      <c r="B31" s="0" t="s">
        <v>1906</v>
      </c>
      <c r="F31" s="0" t="n">
        <v>0</v>
      </c>
      <c r="G31" s="0" t="n">
        <v>0</v>
      </c>
      <c r="N31" s="0" t="s">
        <v>1896</v>
      </c>
      <c r="O31" s="0" t="n">
        <v>0</v>
      </c>
      <c r="P31" s="0" t="n">
        <v>0</v>
      </c>
      <c r="Q31" s="0" t="n">
        <v>3</v>
      </c>
    </row>
    <row r="32" customFormat="false" ht="12.8" hidden="false" customHeight="false" outlineLevel="0" collapsed="false">
      <c r="A32" s="0" t="s">
        <v>129</v>
      </c>
      <c r="B32" s="0" t="s">
        <v>1907</v>
      </c>
      <c r="F32" s="0" t="n">
        <v>0</v>
      </c>
      <c r="G32" s="0" t="n">
        <v>0</v>
      </c>
      <c r="N32" s="0" t="s">
        <v>1896</v>
      </c>
      <c r="O32" s="0" t="n">
        <v>0</v>
      </c>
      <c r="P32" s="0" t="n">
        <v>0</v>
      </c>
      <c r="Q32" s="0" t="n">
        <v>3</v>
      </c>
    </row>
    <row r="33" customFormat="false" ht="12.8" hidden="false" customHeight="false" outlineLevel="0" collapsed="false">
      <c r="A33" s="0" t="s">
        <v>129</v>
      </c>
      <c r="B33" s="0" t="s">
        <v>1908</v>
      </c>
      <c r="F33" s="0" t="n">
        <v>0</v>
      </c>
      <c r="G33" s="0" t="n">
        <v>0</v>
      </c>
      <c r="N33" s="0" t="s">
        <v>1896</v>
      </c>
      <c r="O33" s="0" t="n">
        <v>0</v>
      </c>
      <c r="P33" s="0" t="n">
        <v>0</v>
      </c>
      <c r="Q33" s="0" t="n">
        <v>3</v>
      </c>
    </row>
    <row r="34" customFormat="false" ht="12.8" hidden="false" customHeight="false" outlineLevel="0" collapsed="false">
      <c r="A34" s="0" t="s">
        <v>129</v>
      </c>
      <c r="B34" s="0" t="s">
        <v>1909</v>
      </c>
      <c r="F34" s="0" t="n">
        <v>0</v>
      </c>
      <c r="G34" s="0" t="n">
        <v>0</v>
      </c>
      <c r="N34" s="0" t="s">
        <v>1896</v>
      </c>
      <c r="O34" s="0" t="n">
        <v>0</v>
      </c>
      <c r="P34" s="0" t="n">
        <v>0</v>
      </c>
      <c r="Q34" s="0" t="n">
        <v>3</v>
      </c>
    </row>
    <row r="35" customFormat="false" ht="12.8" hidden="false" customHeight="false" outlineLevel="0" collapsed="false">
      <c r="A35" s="0" t="s">
        <v>129</v>
      </c>
      <c r="B35" s="0" t="s">
        <v>1910</v>
      </c>
      <c r="F35" s="0" t="n">
        <v>0</v>
      </c>
      <c r="G35" s="0" t="n">
        <v>0</v>
      </c>
      <c r="N35" s="0" t="s">
        <v>1896</v>
      </c>
      <c r="O35" s="0" t="n">
        <v>0</v>
      </c>
      <c r="P35" s="0" t="n">
        <v>0</v>
      </c>
      <c r="Q35" s="0" t="n">
        <v>3</v>
      </c>
    </row>
    <row r="36" customFormat="false" ht="12.8" hidden="false" customHeight="false" outlineLevel="0" collapsed="false">
      <c r="A36" s="0" t="s">
        <v>176</v>
      </c>
      <c r="B36" s="0" t="s">
        <v>974</v>
      </c>
      <c r="F36" s="0" t="n">
        <v>0</v>
      </c>
      <c r="G36" s="0" t="n">
        <v>0</v>
      </c>
      <c r="O36" s="0" t="n">
        <v>5</v>
      </c>
      <c r="P36" s="0" t="n">
        <v>0</v>
      </c>
      <c r="Q36" s="0" t="n">
        <v>1</v>
      </c>
    </row>
    <row r="37" customFormat="false" ht="12.8" hidden="false" customHeight="false" outlineLevel="0" collapsed="false">
      <c r="A37" s="0" t="s">
        <v>176</v>
      </c>
      <c r="B37" s="0" t="s">
        <v>1911</v>
      </c>
      <c r="F37" s="0" t="n">
        <v>0</v>
      </c>
      <c r="G37" s="0" t="n">
        <v>0</v>
      </c>
      <c r="O37" s="0" t="n">
        <v>5</v>
      </c>
      <c r="P37" s="0" t="n">
        <v>0</v>
      </c>
      <c r="Q37" s="0" t="n">
        <v>1</v>
      </c>
    </row>
    <row r="38" customFormat="false" ht="12.8" hidden="false" customHeight="false" outlineLevel="0" collapsed="false">
      <c r="A38" s="0" t="s">
        <v>70</v>
      </c>
      <c r="B38" s="0" t="s">
        <v>434</v>
      </c>
      <c r="F38" s="0" t="n">
        <v>0</v>
      </c>
      <c r="G38" s="0" t="n">
        <v>0</v>
      </c>
      <c r="O38" s="0" t="n">
        <v>5</v>
      </c>
      <c r="P38" s="0" t="n">
        <v>0</v>
      </c>
      <c r="Q38" s="0" t="n">
        <v>1</v>
      </c>
    </row>
    <row r="39" customFormat="false" ht="12.8" hidden="false" customHeight="false" outlineLevel="0" collapsed="false">
      <c r="A39" s="0" t="s">
        <v>176</v>
      </c>
      <c r="B39" s="0" t="s">
        <v>1912</v>
      </c>
      <c r="F39" s="0" t="n">
        <v>0</v>
      </c>
      <c r="G39" s="0" t="n">
        <v>0</v>
      </c>
      <c r="O39" s="0" t="n">
        <v>10</v>
      </c>
      <c r="P39" s="0" t="n">
        <v>0</v>
      </c>
      <c r="Q39" s="0" t="n">
        <v>1</v>
      </c>
    </row>
    <row r="40" customFormat="false" ht="12.8" hidden="false" customHeight="false" outlineLevel="0" collapsed="false">
      <c r="A40" s="0" t="s">
        <v>176</v>
      </c>
      <c r="B40" s="0" t="s">
        <v>953</v>
      </c>
      <c r="F40" s="0" t="n">
        <v>0</v>
      </c>
      <c r="G40" s="0" t="n">
        <v>0</v>
      </c>
      <c r="O40" s="0" t="n">
        <v>10</v>
      </c>
      <c r="P40" s="0" t="n">
        <v>0</v>
      </c>
      <c r="Q40" s="0" t="n">
        <v>1</v>
      </c>
    </row>
    <row r="41" customFormat="false" ht="12.8" hidden="false" customHeight="false" outlineLevel="0" collapsed="false">
      <c r="A41" s="0" t="s">
        <v>176</v>
      </c>
      <c r="B41" s="0" t="s">
        <v>957</v>
      </c>
      <c r="F41" s="0" t="n">
        <v>0</v>
      </c>
      <c r="G41" s="0" t="n">
        <v>0</v>
      </c>
      <c r="O41" s="0" t="n">
        <v>10</v>
      </c>
      <c r="P41" s="0" t="n">
        <v>0</v>
      </c>
      <c r="Q41" s="0" t="n">
        <v>1</v>
      </c>
    </row>
    <row r="42" customFormat="false" ht="12.8" hidden="false" customHeight="false" outlineLevel="0" collapsed="false">
      <c r="A42" s="0" t="s">
        <v>176</v>
      </c>
      <c r="B42" s="0" t="s">
        <v>1913</v>
      </c>
      <c r="F42" s="0" t="n">
        <v>0</v>
      </c>
      <c r="G42" s="0" t="n">
        <v>0</v>
      </c>
      <c r="O42" s="0" t="n">
        <v>10</v>
      </c>
      <c r="P42" s="0" t="n">
        <v>0</v>
      </c>
      <c r="Q42" s="0" t="n">
        <v>1</v>
      </c>
    </row>
    <row r="43" customFormat="false" ht="12.8" hidden="false" customHeight="false" outlineLevel="0" collapsed="false">
      <c r="A43" s="0" t="s">
        <v>176</v>
      </c>
      <c r="B43" s="0" t="s">
        <v>961</v>
      </c>
      <c r="F43" s="0" t="n">
        <v>0</v>
      </c>
      <c r="G43" s="0" t="n">
        <v>0</v>
      </c>
      <c r="O43" s="0" t="n">
        <v>10</v>
      </c>
      <c r="P43" s="0" t="n">
        <v>0</v>
      </c>
      <c r="Q43" s="0" t="n">
        <v>1</v>
      </c>
    </row>
    <row r="44" customFormat="false" ht="12.8" hidden="false" customHeight="false" outlineLevel="0" collapsed="false">
      <c r="A44" s="0" t="s">
        <v>176</v>
      </c>
      <c r="B44" s="0" t="s">
        <v>966</v>
      </c>
      <c r="F44" s="0" t="n">
        <v>0</v>
      </c>
      <c r="G44" s="0" t="n">
        <v>0</v>
      </c>
      <c r="O44" s="0" t="n">
        <v>10</v>
      </c>
      <c r="P44" s="0" t="n">
        <v>0</v>
      </c>
      <c r="Q44" s="0" t="n">
        <v>1</v>
      </c>
    </row>
    <row r="45" customFormat="false" ht="12.8" hidden="false" customHeight="false" outlineLevel="0" collapsed="false">
      <c r="A45" s="0" t="s">
        <v>176</v>
      </c>
      <c r="B45" s="0" t="s">
        <v>964</v>
      </c>
      <c r="F45" s="0" t="n">
        <v>0</v>
      </c>
      <c r="G45" s="0" t="n">
        <v>0</v>
      </c>
      <c r="O45" s="0" t="n">
        <v>10</v>
      </c>
      <c r="P45" s="0" t="n">
        <v>0</v>
      </c>
      <c r="Q45" s="0" t="n">
        <v>1</v>
      </c>
    </row>
    <row r="46" customFormat="false" ht="12.8" hidden="false" customHeight="false" outlineLevel="0" collapsed="false">
      <c r="A46" s="0" t="s">
        <v>176</v>
      </c>
      <c r="B46" s="0" t="s">
        <v>970</v>
      </c>
      <c r="F46" s="0" t="n">
        <v>0</v>
      </c>
      <c r="G46" s="0" t="n">
        <v>0</v>
      </c>
      <c r="O46" s="0" t="n">
        <v>10</v>
      </c>
      <c r="P46" s="0" t="n">
        <v>0</v>
      </c>
      <c r="Q46" s="0" t="n">
        <v>1</v>
      </c>
    </row>
    <row r="47" customFormat="false" ht="12.8" hidden="false" customHeight="false" outlineLevel="0" collapsed="false">
      <c r="A47" s="0" t="s">
        <v>176</v>
      </c>
      <c r="B47" s="0" t="s">
        <v>969</v>
      </c>
      <c r="F47" s="0" t="n">
        <v>0</v>
      </c>
      <c r="G47" s="0" t="n">
        <v>0</v>
      </c>
      <c r="O47" s="0" t="n">
        <v>10</v>
      </c>
      <c r="P47" s="0" t="n">
        <v>0</v>
      </c>
      <c r="Q47" s="0" t="n">
        <v>1</v>
      </c>
    </row>
    <row r="48" customFormat="false" ht="12.8" hidden="false" customHeight="false" outlineLevel="0" collapsed="false">
      <c r="A48" s="0" t="s">
        <v>91</v>
      </c>
      <c r="B48" s="0" t="s">
        <v>1914</v>
      </c>
      <c r="F48" s="0" t="n">
        <v>0</v>
      </c>
      <c r="G48" s="0" t="n">
        <v>0</v>
      </c>
      <c r="O48" s="0" t="n">
        <v>10</v>
      </c>
      <c r="P48" s="0" t="n">
        <v>0</v>
      </c>
      <c r="Q48" s="0" t="n">
        <v>1</v>
      </c>
    </row>
    <row r="49" customFormat="false" ht="12.8" hidden="false" customHeight="false" outlineLevel="0" collapsed="false">
      <c r="A49" s="0" t="s">
        <v>91</v>
      </c>
      <c r="B49" s="0" t="s">
        <v>1915</v>
      </c>
      <c r="F49" s="0" t="n">
        <v>0</v>
      </c>
      <c r="G49" s="0" t="n">
        <v>0</v>
      </c>
      <c r="O49" s="0" t="n">
        <v>10</v>
      </c>
      <c r="P49" s="0" t="n">
        <v>0</v>
      </c>
      <c r="Q49" s="0" t="n">
        <v>1</v>
      </c>
    </row>
    <row r="50" customFormat="false" ht="12.8" hidden="false" customHeight="false" outlineLevel="0" collapsed="false">
      <c r="A50" s="0" t="s">
        <v>176</v>
      </c>
      <c r="B50" s="0" t="s">
        <v>1916</v>
      </c>
      <c r="F50" s="0" t="n">
        <v>0</v>
      </c>
      <c r="G50" s="0" t="n">
        <v>0</v>
      </c>
      <c r="O50" s="0" t="n">
        <v>10</v>
      </c>
      <c r="P50" s="0" t="n">
        <v>0</v>
      </c>
      <c r="Q50" s="0" t="n">
        <v>2</v>
      </c>
    </row>
    <row r="51" customFormat="false" ht="12.8" hidden="false" customHeight="false" outlineLevel="0" collapsed="false">
      <c r="A51" s="0" t="s">
        <v>176</v>
      </c>
      <c r="B51" s="0" t="s">
        <v>1917</v>
      </c>
      <c r="F51" s="0" t="n">
        <v>0</v>
      </c>
      <c r="G51" s="0" t="n">
        <v>0</v>
      </c>
      <c r="O51" s="0" t="n">
        <v>10</v>
      </c>
      <c r="P51" s="0" t="n">
        <v>0</v>
      </c>
      <c r="Q51" s="0" t="n">
        <v>2</v>
      </c>
    </row>
    <row r="52" customFormat="false" ht="12.8" hidden="false" customHeight="false" outlineLevel="0" collapsed="false">
      <c r="A52" s="0" t="s">
        <v>176</v>
      </c>
      <c r="B52" s="0" t="s">
        <v>1918</v>
      </c>
      <c r="F52" s="0" t="n">
        <v>0</v>
      </c>
      <c r="G52" s="0" t="n">
        <v>0</v>
      </c>
      <c r="O52" s="0" t="n">
        <v>10</v>
      </c>
      <c r="P52" s="0" t="n">
        <v>0</v>
      </c>
      <c r="Q52" s="0" t="n">
        <v>2</v>
      </c>
    </row>
    <row r="53" customFormat="false" ht="12.8" hidden="false" customHeight="false" outlineLevel="0" collapsed="false">
      <c r="A53" s="0" t="s">
        <v>176</v>
      </c>
      <c r="B53" s="0" t="s">
        <v>1919</v>
      </c>
      <c r="F53" s="0" t="n">
        <v>0</v>
      </c>
      <c r="G53" s="0" t="n">
        <v>0</v>
      </c>
      <c r="O53" s="0" t="n">
        <v>10</v>
      </c>
      <c r="P53" s="0" t="n">
        <v>0</v>
      </c>
      <c r="Q53" s="0" t="n">
        <v>2</v>
      </c>
    </row>
    <row r="54" customFormat="false" ht="12.8" hidden="false" customHeight="false" outlineLevel="0" collapsed="false">
      <c r="A54" s="0" t="s">
        <v>176</v>
      </c>
      <c r="B54" s="0" t="s">
        <v>1920</v>
      </c>
      <c r="F54" s="0" t="n">
        <v>0</v>
      </c>
      <c r="G54" s="0" t="n">
        <v>0</v>
      </c>
      <c r="O54" s="0" t="n">
        <v>10</v>
      </c>
      <c r="P54" s="0" t="n">
        <v>0</v>
      </c>
      <c r="Q54" s="0" t="n">
        <v>2</v>
      </c>
    </row>
    <row r="55" customFormat="false" ht="12.8" hidden="false" customHeight="false" outlineLevel="0" collapsed="false">
      <c r="A55" s="0" t="s">
        <v>176</v>
      </c>
      <c r="B55" s="0" t="s">
        <v>1921</v>
      </c>
      <c r="F55" s="0" t="n">
        <v>0</v>
      </c>
      <c r="G55" s="0" t="n">
        <v>0</v>
      </c>
      <c r="O55" s="0" t="n">
        <v>10</v>
      </c>
      <c r="P55" s="0" t="n">
        <v>0</v>
      </c>
      <c r="Q55" s="0" t="n">
        <v>2</v>
      </c>
    </row>
    <row r="56" customFormat="false" ht="12.8" hidden="false" customHeight="false" outlineLevel="0" collapsed="false">
      <c r="A56" s="0" t="s">
        <v>176</v>
      </c>
      <c r="B56" s="0" t="s">
        <v>1922</v>
      </c>
      <c r="F56" s="0" t="n">
        <v>0</v>
      </c>
      <c r="G56" s="0" t="n">
        <v>0</v>
      </c>
      <c r="O56" s="0" t="n">
        <v>10</v>
      </c>
      <c r="P56" s="0" t="n">
        <v>0</v>
      </c>
      <c r="Q56" s="0" t="n">
        <v>2</v>
      </c>
    </row>
    <row r="57" customFormat="false" ht="12.8" hidden="false" customHeight="false" outlineLevel="0" collapsed="false">
      <c r="A57" s="0" t="s">
        <v>176</v>
      </c>
      <c r="B57" s="0" t="s">
        <v>1923</v>
      </c>
      <c r="F57" s="0" t="n">
        <v>0</v>
      </c>
      <c r="G57" s="0" t="n">
        <v>0</v>
      </c>
      <c r="O57" s="0" t="n">
        <v>10</v>
      </c>
      <c r="P57" s="0" t="n">
        <v>0</v>
      </c>
      <c r="Q57" s="0" t="n">
        <v>2</v>
      </c>
    </row>
    <row r="58" customFormat="false" ht="12.8" hidden="false" customHeight="false" outlineLevel="0" collapsed="false">
      <c r="A58" s="0" t="s">
        <v>176</v>
      </c>
      <c r="B58" s="0" t="s">
        <v>1924</v>
      </c>
      <c r="F58" s="0" t="n">
        <v>0</v>
      </c>
      <c r="G58" s="0" t="n">
        <v>0</v>
      </c>
      <c r="O58" s="0" t="n">
        <v>10</v>
      </c>
      <c r="P58" s="0" t="n">
        <v>0</v>
      </c>
      <c r="Q58" s="0" t="n">
        <v>2</v>
      </c>
    </row>
    <row r="59" customFormat="false" ht="12.8" hidden="false" customHeight="false" outlineLevel="0" collapsed="false">
      <c r="A59" s="0" t="s">
        <v>176</v>
      </c>
      <c r="B59" s="0" t="s">
        <v>1925</v>
      </c>
      <c r="F59" s="0" t="n">
        <v>0</v>
      </c>
      <c r="G59" s="0" t="n">
        <v>0</v>
      </c>
      <c r="O59" s="0" t="n">
        <v>10</v>
      </c>
      <c r="P59" s="0" t="n">
        <v>0</v>
      </c>
      <c r="Q59" s="0" t="n">
        <v>2</v>
      </c>
    </row>
    <row r="60" customFormat="false" ht="12.8" hidden="false" customHeight="false" outlineLevel="0" collapsed="false">
      <c r="A60" s="0" t="s">
        <v>176</v>
      </c>
      <c r="B60" s="0" t="s">
        <v>1926</v>
      </c>
      <c r="F60" s="0" t="n">
        <v>0</v>
      </c>
      <c r="G60" s="0" t="n">
        <v>0</v>
      </c>
      <c r="O60" s="0" t="n">
        <v>10</v>
      </c>
      <c r="P60" s="0" t="n">
        <v>0</v>
      </c>
      <c r="Q60" s="0" t="n">
        <v>2</v>
      </c>
    </row>
    <row r="61" customFormat="false" ht="12.8" hidden="false" customHeight="false" outlineLevel="0" collapsed="false">
      <c r="A61" s="0" t="s">
        <v>133</v>
      </c>
      <c r="B61" s="0" t="s">
        <v>1927</v>
      </c>
      <c r="F61" s="0" t="n">
        <v>0</v>
      </c>
      <c r="G61" s="0" t="n">
        <v>0</v>
      </c>
      <c r="O61" s="0" t="n">
        <v>20</v>
      </c>
      <c r="P61" s="0" t="n">
        <v>0</v>
      </c>
      <c r="Q61" s="0" t="n">
        <v>2</v>
      </c>
    </row>
    <row r="62" customFormat="false" ht="12.8" hidden="false" customHeight="false" outlineLevel="0" collapsed="false">
      <c r="A62" s="0" t="s">
        <v>133</v>
      </c>
      <c r="B62" s="0" t="s">
        <v>1928</v>
      </c>
      <c r="F62" s="0" t="n">
        <v>0</v>
      </c>
      <c r="G62" s="0" t="n">
        <v>0</v>
      </c>
      <c r="O62" s="0" t="n">
        <v>20</v>
      </c>
      <c r="P62" s="0" t="n">
        <v>0</v>
      </c>
      <c r="Q62" s="0" t="n">
        <v>2</v>
      </c>
    </row>
    <row r="63" customFormat="false" ht="12.8" hidden="false" customHeight="false" outlineLevel="0" collapsed="false">
      <c r="A63" s="0" t="s">
        <v>133</v>
      </c>
      <c r="B63" s="0" t="s">
        <v>1929</v>
      </c>
      <c r="F63" s="0" t="n">
        <v>0</v>
      </c>
      <c r="G63" s="0" t="n">
        <v>0</v>
      </c>
      <c r="O63" s="0" t="n">
        <v>20</v>
      </c>
      <c r="P63" s="0" t="n">
        <v>0</v>
      </c>
      <c r="Q63" s="0" t="n">
        <v>2</v>
      </c>
    </row>
    <row r="64" customFormat="false" ht="12.8" hidden="false" customHeight="false" outlineLevel="0" collapsed="false">
      <c r="A64" s="0" t="s">
        <v>133</v>
      </c>
      <c r="B64" s="0" t="s">
        <v>1930</v>
      </c>
      <c r="F64" s="0" t="n">
        <v>0</v>
      </c>
      <c r="G64" s="0" t="n">
        <v>0</v>
      </c>
      <c r="O64" s="0" t="n">
        <v>20</v>
      </c>
      <c r="P64" s="0" t="n">
        <v>0</v>
      </c>
      <c r="Q64" s="0" t="n">
        <v>2</v>
      </c>
    </row>
    <row r="65" customFormat="false" ht="12.8" hidden="false" customHeight="false" outlineLevel="0" collapsed="false">
      <c r="A65" s="0" t="s">
        <v>133</v>
      </c>
      <c r="B65" s="0" t="s">
        <v>1927</v>
      </c>
      <c r="F65" s="0" t="n">
        <v>0</v>
      </c>
      <c r="G65" s="0" t="n">
        <v>0</v>
      </c>
      <c r="O65" s="0" t="n">
        <v>20</v>
      </c>
      <c r="P65" s="0" t="n">
        <v>0</v>
      </c>
      <c r="Q65" s="0" t="n">
        <v>3</v>
      </c>
    </row>
    <row r="66" customFormat="false" ht="12.8" hidden="false" customHeight="false" outlineLevel="0" collapsed="false">
      <c r="A66" s="0" t="s">
        <v>133</v>
      </c>
      <c r="B66" s="0" t="s">
        <v>1928</v>
      </c>
      <c r="F66" s="0" t="n">
        <v>0</v>
      </c>
      <c r="G66" s="0" t="n">
        <v>0</v>
      </c>
      <c r="O66" s="0" t="n">
        <v>20</v>
      </c>
      <c r="P66" s="0" t="n">
        <v>0</v>
      </c>
      <c r="Q66" s="0" t="n">
        <v>3</v>
      </c>
    </row>
    <row r="67" customFormat="false" ht="12.8" hidden="false" customHeight="false" outlineLevel="0" collapsed="false">
      <c r="A67" s="0" t="s">
        <v>133</v>
      </c>
      <c r="B67" s="0" t="s">
        <v>1929</v>
      </c>
      <c r="F67" s="0" t="n">
        <v>0</v>
      </c>
      <c r="G67" s="0" t="n">
        <v>0</v>
      </c>
      <c r="O67" s="0" t="n">
        <v>20</v>
      </c>
      <c r="P67" s="0" t="n">
        <v>0</v>
      </c>
      <c r="Q67" s="0" t="n">
        <v>3</v>
      </c>
    </row>
    <row r="68" customFormat="false" ht="12.8" hidden="false" customHeight="false" outlineLevel="0" collapsed="false">
      <c r="A68" s="0" t="s">
        <v>133</v>
      </c>
      <c r="B68" s="0" t="s">
        <v>1930</v>
      </c>
      <c r="F68" s="0" t="n">
        <v>0</v>
      </c>
      <c r="G68" s="0" t="n">
        <v>0</v>
      </c>
      <c r="O68" s="0" t="n">
        <v>20</v>
      </c>
      <c r="P68" s="0" t="n">
        <v>0</v>
      </c>
      <c r="Q68" s="0" t="n">
        <v>3</v>
      </c>
    </row>
    <row r="69" customFormat="false" ht="12.8" hidden="false" customHeight="false" outlineLevel="0" collapsed="false">
      <c r="A69" s="0" t="s">
        <v>129</v>
      </c>
      <c r="B69" s="0" t="s">
        <v>1325</v>
      </c>
      <c r="F69" s="0" t="n">
        <v>0</v>
      </c>
      <c r="G69" s="0" t="n">
        <v>0</v>
      </c>
      <c r="O69" s="0" t="n">
        <v>50</v>
      </c>
      <c r="P69" s="0" t="n">
        <v>0</v>
      </c>
      <c r="Q69" s="0" t="n">
        <v>1</v>
      </c>
    </row>
    <row r="70" customFormat="false" ht="12.8" hidden="false" customHeight="false" outlineLevel="0" collapsed="false">
      <c r="A70" s="0" t="s">
        <v>129</v>
      </c>
      <c r="B70" s="0" t="s">
        <v>1329</v>
      </c>
      <c r="F70" s="0" t="n">
        <v>0</v>
      </c>
      <c r="G70" s="0" t="n">
        <v>0</v>
      </c>
      <c r="O70" s="0" t="n">
        <v>50</v>
      </c>
      <c r="P70" s="0" t="n">
        <v>0</v>
      </c>
      <c r="Q70" s="0" t="n">
        <v>1</v>
      </c>
    </row>
    <row r="71" customFormat="false" ht="12.8" hidden="false" customHeight="false" outlineLevel="0" collapsed="false">
      <c r="A71" s="0" t="s">
        <v>129</v>
      </c>
      <c r="B71" s="0" t="s">
        <v>1333</v>
      </c>
      <c r="F71" s="0" t="n">
        <v>0</v>
      </c>
      <c r="G71" s="0" t="n">
        <v>0</v>
      </c>
      <c r="O71" s="0" t="n">
        <v>50</v>
      </c>
      <c r="P71" s="0" t="n">
        <v>0</v>
      </c>
      <c r="Q71" s="0" t="n">
        <v>1</v>
      </c>
    </row>
    <row r="72" customFormat="false" ht="12.8" hidden="false" customHeight="false" outlineLevel="0" collapsed="false">
      <c r="A72" s="0" t="s">
        <v>129</v>
      </c>
      <c r="B72" s="0" t="s">
        <v>1336</v>
      </c>
      <c r="F72" s="0" t="n">
        <v>0</v>
      </c>
      <c r="G72" s="0" t="n">
        <v>0</v>
      </c>
      <c r="O72" s="0" t="n">
        <v>50</v>
      </c>
      <c r="P72" s="0" t="n">
        <v>0</v>
      </c>
      <c r="Q72" s="0" t="n">
        <v>1</v>
      </c>
    </row>
    <row r="73" customFormat="false" ht="12.8" hidden="false" customHeight="false" outlineLevel="0" collapsed="false">
      <c r="A73" s="0" t="s">
        <v>129</v>
      </c>
      <c r="B73" s="0" t="s">
        <v>1931</v>
      </c>
      <c r="F73" s="0" t="n">
        <v>0</v>
      </c>
      <c r="G73" s="0" t="n">
        <v>0</v>
      </c>
      <c r="O73" s="0" t="n">
        <v>50</v>
      </c>
      <c r="P73" s="0" t="n">
        <v>0</v>
      </c>
      <c r="Q73" s="0" t="n">
        <v>2</v>
      </c>
    </row>
    <row r="74" customFormat="false" ht="12.8" hidden="false" customHeight="false" outlineLevel="0" collapsed="false">
      <c r="A74" s="0" t="s">
        <v>129</v>
      </c>
      <c r="B74" s="0" t="s">
        <v>1932</v>
      </c>
      <c r="F74" s="0" t="n">
        <v>0</v>
      </c>
      <c r="G74" s="0" t="n">
        <v>0</v>
      </c>
      <c r="O74" s="0" t="n">
        <v>50</v>
      </c>
      <c r="P74" s="0" t="n">
        <v>0</v>
      </c>
      <c r="Q74" s="0" t="n">
        <v>2</v>
      </c>
    </row>
    <row r="75" customFormat="false" ht="12.8" hidden="false" customHeight="false" outlineLevel="0" collapsed="false">
      <c r="A75" s="0" t="s">
        <v>129</v>
      </c>
      <c r="B75" s="0" t="s">
        <v>1933</v>
      </c>
      <c r="F75" s="0" t="n">
        <v>0</v>
      </c>
      <c r="G75" s="0" t="n">
        <v>0</v>
      </c>
      <c r="O75" s="0" t="n">
        <v>50</v>
      </c>
      <c r="P75" s="0" t="n">
        <v>0</v>
      </c>
      <c r="Q75" s="0" t="n">
        <v>2</v>
      </c>
    </row>
    <row r="76" customFormat="false" ht="12.8" hidden="false" customHeight="false" outlineLevel="0" collapsed="false">
      <c r="A76" s="0" t="s">
        <v>129</v>
      </c>
      <c r="B76" s="0" t="s">
        <v>1934</v>
      </c>
      <c r="F76" s="0" t="n">
        <v>0</v>
      </c>
      <c r="G76" s="0" t="n">
        <v>0</v>
      </c>
      <c r="O76" s="0" t="n">
        <v>50</v>
      </c>
      <c r="P76" s="0" t="n">
        <v>0</v>
      </c>
      <c r="Q76" s="0" t="n">
        <v>2</v>
      </c>
    </row>
    <row r="77" customFormat="false" ht="12.8" hidden="false" customHeight="false" outlineLevel="0" collapsed="false">
      <c r="A77" s="0" t="s">
        <v>187</v>
      </c>
      <c r="B77" s="0" t="s">
        <v>1016</v>
      </c>
      <c r="F77" s="0" t="n">
        <v>0</v>
      </c>
      <c r="G77" s="0" t="n">
        <v>0</v>
      </c>
      <c r="O77" s="0" t="n">
        <v>70</v>
      </c>
      <c r="P77" s="0" t="n">
        <v>0</v>
      </c>
      <c r="Q77" s="0" t="n">
        <v>1</v>
      </c>
    </row>
    <row r="78" customFormat="false" ht="12.8" hidden="false" customHeight="false" outlineLevel="0" collapsed="false">
      <c r="A78" s="0" t="s">
        <v>187</v>
      </c>
      <c r="B78" s="0" t="s">
        <v>1028</v>
      </c>
      <c r="F78" s="0" t="n">
        <v>0</v>
      </c>
      <c r="G78" s="0" t="n">
        <v>0</v>
      </c>
      <c r="O78" s="0" t="n">
        <v>70</v>
      </c>
      <c r="P78" s="0" t="n">
        <v>0</v>
      </c>
      <c r="Q78" s="0" t="n">
        <v>1</v>
      </c>
    </row>
    <row r="79" customFormat="false" ht="12.8" hidden="false" customHeight="false" outlineLevel="0" collapsed="false">
      <c r="A79" s="0" t="s">
        <v>187</v>
      </c>
      <c r="B79" s="0" t="s">
        <v>1020</v>
      </c>
      <c r="F79" s="0" t="n">
        <v>0</v>
      </c>
      <c r="G79" s="0" t="n">
        <v>0</v>
      </c>
      <c r="O79" s="0" t="n">
        <v>70</v>
      </c>
      <c r="P79" s="0" t="n">
        <v>0</v>
      </c>
      <c r="Q79" s="0" t="n">
        <v>1</v>
      </c>
    </row>
    <row r="80" customFormat="false" ht="12.8" hidden="false" customHeight="false" outlineLevel="0" collapsed="false">
      <c r="A80" s="0" t="s">
        <v>83</v>
      </c>
      <c r="B80" s="0" t="s">
        <v>486</v>
      </c>
      <c r="F80" s="0" t="n">
        <v>0</v>
      </c>
      <c r="G80" s="0" t="n">
        <v>0</v>
      </c>
      <c r="O80" s="0" t="n">
        <v>70</v>
      </c>
      <c r="P80" s="0" t="n">
        <v>0</v>
      </c>
      <c r="Q80" s="0" t="n">
        <v>1</v>
      </c>
    </row>
    <row r="81" customFormat="false" ht="12.8" hidden="false" customHeight="false" outlineLevel="0" collapsed="false">
      <c r="A81" s="0" t="s">
        <v>83</v>
      </c>
      <c r="B81" s="0" t="s">
        <v>491</v>
      </c>
      <c r="F81" s="0" t="n">
        <v>0</v>
      </c>
      <c r="G81" s="0" t="n">
        <v>0</v>
      </c>
      <c r="O81" s="0" t="n">
        <v>70</v>
      </c>
      <c r="P81" s="0" t="n">
        <v>0</v>
      </c>
      <c r="Q81" s="0" t="n">
        <v>1</v>
      </c>
    </row>
    <row r="82" customFormat="false" ht="12.8" hidden="false" customHeight="false" outlineLevel="0" collapsed="false">
      <c r="A82" s="0" t="s">
        <v>133</v>
      </c>
      <c r="B82" s="0" t="s">
        <v>635</v>
      </c>
      <c r="F82" s="0" t="n">
        <v>0</v>
      </c>
      <c r="G82" s="0" t="n">
        <v>0</v>
      </c>
      <c r="O82" s="0" t="n">
        <v>80</v>
      </c>
      <c r="P82" s="0" t="n">
        <v>0</v>
      </c>
      <c r="Q82" s="0" t="n">
        <v>1</v>
      </c>
    </row>
    <row r="83" customFormat="false" ht="12.8" hidden="false" customHeight="false" outlineLevel="0" collapsed="false">
      <c r="A83" s="0" t="s">
        <v>133</v>
      </c>
      <c r="B83" s="0" t="s">
        <v>636</v>
      </c>
      <c r="F83" s="0" t="n">
        <v>0</v>
      </c>
      <c r="G83" s="0" t="n">
        <v>0</v>
      </c>
      <c r="O83" s="0" t="n">
        <v>80</v>
      </c>
      <c r="P83" s="0" t="n">
        <v>0</v>
      </c>
      <c r="Q83" s="0" t="n">
        <v>1</v>
      </c>
    </row>
    <row r="84" customFormat="false" ht="12.8" hidden="false" customHeight="false" outlineLevel="0" collapsed="false">
      <c r="A84" s="0" t="s">
        <v>133</v>
      </c>
      <c r="B84" s="0" t="s">
        <v>637</v>
      </c>
      <c r="F84" s="0" t="n">
        <v>0</v>
      </c>
      <c r="G84" s="0" t="n">
        <v>0</v>
      </c>
      <c r="O84" s="0" t="n">
        <v>80</v>
      </c>
      <c r="P84" s="0" t="n">
        <v>0</v>
      </c>
      <c r="Q84" s="0" t="n">
        <v>1</v>
      </c>
    </row>
    <row r="85" customFormat="false" ht="12.8" hidden="false" customHeight="false" outlineLevel="0" collapsed="false">
      <c r="A85" s="0" t="s">
        <v>133</v>
      </c>
      <c r="B85" s="0" t="s">
        <v>638</v>
      </c>
      <c r="F85" s="0" t="n">
        <v>0</v>
      </c>
      <c r="G85" s="0" t="n">
        <v>0</v>
      </c>
      <c r="O85" s="0" t="n">
        <v>80</v>
      </c>
      <c r="P85" s="0" t="n">
        <v>0</v>
      </c>
      <c r="Q85" s="0" t="n">
        <v>1</v>
      </c>
    </row>
    <row r="86" customFormat="false" ht="12.8" hidden="false" customHeight="false" outlineLevel="0" collapsed="false">
      <c r="A86" s="0" t="s">
        <v>83</v>
      </c>
      <c r="B86" s="0" t="s">
        <v>487</v>
      </c>
      <c r="F86" s="0" t="n">
        <v>0</v>
      </c>
      <c r="G86" s="0" t="n">
        <v>0</v>
      </c>
      <c r="O86" s="0" t="n">
        <v>85</v>
      </c>
      <c r="P86" s="0" t="n">
        <v>0</v>
      </c>
      <c r="Q86" s="0" t="n">
        <v>1</v>
      </c>
    </row>
    <row r="87" customFormat="false" ht="12.8" hidden="false" customHeight="false" outlineLevel="0" collapsed="false">
      <c r="A87" s="0" t="s">
        <v>83</v>
      </c>
      <c r="B87" s="0" t="s">
        <v>488</v>
      </c>
      <c r="F87" s="0" t="n">
        <v>0</v>
      </c>
      <c r="G87" s="0" t="n">
        <v>0</v>
      </c>
      <c r="O87" s="0" t="n">
        <v>85</v>
      </c>
      <c r="P87" s="0" t="n">
        <v>0</v>
      </c>
      <c r="Q87" s="0" t="n">
        <v>1</v>
      </c>
    </row>
    <row r="88" customFormat="false" ht="12.8" hidden="false" customHeight="false" outlineLevel="0" collapsed="false">
      <c r="A88" s="0" t="s">
        <v>70</v>
      </c>
      <c r="B88" s="0" t="s">
        <v>436</v>
      </c>
      <c r="F88" s="0" t="n">
        <v>0</v>
      </c>
      <c r="G88" s="0" t="n">
        <v>0</v>
      </c>
      <c r="O88" s="0" t="n">
        <v>90</v>
      </c>
      <c r="P88" s="0" t="n">
        <v>0</v>
      </c>
      <c r="Q88" s="0" t="n">
        <v>2</v>
      </c>
    </row>
    <row r="89" customFormat="false" ht="12.8" hidden="false" customHeight="false" outlineLevel="0" collapsed="false">
      <c r="A89" s="0" t="s">
        <v>70</v>
      </c>
      <c r="B89" s="0" t="s">
        <v>445</v>
      </c>
      <c r="F89" s="0" t="n">
        <v>0</v>
      </c>
      <c r="G89" s="0" t="n">
        <v>0</v>
      </c>
      <c r="O89" s="0" t="n">
        <v>90</v>
      </c>
      <c r="P89" s="0" t="n">
        <v>0</v>
      </c>
      <c r="Q89" s="0" t="n">
        <v>2</v>
      </c>
    </row>
    <row r="90" customFormat="false" ht="12.8" hidden="false" customHeight="false" outlineLevel="0" collapsed="false">
      <c r="A90" s="0" t="s">
        <v>70</v>
      </c>
      <c r="B90" s="0" t="s">
        <v>441</v>
      </c>
      <c r="F90" s="0" t="n">
        <v>0</v>
      </c>
      <c r="G90" s="0" t="n">
        <v>0</v>
      </c>
      <c r="O90" s="0" t="n">
        <v>90</v>
      </c>
      <c r="P90" s="0" t="n">
        <v>0</v>
      </c>
      <c r="Q90" s="0" t="n">
        <v>2</v>
      </c>
    </row>
    <row r="91" customFormat="false" ht="12.8" hidden="false" customHeight="false" outlineLevel="0" collapsed="false">
      <c r="A91" s="0" t="s">
        <v>70</v>
      </c>
      <c r="B91" s="0" t="s">
        <v>444</v>
      </c>
      <c r="F91" s="0" t="n">
        <v>0</v>
      </c>
      <c r="G91" s="0" t="n">
        <v>0</v>
      </c>
      <c r="O91" s="0" t="n">
        <v>90</v>
      </c>
      <c r="P91" s="0" t="n">
        <v>0</v>
      </c>
      <c r="Q91" s="0" t="n">
        <v>2</v>
      </c>
    </row>
    <row r="92" customFormat="false" ht="12.8" hidden="false" customHeight="false" outlineLevel="0" collapsed="false">
      <c r="A92" s="0" t="s">
        <v>187</v>
      </c>
      <c r="B92" s="0" t="s">
        <v>1029</v>
      </c>
      <c r="F92" s="0" t="n">
        <v>0</v>
      </c>
      <c r="G92" s="0" t="n">
        <v>0</v>
      </c>
      <c r="O92" s="0" t="n">
        <v>90</v>
      </c>
      <c r="P92" s="0" t="n">
        <v>0</v>
      </c>
      <c r="Q92" s="0" t="n">
        <v>2</v>
      </c>
    </row>
    <row r="93" customFormat="false" ht="12.8" hidden="false" customHeight="false" outlineLevel="0" collapsed="false">
      <c r="A93" s="0" t="s">
        <v>187</v>
      </c>
      <c r="B93" s="34" t="s">
        <v>1030</v>
      </c>
      <c r="F93" s="0" t="n">
        <v>0</v>
      </c>
      <c r="G93" s="0" t="n">
        <v>0</v>
      </c>
      <c r="O93" s="0" t="n">
        <v>90</v>
      </c>
      <c r="P93" s="0" t="n">
        <v>0</v>
      </c>
      <c r="Q93" s="0" t="n">
        <v>2</v>
      </c>
    </row>
    <row r="94" customFormat="false" ht="12.8" hidden="false" customHeight="false" outlineLevel="0" collapsed="false">
      <c r="A94" s="0" t="s">
        <v>187</v>
      </c>
      <c r="B94" s="34" t="s">
        <v>1031</v>
      </c>
      <c r="F94" s="0" t="n">
        <v>0</v>
      </c>
      <c r="G94" s="0" t="n">
        <v>0</v>
      </c>
      <c r="O94" s="0" t="n">
        <v>90</v>
      </c>
      <c r="P94" s="0" t="n">
        <v>0</v>
      </c>
      <c r="Q94" s="0" t="n">
        <v>2</v>
      </c>
    </row>
    <row r="95" customFormat="false" ht="12.8" hidden="false" customHeight="false" outlineLevel="0" collapsed="false">
      <c r="A95" s="0" t="s">
        <v>83</v>
      </c>
      <c r="B95" s="34" t="s">
        <v>490</v>
      </c>
      <c r="F95" s="0" t="n">
        <v>0</v>
      </c>
      <c r="G95" s="0" t="n">
        <v>0</v>
      </c>
      <c r="O95" s="0" t="n">
        <v>90</v>
      </c>
      <c r="P95" s="0" t="n">
        <v>0</v>
      </c>
      <c r="Q95" s="0" t="n">
        <v>2</v>
      </c>
    </row>
    <row r="96" customFormat="false" ht="12.8" hidden="false" customHeight="false" outlineLevel="0" collapsed="false">
      <c r="A96" s="0" t="s">
        <v>83</v>
      </c>
      <c r="B96" s="34" t="s">
        <v>499</v>
      </c>
      <c r="F96" s="0" t="n">
        <v>0</v>
      </c>
      <c r="G96" s="0" t="n">
        <v>0</v>
      </c>
      <c r="O96" s="0" t="n">
        <v>90</v>
      </c>
      <c r="P96" s="0" t="n">
        <v>0</v>
      </c>
      <c r="Q96" s="0" t="n">
        <v>2</v>
      </c>
    </row>
    <row r="97" customFormat="false" ht="12.8" hidden="false" customHeight="false" outlineLevel="0" collapsed="false">
      <c r="A97" s="0" t="s">
        <v>83</v>
      </c>
      <c r="B97" s="34" t="s">
        <v>494</v>
      </c>
      <c r="F97" s="0" t="n">
        <v>0</v>
      </c>
      <c r="G97" s="0" t="n">
        <v>0</v>
      </c>
      <c r="O97" s="0" t="n">
        <v>90</v>
      </c>
      <c r="P97" s="0" t="n">
        <v>0</v>
      </c>
      <c r="Q97" s="0" t="n">
        <v>2</v>
      </c>
    </row>
    <row r="98" customFormat="false" ht="12.8" hidden="false" customHeight="false" outlineLevel="0" collapsed="false">
      <c r="A98" s="0" t="s">
        <v>83</v>
      </c>
      <c r="B98" s="34" t="s">
        <v>496</v>
      </c>
      <c r="F98" s="0" t="n">
        <v>0</v>
      </c>
      <c r="G98" s="0" t="n">
        <v>0</v>
      </c>
      <c r="O98" s="0" t="n">
        <v>90</v>
      </c>
      <c r="P98" s="0" t="n">
        <v>0</v>
      </c>
      <c r="Q98" s="0" t="n">
        <v>2</v>
      </c>
    </row>
    <row r="99" customFormat="false" ht="12.8" hidden="false" customHeight="false" outlineLevel="0" collapsed="false">
      <c r="A99" s="0" t="s">
        <v>91</v>
      </c>
      <c r="B99" s="34" t="s">
        <v>1291</v>
      </c>
      <c r="F99" s="0" t="n">
        <v>0</v>
      </c>
      <c r="G99" s="0" t="n">
        <v>0</v>
      </c>
      <c r="O99" s="0" t="n">
        <v>90</v>
      </c>
      <c r="P99" s="0" t="n">
        <v>0</v>
      </c>
      <c r="Q99" s="0" t="n">
        <v>2</v>
      </c>
    </row>
    <row r="100" customFormat="false" ht="12.8" hidden="false" customHeight="false" outlineLevel="0" collapsed="false">
      <c r="A100" s="0" t="s">
        <v>91</v>
      </c>
      <c r="B100" s="0" t="s">
        <v>1292</v>
      </c>
      <c r="F100" s="0" t="n">
        <v>0</v>
      </c>
      <c r="G100" s="0" t="n">
        <v>0</v>
      </c>
      <c r="O100" s="0" t="n">
        <v>90</v>
      </c>
      <c r="P100" s="0" t="n">
        <v>0</v>
      </c>
      <c r="Q100" s="0" t="n">
        <v>2</v>
      </c>
    </row>
    <row r="101" customFormat="false" ht="12.8" hidden="false" customHeight="false" outlineLevel="0" collapsed="false">
      <c r="A101" s="0" t="s">
        <v>99</v>
      </c>
      <c r="B101" s="0" t="s">
        <v>562</v>
      </c>
      <c r="F101" s="0" t="n">
        <v>0</v>
      </c>
      <c r="G101" s="0" t="n">
        <v>0</v>
      </c>
      <c r="O101" s="0" t="n">
        <v>90</v>
      </c>
      <c r="P101" s="0" t="n">
        <v>0</v>
      </c>
      <c r="Q101" s="0" t="n">
        <v>2</v>
      </c>
    </row>
    <row r="102" customFormat="false" ht="12.8" hidden="false" customHeight="false" outlineLevel="0" collapsed="false">
      <c r="A102" s="0" t="s">
        <v>99</v>
      </c>
      <c r="B102" s="0" t="s">
        <v>563</v>
      </c>
      <c r="F102" s="0" t="n">
        <v>0</v>
      </c>
      <c r="G102" s="0" t="n">
        <v>0</v>
      </c>
      <c r="O102" s="0" t="n">
        <v>90</v>
      </c>
      <c r="P102" s="0" t="n">
        <v>0</v>
      </c>
      <c r="Q102" s="0" t="n">
        <v>2</v>
      </c>
    </row>
    <row r="103" customFormat="false" ht="12.8" hidden="false" customHeight="false" outlineLevel="0" collapsed="false">
      <c r="A103" s="0" t="s">
        <v>99</v>
      </c>
      <c r="B103" s="0" t="s">
        <v>564</v>
      </c>
      <c r="F103" s="0" t="n">
        <v>0</v>
      </c>
      <c r="G103" s="0" t="n">
        <v>0</v>
      </c>
      <c r="O103" s="0" t="n">
        <v>90</v>
      </c>
      <c r="P103" s="0" t="n">
        <v>0</v>
      </c>
      <c r="Q103" s="0" t="n">
        <v>2</v>
      </c>
    </row>
    <row r="104" customFormat="false" ht="12.8" hidden="false" customHeight="false" outlineLevel="0" collapsed="false">
      <c r="A104" s="0" t="s">
        <v>99</v>
      </c>
      <c r="B104" s="0" t="s">
        <v>565</v>
      </c>
      <c r="F104" s="0" t="n">
        <v>0</v>
      </c>
      <c r="G104" s="0" t="n">
        <v>0</v>
      </c>
      <c r="O104" s="0" t="n">
        <v>90</v>
      </c>
      <c r="P104" s="0" t="n">
        <v>0</v>
      </c>
      <c r="Q104" s="0" t="n">
        <v>2</v>
      </c>
    </row>
    <row r="105" customFormat="false" ht="12.8" hidden="false" customHeight="false" outlineLevel="0" collapsed="false">
      <c r="A105" s="0" t="s">
        <v>133</v>
      </c>
      <c r="B105" s="0" t="s">
        <v>639</v>
      </c>
      <c r="F105" s="0" t="n">
        <v>0</v>
      </c>
      <c r="G105" s="0" t="n">
        <v>0</v>
      </c>
      <c r="O105" s="0" t="n">
        <v>90</v>
      </c>
      <c r="P105" s="0" t="n">
        <v>0</v>
      </c>
      <c r="Q105" s="0" t="n">
        <v>2</v>
      </c>
    </row>
    <row r="106" customFormat="false" ht="12.8" hidden="false" customHeight="false" outlineLevel="0" collapsed="false">
      <c r="A106" s="0" t="s">
        <v>133</v>
      </c>
      <c r="B106" s="0" t="s">
        <v>640</v>
      </c>
      <c r="F106" s="0" t="n">
        <v>0</v>
      </c>
      <c r="G106" s="0" t="n">
        <v>0</v>
      </c>
      <c r="O106" s="0" t="n">
        <v>90</v>
      </c>
      <c r="P106" s="0" t="n">
        <v>0</v>
      </c>
      <c r="Q106" s="0" t="n">
        <v>2</v>
      </c>
    </row>
    <row r="107" customFormat="false" ht="12.8" hidden="false" customHeight="false" outlineLevel="0" collapsed="false">
      <c r="A107" s="0" t="s">
        <v>133</v>
      </c>
      <c r="B107" s="0" t="s">
        <v>641</v>
      </c>
      <c r="F107" s="0" t="n">
        <v>0</v>
      </c>
      <c r="G107" s="0" t="n">
        <v>0</v>
      </c>
      <c r="O107" s="0" t="n">
        <v>90</v>
      </c>
      <c r="P107" s="0" t="n">
        <v>0</v>
      </c>
      <c r="Q107" s="0" t="n">
        <v>2</v>
      </c>
    </row>
    <row r="108" customFormat="false" ht="12.8" hidden="false" customHeight="false" outlineLevel="0" collapsed="false">
      <c r="A108" s="0" t="s">
        <v>133</v>
      </c>
      <c r="B108" s="0" t="s">
        <v>642</v>
      </c>
      <c r="F108" s="0" t="n">
        <v>0</v>
      </c>
      <c r="G108" s="0" t="n">
        <v>0</v>
      </c>
      <c r="O108" s="0" t="n">
        <v>90</v>
      </c>
      <c r="P108" s="0" t="n">
        <v>0</v>
      </c>
      <c r="Q108" s="0" t="n">
        <v>2</v>
      </c>
    </row>
    <row r="109" customFormat="false" ht="12.8" hidden="false" customHeight="false" outlineLevel="0" collapsed="false">
      <c r="A109" s="0" t="s">
        <v>135</v>
      </c>
      <c r="B109" s="0" t="s">
        <v>648</v>
      </c>
      <c r="F109" s="0" t="n">
        <v>0</v>
      </c>
      <c r="G109" s="0" t="n">
        <v>0</v>
      </c>
      <c r="O109" s="0" t="n">
        <v>90</v>
      </c>
      <c r="P109" s="0" t="n">
        <v>0</v>
      </c>
      <c r="Q109" s="0" t="n">
        <v>2</v>
      </c>
    </row>
    <row r="110" customFormat="false" ht="12.8" hidden="false" customHeight="false" outlineLevel="0" collapsed="false">
      <c r="A110" s="0" t="s">
        <v>135</v>
      </c>
      <c r="B110" s="0" t="s">
        <v>649</v>
      </c>
      <c r="F110" s="0" t="n">
        <v>0</v>
      </c>
      <c r="G110" s="0" t="n">
        <v>0</v>
      </c>
      <c r="O110" s="0" t="n">
        <v>90</v>
      </c>
      <c r="P110" s="0" t="n">
        <v>0</v>
      </c>
      <c r="Q110" s="0" t="n">
        <v>2</v>
      </c>
    </row>
    <row r="111" customFormat="false" ht="12.8" hidden="false" customHeight="false" outlineLevel="0" collapsed="false">
      <c r="A111" s="0" t="s">
        <v>135</v>
      </c>
      <c r="B111" s="0" t="s">
        <v>650</v>
      </c>
      <c r="F111" s="0" t="n">
        <v>0</v>
      </c>
      <c r="G111" s="0" t="n">
        <v>0</v>
      </c>
      <c r="O111" s="0" t="n">
        <v>90</v>
      </c>
      <c r="P111" s="0" t="n">
        <v>0</v>
      </c>
      <c r="Q111" s="0" t="n">
        <v>2</v>
      </c>
    </row>
    <row r="112" customFormat="false" ht="12.8" hidden="false" customHeight="false" outlineLevel="0" collapsed="false">
      <c r="A112" s="0" t="s">
        <v>135</v>
      </c>
      <c r="B112" s="0" t="s">
        <v>651</v>
      </c>
      <c r="F112" s="0" t="n">
        <v>0</v>
      </c>
      <c r="G112" s="0" t="n">
        <v>0</v>
      </c>
      <c r="O112" s="0" t="n">
        <v>90</v>
      </c>
      <c r="P112" s="0" t="n">
        <v>0</v>
      </c>
      <c r="Q112" s="0" t="n">
        <v>2</v>
      </c>
    </row>
  </sheetData>
  <autoFilter ref="A1:R11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sheetData>
    <row r="1" customFormat="false" ht="12.8" hidden="false" customHeight="false" outlineLevel="0" collapsed="false">
      <c r="A1" s="0" t="s">
        <v>288</v>
      </c>
      <c r="B1" s="0" t="s">
        <v>1432</v>
      </c>
      <c r="C1" s="0" t="s">
        <v>1935</v>
      </c>
    </row>
    <row r="2" customFormat="false" ht="12.8" hidden="false" customHeight="false" outlineLevel="0" collapsed="false">
      <c r="A2" s="10" t="s">
        <v>162</v>
      </c>
      <c r="B2" s="0" t="n">
        <v>1</v>
      </c>
      <c r="C2" s="0" t="n">
        <v>3</v>
      </c>
    </row>
    <row r="3" customFormat="false" ht="12.8" hidden="false" customHeight="false" outlineLevel="0" collapsed="false">
      <c r="A3" s="10" t="s">
        <v>31</v>
      </c>
      <c r="B3" s="0" t="n">
        <v>1</v>
      </c>
      <c r="C3" s="0" t="n">
        <v>5</v>
      </c>
    </row>
    <row r="4" customFormat="false" ht="12.8" hidden="false" customHeight="false" outlineLevel="0" collapsed="false">
      <c r="A4" s="10" t="s">
        <v>166</v>
      </c>
      <c r="B4" s="0" t="n">
        <v>1</v>
      </c>
      <c r="C4" s="0" t="n">
        <v>13</v>
      </c>
    </row>
    <row r="5" customFormat="false" ht="12.8" hidden="false" customHeight="false" outlineLevel="0" collapsed="false">
      <c r="A5" s="10" t="s">
        <v>174</v>
      </c>
      <c r="B5" s="0" t="n">
        <v>1</v>
      </c>
      <c r="C5" s="0" t="n">
        <v>5</v>
      </c>
    </row>
    <row r="6" customFormat="false" ht="12.8" hidden="false" customHeight="false" outlineLevel="0" collapsed="false">
      <c r="A6" s="10" t="s">
        <v>93</v>
      </c>
      <c r="B6" s="0" t="n">
        <v>1</v>
      </c>
      <c r="C6" s="0" t="n">
        <v>2</v>
      </c>
    </row>
    <row r="7" customFormat="false" ht="12.8" hidden="false" customHeight="false" outlineLevel="0" collapsed="false">
      <c r="A7" s="0" t="s">
        <v>199</v>
      </c>
      <c r="B7" s="0" t="n">
        <v>1</v>
      </c>
      <c r="C7" s="0" t="n">
        <v>2</v>
      </c>
    </row>
    <row r="8" customFormat="false" ht="12.8" hidden="false" customHeight="false" outlineLevel="0" collapsed="false">
      <c r="A8" s="10" t="s">
        <v>203</v>
      </c>
      <c r="B8" s="0" t="n">
        <v>1</v>
      </c>
      <c r="C8" s="0" t="n">
        <v>2</v>
      </c>
    </row>
    <row r="9" customFormat="false" ht="12.8" hidden="false" customHeight="false" outlineLevel="0" collapsed="false">
      <c r="A9" s="10" t="s">
        <v>20</v>
      </c>
      <c r="B9" s="0" t="n">
        <v>0</v>
      </c>
      <c r="C9" s="0" t="n">
        <v>7</v>
      </c>
    </row>
    <row r="10" customFormat="false" ht="12.8" hidden="false" customHeight="false" outlineLevel="0" collapsed="false">
      <c r="A10" s="10" t="s">
        <v>29</v>
      </c>
      <c r="B10" s="0" t="n">
        <v>0</v>
      </c>
      <c r="C10" s="0" t="n">
        <v>11</v>
      </c>
    </row>
    <row r="11" customFormat="false" ht="12.8" hidden="false" customHeight="false" outlineLevel="0" collapsed="false">
      <c r="A11" s="10" t="s">
        <v>56</v>
      </c>
      <c r="B11" s="0" t="n">
        <v>0</v>
      </c>
      <c r="C11" s="0" t="n">
        <v>7</v>
      </c>
    </row>
    <row r="12" customFormat="false" ht="12.8" hidden="false" customHeight="false" outlineLevel="0" collapsed="false">
      <c r="A12" s="10" t="s">
        <v>66</v>
      </c>
      <c r="B12" s="0" t="n">
        <v>0</v>
      </c>
      <c r="C12" s="0" t="n">
        <v>5</v>
      </c>
    </row>
    <row r="13" customFormat="false" ht="12.8" hidden="false" customHeight="false" outlineLevel="0" collapsed="false">
      <c r="A13" s="10" t="s">
        <v>70</v>
      </c>
      <c r="B13" s="0" t="n">
        <v>0</v>
      </c>
      <c r="C13" s="0" t="n">
        <v>23</v>
      </c>
    </row>
    <row r="14" customFormat="false" ht="12.8" hidden="false" customHeight="false" outlineLevel="0" collapsed="false">
      <c r="A14" s="10" t="s">
        <v>87</v>
      </c>
      <c r="B14" s="0" t="n">
        <v>0</v>
      </c>
      <c r="C14" s="0" t="n">
        <v>12</v>
      </c>
    </row>
    <row r="15" customFormat="false" ht="12.8" hidden="false" customHeight="false" outlineLevel="0" collapsed="false">
      <c r="A15" s="0" t="s">
        <v>101</v>
      </c>
      <c r="B15" s="0" t="n">
        <v>0</v>
      </c>
      <c r="C15" s="0" t="n">
        <v>2</v>
      </c>
    </row>
    <row r="16" customFormat="false" ht="12.8" hidden="false" customHeight="false" outlineLevel="0" collapsed="false">
      <c r="A16" s="0" t="s">
        <v>103</v>
      </c>
      <c r="B16" s="0" t="n">
        <v>0</v>
      </c>
      <c r="C16" s="0" t="n">
        <v>6</v>
      </c>
    </row>
    <row r="17" customFormat="false" ht="12.8" hidden="false" customHeight="false" outlineLevel="0" collapsed="false">
      <c r="A17" s="0" t="s">
        <v>109</v>
      </c>
      <c r="B17" s="0" t="n">
        <v>0</v>
      </c>
      <c r="C17" s="0" t="n">
        <v>14</v>
      </c>
    </row>
    <row r="18" customFormat="false" ht="12.8" hidden="false" customHeight="false" outlineLevel="0" collapsed="false">
      <c r="A18" s="0" t="s">
        <v>111</v>
      </c>
      <c r="B18" s="0" t="n">
        <v>0</v>
      </c>
      <c r="C18" s="0" t="n">
        <v>1</v>
      </c>
    </row>
    <row r="19" customFormat="false" ht="12.8" hidden="false" customHeight="false" outlineLevel="0" collapsed="false">
      <c r="A19" s="0" t="s">
        <v>123</v>
      </c>
      <c r="B19" s="0" t="n">
        <v>0</v>
      </c>
      <c r="C19" s="0" t="n">
        <v>1</v>
      </c>
    </row>
    <row r="20" customFormat="false" ht="12.8" hidden="false" customHeight="false" outlineLevel="0" collapsed="false">
      <c r="A20" s="0" t="s">
        <v>125</v>
      </c>
      <c r="B20" s="0" t="n">
        <v>0</v>
      </c>
      <c r="C20" s="0" t="n">
        <v>1</v>
      </c>
    </row>
    <row r="21" customFormat="false" ht="12.8" hidden="false" customHeight="false" outlineLevel="0" collapsed="false">
      <c r="A21" s="10" t="s">
        <v>127</v>
      </c>
      <c r="B21" s="0" t="n">
        <v>0</v>
      </c>
      <c r="C21" s="0" t="n">
        <v>1</v>
      </c>
    </row>
    <row r="22" customFormat="false" ht="12.8" hidden="false" customHeight="false" outlineLevel="0" collapsed="false">
      <c r="A22" s="10" t="s">
        <v>129</v>
      </c>
      <c r="B22" s="0" t="n">
        <v>0</v>
      </c>
      <c r="C22" s="0" t="n">
        <v>13</v>
      </c>
    </row>
    <row r="23" customFormat="false" ht="12.8" hidden="false" customHeight="false" outlineLevel="0" collapsed="false">
      <c r="A23" s="10" t="s">
        <v>133</v>
      </c>
      <c r="B23" s="0" t="n">
        <v>0</v>
      </c>
      <c r="C23" s="0" t="n">
        <v>10</v>
      </c>
    </row>
    <row r="24" customFormat="false" ht="12.8" hidden="false" customHeight="false" outlineLevel="0" collapsed="false">
      <c r="A24" s="0" t="s">
        <v>26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s">
        <v>105</v>
      </c>
      <c r="B25" s="0" t="s">
        <v>73</v>
      </c>
      <c r="C25" s="0" t="n">
        <v>0</v>
      </c>
    </row>
    <row r="26" customFormat="false" ht="12.8" hidden="false" customHeight="false" outlineLevel="0" collapsed="false">
      <c r="A26" s="0" t="s">
        <v>1676</v>
      </c>
      <c r="B26" s="0" t="s">
        <v>73</v>
      </c>
      <c r="C26" s="0" t="n">
        <v>0</v>
      </c>
    </row>
    <row r="27" customFormat="false" ht="12.8" hidden="false" customHeight="false" outlineLevel="0" collapsed="false">
      <c r="A27" s="10" t="s">
        <v>180</v>
      </c>
      <c r="B27" s="0" t="s">
        <v>73</v>
      </c>
      <c r="C27" s="0" t="n">
        <v>5</v>
      </c>
    </row>
    <row r="28" customFormat="false" ht="12.8" hidden="false" customHeight="false" outlineLevel="0" collapsed="false">
      <c r="A28" s="0" t="s">
        <v>1252</v>
      </c>
      <c r="B28" s="0" t="s">
        <v>73</v>
      </c>
      <c r="C28" s="0" t="n">
        <v>3</v>
      </c>
    </row>
    <row r="29" customFormat="false" ht="12.8" hidden="false" customHeight="false" outlineLevel="0" collapsed="false">
      <c r="A29" s="10" t="s">
        <v>72</v>
      </c>
      <c r="B29" s="0" t="s">
        <v>73</v>
      </c>
      <c r="C29" s="0" t="n">
        <v>19</v>
      </c>
    </row>
    <row r="30" customFormat="false" ht="12.8" hidden="false" customHeight="false" outlineLevel="0" collapsed="false">
      <c r="A30" s="0" t="s">
        <v>77</v>
      </c>
      <c r="B30" s="0" t="s">
        <v>73</v>
      </c>
      <c r="C30" s="0" t="n">
        <v>3</v>
      </c>
    </row>
    <row r="31" customFormat="false" ht="12.8" hidden="false" customHeight="false" outlineLevel="0" collapsed="false">
      <c r="A31" s="0" t="s">
        <v>1278</v>
      </c>
      <c r="B31" s="0" t="s">
        <v>73</v>
      </c>
      <c r="C31" s="0" t="n">
        <v>2</v>
      </c>
    </row>
    <row r="32" customFormat="false" ht="12.8" hidden="false" customHeight="false" outlineLevel="0" collapsed="false">
      <c r="A32" s="10" t="s">
        <v>193</v>
      </c>
      <c r="B32" s="0" t="s">
        <v>73</v>
      </c>
      <c r="C32" s="0" t="n">
        <v>7</v>
      </c>
    </row>
    <row r="33" customFormat="false" ht="12.8" hidden="false" customHeight="false" outlineLevel="0" collapsed="false">
      <c r="A33" s="0" t="s">
        <v>89</v>
      </c>
      <c r="B33" s="0" t="s">
        <v>73</v>
      </c>
      <c r="C33" s="0" t="n">
        <v>3</v>
      </c>
    </row>
    <row r="34" customFormat="false" ht="12.8" hidden="false" customHeight="false" outlineLevel="0" collapsed="false">
      <c r="A34" s="0" t="s">
        <v>117</v>
      </c>
      <c r="B34" s="0" t="s">
        <v>73</v>
      </c>
      <c r="C34" s="0" t="n">
        <v>2</v>
      </c>
    </row>
    <row r="35" customFormat="false" ht="12.8" hidden="false" customHeight="false" outlineLevel="0" collapsed="false">
      <c r="A35" s="0" t="s">
        <v>201</v>
      </c>
      <c r="B35" s="0" t="s">
        <v>73</v>
      </c>
      <c r="C35" s="0" t="n">
        <v>3</v>
      </c>
    </row>
    <row r="36" customFormat="false" ht="12.8" hidden="false" customHeight="false" outlineLevel="0" collapsed="false">
      <c r="A36" s="0" t="s">
        <v>1313</v>
      </c>
      <c r="B36" s="0" t="s">
        <v>73</v>
      </c>
      <c r="C36" s="0" t="n">
        <v>3</v>
      </c>
    </row>
    <row r="37" customFormat="false" ht="12.8" hidden="false" customHeight="false" outlineLevel="0" collapsed="false">
      <c r="A37" s="0" t="s">
        <v>91</v>
      </c>
      <c r="B37" s="0" t="s">
        <v>73</v>
      </c>
      <c r="C37" s="0" t="n">
        <v>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1224489795918"/>
    <col collapsed="false" hidden="false" max="2" min="2" style="0" width="36.3112244897959"/>
    <col collapsed="false" hidden="false" max="3" min="3" style="0" width="4.45408163265306"/>
  </cols>
  <sheetData>
    <row r="1" customFormat="false" ht="12.8" hidden="false" customHeight="false" outlineLevel="0" collapsed="false">
      <c r="A1" s="0" t="s">
        <v>1626</v>
      </c>
      <c r="B1" s="0" t="s">
        <v>1627</v>
      </c>
      <c r="C1" s="0" t="s">
        <v>1432</v>
      </c>
    </row>
    <row r="2" customFormat="false" ht="12.8" hidden="false" customHeight="false" outlineLevel="0" collapsed="false">
      <c r="A2" s="0" t="s">
        <v>160</v>
      </c>
      <c r="B2" s="0" t="s">
        <v>866</v>
      </c>
      <c r="C2" s="0" t="n">
        <v>1</v>
      </c>
    </row>
    <row r="3" customFormat="false" ht="12.8" hidden="false" customHeight="false" outlineLevel="0" collapsed="false">
      <c r="A3" s="0" t="s">
        <v>160</v>
      </c>
      <c r="B3" s="0" t="s">
        <v>869</v>
      </c>
      <c r="C3" s="0" t="n">
        <v>1</v>
      </c>
    </row>
    <row r="4" customFormat="false" ht="12.8" hidden="false" customHeight="false" outlineLevel="0" collapsed="false">
      <c r="A4" s="0" t="s">
        <v>16</v>
      </c>
      <c r="B4" s="0" t="s">
        <v>314</v>
      </c>
      <c r="C4" s="0" t="n">
        <v>0</v>
      </c>
    </row>
    <row r="5" customFormat="false" ht="12.8" hidden="false" customHeight="false" outlineLevel="0" collapsed="false">
      <c r="A5" s="0" t="s">
        <v>16</v>
      </c>
      <c r="B5" s="0" t="s">
        <v>315</v>
      </c>
      <c r="C5" s="0" t="n">
        <v>0</v>
      </c>
    </row>
    <row r="6" customFormat="false" ht="12.8" hidden="false" customHeight="false" outlineLevel="0" collapsed="false">
      <c r="A6" s="0" t="s">
        <v>16</v>
      </c>
      <c r="B6" s="0" t="s">
        <v>316</v>
      </c>
      <c r="C6" s="0" t="n">
        <v>0</v>
      </c>
    </row>
    <row r="7" customFormat="false" ht="12.8" hidden="false" customHeight="false" outlineLevel="0" collapsed="false">
      <c r="A7" s="0" t="s">
        <v>16</v>
      </c>
      <c r="B7" s="0" t="s">
        <v>317</v>
      </c>
      <c r="C7" s="0" t="n">
        <v>0</v>
      </c>
    </row>
    <row r="8" customFormat="false" ht="12.8" hidden="false" customHeight="false" outlineLevel="0" collapsed="false">
      <c r="A8" s="0" t="s">
        <v>16</v>
      </c>
      <c r="B8" s="0" t="s">
        <v>319</v>
      </c>
      <c r="C8" s="0" t="n">
        <v>0</v>
      </c>
    </row>
    <row r="9" customFormat="false" ht="12.8" hidden="false" customHeight="false" outlineLevel="0" collapsed="false">
      <c r="A9" s="0" t="s">
        <v>16</v>
      </c>
      <c r="B9" s="0" t="s">
        <v>320</v>
      </c>
      <c r="C9" s="0" t="n">
        <v>0</v>
      </c>
    </row>
    <row r="10" customFormat="false" ht="12.8" hidden="false" customHeight="false" outlineLevel="0" collapsed="false">
      <c r="A10" s="0" t="s">
        <v>16</v>
      </c>
      <c r="B10" s="0" t="s">
        <v>321</v>
      </c>
      <c r="C10" s="0" t="n">
        <v>0</v>
      </c>
    </row>
    <row r="11" customFormat="false" ht="12.8" hidden="false" customHeight="false" outlineLevel="0" collapsed="false">
      <c r="A11" s="0" t="s">
        <v>23</v>
      </c>
      <c r="B11" s="0" t="s">
        <v>875</v>
      </c>
      <c r="C11" s="0" t="n">
        <v>1</v>
      </c>
    </row>
    <row r="12" customFormat="false" ht="12.8" hidden="false" customHeight="false" outlineLevel="0" collapsed="false">
      <c r="A12" s="0" t="s">
        <v>23</v>
      </c>
      <c r="B12" s="0" t="s">
        <v>876</v>
      </c>
      <c r="C12" s="0" t="n">
        <v>1</v>
      </c>
    </row>
    <row r="13" customFormat="false" ht="12.8" hidden="false" customHeight="false" outlineLevel="0" collapsed="false">
      <c r="A13" s="0" t="s">
        <v>23</v>
      </c>
      <c r="B13" s="0" t="s">
        <v>877</v>
      </c>
      <c r="C13" s="0" t="n">
        <v>1</v>
      </c>
    </row>
    <row r="14" customFormat="false" ht="12.8" hidden="false" customHeight="false" outlineLevel="0" collapsed="false">
      <c r="A14" s="0" t="s">
        <v>23</v>
      </c>
      <c r="B14" s="0" t="s">
        <v>880</v>
      </c>
      <c r="C14" s="0" t="n">
        <v>1</v>
      </c>
    </row>
    <row r="15" customFormat="false" ht="12.8" hidden="false" customHeight="false" outlineLevel="0" collapsed="false">
      <c r="A15" s="0" t="s">
        <v>164</v>
      </c>
      <c r="B15" s="0" t="s">
        <v>894</v>
      </c>
      <c r="C15" s="0" t="n">
        <v>1</v>
      </c>
    </row>
    <row r="16" customFormat="false" ht="12.8" hidden="false" customHeight="false" outlineLevel="0" collapsed="false">
      <c r="A16" s="0" t="s">
        <v>164</v>
      </c>
      <c r="B16" s="0" t="s">
        <v>895</v>
      </c>
      <c r="C16" s="0" t="n">
        <v>1</v>
      </c>
    </row>
    <row r="17" customFormat="false" ht="12.8" hidden="false" customHeight="false" outlineLevel="0" collapsed="false">
      <c r="A17" s="0" t="s">
        <v>164</v>
      </c>
      <c r="B17" s="0" t="s">
        <v>896</v>
      </c>
      <c r="C17" s="0" t="n">
        <v>1</v>
      </c>
    </row>
    <row r="18" customFormat="false" ht="12.8" hidden="false" customHeight="false" outlineLevel="0" collapsed="false">
      <c r="A18" s="0" t="s">
        <v>164</v>
      </c>
      <c r="B18" s="0" t="s">
        <v>897</v>
      </c>
      <c r="C18" s="0" t="n">
        <v>1</v>
      </c>
    </row>
    <row r="19" customFormat="false" ht="12.8" hidden="false" customHeight="false" outlineLevel="0" collapsed="false">
      <c r="A19" s="0" t="s">
        <v>164</v>
      </c>
      <c r="B19" s="0" t="s">
        <v>898</v>
      </c>
      <c r="C19" s="0" t="n">
        <v>1</v>
      </c>
    </row>
    <row r="20" customFormat="false" ht="12.8" hidden="false" customHeight="false" outlineLevel="0" collapsed="false">
      <c r="A20" s="0" t="s">
        <v>164</v>
      </c>
      <c r="B20" s="0" t="s">
        <v>899</v>
      </c>
      <c r="C20" s="0" t="n">
        <v>1</v>
      </c>
    </row>
    <row r="21" customFormat="false" ht="12.8" hidden="false" customHeight="false" outlineLevel="0" collapsed="false">
      <c r="A21" s="0" t="s">
        <v>164</v>
      </c>
      <c r="B21" s="0" t="s">
        <v>901</v>
      </c>
      <c r="C21" s="0" t="n">
        <v>1</v>
      </c>
    </row>
    <row r="22" customFormat="false" ht="12.8" hidden="false" customHeight="false" outlineLevel="0" collapsed="false">
      <c r="A22" s="0" t="s">
        <v>164</v>
      </c>
      <c r="B22" s="0" t="s">
        <v>902</v>
      </c>
      <c r="C22" s="0" t="n">
        <v>1</v>
      </c>
    </row>
    <row r="23" customFormat="false" ht="12.8" hidden="false" customHeight="false" outlineLevel="0" collapsed="false">
      <c r="A23" s="0" t="s">
        <v>164</v>
      </c>
      <c r="B23" s="0" t="s">
        <v>903</v>
      </c>
      <c r="C23" s="0" t="n">
        <v>1</v>
      </c>
    </row>
    <row r="24" customFormat="false" ht="12.8" hidden="false" customHeight="false" outlineLevel="0" collapsed="false">
      <c r="A24" s="0" t="s">
        <v>33</v>
      </c>
      <c r="B24" s="0" t="s">
        <v>336</v>
      </c>
      <c r="C24" s="0" t="n">
        <v>0</v>
      </c>
    </row>
    <row r="25" customFormat="false" ht="12.8" hidden="false" customHeight="false" outlineLevel="0" collapsed="false">
      <c r="A25" s="0" t="s">
        <v>33</v>
      </c>
      <c r="B25" s="0" t="s">
        <v>338</v>
      </c>
      <c r="C25" s="0" t="n">
        <v>0</v>
      </c>
    </row>
    <row r="26" customFormat="false" ht="12.8" hidden="false" customHeight="false" outlineLevel="0" collapsed="false">
      <c r="A26" s="0" t="s">
        <v>170</v>
      </c>
      <c r="B26" s="0" t="s">
        <v>922</v>
      </c>
      <c r="C26" s="0" t="n">
        <v>1</v>
      </c>
    </row>
    <row r="27" customFormat="false" ht="12.8" hidden="false" customHeight="false" outlineLevel="0" collapsed="false">
      <c r="A27" s="0" t="s">
        <v>170</v>
      </c>
      <c r="B27" s="0" t="s">
        <v>923</v>
      </c>
      <c r="C27" s="0" t="n">
        <v>1</v>
      </c>
    </row>
    <row r="28" customFormat="false" ht="12.8" hidden="false" customHeight="false" outlineLevel="0" collapsed="false">
      <c r="A28" s="0" t="s">
        <v>170</v>
      </c>
      <c r="B28" s="0" t="s">
        <v>924</v>
      </c>
      <c r="C28" s="0" t="n">
        <v>1</v>
      </c>
    </row>
    <row r="29" customFormat="false" ht="12.8" hidden="false" customHeight="false" outlineLevel="0" collapsed="false">
      <c r="A29" s="0" t="s">
        <v>170</v>
      </c>
      <c r="B29" s="0" t="s">
        <v>925</v>
      </c>
      <c r="C29" s="0" t="n">
        <v>1</v>
      </c>
    </row>
    <row r="30" customFormat="false" ht="12.8" hidden="false" customHeight="false" outlineLevel="0" collapsed="false">
      <c r="A30" s="0" t="s">
        <v>36</v>
      </c>
      <c r="B30" s="0" t="s">
        <v>340</v>
      </c>
      <c r="C30" s="0" t="n">
        <v>0</v>
      </c>
    </row>
    <row r="31" customFormat="false" ht="12.8" hidden="false" customHeight="false" outlineLevel="0" collapsed="false">
      <c r="A31" s="0" t="s">
        <v>36</v>
      </c>
      <c r="B31" s="0" t="s">
        <v>341</v>
      </c>
      <c r="C31" s="0" t="n">
        <v>0</v>
      </c>
    </row>
    <row r="32" customFormat="false" ht="12.8" hidden="false" customHeight="false" outlineLevel="0" collapsed="false">
      <c r="A32" s="0" t="s">
        <v>36</v>
      </c>
      <c r="B32" s="0" t="s">
        <v>342</v>
      </c>
      <c r="C32" s="0" t="n">
        <v>0</v>
      </c>
    </row>
    <row r="33" customFormat="false" ht="12.8" hidden="false" customHeight="false" outlineLevel="0" collapsed="false">
      <c r="A33" s="0" t="s">
        <v>36</v>
      </c>
      <c r="B33" s="0" t="s">
        <v>343</v>
      </c>
      <c r="C33" s="0" t="n">
        <v>0</v>
      </c>
    </row>
    <row r="34" customFormat="false" ht="12.8" hidden="false" customHeight="false" outlineLevel="0" collapsed="false">
      <c r="A34" s="0" t="s">
        <v>172</v>
      </c>
      <c r="B34" s="0" t="s">
        <v>928</v>
      </c>
      <c r="C34" s="0" t="n">
        <v>1</v>
      </c>
    </row>
    <row r="35" customFormat="false" ht="12.8" hidden="false" customHeight="false" outlineLevel="0" collapsed="false">
      <c r="A35" s="0" t="s">
        <v>172</v>
      </c>
      <c r="B35" s="0" t="s">
        <v>929</v>
      </c>
      <c r="C35" s="0" t="n">
        <v>1</v>
      </c>
    </row>
    <row r="36" customFormat="false" ht="12.8" hidden="false" customHeight="false" outlineLevel="0" collapsed="false">
      <c r="A36" s="0" t="s">
        <v>172</v>
      </c>
      <c r="B36" s="0" t="s">
        <v>930</v>
      </c>
      <c r="C36" s="0" t="n">
        <v>1</v>
      </c>
    </row>
    <row r="37" customFormat="false" ht="12.8" hidden="false" customHeight="false" outlineLevel="0" collapsed="false">
      <c r="A37" s="0" t="s">
        <v>172</v>
      </c>
      <c r="B37" s="0" t="s">
        <v>931</v>
      </c>
      <c r="C37" s="0" t="n">
        <v>1</v>
      </c>
    </row>
    <row r="38" customFormat="false" ht="12.8" hidden="false" customHeight="false" outlineLevel="0" collapsed="false">
      <c r="A38" s="0" t="s">
        <v>172</v>
      </c>
      <c r="B38" s="0" t="s">
        <v>932</v>
      </c>
      <c r="C38" s="0" t="n">
        <v>1</v>
      </c>
    </row>
    <row r="39" customFormat="false" ht="12.8" hidden="false" customHeight="false" outlineLevel="0" collapsed="false">
      <c r="A39" s="0" t="s">
        <v>172</v>
      </c>
      <c r="B39" s="0" t="s">
        <v>934</v>
      </c>
      <c r="C39" s="0" t="n">
        <v>1</v>
      </c>
    </row>
    <row r="40" customFormat="false" ht="12.8" hidden="false" customHeight="false" outlineLevel="0" collapsed="false">
      <c r="A40" s="0" t="s">
        <v>172</v>
      </c>
      <c r="B40" s="0" t="s">
        <v>935</v>
      </c>
      <c r="C40" s="0" t="n">
        <v>1</v>
      </c>
    </row>
    <row r="41" customFormat="false" ht="12.8" hidden="false" customHeight="false" outlineLevel="0" collapsed="false">
      <c r="A41" s="0" t="s">
        <v>172</v>
      </c>
      <c r="B41" s="0" t="s">
        <v>936</v>
      </c>
      <c r="C41" s="0" t="n">
        <v>1</v>
      </c>
    </row>
    <row r="42" customFormat="false" ht="12.8" hidden="false" customHeight="false" outlineLevel="0" collapsed="false">
      <c r="A42" s="0" t="s">
        <v>172</v>
      </c>
      <c r="B42" s="0" t="s">
        <v>937</v>
      </c>
      <c r="C42" s="0" t="n">
        <v>1</v>
      </c>
    </row>
    <row r="43" customFormat="false" ht="12.8" hidden="false" customHeight="false" outlineLevel="0" collapsed="false">
      <c r="A43" s="0" t="s">
        <v>172</v>
      </c>
      <c r="B43" s="0" t="s">
        <v>938</v>
      </c>
      <c r="C43" s="0" t="n">
        <v>1</v>
      </c>
    </row>
    <row r="44" customFormat="false" ht="12.8" hidden="false" customHeight="false" outlineLevel="0" collapsed="false">
      <c r="A44" s="0" t="s">
        <v>172</v>
      </c>
      <c r="B44" s="0" t="s">
        <v>939</v>
      </c>
      <c r="C44" s="0" t="n">
        <v>1</v>
      </c>
    </row>
    <row r="45" customFormat="false" ht="12.8" hidden="false" customHeight="false" outlineLevel="0" collapsed="false">
      <c r="A45" s="0" t="s">
        <v>172</v>
      </c>
      <c r="B45" s="0" t="s">
        <v>940</v>
      </c>
      <c r="C45" s="0" t="n">
        <v>1</v>
      </c>
    </row>
    <row r="46" customFormat="false" ht="12.8" hidden="false" customHeight="false" outlineLevel="0" collapsed="false">
      <c r="A46" s="0" t="s">
        <v>172</v>
      </c>
      <c r="B46" s="0" t="s">
        <v>941</v>
      </c>
      <c r="C46" s="0" t="n">
        <v>1</v>
      </c>
    </row>
    <row r="47" customFormat="false" ht="12.8" hidden="false" customHeight="false" outlineLevel="0" collapsed="false">
      <c r="A47" s="0" t="s">
        <v>176</v>
      </c>
      <c r="B47" s="0" t="s">
        <v>956</v>
      </c>
      <c r="C47" s="0" t="n">
        <v>1</v>
      </c>
    </row>
    <row r="48" customFormat="false" ht="12.8" hidden="false" customHeight="false" outlineLevel="0" collapsed="false">
      <c r="A48" s="0" t="s">
        <v>176</v>
      </c>
      <c r="B48" s="0" t="s">
        <v>962</v>
      </c>
      <c r="C48" s="0" t="n">
        <v>1</v>
      </c>
    </row>
    <row r="49" customFormat="false" ht="12.8" hidden="false" customHeight="false" outlineLevel="0" collapsed="false">
      <c r="A49" s="0" t="s">
        <v>176</v>
      </c>
      <c r="B49" s="0" t="s">
        <v>967</v>
      </c>
      <c r="C49" s="0" t="n">
        <v>1</v>
      </c>
    </row>
    <row r="50" customFormat="false" ht="12.8" hidden="false" customHeight="false" outlineLevel="0" collapsed="false">
      <c r="A50" s="0" t="s">
        <v>176</v>
      </c>
      <c r="B50" s="0" t="s">
        <v>968</v>
      </c>
      <c r="C50" s="0" t="n">
        <v>1</v>
      </c>
    </row>
    <row r="51" customFormat="false" ht="12.8" hidden="false" customHeight="false" outlineLevel="0" collapsed="false">
      <c r="A51" s="0" t="s">
        <v>176</v>
      </c>
      <c r="B51" s="0" t="s">
        <v>971</v>
      </c>
      <c r="C51" s="0" t="n">
        <v>1</v>
      </c>
    </row>
    <row r="52" customFormat="false" ht="12.8" hidden="false" customHeight="false" outlineLevel="0" collapsed="false">
      <c r="A52" s="0" t="s">
        <v>178</v>
      </c>
      <c r="B52" s="0" t="s">
        <v>991</v>
      </c>
      <c r="C52" s="0" t="n">
        <v>1</v>
      </c>
    </row>
    <row r="53" customFormat="false" ht="12.8" hidden="false" customHeight="false" outlineLevel="0" collapsed="false">
      <c r="A53" s="0" t="s">
        <v>178</v>
      </c>
      <c r="B53" s="0" t="s">
        <v>992</v>
      </c>
      <c r="C53" s="0" t="n">
        <v>1</v>
      </c>
    </row>
    <row r="54" customFormat="false" ht="12.8" hidden="false" customHeight="false" outlineLevel="0" collapsed="false">
      <c r="A54" s="0" t="s">
        <v>39</v>
      </c>
      <c r="B54" s="0" t="s">
        <v>346</v>
      </c>
      <c r="C54" s="0" t="n">
        <v>0</v>
      </c>
    </row>
    <row r="55" customFormat="false" ht="12.8" hidden="false" customHeight="false" outlineLevel="0" collapsed="false">
      <c r="A55" s="0" t="s">
        <v>41</v>
      </c>
      <c r="B55" s="0" t="s">
        <v>350</v>
      </c>
      <c r="C55" s="0" t="n">
        <v>0</v>
      </c>
    </row>
    <row r="56" customFormat="false" ht="12.8" hidden="false" customHeight="false" outlineLevel="0" collapsed="false">
      <c r="A56" s="0" t="s">
        <v>43</v>
      </c>
      <c r="B56" s="0" t="s">
        <v>353</v>
      </c>
      <c r="C56" s="0" t="n">
        <v>0</v>
      </c>
    </row>
    <row r="57" customFormat="false" ht="12.8" hidden="false" customHeight="false" outlineLevel="0" collapsed="false">
      <c r="A57" s="0" t="s">
        <v>43</v>
      </c>
      <c r="B57" s="0" t="s">
        <v>355</v>
      </c>
      <c r="C57" s="0" t="n">
        <v>0</v>
      </c>
    </row>
    <row r="58" customFormat="false" ht="12.8" hidden="false" customHeight="false" outlineLevel="0" collapsed="false">
      <c r="A58" s="0" t="s">
        <v>43</v>
      </c>
      <c r="B58" s="0" t="s">
        <v>357</v>
      </c>
      <c r="C58" s="0" t="n">
        <v>0</v>
      </c>
    </row>
    <row r="59" customFormat="false" ht="12.8" hidden="false" customHeight="false" outlineLevel="0" collapsed="false">
      <c r="A59" s="0" t="s">
        <v>43</v>
      </c>
      <c r="B59" s="0" t="s">
        <v>359</v>
      </c>
      <c r="C59" s="0" t="n">
        <v>0</v>
      </c>
    </row>
    <row r="60" customFormat="false" ht="12.8" hidden="false" customHeight="false" outlineLevel="0" collapsed="false">
      <c r="A60" s="0" t="s">
        <v>53</v>
      </c>
      <c r="B60" s="0" t="s">
        <v>360</v>
      </c>
      <c r="C60" s="0" t="n">
        <v>0</v>
      </c>
    </row>
    <row r="61" customFormat="false" ht="12.8" hidden="false" customHeight="false" outlineLevel="0" collapsed="false">
      <c r="A61" s="0" t="s">
        <v>53</v>
      </c>
      <c r="B61" s="0" t="s">
        <v>363</v>
      </c>
      <c r="C61" s="0" t="n">
        <v>0</v>
      </c>
    </row>
    <row r="62" customFormat="false" ht="12.8" hidden="false" customHeight="false" outlineLevel="0" collapsed="false">
      <c r="A62" s="0" t="s">
        <v>53</v>
      </c>
      <c r="B62" s="0" t="s">
        <v>365</v>
      </c>
      <c r="C62" s="0" t="n">
        <v>0</v>
      </c>
    </row>
    <row r="63" customFormat="false" ht="12.8" hidden="false" customHeight="false" outlineLevel="0" collapsed="false">
      <c r="A63" s="0" t="s">
        <v>53</v>
      </c>
      <c r="B63" s="0" t="s">
        <v>368</v>
      </c>
      <c r="C63" s="0" t="n">
        <v>0</v>
      </c>
    </row>
    <row r="64" customFormat="false" ht="12.8" hidden="false" customHeight="false" outlineLevel="0" collapsed="false">
      <c r="A64" s="0" t="s">
        <v>58</v>
      </c>
      <c r="B64" s="0" t="s">
        <v>386</v>
      </c>
      <c r="C64" s="0" t="n">
        <v>0</v>
      </c>
    </row>
    <row r="65" customFormat="false" ht="12.8" hidden="false" customHeight="false" outlineLevel="0" collapsed="false">
      <c r="A65" s="0" t="s">
        <v>58</v>
      </c>
      <c r="B65" s="0" t="s">
        <v>387</v>
      </c>
      <c r="C65" s="0" t="n">
        <v>0</v>
      </c>
    </row>
    <row r="66" customFormat="false" ht="12.8" hidden="false" customHeight="false" outlineLevel="0" collapsed="false">
      <c r="A66" s="0" t="s">
        <v>58</v>
      </c>
      <c r="B66" s="0" t="s">
        <v>388</v>
      </c>
      <c r="C66" s="0" t="n">
        <v>0</v>
      </c>
    </row>
    <row r="67" customFormat="false" ht="12.8" hidden="false" customHeight="false" outlineLevel="0" collapsed="false">
      <c r="A67" s="0" t="s">
        <v>58</v>
      </c>
      <c r="B67" s="0" t="s">
        <v>389</v>
      </c>
      <c r="C67" s="0" t="n">
        <v>0</v>
      </c>
    </row>
    <row r="68" customFormat="false" ht="12.8" hidden="false" customHeight="false" outlineLevel="0" collapsed="false">
      <c r="A68" s="0" t="s">
        <v>58</v>
      </c>
      <c r="B68" s="0" t="s">
        <v>390</v>
      </c>
      <c r="C68" s="0" t="n">
        <v>0</v>
      </c>
    </row>
    <row r="69" customFormat="false" ht="12.8" hidden="false" customHeight="false" outlineLevel="0" collapsed="false">
      <c r="A69" s="0" t="s">
        <v>182</v>
      </c>
      <c r="B69" s="0" t="s">
        <v>998</v>
      </c>
      <c r="C69" s="0" t="n">
        <v>1</v>
      </c>
    </row>
    <row r="70" customFormat="false" ht="12.8" hidden="false" customHeight="false" outlineLevel="0" collapsed="false">
      <c r="A70" s="0" t="s">
        <v>182</v>
      </c>
      <c r="B70" s="0" t="s">
        <v>1000</v>
      </c>
      <c r="C70" s="0" t="n">
        <v>1</v>
      </c>
    </row>
    <row r="71" customFormat="false" ht="12.8" hidden="false" customHeight="false" outlineLevel="0" collapsed="false">
      <c r="A71" s="0" t="s">
        <v>182</v>
      </c>
      <c r="B71" s="0" t="s">
        <v>1003</v>
      </c>
      <c r="C71" s="0" t="n">
        <v>1</v>
      </c>
    </row>
    <row r="72" customFormat="false" ht="12.8" hidden="false" customHeight="false" outlineLevel="0" collapsed="false">
      <c r="A72" s="0" t="s">
        <v>182</v>
      </c>
      <c r="B72" s="0" t="s">
        <v>1006</v>
      </c>
      <c r="C72" s="0" t="n">
        <v>1</v>
      </c>
    </row>
    <row r="73" customFormat="false" ht="12.8" hidden="false" customHeight="false" outlineLevel="0" collapsed="false">
      <c r="A73" s="0" t="s">
        <v>182</v>
      </c>
      <c r="B73" s="0" t="s">
        <v>1007</v>
      </c>
      <c r="C73" s="0" t="n">
        <v>1</v>
      </c>
    </row>
    <row r="74" customFormat="false" ht="12.8" hidden="false" customHeight="false" outlineLevel="0" collapsed="false">
      <c r="A74" s="0" t="s">
        <v>62</v>
      </c>
      <c r="B74" s="0" t="s">
        <v>393</v>
      </c>
      <c r="C74" s="0" t="n">
        <v>0</v>
      </c>
    </row>
    <row r="75" customFormat="false" ht="12.8" hidden="false" customHeight="false" outlineLevel="0" collapsed="false">
      <c r="A75" s="0" t="s">
        <v>62</v>
      </c>
      <c r="B75" s="0" t="s">
        <v>395</v>
      </c>
      <c r="C75" s="0" t="n">
        <v>0</v>
      </c>
    </row>
    <row r="76" customFormat="false" ht="12.8" hidden="false" customHeight="false" outlineLevel="0" collapsed="false">
      <c r="A76" s="0" t="s">
        <v>64</v>
      </c>
      <c r="B76" s="0" t="s">
        <v>411</v>
      </c>
      <c r="C76" s="0" t="n">
        <v>0</v>
      </c>
    </row>
    <row r="77" customFormat="false" ht="12.8" hidden="false" customHeight="false" outlineLevel="0" collapsed="false">
      <c r="A77" s="0" t="s">
        <v>68</v>
      </c>
      <c r="B77" s="0" t="s">
        <v>419</v>
      </c>
      <c r="C77" s="0" t="n">
        <v>0</v>
      </c>
    </row>
    <row r="78" customFormat="false" ht="12.8" hidden="false" customHeight="false" outlineLevel="0" collapsed="false">
      <c r="A78" s="0" t="s">
        <v>68</v>
      </c>
      <c r="B78" s="0" t="s">
        <v>420</v>
      </c>
      <c r="C78" s="0" t="n">
        <v>0</v>
      </c>
    </row>
    <row r="79" customFormat="false" ht="12.8" hidden="false" customHeight="false" outlineLevel="0" collapsed="false">
      <c r="A79" s="0" t="s">
        <v>68</v>
      </c>
      <c r="B79" s="0" t="s">
        <v>421</v>
      </c>
      <c r="C79" s="0" t="n">
        <v>0</v>
      </c>
    </row>
    <row r="80" customFormat="false" ht="12.8" hidden="false" customHeight="false" outlineLevel="0" collapsed="false">
      <c r="A80" s="0" t="s">
        <v>68</v>
      </c>
      <c r="B80" s="0" t="s">
        <v>422</v>
      </c>
      <c r="C80" s="0" t="n">
        <v>0</v>
      </c>
    </row>
    <row r="81" customFormat="false" ht="12.8" hidden="false" customHeight="false" outlineLevel="0" collapsed="false">
      <c r="A81" s="0" t="s">
        <v>68</v>
      </c>
      <c r="B81" s="0" t="s">
        <v>423</v>
      </c>
      <c r="C81" s="0" t="n">
        <v>0</v>
      </c>
    </row>
    <row r="82" customFormat="false" ht="12.8" hidden="false" customHeight="false" outlineLevel="0" collapsed="false">
      <c r="A82" s="0" t="s">
        <v>68</v>
      </c>
      <c r="B82" s="0" t="s">
        <v>424</v>
      </c>
      <c r="C82" s="0" t="n">
        <v>0</v>
      </c>
    </row>
    <row r="83" customFormat="false" ht="12.8" hidden="false" customHeight="false" outlineLevel="0" collapsed="false">
      <c r="A83" s="0" t="s">
        <v>68</v>
      </c>
      <c r="B83" s="0" t="s">
        <v>427</v>
      </c>
      <c r="C83" s="0" t="n">
        <v>0</v>
      </c>
    </row>
    <row r="84" customFormat="false" ht="12.8" hidden="false" customHeight="false" outlineLevel="0" collapsed="false">
      <c r="A84" s="0" t="s">
        <v>184</v>
      </c>
      <c r="B84" s="0" t="s">
        <v>451</v>
      </c>
      <c r="C84" s="0" t="n">
        <v>0</v>
      </c>
    </row>
    <row r="85" customFormat="false" ht="12.8" hidden="false" customHeight="false" outlineLevel="0" collapsed="false">
      <c r="A85" s="0" t="s">
        <v>184</v>
      </c>
      <c r="B85" s="0" t="s">
        <v>453</v>
      </c>
      <c r="C85" s="0" t="n">
        <v>0</v>
      </c>
    </row>
    <row r="86" customFormat="false" ht="12.8" hidden="false" customHeight="false" outlineLevel="0" collapsed="false">
      <c r="A86" s="0" t="s">
        <v>184</v>
      </c>
      <c r="B86" s="0" t="s">
        <v>456</v>
      </c>
      <c r="C86" s="0" t="n">
        <v>0</v>
      </c>
    </row>
    <row r="87" customFormat="false" ht="12.8" hidden="false" customHeight="false" outlineLevel="0" collapsed="false">
      <c r="A87" s="0" t="s">
        <v>184</v>
      </c>
      <c r="B87" s="0" t="s">
        <v>459</v>
      </c>
      <c r="C87" s="0" t="n">
        <v>0</v>
      </c>
    </row>
    <row r="88" customFormat="false" ht="12.8" hidden="false" customHeight="false" outlineLevel="0" collapsed="false">
      <c r="A88" s="0" t="s">
        <v>75</v>
      </c>
      <c r="B88" s="0" t="s">
        <v>463</v>
      </c>
      <c r="C88" s="0" t="n">
        <v>0</v>
      </c>
    </row>
    <row r="89" customFormat="false" ht="12.8" hidden="false" customHeight="false" outlineLevel="0" collapsed="false">
      <c r="A89" s="0" t="s">
        <v>75</v>
      </c>
      <c r="B89" s="0" t="s">
        <v>464</v>
      </c>
      <c r="C89" s="0" t="n">
        <v>0</v>
      </c>
    </row>
    <row r="90" customFormat="false" ht="12.8" hidden="false" customHeight="false" outlineLevel="0" collapsed="false">
      <c r="A90" s="0" t="s">
        <v>75</v>
      </c>
      <c r="B90" s="0" t="s">
        <v>466</v>
      </c>
      <c r="C90" s="0" t="n">
        <v>0</v>
      </c>
    </row>
    <row r="91" customFormat="false" ht="12.8" hidden="false" customHeight="false" outlineLevel="0" collapsed="false">
      <c r="A91" s="0" t="s">
        <v>75</v>
      </c>
      <c r="B91" s="0" t="s">
        <v>467</v>
      </c>
      <c r="C91" s="0" t="n">
        <v>0</v>
      </c>
    </row>
    <row r="92" customFormat="false" ht="12.8" hidden="false" customHeight="false" outlineLevel="0" collapsed="false">
      <c r="A92" s="0" t="s">
        <v>75</v>
      </c>
      <c r="B92" s="0" t="s">
        <v>468</v>
      </c>
      <c r="C92" s="0" t="n">
        <v>0</v>
      </c>
    </row>
    <row r="93" customFormat="false" ht="12.8" hidden="false" customHeight="false" outlineLevel="0" collapsed="false">
      <c r="A93" s="0" t="s">
        <v>75</v>
      </c>
      <c r="B93" s="0" t="s">
        <v>469</v>
      </c>
      <c r="C93" s="0" t="n">
        <v>0</v>
      </c>
    </row>
    <row r="94" customFormat="false" ht="12.8" hidden="false" customHeight="false" outlineLevel="0" collapsed="false">
      <c r="A94" s="0" t="s">
        <v>75</v>
      </c>
      <c r="B94" s="0" t="s">
        <v>470</v>
      </c>
      <c r="C94" s="0" t="n">
        <v>0</v>
      </c>
    </row>
    <row r="95" customFormat="false" ht="12.8" hidden="false" customHeight="false" outlineLevel="0" collapsed="false">
      <c r="A95" s="0" t="s">
        <v>75</v>
      </c>
      <c r="B95" s="0" t="s">
        <v>471</v>
      </c>
      <c r="C95" s="0" t="n">
        <v>0</v>
      </c>
    </row>
    <row r="96" customFormat="false" ht="12.8" hidden="false" customHeight="false" outlineLevel="0" collapsed="false">
      <c r="A96" s="0" t="s">
        <v>75</v>
      </c>
      <c r="B96" s="0" t="s">
        <v>472</v>
      </c>
      <c r="C96" s="0" t="n">
        <v>0</v>
      </c>
    </row>
    <row r="97" customFormat="false" ht="12.8" hidden="false" customHeight="false" outlineLevel="0" collapsed="false">
      <c r="A97" s="0" t="s">
        <v>81</v>
      </c>
      <c r="B97" s="0" t="s">
        <v>477</v>
      </c>
      <c r="C97" s="0" t="n">
        <v>0</v>
      </c>
    </row>
    <row r="98" customFormat="false" ht="12.8" hidden="false" customHeight="false" outlineLevel="0" collapsed="false">
      <c r="A98" s="0" t="s">
        <v>81</v>
      </c>
      <c r="B98" s="0" t="s">
        <v>479</v>
      </c>
      <c r="C98" s="0" t="n">
        <v>0</v>
      </c>
    </row>
    <row r="99" customFormat="false" ht="12.8" hidden="false" customHeight="false" outlineLevel="0" collapsed="false">
      <c r="A99" s="0" t="s">
        <v>81</v>
      </c>
      <c r="B99" s="0" t="s">
        <v>480</v>
      </c>
      <c r="C99" s="0" t="n">
        <v>0</v>
      </c>
    </row>
    <row r="100" customFormat="false" ht="12.8" hidden="false" customHeight="false" outlineLevel="0" collapsed="false">
      <c r="A100" s="0" t="s">
        <v>81</v>
      </c>
      <c r="B100" s="0" t="s">
        <v>482</v>
      </c>
      <c r="C100" s="0" t="n">
        <v>0</v>
      </c>
    </row>
    <row r="101" customFormat="false" ht="12.8" hidden="false" customHeight="false" outlineLevel="0" collapsed="false">
      <c r="A101" s="0" t="s">
        <v>187</v>
      </c>
      <c r="B101" s="0" t="s">
        <v>1023</v>
      </c>
      <c r="C101" s="0" t="n">
        <v>1</v>
      </c>
    </row>
    <row r="102" customFormat="false" ht="12.8" hidden="false" customHeight="false" outlineLevel="0" collapsed="false">
      <c r="A102" s="0" t="s">
        <v>187</v>
      </c>
      <c r="B102" s="0" t="s">
        <v>1024</v>
      </c>
      <c r="C102" s="0" t="n">
        <v>1</v>
      </c>
    </row>
    <row r="103" customFormat="false" ht="12.8" hidden="false" customHeight="false" outlineLevel="0" collapsed="false">
      <c r="A103" s="0" t="s">
        <v>187</v>
      </c>
      <c r="B103" s="0" t="s">
        <v>1025</v>
      </c>
      <c r="C103" s="0" t="n">
        <v>1</v>
      </c>
    </row>
    <row r="104" customFormat="false" ht="12.8" hidden="false" customHeight="false" outlineLevel="0" collapsed="false">
      <c r="A104" s="0" t="s">
        <v>187</v>
      </c>
      <c r="B104" s="0" t="s">
        <v>1026</v>
      </c>
      <c r="C104" s="0" t="n">
        <v>1</v>
      </c>
    </row>
    <row r="105" customFormat="false" ht="12.8" hidden="false" customHeight="false" outlineLevel="0" collapsed="false">
      <c r="A105" s="0" t="s">
        <v>187</v>
      </c>
      <c r="B105" s="0" t="s">
        <v>1027</v>
      </c>
      <c r="C105" s="0" t="n">
        <v>1</v>
      </c>
    </row>
    <row r="106" customFormat="false" ht="12.8" hidden="false" customHeight="false" outlineLevel="0" collapsed="false">
      <c r="A106" s="0" t="s">
        <v>189</v>
      </c>
      <c r="B106" s="0" t="s">
        <v>1032</v>
      </c>
      <c r="C106" s="0" t="n">
        <v>1</v>
      </c>
    </row>
    <row r="107" customFormat="false" ht="12.8" hidden="false" customHeight="false" outlineLevel="0" collapsed="false">
      <c r="A107" s="0" t="s">
        <v>189</v>
      </c>
      <c r="B107" s="0" t="s">
        <v>1033</v>
      </c>
      <c r="C107" s="0" t="n">
        <v>1</v>
      </c>
    </row>
    <row r="108" customFormat="false" ht="12.8" hidden="false" customHeight="false" outlineLevel="0" collapsed="false">
      <c r="A108" s="0" t="s">
        <v>189</v>
      </c>
      <c r="B108" s="0" t="s">
        <v>1034</v>
      </c>
      <c r="C108" s="0" t="n">
        <v>1</v>
      </c>
    </row>
    <row r="109" customFormat="false" ht="12.8" hidden="false" customHeight="false" outlineLevel="0" collapsed="false">
      <c r="A109" s="0" t="s">
        <v>189</v>
      </c>
      <c r="B109" s="0" t="s">
        <v>1035</v>
      </c>
      <c r="C109" s="0" t="n">
        <v>1</v>
      </c>
    </row>
    <row r="110" customFormat="false" ht="12.8" hidden="false" customHeight="false" outlineLevel="0" collapsed="false">
      <c r="A110" s="0" t="s">
        <v>189</v>
      </c>
      <c r="B110" s="0" t="s">
        <v>1036</v>
      </c>
      <c r="C110" s="0" t="n">
        <v>1</v>
      </c>
    </row>
    <row r="111" customFormat="false" ht="12.8" hidden="false" customHeight="false" outlineLevel="0" collapsed="false">
      <c r="A111" s="0" t="s">
        <v>189</v>
      </c>
      <c r="B111" s="0" t="s">
        <v>1037</v>
      </c>
      <c r="C111" s="0" t="n">
        <v>1</v>
      </c>
    </row>
    <row r="112" customFormat="false" ht="12.8" hidden="false" customHeight="false" outlineLevel="0" collapsed="false">
      <c r="A112" s="0" t="s">
        <v>189</v>
      </c>
      <c r="B112" s="0" t="s">
        <v>1038</v>
      </c>
      <c r="C112" s="0" t="n">
        <v>1</v>
      </c>
    </row>
    <row r="113" customFormat="false" ht="12.8" hidden="false" customHeight="false" outlineLevel="0" collapsed="false">
      <c r="A113" s="0" t="s">
        <v>189</v>
      </c>
      <c r="B113" s="0" t="s">
        <v>1039</v>
      </c>
      <c r="C113" s="0" t="n">
        <v>1</v>
      </c>
    </row>
    <row r="114" customFormat="false" ht="12.8" hidden="false" customHeight="false" outlineLevel="0" collapsed="false">
      <c r="A114" s="0" t="s">
        <v>189</v>
      </c>
      <c r="B114" s="0" t="s">
        <v>1040</v>
      </c>
      <c r="C114" s="0" t="n">
        <v>1</v>
      </c>
    </row>
    <row r="115" customFormat="false" ht="12.8" hidden="false" customHeight="false" outlineLevel="0" collapsed="false">
      <c r="A115" s="0" t="s">
        <v>189</v>
      </c>
      <c r="B115" s="0" t="s">
        <v>1041</v>
      </c>
      <c r="C115" s="0" t="n">
        <v>1</v>
      </c>
    </row>
    <row r="116" customFormat="false" ht="12.8" hidden="false" customHeight="false" outlineLevel="0" collapsed="false">
      <c r="A116" s="0" t="s">
        <v>83</v>
      </c>
      <c r="B116" s="0" t="s">
        <v>484</v>
      </c>
      <c r="C116" s="0" t="n">
        <v>0</v>
      </c>
    </row>
    <row r="117" customFormat="false" ht="12.8" hidden="false" customHeight="false" outlineLevel="0" collapsed="false">
      <c r="A117" s="0" t="s">
        <v>83</v>
      </c>
      <c r="B117" s="0" t="s">
        <v>486</v>
      </c>
      <c r="C117" s="0" t="n">
        <v>0</v>
      </c>
    </row>
    <row r="118" customFormat="false" ht="12.8" hidden="false" customHeight="false" outlineLevel="0" collapsed="false">
      <c r="A118" s="0" t="s">
        <v>83</v>
      </c>
      <c r="B118" s="0" t="s">
        <v>487</v>
      </c>
      <c r="C118" s="0" t="n">
        <v>0</v>
      </c>
    </row>
    <row r="119" customFormat="false" ht="12.8" hidden="false" customHeight="false" outlineLevel="0" collapsed="false">
      <c r="A119" s="0" t="s">
        <v>83</v>
      </c>
      <c r="B119" s="0" t="s">
        <v>488</v>
      </c>
      <c r="C119" s="0" t="n">
        <v>0</v>
      </c>
    </row>
    <row r="120" customFormat="false" ht="12.8" hidden="false" customHeight="false" outlineLevel="0" collapsed="false">
      <c r="A120" s="0" t="s">
        <v>83</v>
      </c>
      <c r="B120" s="0" t="s">
        <v>490</v>
      </c>
      <c r="C120" s="0" t="n">
        <v>0</v>
      </c>
    </row>
    <row r="121" customFormat="false" ht="12.8" hidden="false" customHeight="false" outlineLevel="0" collapsed="false">
      <c r="A121" s="0" t="s">
        <v>83</v>
      </c>
      <c r="B121" s="0" t="s">
        <v>490</v>
      </c>
      <c r="C121" s="0" t="n">
        <v>0</v>
      </c>
    </row>
    <row r="122" customFormat="false" ht="12.8" hidden="false" customHeight="false" outlineLevel="0" collapsed="false">
      <c r="A122" s="0" t="s">
        <v>83</v>
      </c>
      <c r="B122" s="0" t="s">
        <v>493</v>
      </c>
      <c r="C122" s="0" t="n">
        <v>0</v>
      </c>
    </row>
    <row r="123" customFormat="false" ht="12.8" hidden="false" customHeight="false" outlineLevel="0" collapsed="false">
      <c r="A123" s="0" t="s">
        <v>83</v>
      </c>
      <c r="B123" s="0" t="s">
        <v>487</v>
      </c>
      <c r="C123" s="0" t="n">
        <v>0</v>
      </c>
    </row>
    <row r="124" customFormat="false" ht="12.8" hidden="false" customHeight="false" outlineLevel="0" collapsed="false">
      <c r="A124" s="0" t="s">
        <v>83</v>
      </c>
      <c r="B124" s="0" t="s">
        <v>494</v>
      </c>
      <c r="C124" s="0" t="n">
        <v>0</v>
      </c>
    </row>
    <row r="125" customFormat="false" ht="12.8" hidden="false" customHeight="false" outlineLevel="0" collapsed="false">
      <c r="A125" s="0" t="s">
        <v>83</v>
      </c>
      <c r="B125" s="0" t="s">
        <v>495</v>
      </c>
      <c r="C125" s="0" t="n">
        <v>0</v>
      </c>
    </row>
    <row r="126" customFormat="false" ht="12.8" hidden="false" customHeight="false" outlineLevel="0" collapsed="false">
      <c r="A126" s="0" t="s">
        <v>83</v>
      </c>
      <c r="B126" s="0" t="s">
        <v>488</v>
      </c>
      <c r="C126" s="0" t="n">
        <v>0</v>
      </c>
    </row>
    <row r="127" customFormat="false" ht="12.8" hidden="false" customHeight="false" outlineLevel="0" collapsed="false">
      <c r="A127" s="0" t="s">
        <v>83</v>
      </c>
      <c r="B127" s="0" t="s">
        <v>496</v>
      </c>
      <c r="C127" s="0" t="n">
        <v>0</v>
      </c>
    </row>
    <row r="128" customFormat="false" ht="12.8" hidden="false" customHeight="false" outlineLevel="0" collapsed="false">
      <c r="A128" s="0" t="s">
        <v>83</v>
      </c>
      <c r="B128" s="0" t="s">
        <v>497</v>
      </c>
      <c r="C128" s="0" t="n">
        <v>0</v>
      </c>
    </row>
    <row r="129" customFormat="false" ht="12.8" hidden="false" customHeight="false" outlineLevel="0" collapsed="false">
      <c r="A129" s="0" t="s">
        <v>191</v>
      </c>
      <c r="B129" s="0" t="s">
        <v>1043</v>
      </c>
      <c r="C129" s="0" t="n">
        <v>1</v>
      </c>
    </row>
    <row r="130" customFormat="false" ht="12.8" hidden="false" customHeight="false" outlineLevel="0" collapsed="false">
      <c r="A130" s="0" t="s">
        <v>191</v>
      </c>
      <c r="B130" s="0" t="s">
        <v>1044</v>
      </c>
      <c r="C130" s="0" t="n">
        <v>1</v>
      </c>
    </row>
    <row r="131" customFormat="false" ht="12.8" hidden="false" customHeight="false" outlineLevel="0" collapsed="false">
      <c r="A131" s="0" t="s">
        <v>191</v>
      </c>
      <c r="B131" s="0" t="s">
        <v>1045</v>
      </c>
      <c r="C131" s="0" t="n">
        <v>1</v>
      </c>
    </row>
    <row r="132" customFormat="false" ht="12.8" hidden="false" customHeight="false" outlineLevel="0" collapsed="false">
      <c r="A132" s="0" t="s">
        <v>191</v>
      </c>
      <c r="B132" s="0" t="s">
        <v>1046</v>
      </c>
      <c r="C132" s="0" t="n">
        <v>1</v>
      </c>
    </row>
    <row r="133" customFormat="false" ht="12.8" hidden="false" customHeight="false" outlineLevel="0" collapsed="false">
      <c r="A133" s="0" t="s">
        <v>191</v>
      </c>
      <c r="B133" s="0" t="s">
        <v>1050</v>
      </c>
      <c r="C133" s="0" t="n">
        <v>1</v>
      </c>
    </row>
    <row r="134" customFormat="false" ht="12.8" hidden="false" customHeight="false" outlineLevel="0" collapsed="false">
      <c r="A134" s="0" t="s">
        <v>85</v>
      </c>
      <c r="B134" s="0" t="s">
        <v>502</v>
      </c>
      <c r="C134" s="0" t="n">
        <v>0</v>
      </c>
    </row>
    <row r="135" customFormat="false" ht="12.8" hidden="false" customHeight="false" outlineLevel="0" collapsed="false">
      <c r="A135" s="0" t="s">
        <v>85</v>
      </c>
      <c r="B135" s="0" t="s">
        <v>503</v>
      </c>
      <c r="C135" s="0" t="n">
        <v>0</v>
      </c>
    </row>
    <row r="136" customFormat="false" ht="12.8" hidden="false" customHeight="false" outlineLevel="0" collapsed="false">
      <c r="A136" s="0" t="s">
        <v>85</v>
      </c>
      <c r="B136" s="0" t="s">
        <v>504</v>
      </c>
      <c r="C136" s="0" t="n">
        <v>0</v>
      </c>
    </row>
    <row r="137" customFormat="false" ht="12.8" hidden="false" customHeight="false" outlineLevel="0" collapsed="false">
      <c r="A137" s="0" t="s">
        <v>85</v>
      </c>
      <c r="B137" s="0" t="s">
        <v>505</v>
      </c>
      <c r="C137" s="0" t="n">
        <v>0</v>
      </c>
    </row>
    <row r="138" customFormat="false" ht="12.8" hidden="false" customHeight="false" outlineLevel="0" collapsed="false">
      <c r="A138" s="0" t="s">
        <v>85</v>
      </c>
      <c r="B138" s="0" t="s">
        <v>506</v>
      </c>
      <c r="C138" s="0" t="n">
        <v>0</v>
      </c>
    </row>
    <row r="139" customFormat="false" ht="12.8" hidden="false" customHeight="false" outlineLevel="0" collapsed="false">
      <c r="A139" s="0" t="s">
        <v>85</v>
      </c>
      <c r="B139" s="0" t="s">
        <v>507</v>
      </c>
      <c r="C139" s="0" t="n">
        <v>0</v>
      </c>
    </row>
    <row r="140" customFormat="false" ht="12.8" hidden="false" customHeight="false" outlineLevel="0" collapsed="false">
      <c r="A140" s="0" t="s">
        <v>85</v>
      </c>
      <c r="B140" s="0" t="s">
        <v>508</v>
      </c>
      <c r="C140" s="0" t="n">
        <v>0</v>
      </c>
    </row>
    <row r="141" customFormat="false" ht="12.8" hidden="false" customHeight="false" outlineLevel="0" collapsed="false">
      <c r="A141" s="0" t="s">
        <v>85</v>
      </c>
      <c r="B141" s="0" t="s">
        <v>509</v>
      </c>
      <c r="C141" s="0" t="n">
        <v>0</v>
      </c>
    </row>
    <row r="142" customFormat="false" ht="12.8" hidden="false" customHeight="false" outlineLevel="0" collapsed="false">
      <c r="A142" s="0" t="s">
        <v>85</v>
      </c>
      <c r="B142" s="0" t="s">
        <v>510</v>
      </c>
      <c r="C142" s="0" t="n">
        <v>0</v>
      </c>
    </row>
    <row r="143" customFormat="false" ht="12.8" hidden="false" customHeight="false" outlineLevel="0" collapsed="false">
      <c r="A143" s="0" t="s">
        <v>85</v>
      </c>
      <c r="B143" s="0" t="s">
        <v>511</v>
      </c>
      <c r="C143" s="0" t="n">
        <v>0</v>
      </c>
    </row>
    <row r="144" customFormat="false" ht="12.8" hidden="false" customHeight="false" outlineLevel="0" collapsed="false">
      <c r="A144" s="0" t="s">
        <v>85</v>
      </c>
      <c r="B144" s="0" t="s">
        <v>512</v>
      </c>
      <c r="C144" s="0" t="n">
        <v>0</v>
      </c>
    </row>
    <row r="145" customFormat="false" ht="12.8" hidden="false" customHeight="false" outlineLevel="0" collapsed="false">
      <c r="A145" s="0" t="s">
        <v>85</v>
      </c>
      <c r="B145" s="0" t="s">
        <v>513</v>
      </c>
      <c r="C145" s="0" t="n">
        <v>0</v>
      </c>
    </row>
    <row r="146" customFormat="false" ht="12.8" hidden="false" customHeight="false" outlineLevel="0" collapsed="false">
      <c r="A146" s="0" t="s">
        <v>85</v>
      </c>
      <c r="B146" s="0" t="s">
        <v>514</v>
      </c>
      <c r="C146" s="0" t="n">
        <v>0</v>
      </c>
    </row>
    <row r="147" customFormat="false" ht="12.8" hidden="false" customHeight="false" outlineLevel="0" collapsed="false">
      <c r="A147" s="0" t="s">
        <v>97</v>
      </c>
      <c r="B147" s="0" t="s">
        <v>527</v>
      </c>
      <c r="C147" s="0" t="n">
        <v>0</v>
      </c>
    </row>
    <row r="148" customFormat="false" ht="12.8" hidden="false" customHeight="false" outlineLevel="0" collapsed="false">
      <c r="A148" s="0" t="s">
        <v>97</v>
      </c>
      <c r="B148" s="0" t="s">
        <v>528</v>
      </c>
      <c r="C148" s="0" t="n">
        <v>0</v>
      </c>
    </row>
    <row r="149" customFormat="false" ht="12.8" hidden="false" customHeight="false" outlineLevel="0" collapsed="false">
      <c r="A149" s="0" t="s">
        <v>97</v>
      </c>
      <c r="B149" s="0" t="s">
        <v>530</v>
      </c>
      <c r="C149" s="0" t="n">
        <v>0</v>
      </c>
    </row>
    <row r="150" customFormat="false" ht="12.8" hidden="false" customHeight="false" outlineLevel="0" collapsed="false">
      <c r="A150" s="0" t="s">
        <v>97</v>
      </c>
      <c r="B150" s="0" t="s">
        <v>531</v>
      </c>
      <c r="C150" s="0" t="n">
        <v>0</v>
      </c>
    </row>
    <row r="151" customFormat="false" ht="12.8" hidden="false" customHeight="false" outlineLevel="0" collapsed="false">
      <c r="A151" s="0" t="s">
        <v>97</v>
      </c>
      <c r="B151" s="0" t="s">
        <v>532</v>
      </c>
      <c r="C151" s="0" t="n">
        <v>0</v>
      </c>
    </row>
    <row r="152" customFormat="false" ht="12.8" hidden="false" customHeight="false" outlineLevel="0" collapsed="false">
      <c r="A152" s="0" t="s">
        <v>97</v>
      </c>
      <c r="B152" s="0" t="s">
        <v>533</v>
      </c>
      <c r="C152" s="0" t="n">
        <v>0</v>
      </c>
    </row>
    <row r="153" customFormat="false" ht="12.8" hidden="false" customHeight="false" outlineLevel="0" collapsed="false">
      <c r="A153" s="0" t="s">
        <v>97</v>
      </c>
      <c r="B153" s="0" t="s">
        <v>535</v>
      </c>
      <c r="C153" s="0" t="n">
        <v>0</v>
      </c>
    </row>
    <row r="154" customFormat="false" ht="12.8" hidden="false" customHeight="false" outlineLevel="0" collapsed="false">
      <c r="A154" s="0" t="s">
        <v>97</v>
      </c>
      <c r="B154" s="0" t="s">
        <v>536</v>
      </c>
      <c r="C154" s="0" t="n">
        <v>0</v>
      </c>
    </row>
    <row r="155" customFormat="false" ht="12.8" hidden="false" customHeight="false" outlineLevel="0" collapsed="false">
      <c r="A155" s="0" t="s">
        <v>99</v>
      </c>
      <c r="B155" s="0" t="s">
        <v>540</v>
      </c>
      <c r="C155" s="0" t="n">
        <v>0</v>
      </c>
    </row>
    <row r="156" customFormat="false" ht="12.8" hidden="false" customHeight="false" outlineLevel="0" collapsed="false">
      <c r="A156" s="0" t="s">
        <v>99</v>
      </c>
      <c r="B156" s="0" t="s">
        <v>542</v>
      </c>
      <c r="C156" s="0" t="n">
        <v>0</v>
      </c>
    </row>
    <row r="157" customFormat="false" ht="12.8" hidden="false" customHeight="false" outlineLevel="0" collapsed="false">
      <c r="A157" s="0" t="s">
        <v>99</v>
      </c>
      <c r="B157" s="0" t="s">
        <v>543</v>
      </c>
      <c r="C157" s="0" t="n">
        <v>0</v>
      </c>
    </row>
    <row r="158" customFormat="false" ht="12.8" hidden="false" customHeight="false" outlineLevel="0" collapsed="false">
      <c r="A158" s="0" t="s">
        <v>99</v>
      </c>
      <c r="B158" s="0" t="s">
        <v>544</v>
      </c>
      <c r="C158" s="0" t="n">
        <v>0</v>
      </c>
    </row>
    <row r="159" customFormat="false" ht="12.8" hidden="false" customHeight="false" outlineLevel="0" collapsed="false">
      <c r="A159" s="0" t="s">
        <v>99</v>
      </c>
      <c r="B159" s="0" t="s">
        <v>545</v>
      </c>
      <c r="C159" s="0" t="n">
        <v>0</v>
      </c>
    </row>
    <row r="160" customFormat="false" ht="12.8" hidden="false" customHeight="false" outlineLevel="0" collapsed="false">
      <c r="A160" s="0" t="s">
        <v>99</v>
      </c>
      <c r="B160" s="0" t="s">
        <v>546</v>
      </c>
      <c r="C160" s="0" t="n">
        <v>0</v>
      </c>
    </row>
    <row r="161" customFormat="false" ht="12.8" hidden="false" customHeight="false" outlineLevel="0" collapsed="false">
      <c r="A161" s="0" t="s">
        <v>99</v>
      </c>
      <c r="B161" s="0" t="s">
        <v>547</v>
      </c>
      <c r="C161" s="0" t="n">
        <v>0</v>
      </c>
    </row>
    <row r="162" customFormat="false" ht="12.8" hidden="false" customHeight="false" outlineLevel="0" collapsed="false">
      <c r="A162" s="0" t="s">
        <v>99</v>
      </c>
      <c r="B162" s="0" t="s">
        <v>548</v>
      </c>
      <c r="C162" s="0" t="n">
        <v>0</v>
      </c>
    </row>
    <row r="163" customFormat="false" ht="12.8" hidden="false" customHeight="false" outlineLevel="0" collapsed="false">
      <c r="A163" s="0" t="s">
        <v>99</v>
      </c>
      <c r="B163" s="0" t="s">
        <v>549</v>
      </c>
      <c r="C163" s="0" t="n">
        <v>0</v>
      </c>
    </row>
    <row r="164" customFormat="false" ht="12.8" hidden="false" customHeight="false" outlineLevel="0" collapsed="false">
      <c r="A164" s="0" t="s">
        <v>99</v>
      </c>
      <c r="B164" s="0" t="s">
        <v>550</v>
      </c>
      <c r="C164" s="0" t="n">
        <v>0</v>
      </c>
    </row>
    <row r="165" customFormat="false" ht="12.8" hidden="false" customHeight="false" outlineLevel="0" collapsed="false">
      <c r="A165" s="0" t="s">
        <v>99</v>
      </c>
      <c r="B165" s="0" t="s">
        <v>551</v>
      </c>
      <c r="C165" s="0" t="n">
        <v>0</v>
      </c>
    </row>
    <row r="166" customFormat="false" ht="12.8" hidden="false" customHeight="false" outlineLevel="0" collapsed="false">
      <c r="A166" s="0" t="s">
        <v>99</v>
      </c>
      <c r="B166" s="0" t="s">
        <v>552</v>
      </c>
      <c r="C166" s="0" t="n">
        <v>0</v>
      </c>
    </row>
    <row r="167" customFormat="false" ht="12.8" hidden="false" customHeight="false" outlineLevel="0" collapsed="false">
      <c r="A167" s="0" t="s">
        <v>99</v>
      </c>
      <c r="B167" s="0" t="s">
        <v>555</v>
      </c>
      <c r="C167" s="0" t="n">
        <v>0</v>
      </c>
    </row>
    <row r="168" customFormat="false" ht="12.8" hidden="false" customHeight="false" outlineLevel="0" collapsed="false">
      <c r="A168" s="0" t="s">
        <v>99</v>
      </c>
      <c r="B168" s="0" t="s">
        <v>556</v>
      </c>
      <c r="C168" s="0" t="n">
        <v>0</v>
      </c>
    </row>
    <row r="169" customFormat="false" ht="12.8" hidden="false" customHeight="false" outlineLevel="0" collapsed="false">
      <c r="A169" s="0" t="s">
        <v>99</v>
      </c>
      <c r="B169" s="0" t="s">
        <v>557</v>
      </c>
      <c r="C169" s="0" t="n">
        <v>0</v>
      </c>
    </row>
    <row r="170" customFormat="false" ht="12.8" hidden="false" customHeight="false" outlineLevel="0" collapsed="false">
      <c r="A170" s="0" t="s">
        <v>99</v>
      </c>
      <c r="B170" s="0" t="s">
        <v>558</v>
      </c>
      <c r="C170" s="0" t="n">
        <v>0</v>
      </c>
    </row>
    <row r="171" customFormat="false" ht="12.8" hidden="false" customHeight="false" outlineLevel="0" collapsed="false">
      <c r="A171" s="0" t="s">
        <v>99</v>
      </c>
      <c r="B171" s="0" t="s">
        <v>559</v>
      </c>
      <c r="C171" s="0" t="n">
        <v>0</v>
      </c>
    </row>
    <row r="172" customFormat="false" ht="12.8" hidden="false" customHeight="false" outlineLevel="0" collapsed="false">
      <c r="A172" s="0" t="s">
        <v>99</v>
      </c>
      <c r="B172" s="0" t="s">
        <v>560</v>
      </c>
      <c r="C172" s="0" t="n">
        <v>0</v>
      </c>
    </row>
    <row r="173" customFormat="false" ht="12.8" hidden="false" customHeight="false" outlineLevel="0" collapsed="false">
      <c r="A173" s="0" t="s">
        <v>99</v>
      </c>
      <c r="B173" s="0" t="s">
        <v>561</v>
      </c>
      <c r="C173" s="0" t="n">
        <v>0</v>
      </c>
    </row>
    <row r="174" customFormat="false" ht="12.8" hidden="false" customHeight="false" outlineLevel="0" collapsed="false">
      <c r="A174" s="0" t="s">
        <v>197</v>
      </c>
      <c r="B174" s="0" t="s">
        <v>1293</v>
      </c>
      <c r="C174" s="0" t="n">
        <v>1</v>
      </c>
    </row>
    <row r="175" customFormat="false" ht="12.8" hidden="false" customHeight="false" outlineLevel="0" collapsed="false">
      <c r="A175" s="0" t="s">
        <v>197</v>
      </c>
      <c r="B175" s="0" t="s">
        <v>1294</v>
      </c>
      <c r="C175" s="0" t="n">
        <v>1</v>
      </c>
    </row>
    <row r="176" customFormat="false" ht="12.8" hidden="false" customHeight="false" outlineLevel="0" collapsed="false">
      <c r="A176" s="0" t="s">
        <v>197</v>
      </c>
      <c r="B176" s="0" t="s">
        <v>1296</v>
      </c>
      <c r="C176" s="0" t="n">
        <v>1</v>
      </c>
    </row>
    <row r="177" customFormat="false" ht="12.8" hidden="false" customHeight="false" outlineLevel="0" collapsed="false">
      <c r="A177" s="0" t="s">
        <v>197</v>
      </c>
      <c r="B177" s="0" t="s">
        <v>1300</v>
      </c>
      <c r="C177" s="0" t="n">
        <v>1</v>
      </c>
    </row>
    <row r="178" customFormat="false" ht="12.8" hidden="false" customHeight="false" outlineLevel="0" collapsed="false">
      <c r="A178" s="0" t="s">
        <v>197</v>
      </c>
      <c r="B178" s="0" t="s">
        <v>1301</v>
      </c>
      <c r="C178" s="0" t="n">
        <v>1</v>
      </c>
    </row>
    <row r="179" customFormat="false" ht="12.8" hidden="false" customHeight="false" outlineLevel="0" collapsed="false">
      <c r="A179" s="0" t="s">
        <v>197</v>
      </c>
      <c r="B179" s="0" t="s">
        <v>1304</v>
      </c>
      <c r="C179" s="0" t="n">
        <v>1</v>
      </c>
    </row>
    <row r="180" customFormat="false" ht="12.8" hidden="false" customHeight="false" outlineLevel="0" collapsed="false">
      <c r="A180" s="0" t="s">
        <v>197</v>
      </c>
      <c r="B180" s="0" t="s">
        <v>1305</v>
      </c>
      <c r="C180" s="0" t="n">
        <v>1</v>
      </c>
    </row>
    <row r="181" customFormat="false" ht="12.8" hidden="false" customHeight="false" outlineLevel="0" collapsed="false">
      <c r="A181" s="0" t="s">
        <v>197</v>
      </c>
      <c r="B181" s="0" t="s">
        <v>1307</v>
      </c>
      <c r="C181" s="0" t="n">
        <v>1</v>
      </c>
    </row>
    <row r="182" customFormat="false" ht="12.8" hidden="false" customHeight="false" outlineLevel="0" collapsed="false">
      <c r="A182" s="0" t="s">
        <v>107</v>
      </c>
      <c r="B182" s="0" t="s">
        <v>579</v>
      </c>
      <c r="C182" s="0" t="n">
        <v>0</v>
      </c>
    </row>
    <row r="183" customFormat="false" ht="12.8" hidden="false" customHeight="false" outlineLevel="0" collapsed="false">
      <c r="A183" s="0" t="s">
        <v>107</v>
      </c>
      <c r="B183" s="0" t="s">
        <v>585</v>
      </c>
      <c r="C183" s="0" t="n">
        <v>0</v>
      </c>
    </row>
    <row r="184" customFormat="false" ht="12.8" hidden="false" customHeight="false" outlineLevel="0" collapsed="false">
      <c r="A184" s="0" t="s">
        <v>107</v>
      </c>
      <c r="B184" s="0" t="s">
        <v>588</v>
      </c>
      <c r="C184" s="0" t="n">
        <v>0</v>
      </c>
    </row>
    <row r="185" customFormat="false" ht="12.8" hidden="false" customHeight="false" outlineLevel="0" collapsed="false">
      <c r="A185" s="0" t="s">
        <v>113</v>
      </c>
      <c r="B185" s="0" t="s">
        <v>613</v>
      </c>
      <c r="C185" s="0" t="n">
        <v>0</v>
      </c>
    </row>
    <row r="186" customFormat="false" ht="12.8" hidden="false" customHeight="false" outlineLevel="0" collapsed="false">
      <c r="A186" s="0" t="s">
        <v>115</v>
      </c>
      <c r="B186" s="0" t="s">
        <v>614</v>
      </c>
      <c r="C186" s="0" t="n">
        <v>0</v>
      </c>
    </row>
    <row r="187" customFormat="false" ht="12.8" hidden="false" customHeight="false" outlineLevel="0" collapsed="false">
      <c r="A187" s="0" t="s">
        <v>115</v>
      </c>
      <c r="B187" s="0" t="s">
        <v>616</v>
      </c>
      <c r="C187" s="0" t="n">
        <v>0</v>
      </c>
    </row>
    <row r="188" customFormat="false" ht="12.8" hidden="false" customHeight="false" outlineLevel="0" collapsed="false">
      <c r="A188" s="0" t="s">
        <v>115</v>
      </c>
      <c r="B188" s="0" t="s">
        <v>617</v>
      </c>
      <c r="C188" s="0" t="n">
        <v>0</v>
      </c>
    </row>
    <row r="189" customFormat="false" ht="12.8" hidden="false" customHeight="false" outlineLevel="0" collapsed="false">
      <c r="A189" s="0" t="s">
        <v>115</v>
      </c>
      <c r="B189" s="0" t="s">
        <v>618</v>
      </c>
      <c r="C189" s="0" t="n">
        <v>0</v>
      </c>
    </row>
    <row r="190" customFormat="false" ht="12.8" hidden="false" customHeight="false" outlineLevel="0" collapsed="false">
      <c r="A190" s="0" t="s">
        <v>119</v>
      </c>
      <c r="B190" s="0" t="s">
        <v>622</v>
      </c>
      <c r="C190" s="0" t="n">
        <v>0</v>
      </c>
    </row>
    <row r="191" customFormat="false" ht="12.8" hidden="false" customHeight="false" outlineLevel="0" collapsed="false">
      <c r="A191" s="0" t="s">
        <v>119</v>
      </c>
      <c r="B191" s="0" t="s">
        <v>623</v>
      </c>
      <c r="C191" s="0" t="n">
        <v>0</v>
      </c>
    </row>
    <row r="192" customFormat="false" ht="12.8" hidden="false" customHeight="false" outlineLevel="0" collapsed="false">
      <c r="A192" s="0" t="s">
        <v>119</v>
      </c>
      <c r="B192" s="0" t="s">
        <v>624</v>
      </c>
      <c r="C192" s="0" t="n">
        <v>0</v>
      </c>
    </row>
    <row r="193" customFormat="false" ht="12.8" hidden="false" customHeight="false" outlineLevel="0" collapsed="false">
      <c r="A193" s="0" t="s">
        <v>119</v>
      </c>
      <c r="B193" s="0" t="s">
        <v>625</v>
      </c>
      <c r="C193" s="0" t="n">
        <v>0</v>
      </c>
    </row>
    <row r="194" customFormat="false" ht="12.8" hidden="false" customHeight="false" outlineLevel="0" collapsed="false">
      <c r="A194" s="0" t="s">
        <v>119</v>
      </c>
      <c r="B194" s="0" t="s">
        <v>627</v>
      </c>
      <c r="C194" s="0" t="n">
        <v>0</v>
      </c>
    </row>
    <row r="195" customFormat="false" ht="12.8" hidden="false" customHeight="false" outlineLevel="0" collapsed="false">
      <c r="A195" s="0" t="s">
        <v>119</v>
      </c>
      <c r="B195" s="0" t="s">
        <v>628</v>
      </c>
      <c r="C195" s="0" t="n">
        <v>0</v>
      </c>
    </row>
    <row r="196" customFormat="false" ht="12.8" hidden="false" customHeight="false" outlineLevel="0" collapsed="false">
      <c r="A196" s="0" t="s">
        <v>119</v>
      </c>
      <c r="B196" s="0" t="s">
        <v>629</v>
      </c>
      <c r="C196" s="0" t="n">
        <v>0</v>
      </c>
    </row>
    <row r="197" customFormat="false" ht="12.8" hidden="false" customHeight="false" outlineLevel="0" collapsed="false">
      <c r="A197" s="0" t="s">
        <v>121</v>
      </c>
      <c r="B197" s="0" t="s">
        <v>631</v>
      </c>
      <c r="C197" s="0" t="n">
        <v>0</v>
      </c>
    </row>
    <row r="198" customFormat="false" ht="12.8" hidden="false" customHeight="false" outlineLevel="0" collapsed="false">
      <c r="A198" s="0" t="s">
        <v>121</v>
      </c>
      <c r="B198" s="0" t="s">
        <v>632</v>
      </c>
      <c r="C198" s="0" t="n">
        <v>0</v>
      </c>
    </row>
    <row r="199" customFormat="false" ht="12.8" hidden="false" customHeight="false" outlineLevel="0" collapsed="false">
      <c r="A199" s="0" t="s">
        <v>135</v>
      </c>
      <c r="B199" s="0" t="s">
        <v>643</v>
      </c>
      <c r="C199" s="0" t="n">
        <v>0</v>
      </c>
    </row>
    <row r="200" customFormat="false" ht="12.8" hidden="false" customHeight="false" outlineLevel="0" collapsed="false">
      <c r="A200" s="0" t="s">
        <v>135</v>
      </c>
      <c r="B200" s="0" t="s">
        <v>647</v>
      </c>
      <c r="C200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0.2602040816327"/>
    <col collapsed="false" hidden="false" max="3" min="2" style="0" width="22.4081632653061"/>
    <col collapsed="false" hidden="false" max="5" min="4" style="0" width="30.9132653061224"/>
    <col collapsed="false" hidden="false" max="6" min="6" style="0" width="31.9948979591837"/>
    <col collapsed="false" hidden="false" max="7" min="7" style="0" width="26.4591836734694"/>
    <col collapsed="false" hidden="false" max="8" min="8" style="0" width="10.2602040816327"/>
    <col collapsed="false" hidden="false" max="9" min="9" style="0" width="23.7602040816327"/>
    <col collapsed="false" hidden="false" max="10" min="10" style="0" width="17.5510204081633"/>
    <col collapsed="false" hidden="false" max="11" min="11" style="0" width="20.7908163265306"/>
    <col collapsed="false" hidden="false" max="12" min="12" style="0" width="39.6887755102041"/>
    <col collapsed="false" hidden="false" max="13" min="13" style="0" width="24.5663265306122"/>
    <col collapsed="false" hidden="false" max="1025" min="14" style="0" width="10.2602040816327"/>
  </cols>
  <sheetData>
    <row r="1" s="48" customFormat="true" ht="30.75" hidden="false" customHeight="true" outlineLevel="0" collapsed="false">
      <c r="A1" s="44"/>
      <c r="B1" s="45" t="s">
        <v>1936</v>
      </c>
      <c r="C1" s="46" t="s">
        <v>1937</v>
      </c>
      <c r="D1" s="46"/>
      <c r="E1" s="47" t="s">
        <v>1938</v>
      </c>
      <c r="F1" s="47" t="s">
        <v>1939</v>
      </c>
      <c r="G1" s="46" t="s">
        <v>1940</v>
      </c>
      <c r="H1" s="46" t="s">
        <v>1941</v>
      </c>
      <c r="I1" s="46" t="s">
        <v>1942</v>
      </c>
      <c r="J1" s="46" t="s">
        <v>1943</v>
      </c>
      <c r="K1" s="46" t="s">
        <v>1944</v>
      </c>
      <c r="L1" s="46" t="s">
        <v>300</v>
      </c>
      <c r="M1" s="45" t="s">
        <v>1936</v>
      </c>
      <c r="O1" s="49"/>
      <c r="P1" s="49"/>
      <c r="Q1" s="49"/>
      <c r="R1" s="49"/>
      <c r="S1" s="49"/>
    </row>
    <row r="2" s="50" customFormat="true" ht="15" hidden="false" customHeight="false" outlineLevel="0" collapsed="false">
      <c r="A2" s="50" t="n">
        <v>22</v>
      </c>
      <c r="B2" s="41" t="s">
        <v>1945</v>
      </c>
      <c r="C2" s="51" t="s">
        <v>1945</v>
      </c>
      <c r="D2" s="51" t="e">
        <f aca="false">VLOOKUP(C2,#REF!,1,0)</f>
        <v>#VALUE!</v>
      </c>
      <c r="E2" s="52" t="s">
        <v>1946</v>
      </c>
      <c r="F2" s="53" t="n">
        <v>40238</v>
      </c>
      <c r="G2" s="54" t="n">
        <f aca="false">DATEDIF(E2,F2,"m")</f>
        <v>37</v>
      </c>
      <c r="H2" s="55" t="n">
        <v>1</v>
      </c>
      <c r="I2" s="55" t="s">
        <v>1947</v>
      </c>
      <c r="J2" s="56" t="n">
        <v>1</v>
      </c>
      <c r="K2" s="56" t="s">
        <v>1948</v>
      </c>
      <c r="L2" s="56"/>
      <c r="M2" s="41" t="s">
        <v>1945</v>
      </c>
      <c r="O2" s="57"/>
      <c r="P2" s="58"/>
      <c r="Q2" s="58"/>
      <c r="R2" s="58"/>
      <c r="S2" s="58"/>
    </row>
    <row r="3" customFormat="false" ht="15" hidden="false" customHeight="false" outlineLevel="0" collapsed="false">
      <c r="A3" s="0" t="n">
        <v>16</v>
      </c>
      <c r="B3" s="41" t="s">
        <v>1949</v>
      </c>
      <c r="C3" s="51" t="s">
        <v>1949</v>
      </c>
      <c r="D3" s="51" t="e">
        <f aca="false">VLOOKUP(C3,#REF!,1,0)</f>
        <v>#VALUE!</v>
      </c>
      <c r="E3" s="59" t="n">
        <v>39904</v>
      </c>
      <c r="F3" s="60" t="s">
        <v>1950</v>
      </c>
      <c r="G3" s="55" t="n">
        <v>49</v>
      </c>
      <c r="H3" s="55" t="n">
        <v>0</v>
      </c>
      <c r="I3" s="55"/>
      <c r="J3" s="56" t="n">
        <v>1</v>
      </c>
      <c r="K3" s="56" t="s">
        <v>1948</v>
      </c>
      <c r="L3" s="56"/>
      <c r="M3" s="41" t="s">
        <v>1949</v>
      </c>
      <c r="O3" s="57"/>
      <c r="P3" s="58"/>
      <c r="Q3" s="58"/>
      <c r="R3" s="58"/>
      <c r="S3" s="58"/>
    </row>
    <row r="4" customFormat="false" ht="15" hidden="false" customHeight="false" outlineLevel="0" collapsed="false">
      <c r="A4" s="0" t="n">
        <v>45</v>
      </c>
      <c r="B4" s="0" t="s">
        <v>1951</v>
      </c>
      <c r="C4" s="51" t="s">
        <v>1951</v>
      </c>
      <c r="D4" s="51" t="e">
        <f aca="false">VLOOKUP(C4,#REF!,1,0)</f>
        <v>#VALUE!</v>
      </c>
      <c r="E4" s="59" t="n">
        <v>39757</v>
      </c>
      <c r="F4" s="60" t="s">
        <v>1950</v>
      </c>
      <c r="G4" s="55" t="n">
        <v>37</v>
      </c>
      <c r="H4" s="55" t="n">
        <v>0</v>
      </c>
      <c r="I4" s="55"/>
      <c r="J4" s="56" t="n">
        <v>1</v>
      </c>
      <c r="K4" s="56" t="s">
        <v>1952</v>
      </c>
      <c r="L4" s="56"/>
      <c r="M4" s="0" t="s">
        <v>1951</v>
      </c>
      <c r="O4" s="57"/>
      <c r="P4" s="58"/>
      <c r="Q4" s="58"/>
      <c r="R4" s="58"/>
      <c r="S4" s="58"/>
    </row>
    <row r="5" customFormat="false" ht="15" hidden="false" customHeight="false" outlineLevel="0" collapsed="false">
      <c r="A5" s="0" t="n">
        <v>44</v>
      </c>
      <c r="B5" s="41" t="s">
        <v>1158</v>
      </c>
      <c r="C5" s="51" t="s">
        <v>1158</v>
      </c>
      <c r="D5" s="51" t="e">
        <f aca="false">VLOOKUP(C5,#REF!,1,0)</f>
        <v>#VALUE!</v>
      </c>
      <c r="E5" s="59" t="n">
        <v>40081</v>
      </c>
      <c r="F5" s="60" t="s">
        <v>1953</v>
      </c>
      <c r="G5" s="55" t="n">
        <v>2</v>
      </c>
      <c r="H5" s="55" t="n">
        <v>1</v>
      </c>
      <c r="I5" s="55" t="s">
        <v>17</v>
      </c>
      <c r="J5" s="56" t="n">
        <v>1</v>
      </c>
      <c r="K5" s="56" t="s">
        <v>1954</v>
      </c>
      <c r="L5" s="56"/>
      <c r="M5" s="41" t="s">
        <v>1158</v>
      </c>
      <c r="O5" s="57"/>
      <c r="P5" s="58"/>
      <c r="Q5" s="58"/>
      <c r="R5" s="58"/>
      <c r="S5" s="58"/>
    </row>
    <row r="6" customFormat="false" ht="15" hidden="false" customHeight="false" outlineLevel="0" collapsed="false">
      <c r="A6" s="0" t="n">
        <v>36</v>
      </c>
      <c r="B6" s="41" t="s">
        <v>819</v>
      </c>
      <c r="C6" s="51" t="s">
        <v>819</v>
      </c>
      <c r="D6" s="51" t="e">
        <f aca="false">VLOOKUP(C6,#REF!,1,0)</f>
        <v>#VALUE!</v>
      </c>
      <c r="E6" s="59" t="n">
        <v>39912</v>
      </c>
      <c r="F6" s="60" t="s">
        <v>1950</v>
      </c>
      <c r="G6" s="55" t="n">
        <v>27</v>
      </c>
      <c r="H6" s="55" t="n">
        <v>0</v>
      </c>
      <c r="I6" s="55"/>
      <c r="J6" s="56" t="n">
        <v>2</v>
      </c>
      <c r="K6" s="56" t="s">
        <v>1954</v>
      </c>
      <c r="L6" s="56"/>
      <c r="M6" s="41" t="s">
        <v>819</v>
      </c>
      <c r="N6" s="41"/>
      <c r="O6" s="57"/>
      <c r="P6" s="58"/>
      <c r="Q6" s="58"/>
      <c r="R6" s="58"/>
      <c r="S6" s="58"/>
      <c r="T6" s="41"/>
      <c r="U6" s="41"/>
      <c r="V6" s="41"/>
      <c r="W6" s="41"/>
      <c r="X6" s="41"/>
    </row>
    <row r="7" customFormat="false" ht="15" hidden="false" customHeight="false" outlineLevel="0" collapsed="false">
      <c r="A7" s="0" t="n">
        <v>4</v>
      </c>
      <c r="B7" s="41" t="s">
        <v>822</v>
      </c>
      <c r="C7" s="51" t="s">
        <v>822</v>
      </c>
      <c r="D7" s="51" t="e">
        <f aca="false">VLOOKUP(C7,#REF!,1,0)</f>
        <v>#VALUE!</v>
      </c>
      <c r="E7" s="59" t="n">
        <v>38098</v>
      </c>
      <c r="F7" s="60" t="s">
        <v>1950</v>
      </c>
      <c r="G7" s="55" t="n">
        <v>89</v>
      </c>
      <c r="H7" s="55" t="n">
        <v>0</v>
      </c>
      <c r="I7" s="55"/>
      <c r="J7" s="56" t="n">
        <v>1</v>
      </c>
      <c r="K7" s="56" t="s">
        <v>1955</v>
      </c>
      <c r="L7" s="56"/>
      <c r="M7" s="41" t="s">
        <v>822</v>
      </c>
      <c r="N7" s="41"/>
      <c r="O7" s="57"/>
      <c r="P7" s="58"/>
      <c r="Q7" s="58"/>
      <c r="R7" s="58"/>
      <c r="S7" s="58"/>
      <c r="T7" s="41"/>
      <c r="U7" s="41"/>
      <c r="V7" s="41"/>
      <c r="W7" s="41"/>
      <c r="X7" s="41"/>
    </row>
    <row r="8" customFormat="false" ht="15" hidden="false" customHeight="false" outlineLevel="0" collapsed="false">
      <c r="A8" s="0" t="n">
        <v>7</v>
      </c>
      <c r="B8" s="41" t="s">
        <v>829</v>
      </c>
      <c r="C8" s="51" t="s">
        <v>829</v>
      </c>
      <c r="D8" s="51" t="e">
        <f aca="false">VLOOKUP(C8,#REF!,1,0)</f>
        <v>#VALUE!</v>
      </c>
      <c r="E8" s="59" t="n">
        <v>38799</v>
      </c>
      <c r="F8" s="60" t="s">
        <v>1950</v>
      </c>
      <c r="G8" s="55" t="n">
        <v>75</v>
      </c>
      <c r="H8" s="55" t="n">
        <v>0</v>
      </c>
      <c r="I8" s="55"/>
      <c r="J8" s="56" t="n">
        <v>1</v>
      </c>
      <c r="K8" s="56" t="s">
        <v>1955</v>
      </c>
      <c r="L8" s="56" t="s">
        <v>1956</v>
      </c>
      <c r="M8" s="41" t="s">
        <v>829</v>
      </c>
      <c r="N8" s="41"/>
      <c r="O8" s="57"/>
      <c r="P8" s="58"/>
      <c r="Q8" s="58"/>
      <c r="R8" s="58"/>
      <c r="S8" s="58"/>
      <c r="T8" s="41"/>
      <c r="U8" s="41"/>
      <c r="V8" s="41"/>
      <c r="W8" s="41"/>
      <c r="X8" s="41"/>
    </row>
    <row r="9" customFormat="false" ht="15" hidden="false" customHeight="false" outlineLevel="0" collapsed="false">
      <c r="A9" s="0" t="n">
        <v>5</v>
      </c>
      <c r="B9" s="41" t="s">
        <v>833</v>
      </c>
      <c r="C9" s="51" t="s">
        <v>833</v>
      </c>
      <c r="D9" s="51" t="e">
        <f aca="false">VLOOKUP(C9,#REF!,1,0)</f>
        <v>#VALUE!</v>
      </c>
      <c r="E9" s="59" t="n">
        <v>38614</v>
      </c>
      <c r="F9" s="60" t="s">
        <v>1950</v>
      </c>
      <c r="G9" s="55" t="n">
        <v>79</v>
      </c>
      <c r="H9" s="55" t="n">
        <v>0</v>
      </c>
      <c r="I9" s="55"/>
      <c r="J9" s="56" t="n">
        <v>2</v>
      </c>
      <c r="K9" s="56" t="s">
        <v>1955</v>
      </c>
      <c r="L9" s="56" t="s">
        <v>1957</v>
      </c>
      <c r="M9" s="41" t="s">
        <v>833</v>
      </c>
      <c r="N9" s="41"/>
      <c r="O9" s="57"/>
      <c r="P9" s="58"/>
      <c r="Q9" s="58"/>
      <c r="R9" s="58"/>
      <c r="S9" s="58"/>
      <c r="T9" s="41"/>
      <c r="U9" s="41"/>
      <c r="V9" s="41"/>
      <c r="W9" s="41"/>
      <c r="X9" s="41"/>
    </row>
    <row r="10" customFormat="false" ht="15" hidden="false" customHeight="false" outlineLevel="0" collapsed="false">
      <c r="A10" s="0" t="n">
        <v>43</v>
      </c>
      <c r="B10" s="41" t="s">
        <v>1160</v>
      </c>
      <c r="C10" s="51" t="s">
        <v>1160</v>
      </c>
      <c r="D10" s="51" t="e">
        <f aca="false">VLOOKUP(C10,#REF!,1,0)</f>
        <v>#VALUE!</v>
      </c>
      <c r="E10" s="61" t="n">
        <v>39336</v>
      </c>
      <c r="F10" s="62" t="s">
        <v>1953</v>
      </c>
      <c r="G10" s="55" t="n">
        <v>6</v>
      </c>
      <c r="H10" s="55" t="n">
        <v>1</v>
      </c>
      <c r="I10" s="55" t="s">
        <v>17</v>
      </c>
      <c r="J10" s="56" t="n">
        <v>1</v>
      </c>
      <c r="K10" s="56" t="s">
        <v>1955</v>
      </c>
      <c r="L10" s="56"/>
      <c r="M10" s="41" t="s">
        <v>1160</v>
      </c>
      <c r="N10" s="41"/>
      <c r="O10" s="57"/>
      <c r="P10" s="58"/>
      <c r="Q10" s="58"/>
      <c r="R10" s="58"/>
      <c r="S10" s="58"/>
      <c r="T10" s="41"/>
      <c r="U10" s="41"/>
      <c r="V10" s="41"/>
      <c r="W10" s="41"/>
      <c r="X10" s="41"/>
    </row>
    <row r="11" customFormat="false" ht="15" hidden="false" customHeight="false" outlineLevel="0" collapsed="false">
      <c r="A11" s="0" t="n">
        <v>39</v>
      </c>
      <c r="B11" s="41" t="s">
        <v>1168</v>
      </c>
      <c r="C11" s="51" t="s">
        <v>1168</v>
      </c>
      <c r="D11" s="51" t="e">
        <f aca="false">VLOOKUP(C11,#REF!,1,0)</f>
        <v>#VALUE!</v>
      </c>
      <c r="E11" s="59" t="n">
        <v>38722</v>
      </c>
      <c r="F11" s="60" t="s">
        <v>1958</v>
      </c>
      <c r="G11" s="55" t="n">
        <v>15</v>
      </c>
      <c r="H11" s="55" t="n">
        <v>1</v>
      </c>
      <c r="I11" s="55" t="s">
        <v>17</v>
      </c>
      <c r="J11" s="56" t="n">
        <v>1</v>
      </c>
      <c r="K11" s="56" t="s">
        <v>1955</v>
      </c>
      <c r="L11" s="56"/>
      <c r="M11" s="41" t="s">
        <v>1168</v>
      </c>
      <c r="N11" s="41"/>
      <c r="O11" s="57"/>
      <c r="P11" s="58"/>
      <c r="Q11" s="58"/>
      <c r="R11" s="58"/>
      <c r="S11" s="58"/>
      <c r="T11" s="41"/>
      <c r="U11" s="41"/>
      <c r="V11" s="41"/>
      <c r="W11" s="41"/>
      <c r="X11" s="41"/>
    </row>
    <row r="12" customFormat="false" ht="15" hidden="false" customHeight="false" outlineLevel="0" collapsed="false">
      <c r="A12" s="0" t="n">
        <v>12</v>
      </c>
      <c r="B12" s="41" t="s">
        <v>837</v>
      </c>
      <c r="C12" s="51" t="s">
        <v>837</v>
      </c>
      <c r="D12" s="51" t="e">
        <f aca="false">VLOOKUP(C12,#REF!,1,0)</f>
        <v>#VALUE!</v>
      </c>
      <c r="E12" s="59" t="n">
        <v>38234</v>
      </c>
      <c r="F12" s="60" t="s">
        <v>1950</v>
      </c>
      <c r="G12" s="55" t="n">
        <v>61</v>
      </c>
      <c r="H12" s="55" t="n">
        <v>0</v>
      </c>
      <c r="I12" s="55"/>
      <c r="J12" s="56" t="n">
        <v>1</v>
      </c>
      <c r="K12" s="56" t="s">
        <v>1955</v>
      </c>
      <c r="L12" s="56"/>
      <c r="M12" s="41" t="s">
        <v>837</v>
      </c>
      <c r="N12" s="41"/>
      <c r="O12" s="57"/>
      <c r="P12" s="58"/>
      <c r="Q12" s="58"/>
      <c r="R12" s="58"/>
      <c r="S12" s="58"/>
      <c r="T12" s="41"/>
      <c r="U12" s="41"/>
      <c r="V12" s="41"/>
      <c r="W12" s="41"/>
      <c r="X12" s="41"/>
    </row>
    <row r="13" customFormat="false" ht="15" hidden="false" customHeight="false" outlineLevel="0" collapsed="false">
      <c r="A13" s="0" t="n">
        <v>40</v>
      </c>
      <c r="B13" s="41" t="s">
        <v>1172</v>
      </c>
      <c r="C13" s="51" t="s">
        <v>1172</v>
      </c>
      <c r="D13" s="51" t="e">
        <f aca="false">VLOOKUP(C13,#REF!,1,0)</f>
        <v>#VALUE!</v>
      </c>
      <c r="E13" s="59" t="n">
        <v>39224</v>
      </c>
      <c r="F13" s="60" t="s">
        <v>1958</v>
      </c>
      <c r="G13" s="56" t="n">
        <v>14</v>
      </c>
      <c r="H13" s="55" t="n">
        <v>1</v>
      </c>
      <c r="I13" s="55" t="s">
        <v>17</v>
      </c>
      <c r="J13" s="56" t="n">
        <v>1</v>
      </c>
      <c r="K13" s="56" t="s">
        <v>1955</v>
      </c>
      <c r="L13" s="56"/>
      <c r="M13" s="41" t="s">
        <v>1172</v>
      </c>
      <c r="N13" s="41"/>
      <c r="O13" s="58"/>
      <c r="P13" s="58"/>
      <c r="Q13" s="58"/>
      <c r="R13" s="58"/>
      <c r="S13" s="58"/>
      <c r="T13" s="41"/>
      <c r="U13" s="41"/>
      <c r="V13" s="41"/>
      <c r="W13" s="41"/>
      <c r="X13" s="41"/>
    </row>
    <row r="14" customFormat="false" ht="15" hidden="false" customHeight="false" outlineLevel="0" collapsed="false">
      <c r="A14" s="0" t="n">
        <v>41</v>
      </c>
      <c r="B14" s="63" t="s">
        <v>1177</v>
      </c>
      <c r="C14" s="51" t="s">
        <v>1177</v>
      </c>
      <c r="D14" s="51" t="e">
        <f aca="false">VLOOKUP(C14,#REF!,1,0)</f>
        <v>#VALUE!</v>
      </c>
      <c r="E14" s="59" t="n">
        <v>38757</v>
      </c>
      <c r="F14" s="60" t="s">
        <v>1959</v>
      </c>
      <c r="G14" s="56" t="n">
        <v>10</v>
      </c>
      <c r="H14" s="55" t="n">
        <v>1</v>
      </c>
      <c r="I14" s="55" t="s">
        <v>17</v>
      </c>
      <c r="J14" s="56" t="n">
        <v>1</v>
      </c>
      <c r="K14" s="56" t="s">
        <v>1955</v>
      </c>
      <c r="L14" s="56"/>
      <c r="M14" s="63" t="s">
        <v>1177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</row>
    <row r="15" customFormat="false" ht="15" hidden="false" customHeight="false" outlineLevel="0" collapsed="false">
      <c r="A15" s="0" t="n">
        <v>42</v>
      </c>
      <c r="B15" s="41" t="s">
        <v>1180</v>
      </c>
      <c r="C15" s="51" t="s">
        <v>1180</v>
      </c>
      <c r="D15" s="51" t="e">
        <f aca="false">VLOOKUP(C15,#REF!,1,0)</f>
        <v>#VALUE!</v>
      </c>
      <c r="E15" s="59" t="n">
        <v>40408</v>
      </c>
      <c r="F15" s="60" t="s">
        <v>1953</v>
      </c>
      <c r="G15" s="56" t="n">
        <v>8</v>
      </c>
      <c r="H15" s="55" t="n">
        <v>1</v>
      </c>
      <c r="I15" s="55" t="s">
        <v>17</v>
      </c>
      <c r="J15" s="56" t="n">
        <v>1</v>
      </c>
      <c r="K15" s="56" t="s">
        <v>1955</v>
      </c>
      <c r="L15" s="56" t="s">
        <v>1960</v>
      </c>
      <c r="M15" s="41" t="s">
        <v>1180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</row>
    <row r="16" customFormat="false" ht="15" hidden="false" customHeight="false" outlineLevel="0" collapsed="false">
      <c r="A16" s="0" t="n">
        <v>6</v>
      </c>
      <c r="B16" s="41" t="s">
        <v>1961</v>
      </c>
      <c r="C16" s="51" t="s">
        <v>1962</v>
      </c>
      <c r="D16" s="51" t="e">
        <f aca="false">VLOOKUP(C16,#REF!,1,0)</f>
        <v>#VALUE!</v>
      </c>
      <c r="E16" s="59" t="n">
        <v>37681</v>
      </c>
      <c r="F16" s="60" t="s">
        <v>1950</v>
      </c>
      <c r="G16" s="55" t="n">
        <v>74</v>
      </c>
      <c r="H16" s="55" t="s">
        <v>1963</v>
      </c>
      <c r="I16" s="55"/>
      <c r="J16" s="56" t="n">
        <v>1</v>
      </c>
      <c r="K16" s="56" t="s">
        <v>1964</v>
      </c>
      <c r="L16" s="56"/>
      <c r="M16" s="41" t="s">
        <v>1961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</row>
    <row r="17" customFormat="false" ht="15" hidden="false" customHeight="false" outlineLevel="0" collapsed="false">
      <c r="A17" s="0" t="n">
        <v>27</v>
      </c>
      <c r="B17" s="41" t="s">
        <v>1965</v>
      </c>
      <c r="C17" s="51" t="s">
        <v>1185</v>
      </c>
      <c r="D17" s="51" t="e">
        <f aca="false">VLOOKUP(C17,#REF!,1,0)</f>
        <v>#VALUE!</v>
      </c>
      <c r="E17" s="59" t="n">
        <v>38295</v>
      </c>
      <c r="F17" s="64" t="n">
        <v>40348</v>
      </c>
      <c r="G17" s="55" t="n">
        <f aca="false">DATEDIF(E17,F17,"m")</f>
        <v>67</v>
      </c>
      <c r="H17" s="55" t="n">
        <v>1</v>
      </c>
      <c r="I17" s="55" t="s">
        <v>17</v>
      </c>
      <c r="J17" s="56" t="n">
        <v>3</v>
      </c>
      <c r="K17" s="56" t="s">
        <v>1966</v>
      </c>
      <c r="L17" s="56"/>
      <c r="M17" s="41" t="s">
        <v>1965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</row>
    <row r="18" customFormat="false" ht="15" hidden="false" customHeight="false" outlineLevel="0" collapsed="false">
      <c r="A18" s="48"/>
      <c r="B18" s="48" t="s">
        <v>1967</v>
      </c>
      <c r="C18" s="65" t="s">
        <v>1968</v>
      </c>
      <c r="D18" s="51" t="e">
        <f aca="false">VLOOKUP(C18,#REF!,1,0)</f>
        <v>#VALUE!</v>
      </c>
      <c r="E18" s="66" t="n">
        <v>38295</v>
      </c>
      <c r="F18" s="66" t="n">
        <v>40348</v>
      </c>
      <c r="G18" s="67" t="n">
        <f aca="false">DATEDIF(E18,F18,"m")</f>
        <v>67</v>
      </c>
      <c r="H18" s="67"/>
      <c r="I18" s="67"/>
      <c r="J18" s="68" t="n">
        <v>1</v>
      </c>
      <c r="K18" s="68" t="s">
        <v>1969</v>
      </c>
      <c r="L18" s="68"/>
      <c r="M18" s="48" t="s">
        <v>1967</v>
      </c>
      <c r="N18" s="41"/>
      <c r="O18" s="41"/>
      <c r="P18" s="41"/>
      <c r="Q18" s="69"/>
      <c r="R18" s="69"/>
      <c r="S18" s="69"/>
      <c r="T18" s="69"/>
      <c r="U18" s="69"/>
      <c r="V18" s="69"/>
      <c r="W18" s="69"/>
      <c r="X18" s="41"/>
    </row>
    <row r="19" customFormat="false" ht="15" hidden="false" customHeight="false" outlineLevel="0" collapsed="false">
      <c r="A19" s="0" t="n">
        <v>24</v>
      </c>
      <c r="B19" s="41" t="s">
        <v>1970</v>
      </c>
      <c r="C19" s="51" t="s">
        <v>842</v>
      </c>
      <c r="D19" s="51" t="e">
        <f aca="false">VLOOKUP(C19,#REF!,1,0)</f>
        <v>#VALUE!</v>
      </c>
      <c r="E19" s="59" t="n">
        <v>38420</v>
      </c>
      <c r="F19" s="59" t="n">
        <v>39264</v>
      </c>
      <c r="G19" s="55" t="n">
        <f aca="false">DATEDIF(E19,F19,"m")</f>
        <v>27</v>
      </c>
      <c r="H19" s="55" t="n">
        <v>1</v>
      </c>
      <c r="I19" s="55" t="s">
        <v>1971</v>
      </c>
      <c r="J19" s="56" t="n">
        <v>6</v>
      </c>
      <c r="K19" s="56" t="s">
        <v>1972</v>
      </c>
      <c r="L19" s="56"/>
      <c r="M19" s="41" t="s">
        <v>1970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customFormat="false" ht="15" hidden="false" customHeight="false" outlineLevel="0" collapsed="false">
      <c r="A20" s="0" t="n">
        <v>32</v>
      </c>
      <c r="B20" s="41" t="s">
        <v>1973</v>
      </c>
      <c r="C20" s="51" t="s">
        <v>1195</v>
      </c>
      <c r="D20" s="51" t="e">
        <f aca="false">VLOOKUP(C20,#REF!,1,0)</f>
        <v>#VALUE!</v>
      </c>
      <c r="E20" s="60" t="n">
        <v>38401</v>
      </c>
      <c r="F20" s="60"/>
      <c r="G20" s="55" t="n">
        <v>31</v>
      </c>
      <c r="H20" s="55" t="n">
        <v>1</v>
      </c>
      <c r="I20" s="55" t="s">
        <v>17</v>
      </c>
      <c r="J20" s="56" t="n">
        <v>1</v>
      </c>
      <c r="K20" s="56" t="s">
        <v>1964</v>
      </c>
      <c r="L20" s="56"/>
      <c r="M20" s="41" t="s">
        <v>1973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customFormat="false" ht="15" hidden="false" customHeight="false" outlineLevel="0" collapsed="false">
      <c r="B21" s="0" t="s">
        <v>1974</v>
      </c>
      <c r="C21" s="70" t="s">
        <v>1975</v>
      </c>
      <c r="D21" s="51" t="e">
        <f aca="false">VLOOKUP(C21,#REF!,1,0)</f>
        <v>#VALUE!</v>
      </c>
      <c r="E21" s="60" t="n">
        <v>39008</v>
      </c>
      <c r="F21" s="64" t="n">
        <v>39742</v>
      </c>
      <c r="G21" s="56" t="n">
        <f aca="false">DATEDIF(E21,F21,"m")</f>
        <v>24</v>
      </c>
      <c r="H21" s="55" t="n">
        <v>1</v>
      </c>
      <c r="I21" s="55" t="s">
        <v>17</v>
      </c>
      <c r="J21" s="56" t="n">
        <v>3</v>
      </c>
      <c r="K21" s="56" t="s">
        <v>1964</v>
      </c>
      <c r="L21" s="56"/>
      <c r="M21" s="0" t="s">
        <v>1974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customFormat="false" ht="15" hidden="false" customHeight="false" outlineLevel="0" collapsed="false">
      <c r="A22" s="0" t="n">
        <v>33</v>
      </c>
      <c r="B22" s="41" t="s">
        <v>1976</v>
      </c>
      <c r="C22" s="51" t="s">
        <v>1200</v>
      </c>
      <c r="D22" s="51" t="e">
        <f aca="false">VLOOKUP(C22,#REF!,1,0)</f>
        <v>#VALUE!</v>
      </c>
      <c r="E22" s="60" t="n">
        <v>39369</v>
      </c>
      <c r="F22" s="60" t="n">
        <v>40301</v>
      </c>
      <c r="G22" s="55" t="n">
        <f aca="false">DATEDIF(E22,F22,"m")</f>
        <v>30</v>
      </c>
      <c r="H22" s="55" t="n">
        <v>1</v>
      </c>
      <c r="I22" s="55" t="s">
        <v>17</v>
      </c>
      <c r="J22" s="56" t="n">
        <v>2</v>
      </c>
      <c r="K22" s="56" t="s">
        <v>1966</v>
      </c>
      <c r="L22" s="56"/>
      <c r="M22" s="41" t="s">
        <v>1976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customFormat="false" ht="15" hidden="false" customHeight="false" outlineLevel="0" collapsed="false">
      <c r="A23" s="0" t="n">
        <v>28</v>
      </c>
      <c r="B23" s="41" t="s">
        <v>1977</v>
      </c>
      <c r="C23" s="51" t="s">
        <v>1209</v>
      </c>
      <c r="D23" s="51" t="e">
        <f aca="false">VLOOKUP(C23,#REF!,1,0)</f>
        <v>#VALUE!</v>
      </c>
      <c r="E23" s="59" t="n">
        <v>39716</v>
      </c>
      <c r="F23" s="60" t="s">
        <v>1950</v>
      </c>
      <c r="G23" s="55" t="n">
        <v>36</v>
      </c>
      <c r="H23" s="55" t="s">
        <v>1978</v>
      </c>
      <c r="I23" s="55"/>
      <c r="J23" s="56" t="n">
        <v>8</v>
      </c>
      <c r="K23" s="56" t="s">
        <v>1979</v>
      </c>
      <c r="L23" s="56"/>
      <c r="M23" s="41" t="s">
        <v>1977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customFormat="false" ht="15" hidden="false" customHeight="false" outlineLevel="0" collapsed="false">
      <c r="A24" s="0" t="n">
        <v>38</v>
      </c>
      <c r="B24" s="41" t="s">
        <v>1980</v>
      </c>
      <c r="C24" s="51" t="s">
        <v>1981</v>
      </c>
      <c r="D24" s="51" t="e">
        <f aca="false">VLOOKUP(C24,#REF!,1,0)</f>
        <v>#VALUE!</v>
      </c>
      <c r="E24" s="59" t="n">
        <v>39644</v>
      </c>
      <c r="F24" s="60" t="s">
        <v>1959</v>
      </c>
      <c r="G24" s="55" t="n">
        <v>20</v>
      </c>
      <c r="H24" s="55" t="n">
        <v>1</v>
      </c>
      <c r="I24" s="55" t="s">
        <v>17</v>
      </c>
      <c r="J24" s="56" t="n">
        <v>3</v>
      </c>
      <c r="K24" s="56" t="s">
        <v>1952</v>
      </c>
      <c r="L24" s="56"/>
      <c r="M24" s="41" t="s">
        <v>1980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customFormat="false" ht="15" hidden="false" customHeight="false" outlineLevel="0" collapsed="false">
      <c r="A25" s="0" t="n">
        <v>30</v>
      </c>
      <c r="B25" s="41" t="s">
        <v>1982</v>
      </c>
      <c r="C25" s="51" t="s">
        <v>1212</v>
      </c>
      <c r="D25" s="51" t="e">
        <f aca="false">VLOOKUP(C25,#REF!,1,0)</f>
        <v>#VALUE!</v>
      </c>
      <c r="E25" s="60" t="n">
        <v>39492</v>
      </c>
      <c r="F25" s="71" t="n">
        <v>40507</v>
      </c>
      <c r="G25" s="55" t="n">
        <f aca="false">DATEDIF(E25,F25,"m")</f>
        <v>33</v>
      </c>
      <c r="H25" s="55" t="n">
        <v>1</v>
      </c>
      <c r="I25" s="55" t="s">
        <v>17</v>
      </c>
      <c r="J25" s="56" t="n">
        <v>1</v>
      </c>
      <c r="K25" s="56" t="s">
        <v>1964</v>
      </c>
      <c r="L25" s="56"/>
      <c r="M25" s="41" t="s">
        <v>1982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customFormat="false" ht="15" hidden="false" customHeight="false" outlineLevel="0" collapsed="false">
      <c r="A26" s="0" t="n">
        <v>18</v>
      </c>
      <c r="B26" s="41" t="s">
        <v>1983</v>
      </c>
      <c r="C26" s="51" t="s">
        <v>1984</v>
      </c>
      <c r="D26" s="51" t="e">
        <f aca="false">VLOOKUP(C26,#REF!,1,0)</f>
        <v>#VALUE!</v>
      </c>
      <c r="E26" s="59" t="n">
        <v>37530</v>
      </c>
      <c r="F26" s="59" t="n">
        <v>38899</v>
      </c>
      <c r="G26" s="55" t="n">
        <f aca="false">DATEDIF(E26,F26,"m")</f>
        <v>45</v>
      </c>
      <c r="H26" s="55" t="n">
        <v>1</v>
      </c>
      <c r="I26" s="55" t="s">
        <v>17</v>
      </c>
      <c r="J26" s="56" t="n">
        <v>1</v>
      </c>
      <c r="K26" s="56" t="s">
        <v>1948</v>
      </c>
      <c r="L26" s="56"/>
      <c r="M26" s="41" t="s">
        <v>1983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customFormat="false" ht="15" hidden="false" customHeight="false" outlineLevel="0" collapsed="false">
      <c r="A27" s="0" t="n">
        <v>2</v>
      </c>
      <c r="B27" s="41" t="s">
        <v>1985</v>
      </c>
      <c r="C27" s="51" t="s">
        <v>844</v>
      </c>
      <c r="D27" s="51" t="e">
        <f aca="false">VLOOKUP(C27,#REF!,1,0)</f>
        <v>#VALUE!</v>
      </c>
      <c r="E27" s="59" t="n">
        <v>37622</v>
      </c>
      <c r="F27" s="60" t="s">
        <v>1950</v>
      </c>
      <c r="G27" s="55" t="n">
        <v>122</v>
      </c>
      <c r="H27" s="55" t="n">
        <v>0</v>
      </c>
      <c r="I27" s="55"/>
      <c r="J27" s="56" t="n">
        <v>1</v>
      </c>
      <c r="K27" s="56" t="s">
        <v>1948</v>
      </c>
      <c r="L27" s="56"/>
      <c r="M27" s="41" t="s">
        <v>1985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customFormat="false" ht="15" hidden="false" customHeight="false" outlineLevel="0" collapsed="false">
      <c r="A28" s="0" t="n">
        <v>35</v>
      </c>
      <c r="B28" s="41" t="s">
        <v>1986</v>
      </c>
      <c r="C28" s="51" t="s">
        <v>1215</v>
      </c>
      <c r="D28" s="51" t="e">
        <f aca="false">VLOOKUP(C28,#REF!,1,0)</f>
        <v>#VALUE!</v>
      </c>
      <c r="E28" s="59" t="n">
        <v>38108</v>
      </c>
      <c r="F28" s="59" t="n">
        <v>38930</v>
      </c>
      <c r="G28" s="55" t="n">
        <f aca="false">DATEDIF(E28,F28,"m")</f>
        <v>27</v>
      </c>
      <c r="H28" s="55" t="n">
        <v>1</v>
      </c>
      <c r="I28" s="55" t="s">
        <v>17</v>
      </c>
      <c r="J28" s="56" t="n">
        <v>1</v>
      </c>
      <c r="K28" s="56" t="s">
        <v>1948</v>
      </c>
      <c r="L28" s="56"/>
      <c r="M28" s="41" t="s">
        <v>1986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customFormat="false" ht="15" hidden="false" customHeight="false" outlineLevel="0" collapsed="false">
      <c r="A29" s="0" t="n">
        <v>31</v>
      </c>
      <c r="B29" s="41" t="s">
        <v>1987</v>
      </c>
      <c r="C29" s="51" t="s">
        <v>1988</v>
      </c>
      <c r="D29" s="51" t="e">
        <f aca="false">VLOOKUP(C29,#REF!,1,0)</f>
        <v>#VALUE!</v>
      </c>
      <c r="E29" s="59" t="n">
        <v>38384</v>
      </c>
      <c r="F29" s="72" t="n">
        <v>39356</v>
      </c>
      <c r="G29" s="55" t="n">
        <f aca="false">DATEDIF(E29,F29,"m")</f>
        <v>32</v>
      </c>
      <c r="H29" s="55" t="n">
        <v>1</v>
      </c>
      <c r="I29" s="55" t="s">
        <v>17</v>
      </c>
      <c r="J29" s="56" t="n">
        <v>1</v>
      </c>
      <c r="K29" s="56" t="s">
        <v>1948</v>
      </c>
      <c r="L29" s="56"/>
      <c r="M29" s="41" t="s">
        <v>1987</v>
      </c>
      <c r="N29" s="41"/>
      <c r="O29" s="41"/>
      <c r="P29" s="41"/>
      <c r="Q29" s="51"/>
      <c r="R29" s="41"/>
      <c r="S29" s="41"/>
      <c r="T29" s="41"/>
      <c r="U29" s="41"/>
      <c r="V29" s="41"/>
      <c r="W29" s="41"/>
      <c r="X29" s="41"/>
    </row>
    <row r="30" customFormat="false" ht="15" hidden="false" customHeight="false" outlineLevel="0" collapsed="false">
      <c r="A30" s="0" t="n">
        <v>26</v>
      </c>
      <c r="B30" s="41" t="s">
        <v>1989</v>
      </c>
      <c r="C30" s="51" t="s">
        <v>1218</v>
      </c>
      <c r="D30" s="51" t="e">
        <f aca="false">VLOOKUP(C30,#REF!,1,0)</f>
        <v>#VALUE!</v>
      </c>
      <c r="E30" s="59" t="n">
        <v>38991</v>
      </c>
      <c r="F30" s="59" t="n">
        <v>40452</v>
      </c>
      <c r="G30" s="55" t="n">
        <f aca="false">DATEDIF(E30,F30,"m")</f>
        <v>48</v>
      </c>
      <c r="H30" s="55" t="n">
        <v>1</v>
      </c>
      <c r="I30" s="55" t="s">
        <v>17</v>
      </c>
      <c r="J30" s="56" t="n">
        <v>1</v>
      </c>
      <c r="K30" s="56" t="s">
        <v>1948</v>
      </c>
      <c r="L30" s="56"/>
      <c r="M30" s="41" t="s">
        <v>1989</v>
      </c>
      <c r="N30" s="41"/>
      <c r="O30" s="41"/>
      <c r="P30" s="41"/>
      <c r="Q30" s="51"/>
      <c r="R30" s="41"/>
      <c r="S30" s="41"/>
      <c r="T30" s="41"/>
      <c r="U30" s="41"/>
      <c r="V30" s="41"/>
      <c r="W30" s="41"/>
      <c r="X30" s="41"/>
    </row>
    <row r="31" customFormat="false" ht="15" hidden="false" customHeight="false" outlineLevel="0" collapsed="false">
      <c r="A31" s="0" t="n">
        <v>13</v>
      </c>
      <c r="B31" s="41" t="s">
        <v>1990</v>
      </c>
      <c r="C31" s="51" t="s">
        <v>1991</v>
      </c>
      <c r="D31" s="51" t="e">
        <f aca="false">VLOOKUP(C31,#REF!,1,0)</f>
        <v>#VALUE!</v>
      </c>
      <c r="E31" s="59" t="n">
        <v>38718</v>
      </c>
      <c r="F31" s="59" t="n">
        <v>40452</v>
      </c>
      <c r="G31" s="55" t="n">
        <f aca="false">DATEDIF(E31,F31,"m")</f>
        <v>57</v>
      </c>
      <c r="H31" s="55" t="n">
        <v>1</v>
      </c>
      <c r="I31" s="55" t="s">
        <v>17</v>
      </c>
      <c r="J31" s="56" t="n">
        <v>1</v>
      </c>
      <c r="K31" s="56" t="s">
        <v>1948</v>
      </c>
      <c r="L31" s="56"/>
      <c r="M31" s="41" t="s">
        <v>1990</v>
      </c>
      <c r="N31" s="41"/>
      <c r="O31" s="41"/>
      <c r="P31" s="41"/>
      <c r="Q31" s="51"/>
      <c r="R31" s="41"/>
      <c r="S31" s="41"/>
      <c r="T31" s="41"/>
      <c r="U31" s="41"/>
      <c r="V31" s="41"/>
      <c r="W31" s="41"/>
      <c r="X31" s="41"/>
    </row>
    <row r="32" customFormat="false" ht="15" hidden="false" customHeight="false" outlineLevel="0" collapsed="false">
      <c r="A32" s="0" t="n">
        <v>29</v>
      </c>
      <c r="B32" s="41" t="s">
        <v>1992</v>
      </c>
      <c r="C32" s="51" t="s">
        <v>1993</v>
      </c>
      <c r="D32" s="51" t="e">
        <f aca="false">VLOOKUP(C32,#REF!,1,0)</f>
        <v>#VALUE!</v>
      </c>
      <c r="E32" s="59" t="n">
        <v>39326</v>
      </c>
      <c r="F32" s="60" t="s">
        <v>1950</v>
      </c>
      <c r="G32" s="55" t="n">
        <v>33</v>
      </c>
      <c r="H32" s="55" t="n">
        <v>0</v>
      </c>
      <c r="I32" s="55"/>
      <c r="J32" s="56" t="n">
        <v>1</v>
      </c>
      <c r="K32" s="56" t="s">
        <v>1948</v>
      </c>
      <c r="L32" s="56"/>
      <c r="M32" s="41" t="s">
        <v>1992</v>
      </c>
      <c r="N32" s="41"/>
      <c r="O32" s="41"/>
      <c r="P32" s="41"/>
      <c r="Q32" s="51"/>
      <c r="R32" s="41"/>
      <c r="S32" s="41"/>
      <c r="T32" s="41"/>
      <c r="U32" s="41"/>
      <c r="V32" s="41"/>
      <c r="W32" s="41"/>
      <c r="X32" s="41"/>
    </row>
    <row r="33" customFormat="false" ht="15" hidden="false" customHeight="false" outlineLevel="0" collapsed="false">
      <c r="A33" s="0" t="n">
        <v>9</v>
      </c>
      <c r="B33" s="41" t="s">
        <v>1994</v>
      </c>
      <c r="C33" s="51" t="s">
        <v>1995</v>
      </c>
      <c r="D33" s="51" t="e">
        <f aca="false">VLOOKUP(C33,#REF!,1,0)</f>
        <v>#VALUE!</v>
      </c>
      <c r="E33" s="59" t="n">
        <v>39295</v>
      </c>
      <c r="F33" s="60" t="s">
        <v>1950</v>
      </c>
      <c r="G33" s="55" t="n">
        <v>69</v>
      </c>
      <c r="H33" s="55" t="n">
        <v>0</v>
      </c>
      <c r="I33" s="55"/>
      <c r="J33" s="56" t="n">
        <v>1</v>
      </c>
      <c r="K33" s="56" t="s">
        <v>1948</v>
      </c>
      <c r="L33" s="56" t="s">
        <v>1960</v>
      </c>
      <c r="M33" s="41" t="s">
        <v>1994</v>
      </c>
      <c r="N33" s="41"/>
      <c r="O33" s="41"/>
      <c r="P33" s="41"/>
      <c r="Q33" s="51"/>
      <c r="R33" s="41"/>
      <c r="S33" s="41"/>
      <c r="T33" s="41"/>
      <c r="U33" s="41"/>
      <c r="V33" s="41"/>
      <c r="W33" s="41"/>
      <c r="X33" s="41"/>
    </row>
    <row r="34" customFormat="false" ht="15" hidden="false" customHeight="false" outlineLevel="0" collapsed="false">
      <c r="A34" s="0" t="n">
        <v>14</v>
      </c>
      <c r="B34" s="41" t="s">
        <v>1996</v>
      </c>
      <c r="C34" s="51" t="s">
        <v>846</v>
      </c>
      <c r="D34" s="51" t="e">
        <f aca="false">VLOOKUP(C34,#REF!,1,0)</f>
        <v>#VALUE!</v>
      </c>
      <c r="E34" s="59" t="n">
        <v>39234</v>
      </c>
      <c r="F34" s="60" t="s">
        <v>1950</v>
      </c>
      <c r="G34" s="55" t="n">
        <v>53</v>
      </c>
      <c r="H34" s="55" t="n">
        <v>0</v>
      </c>
      <c r="I34" s="55"/>
      <c r="J34" s="56" t="n">
        <v>1</v>
      </c>
      <c r="K34" s="56" t="s">
        <v>1948</v>
      </c>
      <c r="L34" s="56"/>
      <c r="M34" s="41" t="s">
        <v>1996</v>
      </c>
      <c r="N34" s="41"/>
      <c r="O34" s="41"/>
      <c r="P34" s="41"/>
      <c r="Q34" s="51"/>
      <c r="R34" s="41"/>
      <c r="S34" s="41"/>
      <c r="T34" s="41"/>
      <c r="U34" s="41"/>
      <c r="V34" s="41"/>
      <c r="W34" s="41"/>
      <c r="X34" s="41"/>
    </row>
    <row r="35" customFormat="false" ht="15" hidden="false" customHeight="false" outlineLevel="0" collapsed="false">
      <c r="A35" s="0" t="n">
        <v>10</v>
      </c>
      <c r="B35" s="41" t="s">
        <v>1997</v>
      </c>
      <c r="C35" s="51" t="s">
        <v>1998</v>
      </c>
      <c r="D35" s="51" t="e">
        <f aca="false">VLOOKUP(C35,#REF!,1,0)</f>
        <v>#VALUE!</v>
      </c>
      <c r="E35" s="59" t="n">
        <v>39234</v>
      </c>
      <c r="F35" s="60" t="s">
        <v>1950</v>
      </c>
      <c r="G35" s="55" t="n">
        <v>65</v>
      </c>
      <c r="H35" s="55" t="n">
        <v>0</v>
      </c>
      <c r="I35" s="55"/>
      <c r="J35" s="56" t="n">
        <v>1</v>
      </c>
      <c r="K35" s="56" t="s">
        <v>1948</v>
      </c>
      <c r="L35" s="56"/>
      <c r="M35" s="41" t="s">
        <v>1997</v>
      </c>
      <c r="N35" s="41"/>
      <c r="O35" s="41"/>
      <c r="P35" s="41"/>
      <c r="Q35" s="51"/>
      <c r="R35" s="41"/>
      <c r="S35" s="41"/>
      <c r="T35" s="41"/>
      <c r="U35" s="41"/>
      <c r="V35" s="41"/>
      <c r="W35" s="41"/>
      <c r="X35" s="41"/>
    </row>
    <row r="36" customFormat="false" ht="15" hidden="false" customHeight="false" outlineLevel="0" collapsed="false">
      <c r="A36" s="0" t="n">
        <v>15</v>
      </c>
      <c r="B36" s="41" t="s">
        <v>1999</v>
      </c>
      <c r="C36" s="51" t="s">
        <v>848</v>
      </c>
      <c r="D36" s="51" t="e">
        <f aca="false">VLOOKUP(C36,#REF!,1,0)</f>
        <v>#VALUE!</v>
      </c>
      <c r="E36" s="59" t="n">
        <v>39203</v>
      </c>
      <c r="F36" s="60" t="s">
        <v>1950</v>
      </c>
      <c r="G36" s="55" t="n">
        <v>50</v>
      </c>
      <c r="H36" s="55" t="n">
        <v>0</v>
      </c>
      <c r="I36" s="55"/>
      <c r="J36" s="56" t="n">
        <v>1</v>
      </c>
      <c r="K36" s="56" t="s">
        <v>1948</v>
      </c>
      <c r="L36" s="56"/>
      <c r="M36" s="41" t="s">
        <v>1999</v>
      </c>
      <c r="N36" s="41"/>
      <c r="O36" s="41"/>
      <c r="P36" s="41"/>
      <c r="Q36" s="51"/>
      <c r="R36" s="41"/>
      <c r="S36" s="41"/>
      <c r="T36" s="41"/>
      <c r="U36" s="41"/>
      <c r="V36" s="41"/>
      <c r="W36" s="41"/>
      <c r="X36" s="41"/>
    </row>
    <row r="37" customFormat="false" ht="15" hidden="false" customHeight="false" outlineLevel="0" collapsed="false">
      <c r="A37" s="0" t="n">
        <v>8</v>
      </c>
      <c r="B37" s="41" t="s">
        <v>2000</v>
      </c>
      <c r="C37" s="51" t="s">
        <v>851</v>
      </c>
      <c r="D37" s="51" t="e">
        <f aca="false">VLOOKUP(C37,#REF!,1,0)</f>
        <v>#VALUE!</v>
      </c>
      <c r="E37" s="59" t="n">
        <v>39142</v>
      </c>
      <c r="F37" s="60" t="s">
        <v>1950</v>
      </c>
      <c r="G37" s="55" t="n">
        <v>73</v>
      </c>
      <c r="H37" s="55" t="n">
        <v>0</v>
      </c>
      <c r="I37" s="55"/>
      <c r="J37" s="56" t="n">
        <v>1</v>
      </c>
      <c r="K37" s="56" t="s">
        <v>1948</v>
      </c>
      <c r="L37" s="56" t="s">
        <v>1960</v>
      </c>
      <c r="M37" s="41" t="s">
        <v>2000</v>
      </c>
    </row>
    <row r="38" customFormat="false" ht="15" hidden="false" customHeight="false" outlineLevel="0" collapsed="false">
      <c r="A38" s="0" t="n">
        <v>20</v>
      </c>
      <c r="B38" s="41" t="s">
        <v>2001</v>
      </c>
      <c r="C38" s="51" t="s">
        <v>1223</v>
      </c>
      <c r="D38" s="51" t="e">
        <f aca="false">VLOOKUP(C38,#REF!,1,0)</f>
        <v>#VALUE!</v>
      </c>
      <c r="E38" s="59" t="n">
        <v>39114</v>
      </c>
      <c r="F38" s="59" t="n">
        <v>40360</v>
      </c>
      <c r="G38" s="55" t="n">
        <f aca="false">DATEDIF(E38,F38,"m")</f>
        <v>41</v>
      </c>
      <c r="H38" s="55" t="n">
        <v>1</v>
      </c>
      <c r="I38" s="55" t="s">
        <v>17</v>
      </c>
      <c r="J38" s="56" t="n">
        <v>1</v>
      </c>
      <c r="K38" s="56" t="s">
        <v>1948</v>
      </c>
      <c r="L38" s="56"/>
      <c r="M38" s="41" t="s">
        <v>2001</v>
      </c>
    </row>
    <row r="39" customFormat="false" ht="15" hidden="false" customHeight="false" outlineLevel="0" collapsed="false">
      <c r="A39" s="0" t="n">
        <v>46</v>
      </c>
      <c r="B39" s="0" t="s">
        <v>2002</v>
      </c>
      <c r="C39" s="51" t="s">
        <v>2003</v>
      </c>
      <c r="D39" s="51" t="e">
        <f aca="false">VLOOKUP(C39,#REF!,1,0)</f>
        <v>#VALUE!</v>
      </c>
      <c r="E39" s="59" t="n">
        <v>39659</v>
      </c>
      <c r="F39" s="60" t="s">
        <v>1950</v>
      </c>
      <c r="G39" s="55" t="n">
        <v>42</v>
      </c>
      <c r="H39" s="55" t="n">
        <v>0</v>
      </c>
      <c r="I39" s="55"/>
      <c r="J39" s="56" t="n">
        <v>2</v>
      </c>
      <c r="K39" s="56" t="s">
        <v>1952</v>
      </c>
      <c r="L39" s="56"/>
      <c r="M39" s="0" t="s">
        <v>2002</v>
      </c>
      <c r="N39" s="73" t="s">
        <v>2004</v>
      </c>
    </row>
    <row r="40" customFormat="false" ht="15" hidden="false" customHeight="false" outlineLevel="0" collapsed="false">
      <c r="A40" s="0" t="n">
        <v>34</v>
      </c>
      <c r="B40" s="41" t="s">
        <v>2005</v>
      </c>
      <c r="C40" s="51" t="s">
        <v>853</v>
      </c>
      <c r="D40" s="51" t="e">
        <f aca="false">VLOOKUP(C40,#REF!,1,0)</f>
        <v>#VALUE!</v>
      </c>
      <c r="E40" s="59" t="n">
        <v>39692</v>
      </c>
      <c r="F40" s="60" t="s">
        <v>1950</v>
      </c>
      <c r="G40" s="55" t="n">
        <v>29</v>
      </c>
      <c r="H40" s="55" t="n">
        <v>0</v>
      </c>
      <c r="I40" s="55"/>
      <c r="J40" s="56" t="n">
        <v>1</v>
      </c>
      <c r="K40" s="56" t="s">
        <v>1948</v>
      </c>
      <c r="L40" s="56"/>
      <c r="M40" s="41" t="s">
        <v>2005</v>
      </c>
    </row>
    <row r="41" customFormat="false" ht="15" hidden="false" customHeight="false" outlineLevel="0" collapsed="false">
      <c r="A41" s="0" t="n">
        <v>37</v>
      </c>
      <c r="B41" s="41" t="s">
        <v>2006</v>
      </c>
      <c r="C41" s="51" t="s">
        <v>1225</v>
      </c>
      <c r="D41" s="51" t="e">
        <f aca="false">VLOOKUP(C41,#REF!,1,0)</f>
        <v>#VALUE!</v>
      </c>
      <c r="E41" s="59" t="n">
        <v>39630</v>
      </c>
      <c r="F41" s="59" t="n">
        <v>40391</v>
      </c>
      <c r="G41" s="55" t="n">
        <f aca="false">DATEDIF(E41,F41,"m")</f>
        <v>25</v>
      </c>
      <c r="H41" s="55" t="n">
        <v>1</v>
      </c>
      <c r="I41" s="55" t="s">
        <v>17</v>
      </c>
      <c r="J41" s="56" t="n">
        <v>1</v>
      </c>
      <c r="K41" s="56" t="s">
        <v>1948</v>
      </c>
      <c r="L41" s="56"/>
      <c r="M41" s="41" t="s">
        <v>2006</v>
      </c>
    </row>
    <row r="42" customFormat="false" ht="15" hidden="false" customHeight="false" outlineLevel="0" collapsed="false">
      <c r="A42" s="0" t="n">
        <v>11</v>
      </c>
      <c r="B42" s="41" t="s">
        <v>2007</v>
      </c>
      <c r="C42" s="51" t="s">
        <v>855</v>
      </c>
      <c r="D42" s="51" t="e">
        <f aca="false">VLOOKUP(C42,#REF!,1,0)</f>
        <v>#VALUE!</v>
      </c>
      <c r="E42" s="59" t="n">
        <v>39630</v>
      </c>
      <c r="F42" s="60" t="s">
        <v>1950</v>
      </c>
      <c r="G42" s="55" t="n">
        <v>54</v>
      </c>
      <c r="H42" s="55" t="n">
        <v>0</v>
      </c>
      <c r="I42" s="55"/>
      <c r="J42" s="56" t="n">
        <v>1</v>
      </c>
      <c r="K42" s="56" t="s">
        <v>1948</v>
      </c>
      <c r="L42" s="56"/>
      <c r="M42" s="41" t="s">
        <v>2007</v>
      </c>
      <c r="N42" s="58"/>
    </row>
    <row r="43" customFormat="false" ht="15" hidden="false" customHeight="false" outlineLevel="0" collapsed="false">
      <c r="A43" s="0" t="n">
        <v>19</v>
      </c>
      <c r="B43" s="41" t="s">
        <v>2008</v>
      </c>
      <c r="C43" s="51" t="s">
        <v>2009</v>
      </c>
      <c r="D43" s="51" t="e">
        <f aca="false">VLOOKUP(C43,#REF!,1,0)</f>
        <v>#VALUE!</v>
      </c>
      <c r="E43" s="59" t="n">
        <v>39600</v>
      </c>
      <c r="F43" s="60" t="s">
        <v>1950</v>
      </c>
      <c r="G43" s="55" t="n">
        <v>43</v>
      </c>
      <c r="H43" s="55" t="n">
        <v>0</v>
      </c>
      <c r="I43" s="55"/>
      <c r="J43" s="56" t="n">
        <v>1</v>
      </c>
      <c r="K43" s="56" t="s">
        <v>1948</v>
      </c>
      <c r="L43" s="56"/>
      <c r="M43" s="41" t="s">
        <v>2008</v>
      </c>
    </row>
    <row r="44" customFormat="false" ht="15" hidden="false" customHeight="false" outlineLevel="0" collapsed="false">
      <c r="A44" s="0" t="n">
        <v>17</v>
      </c>
      <c r="B44" s="41" t="s">
        <v>2010</v>
      </c>
      <c r="C44" s="51" t="s">
        <v>2011</v>
      </c>
      <c r="D44" s="51" t="e">
        <f aca="false">VLOOKUP(C44,#REF!,1,0)</f>
        <v>#VALUE!</v>
      </c>
      <c r="E44" s="59" t="n">
        <v>39600</v>
      </c>
      <c r="F44" s="60" t="s">
        <v>1950</v>
      </c>
      <c r="G44" s="55" t="n">
        <v>47</v>
      </c>
      <c r="H44" s="55" t="n">
        <v>0</v>
      </c>
      <c r="I44" s="55"/>
      <c r="J44" s="56" t="n">
        <v>1</v>
      </c>
      <c r="K44" s="56" t="s">
        <v>1948</v>
      </c>
      <c r="L44" s="56"/>
      <c r="M44" s="41" t="s">
        <v>2010</v>
      </c>
    </row>
    <row r="45" customFormat="false" ht="15" hidden="false" customHeight="false" outlineLevel="0" collapsed="false">
      <c r="A45" s="0" t="n">
        <v>21</v>
      </c>
      <c r="B45" s="41" t="s">
        <v>2012</v>
      </c>
      <c r="C45" s="51" t="s">
        <v>2013</v>
      </c>
      <c r="D45" s="51" t="e">
        <f aca="false">VLOOKUP(C45,#REF!,1,0)</f>
        <v>#VALUE!</v>
      </c>
      <c r="E45" s="59" t="n">
        <v>39539</v>
      </c>
      <c r="F45" s="60" t="s">
        <v>1950</v>
      </c>
      <c r="G45" s="55" t="n">
        <v>41</v>
      </c>
      <c r="H45" s="55" t="n">
        <v>0</v>
      </c>
      <c r="I45" s="55"/>
      <c r="J45" s="56" t="n">
        <v>1</v>
      </c>
      <c r="K45" s="56" t="s">
        <v>1948</v>
      </c>
      <c r="L45" s="56"/>
      <c r="M45" s="41" t="s">
        <v>2012</v>
      </c>
    </row>
    <row r="46" customFormat="false" ht="15" hidden="false" customHeight="false" outlineLevel="0" collapsed="false">
      <c r="A46" s="0" t="n">
        <v>25</v>
      </c>
      <c r="B46" s="41" t="s">
        <v>2014</v>
      </c>
      <c r="C46" s="51" t="s">
        <v>858</v>
      </c>
      <c r="D46" s="51" t="e">
        <f aca="false">VLOOKUP(C46,#REF!,1,0)</f>
        <v>#VALUE!</v>
      </c>
      <c r="E46" s="59" t="n">
        <v>39479</v>
      </c>
      <c r="F46" s="60" t="s">
        <v>1950</v>
      </c>
      <c r="G46" s="55" t="n">
        <v>36</v>
      </c>
      <c r="H46" s="55" t="n">
        <v>0</v>
      </c>
      <c r="I46" s="55"/>
      <c r="J46" s="56" t="n">
        <v>1</v>
      </c>
      <c r="K46" s="56" t="s">
        <v>1948</v>
      </c>
      <c r="L46" s="56"/>
      <c r="M46" s="41" t="s">
        <v>2014</v>
      </c>
    </row>
    <row r="47" customFormat="false" ht="15" hidden="false" customHeight="false" outlineLevel="0" collapsed="false">
      <c r="A47" s="0" t="n">
        <v>3</v>
      </c>
      <c r="B47" s="41" t="s">
        <v>2015</v>
      </c>
      <c r="C47" s="51" t="s">
        <v>2016</v>
      </c>
      <c r="D47" s="51" t="e">
        <f aca="false">VLOOKUP(C47,#REF!,1,0)</f>
        <v>#VALUE!</v>
      </c>
      <c r="E47" s="61" t="n">
        <v>34182</v>
      </c>
      <c r="F47" s="61" t="n">
        <v>38991</v>
      </c>
      <c r="G47" s="55" t="n">
        <f aca="false">DATEDIF(E47,F47,"m")</f>
        <v>158</v>
      </c>
      <c r="H47" s="55" t="n">
        <v>1</v>
      </c>
      <c r="I47" s="55" t="s">
        <v>17</v>
      </c>
      <c r="J47" s="56" t="n">
        <v>1</v>
      </c>
      <c r="K47" s="56" t="s">
        <v>1948</v>
      </c>
      <c r="L47" s="56"/>
      <c r="M47" s="41" t="s">
        <v>2015</v>
      </c>
    </row>
    <row r="48" customFormat="false" ht="15" hidden="false" customHeight="false" outlineLevel="0" collapsed="false">
      <c r="A48" s="50" t="n">
        <v>1</v>
      </c>
      <c r="B48" s="74" t="s">
        <v>2017</v>
      </c>
      <c r="C48" s="75" t="s">
        <v>1228</v>
      </c>
      <c r="D48" s="51" t="e">
        <f aca="false">VLOOKUP(C48,#REF!,1,0)</f>
        <v>#VALUE!</v>
      </c>
      <c r="E48" s="76" t="n">
        <v>34516</v>
      </c>
      <c r="F48" s="76" t="n">
        <v>38261</v>
      </c>
      <c r="G48" s="77" t="n">
        <f aca="false">DATEDIF(E48,F48,"m")</f>
        <v>123</v>
      </c>
      <c r="H48" s="77" t="n">
        <v>1</v>
      </c>
      <c r="I48" s="77" t="s">
        <v>17</v>
      </c>
      <c r="J48" s="78" t="n">
        <v>1</v>
      </c>
      <c r="K48" s="78" t="s">
        <v>1948</v>
      </c>
      <c r="L48" s="78" t="s">
        <v>2018</v>
      </c>
      <c r="M48" s="74" t="s">
        <v>2017</v>
      </c>
      <c r="N48" s="79" t="s">
        <v>2019</v>
      </c>
    </row>
    <row r="49" customFormat="false" ht="15" hidden="false" customHeight="false" outlineLevel="0" collapsed="false">
      <c r="A49" s="0" t="n">
        <v>23</v>
      </c>
      <c r="B49" s="41" t="s">
        <v>2020</v>
      </c>
      <c r="C49" s="51" t="s">
        <v>1230</v>
      </c>
      <c r="D49" s="51" t="e">
        <f aca="false">VLOOKUP(C49,#REF!,1,0)</f>
        <v>#VALUE!</v>
      </c>
      <c r="E49" s="59" t="n">
        <v>36100</v>
      </c>
      <c r="F49" s="60" t="s">
        <v>1950</v>
      </c>
      <c r="G49" s="55" t="n">
        <v>130</v>
      </c>
      <c r="H49" s="55" t="n">
        <v>0</v>
      </c>
      <c r="I49" s="55"/>
      <c r="J49" s="56" t="n">
        <v>1</v>
      </c>
      <c r="K49" s="56" t="s">
        <v>1948</v>
      </c>
      <c r="L49" s="56"/>
      <c r="M49" s="41" t="s">
        <v>2020</v>
      </c>
      <c r="N49" s="73" t="s">
        <v>2019</v>
      </c>
    </row>
    <row r="50" customFormat="false" ht="18.75" hidden="false" customHeight="false" outlineLevel="0" collapsed="false">
      <c r="H50" s="80" t="s">
        <v>2021</v>
      </c>
      <c r="I50" s="80"/>
      <c r="J50" s="80" t="n">
        <f aca="false">SUM(J2:J47)-2</f>
        <v>66</v>
      </c>
    </row>
  </sheetData>
  <autoFilter ref="A1:M5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4.3112244897959"/>
    <col collapsed="false" hidden="false" max="2" min="2" style="0" width="16.469387755102"/>
    <col collapsed="false" hidden="false" max="4" min="3" style="0" width="17.5510204081633"/>
    <col collapsed="false" hidden="false" max="6" min="5" style="0" width="18.6275510204082"/>
    <col collapsed="false" hidden="false" max="1025" min="7" style="0" width="10.2602040816327"/>
  </cols>
  <sheetData>
    <row r="1" customFormat="false" ht="13.8" hidden="false" customHeight="false" outlineLevel="0" collapsed="false">
      <c r="A1" s="41" t="s">
        <v>2022</v>
      </c>
      <c r="B1" s="41" t="s">
        <v>2023</v>
      </c>
      <c r="C1" s="41" t="s">
        <v>2024</v>
      </c>
      <c r="D1" s="41" t="s">
        <v>2025</v>
      </c>
      <c r="E1" s="41" t="s">
        <v>2026</v>
      </c>
      <c r="F1" s="41" t="s">
        <v>2027</v>
      </c>
      <c r="G1" s="41"/>
    </row>
    <row r="2" customFormat="false" ht="12.8" hidden="false" customHeight="false" outlineLevel="0" collapsed="false">
      <c r="A2" s="0" t="s">
        <v>1158</v>
      </c>
      <c r="B2" s="0" t="s">
        <v>1158</v>
      </c>
      <c r="C2" s="0" t="n">
        <v>1</v>
      </c>
      <c r="D2" s="0" t="s">
        <v>826</v>
      </c>
      <c r="E2" s="0" t="s">
        <v>826</v>
      </c>
      <c r="F2" s="0" t="n">
        <v>1</v>
      </c>
    </row>
    <row r="3" customFormat="false" ht="12.8" hidden="false" customHeight="false" outlineLevel="0" collapsed="false">
      <c r="A3" s="0" t="s">
        <v>1160</v>
      </c>
      <c r="B3" s="0" t="s">
        <v>1160</v>
      </c>
      <c r="C3" s="0" t="n">
        <v>1</v>
      </c>
      <c r="D3" s="0" t="s">
        <v>826</v>
      </c>
      <c r="E3" s="0" t="s">
        <v>826</v>
      </c>
      <c r="F3" s="0" t="n">
        <v>1</v>
      </c>
    </row>
    <row r="4" customFormat="false" ht="12.8" hidden="false" customHeight="false" outlineLevel="0" collapsed="false">
      <c r="A4" s="0" t="s">
        <v>1168</v>
      </c>
      <c r="B4" s="0" t="s">
        <v>1168</v>
      </c>
      <c r="C4" s="0" t="n">
        <v>1</v>
      </c>
      <c r="D4" s="0" t="s">
        <v>826</v>
      </c>
      <c r="E4" s="0" t="s">
        <v>826</v>
      </c>
      <c r="F4" s="0" t="n">
        <v>1</v>
      </c>
    </row>
    <row r="5" customFormat="false" ht="12.8" hidden="false" customHeight="false" outlineLevel="0" collapsed="false">
      <c r="A5" s="0" t="s">
        <v>1172</v>
      </c>
      <c r="B5" s="0" t="s">
        <v>1172</v>
      </c>
      <c r="C5" s="0" t="n">
        <v>1</v>
      </c>
      <c r="D5" s="0" t="s">
        <v>826</v>
      </c>
      <c r="E5" s="0" t="s">
        <v>826</v>
      </c>
      <c r="F5" s="0" t="n">
        <v>1</v>
      </c>
    </row>
    <row r="6" customFormat="false" ht="12.8" hidden="false" customHeight="false" outlineLevel="0" collapsed="false">
      <c r="A6" s="0" t="s">
        <v>1177</v>
      </c>
      <c r="B6" s="0" t="s">
        <v>1177</v>
      </c>
      <c r="C6" s="0" t="n">
        <v>1</v>
      </c>
      <c r="D6" s="0" t="s">
        <v>826</v>
      </c>
      <c r="E6" s="0" t="s">
        <v>826</v>
      </c>
      <c r="F6" s="0" t="n">
        <v>1</v>
      </c>
    </row>
    <row r="7" customFormat="false" ht="12.8" hidden="false" customHeight="false" outlineLevel="0" collapsed="false">
      <c r="A7" s="0" t="s">
        <v>1180</v>
      </c>
      <c r="B7" s="0" t="s">
        <v>1180</v>
      </c>
      <c r="C7" s="0" t="n">
        <v>1</v>
      </c>
      <c r="D7" s="0" t="s">
        <v>826</v>
      </c>
      <c r="E7" s="0" t="s">
        <v>826</v>
      </c>
      <c r="F7" s="0" t="n">
        <v>1</v>
      </c>
    </row>
    <row r="8" customFormat="false" ht="12.8" hidden="false" customHeight="false" outlineLevel="0" collapsed="false">
      <c r="A8" s="0" t="s">
        <v>2028</v>
      </c>
      <c r="B8" s="0" t="s">
        <v>1981</v>
      </c>
      <c r="C8" s="0" t="n">
        <v>1</v>
      </c>
      <c r="D8" s="0" t="s">
        <v>826</v>
      </c>
      <c r="E8" s="0" t="s">
        <v>826</v>
      </c>
      <c r="F8" s="0" t="n">
        <v>1</v>
      </c>
    </row>
    <row r="9" customFormat="false" ht="12.8" hidden="false" customHeight="false" outlineLevel="0" collapsed="false">
      <c r="A9" s="0" t="s">
        <v>1949</v>
      </c>
      <c r="B9" s="0" t="s">
        <v>1949</v>
      </c>
      <c r="C9" s="0" t="s">
        <v>826</v>
      </c>
      <c r="D9" s="0" t="n">
        <v>1</v>
      </c>
      <c r="E9" s="0" t="s">
        <v>826</v>
      </c>
      <c r="F9" s="0" t="n">
        <v>1</v>
      </c>
    </row>
    <row r="10" customFormat="false" ht="12.8" hidden="false" customHeight="false" outlineLevel="0" collapsed="false">
      <c r="A10" s="0" t="s">
        <v>2029</v>
      </c>
      <c r="B10" s="0" t="s">
        <v>1209</v>
      </c>
      <c r="C10" s="0" t="s">
        <v>826</v>
      </c>
      <c r="D10" s="0" t="n">
        <v>1</v>
      </c>
      <c r="E10" s="0" t="s">
        <v>826</v>
      </c>
      <c r="F10" s="0" t="n">
        <v>1</v>
      </c>
    </row>
    <row r="11" customFormat="false" ht="12.8" hidden="false" customHeight="false" outlineLevel="0" collapsed="false">
      <c r="A11" s="0" t="s">
        <v>1983</v>
      </c>
      <c r="B11" s="0" t="s">
        <v>1984</v>
      </c>
      <c r="C11" s="0" t="s">
        <v>826</v>
      </c>
      <c r="D11" s="0" t="n">
        <v>1</v>
      </c>
      <c r="E11" s="0" t="s">
        <v>826</v>
      </c>
      <c r="F11" s="0" t="n">
        <v>1</v>
      </c>
    </row>
    <row r="12" customFormat="false" ht="12.8" hidden="false" customHeight="false" outlineLevel="0" collapsed="false">
      <c r="A12" s="0" t="s">
        <v>1986</v>
      </c>
      <c r="B12" s="0" t="s">
        <v>1215</v>
      </c>
      <c r="C12" s="0" t="s">
        <v>826</v>
      </c>
      <c r="D12" s="0" t="n">
        <v>1</v>
      </c>
      <c r="E12" s="0" t="s">
        <v>826</v>
      </c>
      <c r="F12" s="0" t="n">
        <v>1</v>
      </c>
    </row>
    <row r="13" customFormat="false" ht="12.8" hidden="false" customHeight="false" outlineLevel="0" collapsed="false">
      <c r="A13" s="0" t="s">
        <v>1987</v>
      </c>
      <c r="B13" s="0" t="s">
        <v>1988</v>
      </c>
      <c r="C13" s="0" t="s">
        <v>826</v>
      </c>
      <c r="D13" s="0" t="n">
        <v>1</v>
      </c>
      <c r="E13" s="0" t="s">
        <v>826</v>
      </c>
      <c r="F13" s="0" t="n">
        <v>1</v>
      </c>
    </row>
    <row r="14" customFormat="false" ht="12.8" hidden="false" customHeight="false" outlineLevel="0" collapsed="false">
      <c r="A14" s="0" t="s">
        <v>1989</v>
      </c>
      <c r="B14" s="0" t="s">
        <v>1218</v>
      </c>
      <c r="C14" s="0" t="s">
        <v>826</v>
      </c>
      <c r="D14" s="0" t="n">
        <v>1</v>
      </c>
      <c r="E14" s="0" t="s">
        <v>826</v>
      </c>
      <c r="F14" s="0" t="n">
        <v>1</v>
      </c>
    </row>
    <row r="15" customFormat="false" ht="12.8" hidden="false" customHeight="false" outlineLevel="0" collapsed="false">
      <c r="A15" s="0" t="s">
        <v>1990</v>
      </c>
      <c r="B15" s="0" t="s">
        <v>1991</v>
      </c>
      <c r="C15" s="0" t="s">
        <v>826</v>
      </c>
      <c r="D15" s="0" t="n">
        <v>1</v>
      </c>
      <c r="E15" s="0" t="s">
        <v>826</v>
      </c>
      <c r="F15" s="0" t="n">
        <v>1</v>
      </c>
    </row>
    <row r="16" customFormat="false" ht="12.8" hidden="false" customHeight="false" outlineLevel="0" collapsed="false">
      <c r="A16" s="0" t="s">
        <v>2006</v>
      </c>
      <c r="B16" s="0" t="s">
        <v>1225</v>
      </c>
      <c r="C16" s="0" t="s">
        <v>826</v>
      </c>
      <c r="D16" s="0" t="n">
        <v>1</v>
      </c>
      <c r="E16" s="0" t="s">
        <v>826</v>
      </c>
      <c r="F16" s="0" t="n">
        <v>1</v>
      </c>
    </row>
    <row r="17" customFormat="false" ht="12.8" hidden="false" customHeight="false" outlineLevel="0" collapsed="false">
      <c r="A17" s="0" t="s">
        <v>2015</v>
      </c>
      <c r="B17" s="0" t="s">
        <v>2016</v>
      </c>
      <c r="C17" s="0" t="s">
        <v>826</v>
      </c>
      <c r="D17" s="0" t="n">
        <v>1</v>
      </c>
      <c r="E17" s="0" t="s">
        <v>826</v>
      </c>
      <c r="F17" s="0" t="n">
        <v>1</v>
      </c>
    </row>
    <row r="18" customFormat="false" ht="12.8" hidden="false" customHeight="false" outlineLevel="0" collapsed="false">
      <c r="A18" s="0" t="s">
        <v>1951</v>
      </c>
      <c r="B18" s="0" t="s">
        <v>1951</v>
      </c>
      <c r="C18" s="0" t="n">
        <v>0</v>
      </c>
      <c r="D18" s="0" t="s">
        <v>826</v>
      </c>
      <c r="E18" s="0" t="s">
        <v>826</v>
      </c>
      <c r="F18" s="0" t="n">
        <v>0</v>
      </c>
    </row>
    <row r="19" customFormat="false" ht="12.8" hidden="false" customHeight="false" outlineLevel="0" collapsed="false">
      <c r="A19" s="0" t="s">
        <v>819</v>
      </c>
      <c r="B19" s="0" t="s">
        <v>819</v>
      </c>
      <c r="C19" s="0" t="n">
        <v>0</v>
      </c>
      <c r="D19" s="0" t="s">
        <v>826</v>
      </c>
      <c r="E19" s="0" t="s">
        <v>826</v>
      </c>
      <c r="F19" s="0" t="n">
        <v>0</v>
      </c>
    </row>
    <row r="20" customFormat="false" ht="12.8" hidden="false" customHeight="false" outlineLevel="0" collapsed="false">
      <c r="A20" s="0" t="s">
        <v>822</v>
      </c>
      <c r="B20" s="0" t="s">
        <v>822</v>
      </c>
      <c r="C20" s="0" t="n">
        <v>0</v>
      </c>
      <c r="D20" s="0" t="s">
        <v>826</v>
      </c>
      <c r="E20" s="0" t="s">
        <v>826</v>
      </c>
      <c r="F20" s="0" t="n">
        <v>0</v>
      </c>
    </row>
    <row r="21" customFormat="false" ht="12.8" hidden="false" customHeight="false" outlineLevel="0" collapsed="false">
      <c r="A21" s="0" t="s">
        <v>829</v>
      </c>
      <c r="B21" s="0" t="s">
        <v>829</v>
      </c>
      <c r="C21" s="0" t="n">
        <v>0</v>
      </c>
      <c r="D21" s="0" t="s">
        <v>826</v>
      </c>
      <c r="E21" s="0" t="s">
        <v>826</v>
      </c>
      <c r="F21" s="0" t="n">
        <v>0</v>
      </c>
    </row>
    <row r="22" customFormat="false" ht="12.8" hidden="false" customHeight="false" outlineLevel="0" collapsed="false">
      <c r="A22" s="0" t="s">
        <v>833</v>
      </c>
      <c r="B22" s="0" t="s">
        <v>833</v>
      </c>
      <c r="C22" s="0" t="n">
        <v>0</v>
      </c>
      <c r="D22" s="0" t="s">
        <v>826</v>
      </c>
      <c r="E22" s="0" t="s">
        <v>826</v>
      </c>
      <c r="F22" s="0" t="n">
        <v>0</v>
      </c>
    </row>
    <row r="23" customFormat="false" ht="12.8" hidden="false" customHeight="false" outlineLevel="0" collapsed="false">
      <c r="A23" s="0" t="s">
        <v>837</v>
      </c>
      <c r="B23" s="0" t="s">
        <v>837</v>
      </c>
      <c r="C23" s="0" t="n">
        <v>0</v>
      </c>
      <c r="D23" s="0" t="s">
        <v>826</v>
      </c>
      <c r="E23" s="0" t="s">
        <v>826</v>
      </c>
      <c r="F23" s="0" t="n">
        <v>0</v>
      </c>
    </row>
    <row r="24" customFormat="false" ht="12.8" hidden="false" customHeight="false" outlineLevel="0" collapsed="false">
      <c r="A24" s="0" t="s">
        <v>1994</v>
      </c>
      <c r="B24" s="0" t="s">
        <v>1995</v>
      </c>
      <c r="C24" s="0" t="s">
        <v>826</v>
      </c>
      <c r="D24" s="0" t="n">
        <v>0</v>
      </c>
      <c r="E24" s="0" t="s">
        <v>826</v>
      </c>
      <c r="F24" s="0" t="n">
        <v>0</v>
      </c>
    </row>
    <row r="25" customFormat="false" ht="12.8" hidden="false" customHeight="false" outlineLevel="0" collapsed="false">
      <c r="A25" s="0" t="s">
        <v>1996</v>
      </c>
      <c r="B25" s="0" t="s">
        <v>846</v>
      </c>
      <c r="C25" s="0" t="s">
        <v>826</v>
      </c>
      <c r="D25" s="0" t="n">
        <v>0</v>
      </c>
      <c r="E25" s="0" t="s">
        <v>826</v>
      </c>
      <c r="F25" s="0" t="n">
        <v>0</v>
      </c>
    </row>
    <row r="26" customFormat="false" ht="12.8" hidden="false" customHeight="false" outlineLevel="0" collapsed="false">
      <c r="A26" s="0" t="s">
        <v>1999</v>
      </c>
      <c r="B26" s="0" t="s">
        <v>848</v>
      </c>
      <c r="C26" s="0" t="s">
        <v>826</v>
      </c>
      <c r="D26" s="0" t="n">
        <v>0</v>
      </c>
      <c r="E26" s="0" t="s">
        <v>826</v>
      </c>
      <c r="F26" s="0" t="n">
        <v>0</v>
      </c>
    </row>
    <row r="27" customFormat="false" ht="12.8" hidden="false" customHeight="false" outlineLevel="0" collapsed="false">
      <c r="A27" s="0" t="s">
        <v>2002</v>
      </c>
      <c r="B27" s="0" t="s">
        <v>2003</v>
      </c>
      <c r="C27" s="0" t="n">
        <v>0</v>
      </c>
      <c r="D27" s="0" t="s">
        <v>826</v>
      </c>
      <c r="E27" s="0" t="s">
        <v>826</v>
      </c>
      <c r="F27" s="0" t="n">
        <v>0</v>
      </c>
    </row>
    <row r="28" customFormat="false" ht="12.8" hidden="false" customHeight="false" outlineLevel="0" collapsed="false">
      <c r="A28" s="0" t="s">
        <v>2005</v>
      </c>
      <c r="B28" s="0" t="s">
        <v>853</v>
      </c>
      <c r="C28" s="0" t="s">
        <v>826</v>
      </c>
      <c r="D28" s="0" t="n">
        <v>0</v>
      </c>
      <c r="E28" s="0" t="s">
        <v>826</v>
      </c>
      <c r="F28" s="0" t="n">
        <v>0</v>
      </c>
    </row>
    <row r="29" customFormat="false" ht="12.8" hidden="false" customHeight="false" outlineLevel="0" collapsed="false">
      <c r="A29" s="0" t="s">
        <v>2014</v>
      </c>
      <c r="B29" s="0" t="s">
        <v>858</v>
      </c>
      <c r="C29" s="0" t="s">
        <v>826</v>
      </c>
      <c r="D29" s="0" t="n">
        <v>0</v>
      </c>
      <c r="E29" s="0" t="s">
        <v>826</v>
      </c>
      <c r="F29" s="0" t="n">
        <v>0</v>
      </c>
    </row>
    <row r="30" customFormat="false" ht="12.8" hidden="false" customHeight="false" outlineLevel="0" collapsed="false">
      <c r="A30" s="0" t="s">
        <v>2017</v>
      </c>
      <c r="B30" s="10" t="s">
        <v>1228</v>
      </c>
      <c r="C30" s="0" t="s">
        <v>826</v>
      </c>
      <c r="D30" s="0" t="s">
        <v>826</v>
      </c>
      <c r="E30" s="0" t="n">
        <v>1</v>
      </c>
      <c r="F30" s="0" t="n">
        <v>1</v>
      </c>
      <c r="H30" s="0" t="s">
        <v>2030</v>
      </c>
    </row>
    <row r="31" customFormat="false" ht="12.8" hidden="false" customHeight="false" outlineLevel="0" collapsed="false">
      <c r="A31" s="0" t="s">
        <v>2020</v>
      </c>
      <c r="B31" s="10" t="s">
        <v>1230</v>
      </c>
      <c r="C31" s="0" t="s">
        <v>826</v>
      </c>
      <c r="D31" s="0" t="s">
        <v>826</v>
      </c>
      <c r="E31" s="0" t="n">
        <v>1</v>
      </c>
      <c r="F31" s="0" t="n">
        <v>1</v>
      </c>
      <c r="H31" s="0" t="s">
        <v>2031</v>
      </c>
    </row>
    <row r="32" customFormat="false" ht="12.8" hidden="false" customHeight="false" outlineLevel="0" collapsed="false">
      <c r="A32" s="0" t="s">
        <v>1945</v>
      </c>
      <c r="B32" s="10" t="s">
        <v>1945</v>
      </c>
      <c r="C32" s="0" t="s">
        <v>826</v>
      </c>
      <c r="D32" s="0" t="s">
        <v>826</v>
      </c>
      <c r="E32" s="0" t="n">
        <v>1</v>
      </c>
      <c r="F32" s="0" t="n">
        <v>1</v>
      </c>
      <c r="H32" s="0" t="s">
        <v>2032</v>
      </c>
    </row>
    <row r="33" customFormat="false" ht="12.8" hidden="false" customHeight="false" outlineLevel="0" collapsed="false">
      <c r="A33" s="0" t="s">
        <v>2007</v>
      </c>
      <c r="B33" s="10" t="s">
        <v>855</v>
      </c>
      <c r="C33" s="0" t="s">
        <v>826</v>
      </c>
      <c r="D33" s="0" t="s">
        <v>826</v>
      </c>
      <c r="E33" s="0" t="n">
        <v>0</v>
      </c>
      <c r="F33" s="0" t="n">
        <v>0</v>
      </c>
      <c r="H33" s="0" t="s">
        <v>2033</v>
      </c>
    </row>
    <row r="34" customFormat="false" ht="12.8" hidden="false" customHeight="false" outlineLevel="0" collapsed="false">
      <c r="A34" s="0" t="s">
        <v>2008</v>
      </c>
      <c r="B34" s="10" t="s">
        <v>2009</v>
      </c>
      <c r="C34" s="0" t="s">
        <v>826</v>
      </c>
      <c r="D34" s="0" t="s">
        <v>826</v>
      </c>
      <c r="E34" s="0" t="n">
        <v>0</v>
      </c>
      <c r="F34" s="0" t="n">
        <v>0</v>
      </c>
      <c r="H34" s="0" t="s">
        <v>2034</v>
      </c>
    </row>
    <row r="35" customFormat="false" ht="12.8" hidden="false" customHeight="false" outlineLevel="0" collapsed="false">
      <c r="A35" s="0" t="s">
        <v>2010</v>
      </c>
      <c r="B35" s="10" t="s">
        <v>2011</v>
      </c>
      <c r="C35" s="0" t="s">
        <v>826</v>
      </c>
      <c r="D35" s="0" t="s">
        <v>826</v>
      </c>
      <c r="E35" s="0" t="n">
        <v>0</v>
      </c>
      <c r="F35" s="0" t="n">
        <v>0</v>
      </c>
      <c r="H35" s="0" t="s">
        <v>2035</v>
      </c>
    </row>
    <row r="36" customFormat="false" ht="12.8" hidden="false" customHeight="false" outlineLevel="0" collapsed="false">
      <c r="A36" s="0" t="s">
        <v>2012</v>
      </c>
      <c r="B36" s="10" t="s">
        <v>2013</v>
      </c>
      <c r="C36" s="0" t="s">
        <v>826</v>
      </c>
      <c r="D36" s="0" t="s">
        <v>826</v>
      </c>
      <c r="E36" s="0" t="n">
        <v>0</v>
      </c>
      <c r="F36" s="0" t="n">
        <v>0</v>
      </c>
      <c r="H36" s="0" t="s">
        <v>2034</v>
      </c>
    </row>
    <row r="37" customFormat="false" ht="12.8" hidden="false" customHeight="false" outlineLevel="0" collapsed="false">
      <c r="A37" s="0" t="s">
        <v>2000</v>
      </c>
      <c r="B37" s="10" t="s">
        <v>851</v>
      </c>
      <c r="C37" s="0" t="s">
        <v>826</v>
      </c>
      <c r="D37" s="0" t="s">
        <v>826</v>
      </c>
      <c r="E37" s="0" t="n">
        <v>0</v>
      </c>
      <c r="F37" s="0" t="n">
        <v>0</v>
      </c>
      <c r="H37" s="0" t="s">
        <v>2034</v>
      </c>
    </row>
    <row r="38" customFormat="false" ht="12.8" hidden="false" customHeight="false" outlineLevel="0" collapsed="false">
      <c r="A38" s="0" t="s">
        <v>2001</v>
      </c>
      <c r="B38" s="10" t="s">
        <v>1223</v>
      </c>
      <c r="C38" s="0" t="s">
        <v>826</v>
      </c>
      <c r="D38" s="0" t="s">
        <v>826</v>
      </c>
      <c r="E38" s="0" t="n">
        <v>1</v>
      </c>
      <c r="F38" s="0" t="n">
        <v>1</v>
      </c>
      <c r="H38" s="0" t="s">
        <v>2036</v>
      </c>
    </row>
    <row r="39" customFormat="false" ht="12.8" hidden="false" customHeight="false" outlineLevel="0" collapsed="false">
      <c r="A39" s="0" t="s">
        <v>1997</v>
      </c>
      <c r="B39" s="10" t="s">
        <v>1998</v>
      </c>
      <c r="C39" s="0" t="s">
        <v>826</v>
      </c>
      <c r="D39" s="0" t="s">
        <v>826</v>
      </c>
      <c r="E39" s="0" t="n">
        <v>0</v>
      </c>
      <c r="F39" s="0" t="n">
        <v>0</v>
      </c>
      <c r="H39" s="0" t="s">
        <v>2037</v>
      </c>
    </row>
    <row r="40" customFormat="false" ht="12.8" hidden="false" customHeight="false" outlineLevel="0" collapsed="false">
      <c r="A40" s="0" t="s">
        <v>2038</v>
      </c>
      <c r="B40" s="0" t="s">
        <v>1962</v>
      </c>
      <c r="C40" s="0" t="s">
        <v>826</v>
      </c>
      <c r="D40" s="0" t="s">
        <v>826</v>
      </c>
      <c r="E40" s="0" t="n">
        <v>0</v>
      </c>
      <c r="F40" s="0" t="n">
        <v>0</v>
      </c>
      <c r="H40" s="0" t="s">
        <v>2039</v>
      </c>
    </row>
    <row r="41" customFormat="false" ht="12.8" hidden="false" customHeight="false" outlineLevel="0" collapsed="false">
      <c r="A41" s="0" t="s">
        <v>2040</v>
      </c>
      <c r="B41" s="10" t="s">
        <v>1185</v>
      </c>
      <c r="C41" s="0" t="s">
        <v>826</v>
      </c>
      <c r="D41" s="0" t="s">
        <v>826</v>
      </c>
      <c r="E41" s="0" t="n">
        <v>1</v>
      </c>
      <c r="F41" s="0" t="n">
        <v>1</v>
      </c>
      <c r="H41" s="0" t="s">
        <v>2032</v>
      </c>
    </row>
    <row r="42" customFormat="false" ht="12.8" hidden="false" customHeight="false" outlineLevel="0" collapsed="false">
      <c r="A42" s="0" t="s">
        <v>2041</v>
      </c>
      <c r="B42" s="0" t="s">
        <v>842</v>
      </c>
      <c r="C42" s="0" t="s">
        <v>826</v>
      </c>
      <c r="D42" s="0" t="s">
        <v>826</v>
      </c>
      <c r="E42" s="0" t="n">
        <v>0</v>
      </c>
      <c r="F42" s="0" t="n">
        <v>0</v>
      </c>
      <c r="H42" s="0" t="s">
        <v>2042</v>
      </c>
    </row>
    <row r="43" customFormat="false" ht="12.8" hidden="false" customHeight="false" outlineLevel="0" collapsed="false">
      <c r="A43" s="0" t="s">
        <v>2043</v>
      </c>
      <c r="B43" s="0" t="s">
        <v>1195</v>
      </c>
      <c r="C43" s="0" t="s">
        <v>826</v>
      </c>
      <c r="D43" s="0" t="s">
        <v>826</v>
      </c>
      <c r="E43" s="0" t="n">
        <v>1</v>
      </c>
      <c r="F43" s="0" t="n">
        <v>1</v>
      </c>
      <c r="H43" s="0" t="s">
        <v>2044</v>
      </c>
    </row>
    <row r="44" customFormat="false" ht="12.8" hidden="false" customHeight="false" outlineLevel="0" collapsed="false">
      <c r="A44" s="0" t="s">
        <v>2045</v>
      </c>
      <c r="B44" s="10" t="s">
        <v>1200</v>
      </c>
      <c r="C44" s="0" t="s">
        <v>826</v>
      </c>
      <c r="D44" s="0" t="s">
        <v>826</v>
      </c>
      <c r="E44" s="0" t="n">
        <v>1</v>
      </c>
      <c r="F44" s="0" t="n">
        <v>1</v>
      </c>
      <c r="H44" s="0" t="s">
        <v>2032</v>
      </c>
    </row>
    <row r="45" customFormat="false" ht="12.8" hidden="false" customHeight="false" outlineLevel="0" collapsed="false">
      <c r="A45" s="0" t="s">
        <v>2046</v>
      </c>
      <c r="B45" s="10" t="s">
        <v>1212</v>
      </c>
      <c r="C45" s="0" t="s">
        <v>826</v>
      </c>
      <c r="D45" s="0" t="s">
        <v>826</v>
      </c>
      <c r="E45" s="0" t="n">
        <v>1</v>
      </c>
      <c r="F45" s="0" t="n">
        <v>1</v>
      </c>
      <c r="H45" s="0" t="s">
        <v>2032</v>
      </c>
    </row>
    <row r="46" customFormat="false" ht="12.8" hidden="false" customHeight="false" outlineLevel="0" collapsed="false">
      <c r="A46" s="0" t="s">
        <v>1985</v>
      </c>
      <c r="B46" s="10" t="s">
        <v>844</v>
      </c>
      <c r="C46" s="0" t="s">
        <v>826</v>
      </c>
      <c r="D46" s="0" t="s">
        <v>826</v>
      </c>
      <c r="E46" s="0" t="n">
        <v>0</v>
      </c>
      <c r="F46" s="0" t="n">
        <v>0</v>
      </c>
      <c r="H46" s="0" t="s">
        <v>2034</v>
      </c>
    </row>
    <row r="47" customFormat="false" ht="12.8" hidden="false" customHeight="false" outlineLevel="0" collapsed="false">
      <c r="A47" s="0" t="s">
        <v>1992</v>
      </c>
      <c r="B47" s="10" t="s">
        <v>1993</v>
      </c>
      <c r="C47" s="0" t="s">
        <v>826</v>
      </c>
      <c r="D47" s="0" t="s">
        <v>826</v>
      </c>
      <c r="E47" s="0" t="n">
        <v>0</v>
      </c>
      <c r="F47" s="0" t="n">
        <v>0</v>
      </c>
      <c r="H47" s="0" t="s">
        <v>2034</v>
      </c>
    </row>
    <row r="48" customFormat="false" ht="12.8" hidden="false" customHeight="false" outlineLevel="0" collapsed="false">
      <c r="A48" s="0" t="s">
        <v>2047</v>
      </c>
      <c r="B48" s="0" t="e">
        <f aca="false">#N/A</f>
        <v>#N/A</v>
      </c>
      <c r="C48" s="0" t="s">
        <v>826</v>
      </c>
      <c r="D48" s="0" t="s">
        <v>826</v>
      </c>
      <c r="E48" s="0" t="s">
        <v>826</v>
      </c>
    </row>
  </sheetData>
  <autoFilter ref="A:F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9" min="2" style="0" width="16.469387755102"/>
    <col collapsed="false" hidden="false" max="13" min="12" style="0" width="21.5969387755102"/>
    <col collapsed="false" hidden="false" max="16" min="16" style="0" width="18.6275510204082"/>
    <col collapsed="false" hidden="false" max="17" min="17" style="0" width="25.2448979591837"/>
  </cols>
  <sheetData>
    <row r="1" s="93" customFormat="true" ht="60.75" hidden="false" customHeight="true" outlineLevel="0" collapsed="false">
      <c r="A1" s="81" t="s">
        <v>2048</v>
      </c>
      <c r="B1" s="82" t="s">
        <v>2049</v>
      </c>
      <c r="C1" s="83" t="s">
        <v>2050</v>
      </c>
      <c r="D1" s="83" t="s">
        <v>2051</v>
      </c>
      <c r="E1" s="84" t="s">
        <v>212</v>
      </c>
      <c r="F1" s="84" t="s">
        <v>2052</v>
      </c>
      <c r="G1" s="85" t="s">
        <v>2053</v>
      </c>
      <c r="H1" s="85" t="s">
        <v>2054</v>
      </c>
      <c r="I1" s="85" t="s">
        <v>2055</v>
      </c>
      <c r="J1" s="86" t="s">
        <v>5</v>
      </c>
      <c r="K1" s="87" t="s">
        <v>6</v>
      </c>
      <c r="L1" s="88" t="s">
        <v>2056</v>
      </c>
      <c r="M1" s="89" t="s">
        <v>2057</v>
      </c>
      <c r="N1" s="90" t="s">
        <v>2058</v>
      </c>
      <c r="O1" s="82" t="s">
        <v>2059</v>
      </c>
      <c r="P1" s="91" t="s">
        <v>2060</v>
      </c>
      <c r="Q1" s="92" t="s">
        <v>2061</v>
      </c>
    </row>
    <row r="2" customFormat="false" ht="15.75" hidden="false" customHeight="false" outlineLevel="0" collapsed="false">
      <c r="A2" s="0" t="s">
        <v>2062</v>
      </c>
      <c r="B2" s="0" t="n">
        <v>0</v>
      </c>
      <c r="C2" s="0" t="n">
        <v>84</v>
      </c>
      <c r="D2" s="0" t="n">
        <v>1</v>
      </c>
      <c r="E2" s="0" t="s">
        <v>2063</v>
      </c>
      <c r="F2" s="0" t="n">
        <f aca="false">IF(E2=$E$46,0,1)</f>
        <v>1</v>
      </c>
      <c r="G2" s="94" t="s">
        <v>1947</v>
      </c>
      <c r="H2" s="0" t="n">
        <v>1</v>
      </c>
      <c r="I2" s="0" t="n">
        <v>2</v>
      </c>
      <c r="J2" s="0" t="n">
        <v>0</v>
      </c>
      <c r="K2" s="0" t="n">
        <v>0</v>
      </c>
      <c r="L2" s="0" t="s">
        <v>2064</v>
      </c>
      <c r="M2" s="0" t="n">
        <v>1</v>
      </c>
      <c r="N2" s="0" t="n">
        <v>1.95</v>
      </c>
      <c r="O2" s="0" t="n">
        <v>0</v>
      </c>
      <c r="P2" s="0" t="n">
        <v>1</v>
      </c>
      <c r="Q2" s="0" t="n">
        <v>18</v>
      </c>
    </row>
    <row r="3" customFormat="false" ht="15" hidden="false" customHeight="false" outlineLevel="0" collapsed="false">
      <c r="A3" s="0" t="s">
        <v>1951</v>
      </c>
      <c r="B3" s="0" t="n">
        <v>0</v>
      </c>
      <c r="C3" s="0" t="n">
        <v>76</v>
      </c>
      <c r="D3" s="0" t="n">
        <v>1</v>
      </c>
      <c r="E3" s="0" t="s">
        <v>2065</v>
      </c>
      <c r="F3" s="0" t="n">
        <f aca="false">IF(E3=$E$46,0,1)</f>
        <v>0</v>
      </c>
      <c r="G3" s="0" t="n">
        <v>37</v>
      </c>
      <c r="H3" s="0" t="n">
        <v>0</v>
      </c>
      <c r="I3" s="0" t="n">
        <v>0</v>
      </c>
      <c r="J3" s="0" t="n">
        <v>0</v>
      </c>
      <c r="K3" s="0" t="n">
        <v>0</v>
      </c>
      <c r="L3" s="0" t="s">
        <v>2066</v>
      </c>
      <c r="M3" s="0" t="n">
        <v>0</v>
      </c>
      <c r="N3" s="0" t="n">
        <v>1.75</v>
      </c>
      <c r="O3" s="0" t="n">
        <v>0</v>
      </c>
      <c r="P3" s="0" t="n">
        <v>1</v>
      </c>
      <c r="Q3" s="0" t="n">
        <v>37</v>
      </c>
    </row>
    <row r="4" customFormat="false" ht="15" hidden="false" customHeight="false" outlineLevel="0" collapsed="false">
      <c r="A4" s="0" t="s">
        <v>2003</v>
      </c>
      <c r="B4" s="0" t="n">
        <v>0</v>
      </c>
      <c r="C4" s="0" t="n">
        <v>57</v>
      </c>
      <c r="D4" s="0" t="n">
        <v>1</v>
      </c>
      <c r="E4" s="0" t="s">
        <v>2063</v>
      </c>
      <c r="F4" s="0" t="n">
        <f aca="false">IF(E4=$E$46,0,1)</f>
        <v>1</v>
      </c>
      <c r="G4" s="0" t="n">
        <v>42</v>
      </c>
      <c r="H4" s="0" t="n">
        <v>0</v>
      </c>
      <c r="I4" s="0" t="n">
        <v>0</v>
      </c>
      <c r="J4" s="0" t="n">
        <v>0</v>
      </c>
      <c r="K4" s="0" t="n">
        <v>0</v>
      </c>
      <c r="L4" s="0" t="s">
        <v>2066</v>
      </c>
      <c r="M4" s="0" t="n">
        <v>0</v>
      </c>
      <c r="N4" s="0" t="n">
        <v>8.5</v>
      </c>
      <c r="O4" s="0" t="n">
        <v>1</v>
      </c>
      <c r="P4" s="0" t="n">
        <v>1</v>
      </c>
      <c r="Q4" s="0" t="n">
        <v>42</v>
      </c>
    </row>
    <row r="5" customFormat="false" ht="15.75" hidden="false" customHeight="false" outlineLevel="0" collapsed="false">
      <c r="A5" s="95" t="s">
        <v>819</v>
      </c>
      <c r="B5" s="0" t="n">
        <v>0</v>
      </c>
      <c r="C5" s="0" t="n">
        <v>74</v>
      </c>
      <c r="D5" s="0" t="n">
        <v>1</v>
      </c>
      <c r="E5" s="0" t="s">
        <v>2063</v>
      </c>
      <c r="F5" s="0" t="n">
        <f aca="false">IF(E5=$E$46,0,1)</f>
        <v>1</v>
      </c>
      <c r="G5" s="0" t="n">
        <v>27</v>
      </c>
      <c r="H5" s="0" t="n">
        <v>0</v>
      </c>
      <c r="I5" s="0" t="n">
        <v>0</v>
      </c>
      <c r="J5" s="0" t="n">
        <v>0</v>
      </c>
      <c r="K5" s="0" t="n">
        <v>0</v>
      </c>
      <c r="L5" s="0" t="s">
        <v>2064</v>
      </c>
      <c r="M5" s="0" t="n">
        <v>1</v>
      </c>
      <c r="N5" s="0" t="n">
        <v>4.5</v>
      </c>
      <c r="O5" s="0" t="n">
        <v>1</v>
      </c>
      <c r="P5" s="0" t="n">
        <v>1</v>
      </c>
      <c r="Q5" s="0" t="n">
        <v>27</v>
      </c>
    </row>
    <row r="6" customFormat="false" ht="15" hidden="false" customHeight="false" outlineLevel="0" collapsed="false">
      <c r="A6" s="0" t="s">
        <v>2067</v>
      </c>
      <c r="B6" s="0" t="n">
        <v>0</v>
      </c>
      <c r="C6" s="0" t="n">
        <v>77</v>
      </c>
      <c r="D6" s="0" t="n">
        <v>1</v>
      </c>
      <c r="E6" s="0" t="s">
        <v>2063</v>
      </c>
      <c r="F6" s="0" t="n">
        <f aca="false">IF(E6=$E$46,0,1)</f>
        <v>1</v>
      </c>
      <c r="G6" s="0" t="n">
        <v>25</v>
      </c>
      <c r="H6" s="0" t="n">
        <v>0</v>
      </c>
      <c r="I6" s="0" t="n">
        <v>0</v>
      </c>
      <c r="J6" s="0" t="n">
        <v>0</v>
      </c>
      <c r="K6" s="0" t="n">
        <v>0</v>
      </c>
      <c r="L6" s="0" t="s">
        <v>2066</v>
      </c>
      <c r="M6" s="0" t="n">
        <v>0</v>
      </c>
      <c r="N6" s="0" t="n">
        <v>2.1</v>
      </c>
      <c r="O6" s="0" t="n">
        <v>1</v>
      </c>
      <c r="P6" s="0" t="n">
        <v>0</v>
      </c>
      <c r="Q6" s="0" t="n">
        <v>25</v>
      </c>
    </row>
    <row r="7" customFormat="false" ht="15" hidden="false" customHeight="false" outlineLevel="0" collapsed="false">
      <c r="A7" s="0" t="s">
        <v>822</v>
      </c>
      <c r="B7" s="0" t="n">
        <v>0</v>
      </c>
      <c r="C7" s="0" t="n">
        <v>43</v>
      </c>
      <c r="D7" s="0" t="n">
        <v>0</v>
      </c>
      <c r="E7" s="0" t="s">
        <v>2063</v>
      </c>
      <c r="F7" s="0" t="n">
        <f aca="false">IF(E7=$E$46,0,1)</f>
        <v>1</v>
      </c>
      <c r="G7" s="0" t="n">
        <v>89</v>
      </c>
      <c r="H7" s="0" t="n">
        <v>0</v>
      </c>
      <c r="I7" s="0" t="n">
        <v>0</v>
      </c>
      <c r="J7" s="0" t="n">
        <v>0</v>
      </c>
      <c r="K7" s="0" t="n">
        <v>0</v>
      </c>
      <c r="L7" s="0" t="s">
        <v>2066</v>
      </c>
      <c r="M7" s="0" t="n">
        <v>0</v>
      </c>
      <c r="N7" s="0" t="n">
        <v>1.2</v>
      </c>
      <c r="O7" s="0" t="n">
        <v>0</v>
      </c>
      <c r="P7" s="0" t="n">
        <v>0</v>
      </c>
      <c r="Q7" s="0" t="n">
        <v>89</v>
      </c>
    </row>
    <row r="8" customFormat="false" ht="15" hidden="false" customHeight="false" outlineLevel="0" collapsed="false">
      <c r="A8" s="0" t="s">
        <v>2068</v>
      </c>
      <c r="B8" s="0" t="n">
        <v>0</v>
      </c>
      <c r="C8" s="0" t="n">
        <v>72</v>
      </c>
      <c r="D8" s="0" t="n">
        <v>1</v>
      </c>
      <c r="E8" s="0" t="s">
        <v>2065</v>
      </c>
      <c r="F8" s="0" t="n">
        <f aca="false">IF(E8=$E$46,0,1)</f>
        <v>0</v>
      </c>
      <c r="G8" s="0" t="n">
        <v>31</v>
      </c>
      <c r="H8" s="0" t="n">
        <v>0</v>
      </c>
      <c r="I8" s="0" t="n">
        <v>0</v>
      </c>
      <c r="J8" s="0" t="n">
        <v>0</v>
      </c>
      <c r="K8" s="0" t="n">
        <v>0</v>
      </c>
      <c r="L8" s="0" t="s">
        <v>2066</v>
      </c>
      <c r="M8" s="0" t="n">
        <v>0</v>
      </c>
      <c r="N8" s="0" t="n">
        <v>2.2</v>
      </c>
      <c r="O8" s="0" t="n">
        <v>1</v>
      </c>
      <c r="P8" s="0" t="n">
        <v>0</v>
      </c>
      <c r="Q8" s="0" t="n">
        <v>31</v>
      </c>
    </row>
    <row r="9" customFormat="false" ht="15" hidden="false" customHeight="false" outlineLevel="0" collapsed="false">
      <c r="A9" s="0" t="s">
        <v>2069</v>
      </c>
      <c r="B9" s="0" t="n">
        <v>1</v>
      </c>
      <c r="C9" s="0" t="n">
        <v>74</v>
      </c>
      <c r="D9" s="0" t="n">
        <v>1</v>
      </c>
      <c r="E9" s="0" t="s">
        <v>2063</v>
      </c>
      <c r="F9" s="0" t="n">
        <f aca="false">IF(E9=$E$46,0,1)</f>
        <v>1</v>
      </c>
      <c r="G9" s="0" t="n">
        <v>118</v>
      </c>
      <c r="H9" s="0" t="n">
        <v>0</v>
      </c>
      <c r="I9" s="0" t="n">
        <v>0</v>
      </c>
      <c r="J9" s="0" t="n">
        <v>0</v>
      </c>
      <c r="K9" s="0" t="n">
        <v>0</v>
      </c>
      <c r="L9" s="0" t="s">
        <v>2064</v>
      </c>
      <c r="M9" s="0" t="n">
        <v>1</v>
      </c>
      <c r="N9" s="0" t="n">
        <v>2.43</v>
      </c>
      <c r="O9" s="0" t="n">
        <v>1</v>
      </c>
      <c r="P9" s="0" t="n">
        <v>1</v>
      </c>
      <c r="Q9" s="0" t="n">
        <v>118</v>
      </c>
    </row>
    <row r="10" customFormat="false" ht="15" hidden="false" customHeight="false" outlineLevel="0" collapsed="false">
      <c r="A10" s="0" t="s">
        <v>2070</v>
      </c>
      <c r="B10" s="0" t="n">
        <v>0</v>
      </c>
      <c r="C10" s="0" t="n">
        <v>42</v>
      </c>
      <c r="D10" s="0" t="n">
        <v>0</v>
      </c>
      <c r="E10" s="0" t="s">
        <v>2065</v>
      </c>
      <c r="F10" s="0" t="n">
        <f aca="false">IF(E10=$E$46,0,1)</f>
        <v>0</v>
      </c>
      <c r="G10" s="0" t="n">
        <v>118</v>
      </c>
      <c r="H10" s="0" t="n">
        <v>0</v>
      </c>
      <c r="I10" s="0" t="n">
        <v>0</v>
      </c>
      <c r="J10" s="0" t="n">
        <v>0</v>
      </c>
      <c r="K10" s="0" t="n">
        <v>0</v>
      </c>
      <c r="L10" s="0" t="s">
        <v>2064</v>
      </c>
      <c r="M10" s="0" t="n">
        <v>1</v>
      </c>
      <c r="N10" s="0" t="n">
        <v>3.4</v>
      </c>
      <c r="O10" s="0" t="n">
        <v>1</v>
      </c>
      <c r="P10" s="0" t="n">
        <v>0</v>
      </c>
      <c r="Q10" s="0" t="n">
        <v>118</v>
      </c>
    </row>
    <row r="11" customFormat="false" ht="15" hidden="false" customHeight="false" outlineLevel="0" collapsed="false">
      <c r="A11" s="0" t="s">
        <v>2071</v>
      </c>
      <c r="B11" s="0" t="n">
        <v>0</v>
      </c>
      <c r="C11" s="0" t="n">
        <v>75</v>
      </c>
      <c r="D11" s="0" t="n">
        <v>1</v>
      </c>
      <c r="E11" s="0" t="s">
        <v>2065</v>
      </c>
      <c r="F11" s="0" t="n">
        <f aca="false">IF(E11=$E$46,0,1)</f>
        <v>0</v>
      </c>
      <c r="G11" s="0" t="n">
        <v>88</v>
      </c>
      <c r="H11" s="0" t="n">
        <v>0</v>
      </c>
      <c r="I11" s="0" t="n">
        <v>0</v>
      </c>
      <c r="J11" s="0" t="n">
        <v>0</v>
      </c>
      <c r="K11" s="0" t="n">
        <v>0</v>
      </c>
      <c r="L11" s="0" t="s">
        <v>2064</v>
      </c>
      <c r="M11" s="0" t="n">
        <v>1</v>
      </c>
      <c r="N11" s="0" t="n">
        <v>2.2</v>
      </c>
      <c r="O11" s="0" t="n">
        <v>1</v>
      </c>
      <c r="P11" s="0" t="n">
        <v>0</v>
      </c>
      <c r="Q11" s="0" t="n">
        <v>88</v>
      </c>
    </row>
    <row r="12" customFormat="false" ht="15" hidden="false" customHeight="false" outlineLevel="0" collapsed="false">
      <c r="A12" s="0" t="s">
        <v>2072</v>
      </c>
      <c r="B12" s="0" t="n">
        <v>0</v>
      </c>
      <c r="C12" s="0" t="n">
        <v>50</v>
      </c>
      <c r="D12" s="0" t="n">
        <v>0</v>
      </c>
      <c r="E12" s="0" t="s">
        <v>2065</v>
      </c>
      <c r="F12" s="0" t="n">
        <f aca="false">IF(E12=$E$46,0,1)</f>
        <v>0</v>
      </c>
      <c r="G12" s="0" t="n">
        <v>115</v>
      </c>
      <c r="H12" s="0" t="n">
        <v>0</v>
      </c>
      <c r="I12" s="0" t="n">
        <v>0</v>
      </c>
      <c r="J12" s="0" t="n">
        <v>0</v>
      </c>
      <c r="K12" s="0" t="n">
        <v>0</v>
      </c>
      <c r="L12" s="0" t="s">
        <v>2064</v>
      </c>
      <c r="M12" s="0" t="n">
        <v>1</v>
      </c>
      <c r="N12" s="0" t="n">
        <v>4.5</v>
      </c>
      <c r="O12" s="0" t="n">
        <v>1</v>
      </c>
      <c r="P12" s="0" t="n">
        <v>1</v>
      </c>
      <c r="Q12" s="0" t="n">
        <v>115</v>
      </c>
    </row>
    <row r="13" customFormat="false" ht="15" hidden="false" customHeight="false" outlineLevel="0" collapsed="false">
      <c r="A13" s="0" t="s">
        <v>2073</v>
      </c>
      <c r="B13" s="0" t="n">
        <v>1</v>
      </c>
      <c r="C13" s="0" t="n">
        <v>74</v>
      </c>
      <c r="D13" s="0" t="n">
        <v>1</v>
      </c>
      <c r="E13" s="0" t="s">
        <v>2065</v>
      </c>
      <c r="F13" s="0" t="n">
        <f aca="false">IF(E13=$E$46,0,1)</f>
        <v>0</v>
      </c>
      <c r="G13" s="0" t="n">
        <v>43</v>
      </c>
      <c r="H13" s="0" t="n">
        <v>0</v>
      </c>
      <c r="I13" s="0" t="n">
        <v>0</v>
      </c>
      <c r="J13" s="0" t="n">
        <v>0</v>
      </c>
      <c r="K13" s="0" t="n">
        <v>0</v>
      </c>
      <c r="L13" s="0" t="s">
        <v>2064</v>
      </c>
      <c r="M13" s="0" t="n">
        <v>1</v>
      </c>
      <c r="N13" s="0" t="n">
        <v>2.7</v>
      </c>
      <c r="O13" s="0" t="n">
        <v>1</v>
      </c>
      <c r="P13" s="0" t="n">
        <v>0</v>
      </c>
      <c r="Q13" s="0" t="n">
        <v>43</v>
      </c>
    </row>
    <row r="14" customFormat="false" ht="15" hidden="false" customHeight="false" outlineLevel="0" collapsed="false">
      <c r="A14" s="0" t="s">
        <v>829</v>
      </c>
      <c r="B14" s="0" t="n">
        <v>0</v>
      </c>
      <c r="C14" s="0" t="n">
        <v>66</v>
      </c>
      <c r="D14" s="0" t="n">
        <v>1</v>
      </c>
      <c r="E14" s="0" t="s">
        <v>2065</v>
      </c>
      <c r="F14" s="0" t="n">
        <f aca="false">IF(E14=$E$46,0,1)</f>
        <v>0</v>
      </c>
      <c r="G14" s="0" t="n">
        <v>75</v>
      </c>
      <c r="H14" s="0" t="n">
        <v>0</v>
      </c>
      <c r="I14" s="0" t="n">
        <v>0</v>
      </c>
      <c r="J14" s="0" t="n">
        <v>0</v>
      </c>
      <c r="K14" s="0" t="n">
        <v>0</v>
      </c>
      <c r="L14" s="0" t="s">
        <v>2066</v>
      </c>
      <c r="M14" s="0" t="n">
        <v>0</v>
      </c>
      <c r="N14" s="0" t="n">
        <v>2.07</v>
      </c>
      <c r="O14" s="0" t="n">
        <v>1</v>
      </c>
      <c r="P14" s="0" t="n">
        <v>0</v>
      </c>
      <c r="Q14" s="0" t="n">
        <v>75</v>
      </c>
    </row>
    <row r="15" customFormat="false" ht="15" hidden="false" customHeight="false" outlineLevel="0" collapsed="false">
      <c r="A15" s="0" t="s">
        <v>833</v>
      </c>
      <c r="B15" s="0" t="n">
        <v>1</v>
      </c>
      <c r="C15" s="0" t="n">
        <v>66</v>
      </c>
      <c r="D15" s="0" t="n">
        <v>1</v>
      </c>
      <c r="E15" s="0" t="s">
        <v>2065</v>
      </c>
      <c r="F15" s="0" t="n">
        <f aca="false">IF(E15=$E$46,0,1)</f>
        <v>0</v>
      </c>
      <c r="G15" s="0" t="n">
        <v>79</v>
      </c>
      <c r="H15" s="0" t="n">
        <v>0</v>
      </c>
      <c r="I15" s="0" t="n">
        <v>0</v>
      </c>
      <c r="J15" s="0" t="n">
        <v>0</v>
      </c>
      <c r="K15" s="0" t="n">
        <v>0</v>
      </c>
      <c r="L15" s="0" t="s">
        <v>2064</v>
      </c>
      <c r="M15" s="0" t="n">
        <v>1</v>
      </c>
      <c r="N15" s="0" t="n">
        <v>1.75</v>
      </c>
      <c r="O15" s="0" t="n">
        <v>0</v>
      </c>
      <c r="P15" s="0" t="n">
        <v>1</v>
      </c>
      <c r="Q15" s="0" t="n">
        <v>79</v>
      </c>
    </row>
    <row r="16" customFormat="false" ht="15" hidden="false" customHeight="false" outlineLevel="0" collapsed="false">
      <c r="A16" s="0" t="s">
        <v>2074</v>
      </c>
      <c r="B16" s="0" t="n">
        <v>0</v>
      </c>
      <c r="C16" s="0" t="n">
        <v>74</v>
      </c>
      <c r="D16" s="0" t="n">
        <v>1</v>
      </c>
      <c r="E16" s="0" t="s">
        <v>2065</v>
      </c>
      <c r="F16" s="0" t="n">
        <f aca="false">IF(E16=$E$46,0,1)</f>
        <v>0</v>
      </c>
      <c r="G16" s="0" t="n">
        <v>19</v>
      </c>
      <c r="H16" s="0" t="n">
        <v>0</v>
      </c>
      <c r="I16" s="0" t="n">
        <v>0</v>
      </c>
      <c r="J16" s="0" t="n">
        <v>0</v>
      </c>
      <c r="K16" s="0" t="n">
        <v>0</v>
      </c>
      <c r="L16" s="0" t="s">
        <v>2066</v>
      </c>
      <c r="M16" s="0" t="n">
        <v>0</v>
      </c>
      <c r="N16" s="0" t="n">
        <v>3</v>
      </c>
      <c r="O16" s="0" t="n">
        <v>1</v>
      </c>
      <c r="P16" s="0" t="n">
        <v>1</v>
      </c>
      <c r="Q16" s="0" t="n">
        <v>19</v>
      </c>
    </row>
    <row r="17" customFormat="false" ht="15" hidden="false" customHeight="false" outlineLevel="0" collapsed="false">
      <c r="A17" s="0" t="s">
        <v>837</v>
      </c>
      <c r="B17" s="0" t="n">
        <v>0</v>
      </c>
      <c r="C17" s="0" t="n">
        <v>81</v>
      </c>
      <c r="D17" s="0" t="n">
        <v>1</v>
      </c>
      <c r="E17" s="0" t="s">
        <v>2065</v>
      </c>
      <c r="F17" s="0" t="n">
        <f aca="false">IF(E17=$E$46,0,1)</f>
        <v>0</v>
      </c>
      <c r="G17" s="0" t="n">
        <v>61</v>
      </c>
      <c r="H17" s="0" t="n">
        <v>0</v>
      </c>
      <c r="I17" s="0" t="n">
        <v>0</v>
      </c>
      <c r="J17" s="0" t="n">
        <v>0</v>
      </c>
      <c r="K17" s="0" t="n">
        <v>0</v>
      </c>
      <c r="L17" s="0" t="s">
        <v>2064</v>
      </c>
      <c r="M17" s="0" t="n">
        <v>1</v>
      </c>
      <c r="N17" s="0" t="n">
        <v>2.7</v>
      </c>
      <c r="O17" s="0" t="n">
        <v>1</v>
      </c>
      <c r="P17" s="0" t="n">
        <v>0</v>
      </c>
      <c r="Q17" s="0" t="n">
        <v>61</v>
      </c>
    </row>
    <row r="18" customFormat="false" ht="15" hidden="false" customHeight="false" outlineLevel="0" collapsed="false">
      <c r="A18" s="0" t="s">
        <v>2075</v>
      </c>
      <c r="B18" s="0" t="n">
        <v>0</v>
      </c>
      <c r="C18" s="0" t="n">
        <v>56</v>
      </c>
      <c r="D18" s="0" t="n">
        <v>1</v>
      </c>
      <c r="E18" s="0" t="s">
        <v>2065</v>
      </c>
      <c r="F18" s="0" t="n">
        <f aca="false">IF(E18=$E$46,0,1)</f>
        <v>0</v>
      </c>
      <c r="G18" s="0" t="n">
        <v>65</v>
      </c>
      <c r="H18" s="0" t="n">
        <v>0</v>
      </c>
      <c r="I18" s="0" t="n">
        <v>0</v>
      </c>
      <c r="J18" s="0" t="n">
        <v>0</v>
      </c>
      <c r="K18" s="0" t="n">
        <v>0</v>
      </c>
      <c r="L18" s="0" t="s">
        <v>2064</v>
      </c>
      <c r="M18" s="0" t="n">
        <v>1</v>
      </c>
      <c r="N18" s="0" t="n">
        <v>2.25</v>
      </c>
      <c r="O18" s="0" t="n">
        <v>1</v>
      </c>
      <c r="P18" s="0" t="n">
        <v>0</v>
      </c>
      <c r="Q18" s="0" t="n">
        <v>65</v>
      </c>
    </row>
    <row r="19" customFormat="false" ht="15" hidden="false" customHeight="false" outlineLevel="0" collapsed="false">
      <c r="A19" s="0" t="s">
        <v>2076</v>
      </c>
      <c r="B19" s="0" t="n">
        <v>0</v>
      </c>
      <c r="C19" s="0" t="n">
        <v>29</v>
      </c>
      <c r="D19" s="0" t="n">
        <v>0</v>
      </c>
      <c r="E19" s="0" t="s">
        <v>2065</v>
      </c>
      <c r="F19" s="0" t="n">
        <f aca="false">IF(E19=$E$46,0,1)</f>
        <v>0</v>
      </c>
      <c r="G19" s="0" t="n">
        <v>40</v>
      </c>
      <c r="H19" s="0" t="n">
        <v>0</v>
      </c>
      <c r="I19" s="0" t="n">
        <v>0</v>
      </c>
      <c r="J19" s="0" t="n">
        <v>0</v>
      </c>
      <c r="K19" s="0" t="n">
        <v>0</v>
      </c>
      <c r="L19" s="0" t="s">
        <v>2066</v>
      </c>
      <c r="M19" s="0" t="n">
        <v>0</v>
      </c>
      <c r="N19" s="0" t="n">
        <v>3.84</v>
      </c>
      <c r="O19" s="0" t="n">
        <v>1</v>
      </c>
      <c r="P19" s="0" t="n">
        <v>0</v>
      </c>
      <c r="Q19" s="0" t="n">
        <v>40</v>
      </c>
    </row>
    <row r="20" customFormat="false" ht="15" hidden="false" customHeight="false" outlineLevel="0" collapsed="false">
      <c r="A20" s="0" t="s">
        <v>2077</v>
      </c>
      <c r="B20" s="0" t="n">
        <v>1</v>
      </c>
      <c r="C20" s="0" t="n">
        <v>42</v>
      </c>
      <c r="D20" s="0" t="n">
        <v>0</v>
      </c>
      <c r="E20" s="0" t="s">
        <v>2065</v>
      </c>
      <c r="F20" s="0" t="n">
        <f aca="false">IF(E20=$E$46,0,1)</f>
        <v>0</v>
      </c>
      <c r="G20" s="0" t="n">
        <v>9</v>
      </c>
      <c r="H20" s="0" t="n">
        <v>0</v>
      </c>
      <c r="I20" s="0" t="n">
        <v>0</v>
      </c>
      <c r="J20" s="0" t="n">
        <v>0</v>
      </c>
      <c r="K20" s="0" t="n">
        <v>0</v>
      </c>
      <c r="L20" s="0" t="s">
        <v>2066</v>
      </c>
      <c r="M20" s="0" t="n">
        <v>0</v>
      </c>
      <c r="N20" s="0" t="n">
        <v>2.5</v>
      </c>
      <c r="O20" s="0" t="n">
        <v>1</v>
      </c>
      <c r="P20" s="0" t="n">
        <v>0</v>
      </c>
      <c r="Q20" s="0" t="n">
        <v>9</v>
      </c>
    </row>
    <row r="21" customFormat="false" ht="15" hidden="false" customHeight="false" outlineLevel="0" collapsed="false">
      <c r="A21" s="0" t="s">
        <v>2078</v>
      </c>
      <c r="B21" s="0" t="n">
        <v>0</v>
      </c>
      <c r="C21" s="0" t="n">
        <v>57</v>
      </c>
      <c r="D21" s="0" t="n">
        <v>1</v>
      </c>
      <c r="E21" s="0" t="s">
        <v>2063</v>
      </c>
      <c r="F21" s="0" t="n">
        <f aca="false">IF(E21=$E$46,0,1)</f>
        <v>1</v>
      </c>
      <c r="G21" s="0" t="n">
        <v>60</v>
      </c>
      <c r="H21" s="0" t="n">
        <v>0</v>
      </c>
      <c r="I21" s="0" t="n">
        <v>0</v>
      </c>
      <c r="J21" s="0" t="n">
        <v>0</v>
      </c>
      <c r="K21" s="0" t="n">
        <v>0</v>
      </c>
      <c r="L21" s="0" t="s">
        <v>2066</v>
      </c>
      <c r="M21" s="0" t="n">
        <v>0</v>
      </c>
      <c r="N21" s="0" t="n">
        <v>1.6</v>
      </c>
      <c r="O21" s="0" t="n">
        <v>0</v>
      </c>
      <c r="P21" s="0" t="n">
        <v>1</v>
      </c>
      <c r="Q21" s="0" t="n">
        <v>60</v>
      </c>
    </row>
    <row r="22" customFormat="false" ht="15" hidden="false" customHeight="false" outlineLevel="0" collapsed="false">
      <c r="A22" s="0" t="s">
        <v>2079</v>
      </c>
      <c r="B22" s="0" t="n">
        <v>1</v>
      </c>
      <c r="C22" s="0" t="n">
        <v>42</v>
      </c>
      <c r="D22" s="0" t="n">
        <v>0</v>
      </c>
      <c r="E22" s="0" t="s">
        <v>2063</v>
      </c>
      <c r="F22" s="0" t="n">
        <f aca="false">IF(E22=$E$46,0,1)</f>
        <v>1</v>
      </c>
      <c r="G22" s="0" t="n">
        <v>55</v>
      </c>
      <c r="H22" s="0" t="n">
        <v>0</v>
      </c>
      <c r="I22" s="0" t="n">
        <v>0</v>
      </c>
      <c r="J22" s="0" t="n">
        <v>0</v>
      </c>
      <c r="K22" s="0" t="n">
        <v>0</v>
      </c>
      <c r="L22" s="0" t="s">
        <v>2066</v>
      </c>
      <c r="M22" s="0" t="n">
        <v>0</v>
      </c>
      <c r="N22" s="0" t="n">
        <v>3.11</v>
      </c>
      <c r="O22" s="0" t="n">
        <v>1</v>
      </c>
      <c r="P22" s="0" t="n">
        <v>0</v>
      </c>
      <c r="Q22" s="0" t="n">
        <v>55</v>
      </c>
    </row>
    <row r="23" customFormat="false" ht="15" hidden="false" customHeight="false" outlineLevel="0" collapsed="false">
      <c r="A23" s="0" t="s">
        <v>2080</v>
      </c>
      <c r="B23" s="0" t="n">
        <v>1</v>
      </c>
      <c r="C23" s="0" t="n">
        <v>44</v>
      </c>
      <c r="D23" s="0" t="n">
        <v>0</v>
      </c>
      <c r="E23" s="0" t="s">
        <v>2063</v>
      </c>
      <c r="F23" s="0" t="n">
        <f aca="false">IF(E23=$E$46,0,1)</f>
        <v>1</v>
      </c>
      <c r="G23" s="0" t="n">
        <v>109</v>
      </c>
      <c r="H23" s="0" t="n">
        <v>0</v>
      </c>
      <c r="I23" s="0" t="n">
        <v>0</v>
      </c>
      <c r="J23" s="0" t="n">
        <v>0</v>
      </c>
      <c r="K23" s="0" t="n">
        <v>0</v>
      </c>
      <c r="L23" s="0" t="s">
        <v>2064</v>
      </c>
      <c r="M23" s="0" t="n">
        <v>1</v>
      </c>
      <c r="N23" s="0" t="n">
        <v>2.85</v>
      </c>
      <c r="O23" s="0" t="n">
        <v>1</v>
      </c>
      <c r="P23" s="0" t="n">
        <v>0</v>
      </c>
      <c r="Q23" s="0" t="n">
        <v>109</v>
      </c>
    </row>
    <row r="24" customFormat="false" ht="15" hidden="false" customHeight="false" outlineLevel="0" collapsed="false">
      <c r="A24" s="0" t="s">
        <v>2081</v>
      </c>
      <c r="B24" s="0" t="n">
        <v>1</v>
      </c>
      <c r="C24" s="0" t="n">
        <v>56</v>
      </c>
      <c r="D24" s="0" t="n">
        <v>1</v>
      </c>
      <c r="E24" s="0" t="s">
        <v>2065</v>
      </c>
      <c r="F24" s="0" t="n">
        <f aca="false">IF(E24=$E$46,0,1)</f>
        <v>0</v>
      </c>
      <c r="G24" s="0" t="n">
        <v>30</v>
      </c>
      <c r="H24" s="0" t="n">
        <v>0</v>
      </c>
      <c r="I24" s="0" t="n">
        <v>0</v>
      </c>
      <c r="J24" s="0" t="n">
        <v>0</v>
      </c>
      <c r="K24" s="0" t="n">
        <v>0</v>
      </c>
      <c r="L24" s="0" t="s">
        <v>2064</v>
      </c>
      <c r="M24" s="0" t="n">
        <v>1</v>
      </c>
      <c r="N24" s="0" t="n">
        <v>2.25</v>
      </c>
      <c r="O24" s="0" t="n">
        <v>1</v>
      </c>
      <c r="P24" s="0" t="n">
        <v>0</v>
      </c>
      <c r="Q24" s="0" t="n">
        <v>30</v>
      </c>
    </row>
    <row r="25" customFormat="false" ht="15" hidden="false" customHeight="false" outlineLevel="0" collapsed="false">
      <c r="A25" s="0" t="s">
        <v>2082</v>
      </c>
      <c r="B25" s="0" t="n">
        <v>0</v>
      </c>
      <c r="C25" s="0" t="n">
        <v>80</v>
      </c>
      <c r="D25" s="0" t="n">
        <v>1</v>
      </c>
      <c r="E25" s="0" t="s">
        <v>2065</v>
      </c>
      <c r="F25" s="0" t="n">
        <f aca="false">IF(E25=$E$46,0,1)</f>
        <v>0</v>
      </c>
      <c r="G25" s="0" t="n">
        <v>31</v>
      </c>
      <c r="H25" s="0" t="n">
        <v>1</v>
      </c>
      <c r="I25" s="0" t="n">
        <v>1</v>
      </c>
      <c r="J25" s="0" t="n">
        <v>0</v>
      </c>
      <c r="K25" s="0" t="n">
        <v>0</v>
      </c>
      <c r="L25" s="0" t="s">
        <v>2064</v>
      </c>
      <c r="M25" s="0" t="n">
        <v>1</v>
      </c>
      <c r="N25" s="0" t="n">
        <v>3</v>
      </c>
      <c r="O25" s="0" t="n">
        <v>1</v>
      </c>
      <c r="P25" s="0" t="n">
        <v>1</v>
      </c>
      <c r="Q25" s="0" t="n">
        <v>130</v>
      </c>
    </row>
    <row r="26" customFormat="false" ht="15" hidden="false" customHeight="false" outlineLevel="0" collapsed="false">
      <c r="A26" s="0" t="s">
        <v>1158</v>
      </c>
      <c r="B26" s="0" t="n">
        <v>1</v>
      </c>
      <c r="C26" s="0" t="n">
        <v>87</v>
      </c>
      <c r="D26" s="0" t="n">
        <v>1</v>
      </c>
      <c r="E26" s="0" t="s">
        <v>2063</v>
      </c>
      <c r="F26" s="0" t="n">
        <f aca="false">IF(E26=$E$46,0,1)</f>
        <v>1</v>
      </c>
      <c r="G26" s="0" t="n">
        <v>2</v>
      </c>
      <c r="H26" s="0" t="n">
        <v>1</v>
      </c>
      <c r="I26" s="0" t="n">
        <v>1</v>
      </c>
      <c r="J26" s="0" t="n">
        <v>1</v>
      </c>
      <c r="K26" s="0" t="n">
        <v>0</v>
      </c>
      <c r="L26" s="0" t="s">
        <v>2066</v>
      </c>
      <c r="M26" s="0" t="n">
        <v>0</v>
      </c>
      <c r="N26" s="0" t="n">
        <v>10</v>
      </c>
      <c r="O26" s="0" t="n">
        <v>1</v>
      </c>
      <c r="P26" s="0" t="n">
        <v>1</v>
      </c>
      <c r="Q26" s="0" t="n">
        <v>12</v>
      </c>
    </row>
    <row r="27" customFormat="false" ht="15" hidden="false" customHeight="false" outlineLevel="0" collapsed="false">
      <c r="A27" s="0" t="s">
        <v>1981</v>
      </c>
      <c r="B27" s="0" t="n">
        <v>0</v>
      </c>
      <c r="C27" s="0" t="n">
        <v>75</v>
      </c>
      <c r="D27" s="0" t="n">
        <v>1</v>
      </c>
      <c r="E27" s="0" t="s">
        <v>2065</v>
      </c>
      <c r="F27" s="0" t="n">
        <f aca="false">IF(E27=$E$46,0,1)</f>
        <v>0</v>
      </c>
      <c r="G27" s="0" t="n">
        <v>20</v>
      </c>
      <c r="H27" s="0" t="n">
        <v>1</v>
      </c>
      <c r="I27" s="0" t="n">
        <v>1</v>
      </c>
      <c r="J27" s="0" t="n">
        <v>1</v>
      </c>
      <c r="K27" s="0" t="n">
        <v>1</v>
      </c>
      <c r="L27" s="0" t="s">
        <v>2066</v>
      </c>
      <c r="M27" s="0" t="n">
        <v>0</v>
      </c>
      <c r="N27" s="0" t="n">
        <v>11</v>
      </c>
      <c r="O27" s="0" t="n">
        <v>1</v>
      </c>
      <c r="P27" s="0" t="n">
        <v>1</v>
      </c>
      <c r="Q27" s="0" t="n">
        <v>23</v>
      </c>
    </row>
    <row r="28" customFormat="false" ht="15" hidden="false" customHeight="false" outlineLevel="0" collapsed="false">
      <c r="A28" s="0" t="s">
        <v>2083</v>
      </c>
      <c r="B28" s="0" t="n">
        <v>0</v>
      </c>
      <c r="C28" s="0" t="n">
        <v>64</v>
      </c>
      <c r="D28" s="0" t="n">
        <v>1</v>
      </c>
      <c r="E28" s="0" t="s">
        <v>2063</v>
      </c>
      <c r="F28" s="0" t="n">
        <f aca="false">IF(E28=$E$46,0,1)</f>
        <v>1</v>
      </c>
      <c r="G28" s="0" t="n">
        <v>26</v>
      </c>
      <c r="H28" s="0" t="n">
        <v>1</v>
      </c>
      <c r="I28" s="0" t="n">
        <v>1</v>
      </c>
      <c r="J28" s="0" t="n">
        <v>1</v>
      </c>
      <c r="K28" s="0" t="n">
        <v>1</v>
      </c>
      <c r="L28" s="0" t="s">
        <v>2066</v>
      </c>
      <c r="M28" s="0" t="n">
        <v>0</v>
      </c>
      <c r="N28" s="0" t="n">
        <v>1.51</v>
      </c>
      <c r="O28" s="0" t="n">
        <v>0</v>
      </c>
      <c r="P28" s="0" t="n">
        <v>0</v>
      </c>
      <c r="Q28" s="0" t="n">
        <v>29</v>
      </c>
    </row>
    <row r="29" customFormat="false" ht="15" hidden="false" customHeight="false" outlineLevel="0" collapsed="false">
      <c r="A29" s="0" t="s">
        <v>2084</v>
      </c>
      <c r="B29" s="0" t="n">
        <v>0</v>
      </c>
      <c r="C29" s="0" t="n">
        <v>64</v>
      </c>
      <c r="D29" s="0" t="n">
        <v>1</v>
      </c>
      <c r="E29" s="0" t="s">
        <v>2063</v>
      </c>
      <c r="F29" s="0" t="n">
        <f aca="false">IF(E29=$E$46,0,1)</f>
        <v>1</v>
      </c>
      <c r="G29" s="0" t="n">
        <v>8</v>
      </c>
      <c r="H29" s="0" t="n">
        <v>1</v>
      </c>
      <c r="I29" s="0" t="n">
        <v>1</v>
      </c>
      <c r="J29" s="0" t="n">
        <v>1</v>
      </c>
      <c r="K29" s="0" t="n">
        <v>1</v>
      </c>
      <c r="L29" s="0" t="s">
        <v>2066</v>
      </c>
      <c r="M29" s="0" t="n">
        <v>0</v>
      </c>
      <c r="N29" s="0" t="n">
        <v>3.75</v>
      </c>
      <c r="O29" s="0" t="n">
        <v>1</v>
      </c>
      <c r="P29" s="0" t="n">
        <v>1</v>
      </c>
      <c r="Q29" s="0" t="n">
        <v>29</v>
      </c>
    </row>
    <row r="30" customFormat="false" ht="15" hidden="false" customHeight="false" outlineLevel="0" collapsed="false">
      <c r="A30" s="0" t="s">
        <v>2085</v>
      </c>
      <c r="B30" s="0" t="n">
        <v>0</v>
      </c>
      <c r="C30" s="0" t="n">
        <v>73</v>
      </c>
      <c r="D30" s="0" t="n">
        <v>1</v>
      </c>
      <c r="E30" s="0" t="s">
        <v>2063</v>
      </c>
      <c r="F30" s="0" t="n">
        <f aca="false">IF(E30=$E$46,0,1)</f>
        <v>1</v>
      </c>
      <c r="G30" s="0" t="n">
        <v>7</v>
      </c>
      <c r="H30" s="0" t="n">
        <v>1</v>
      </c>
      <c r="I30" s="0" t="n">
        <v>1</v>
      </c>
      <c r="J30" s="0" t="n">
        <v>1</v>
      </c>
      <c r="K30" s="0" t="n">
        <v>1</v>
      </c>
      <c r="L30" s="0" t="s">
        <v>2066</v>
      </c>
      <c r="M30" s="0" t="n">
        <v>0</v>
      </c>
      <c r="N30" s="0" t="n">
        <v>3.5</v>
      </c>
      <c r="O30" s="0" t="n">
        <v>1</v>
      </c>
      <c r="P30" s="0" t="n">
        <v>1</v>
      </c>
      <c r="Q30" s="0" t="n">
        <v>10</v>
      </c>
    </row>
    <row r="31" customFormat="false" ht="15" hidden="false" customHeight="false" outlineLevel="0" collapsed="false">
      <c r="A31" s="0" t="s">
        <v>2086</v>
      </c>
      <c r="B31" s="0" t="n">
        <v>0</v>
      </c>
      <c r="C31" s="0" t="n">
        <v>76</v>
      </c>
      <c r="D31" s="0" t="n">
        <v>1</v>
      </c>
      <c r="E31" s="0" t="s">
        <v>2065</v>
      </c>
      <c r="F31" s="0" t="n">
        <f aca="false">IF(E31=$E$46,0,1)</f>
        <v>0</v>
      </c>
      <c r="G31" s="0" t="n">
        <v>9</v>
      </c>
      <c r="H31" s="0" t="n">
        <v>1</v>
      </c>
      <c r="I31" s="0" t="n">
        <v>1</v>
      </c>
      <c r="J31" s="0" t="n">
        <v>1</v>
      </c>
      <c r="K31" s="0" t="n">
        <v>1</v>
      </c>
      <c r="L31" s="0" t="s">
        <v>2064</v>
      </c>
      <c r="M31" s="0" t="n">
        <v>1</v>
      </c>
      <c r="N31" s="0" t="n">
        <v>5</v>
      </c>
      <c r="O31" s="0" t="n">
        <v>1</v>
      </c>
      <c r="P31" s="0" t="n">
        <v>0</v>
      </c>
      <c r="Q31" s="0" t="n">
        <v>16</v>
      </c>
    </row>
    <row r="32" customFormat="false" ht="15" hidden="false" customHeight="false" outlineLevel="0" collapsed="false">
      <c r="A32" s="0" t="s">
        <v>2087</v>
      </c>
      <c r="B32" s="0" t="n">
        <v>1</v>
      </c>
      <c r="C32" s="0" t="n">
        <v>59</v>
      </c>
      <c r="D32" s="0" t="n">
        <v>1</v>
      </c>
      <c r="E32" s="0" t="s">
        <v>2063</v>
      </c>
      <c r="F32" s="0" t="n">
        <f aca="false">IF(E32=$E$46,0,1)</f>
        <v>1</v>
      </c>
      <c r="G32" s="0" t="n">
        <v>24</v>
      </c>
      <c r="H32" s="0" t="n">
        <v>1</v>
      </c>
      <c r="I32" s="0" t="n">
        <v>1</v>
      </c>
      <c r="J32" s="0" t="n">
        <v>1</v>
      </c>
      <c r="K32" s="0" t="n">
        <v>1</v>
      </c>
      <c r="L32" s="0" t="s">
        <v>2066</v>
      </c>
      <c r="M32" s="0" t="n">
        <v>0</v>
      </c>
      <c r="N32" s="0" t="n">
        <v>10.7</v>
      </c>
      <c r="O32" s="0" t="n">
        <v>1</v>
      </c>
      <c r="P32" s="0" t="n">
        <v>1</v>
      </c>
      <c r="Q32" s="0" t="n">
        <v>62</v>
      </c>
    </row>
    <row r="33" customFormat="false" ht="15" hidden="false" customHeight="false" outlineLevel="0" collapsed="false">
      <c r="A33" s="0" t="s">
        <v>2088</v>
      </c>
      <c r="B33" s="0" t="n">
        <v>0</v>
      </c>
      <c r="C33" s="0" t="n">
        <v>48</v>
      </c>
      <c r="D33" s="0" t="n">
        <v>0</v>
      </c>
      <c r="E33" s="0" t="s">
        <v>2063</v>
      </c>
      <c r="F33" s="0" t="n">
        <f aca="false">IF(E33=$E$46,0,1)</f>
        <v>1</v>
      </c>
      <c r="G33" s="0" t="n">
        <v>12</v>
      </c>
      <c r="H33" s="0" t="n">
        <v>1</v>
      </c>
      <c r="I33" s="0" t="n">
        <v>1</v>
      </c>
      <c r="J33" s="0" t="n">
        <v>1</v>
      </c>
      <c r="K33" s="0" t="n">
        <v>1</v>
      </c>
      <c r="L33" s="0" t="s">
        <v>2066</v>
      </c>
      <c r="M33" s="0" t="n">
        <v>0</v>
      </c>
      <c r="N33" s="0" t="n">
        <v>13</v>
      </c>
      <c r="O33" s="0" t="n">
        <v>1</v>
      </c>
      <c r="P33" s="0" t="n">
        <v>1</v>
      </c>
      <c r="Q33" s="0" t="n">
        <v>19</v>
      </c>
    </row>
    <row r="34" customFormat="false" ht="15.75" hidden="false" customHeight="false" outlineLevel="0" collapsed="false">
      <c r="A34" s="0" t="s">
        <v>1160</v>
      </c>
      <c r="B34" s="0" t="n">
        <v>1</v>
      </c>
      <c r="C34" s="0" t="n">
        <v>67</v>
      </c>
      <c r="D34" s="0" t="n">
        <v>1</v>
      </c>
      <c r="E34" s="0" t="s">
        <v>2065</v>
      </c>
      <c r="F34" s="0" t="n">
        <f aca="false">IF(E34=$E$46,0,1)</f>
        <v>0</v>
      </c>
      <c r="G34" s="94" t="s">
        <v>1947</v>
      </c>
      <c r="H34" s="0" t="n">
        <v>1</v>
      </c>
      <c r="I34" s="0" t="n">
        <v>2</v>
      </c>
      <c r="J34" s="0" t="n">
        <v>1</v>
      </c>
      <c r="K34" s="0" t="n">
        <v>1</v>
      </c>
      <c r="L34" s="0" t="s">
        <v>2066</v>
      </c>
      <c r="M34" s="0" t="n">
        <v>0</v>
      </c>
      <c r="N34" s="0" t="n">
        <v>1.65</v>
      </c>
      <c r="O34" s="0" t="n">
        <v>0</v>
      </c>
      <c r="P34" s="0" t="n">
        <v>1</v>
      </c>
      <c r="Q34" s="0" t="n">
        <v>6</v>
      </c>
    </row>
    <row r="35" customFormat="false" ht="15" hidden="false" customHeight="false" outlineLevel="0" collapsed="false">
      <c r="A35" s="0" t="s">
        <v>1168</v>
      </c>
      <c r="B35" s="0" t="n">
        <v>1</v>
      </c>
      <c r="C35" s="0" t="n">
        <v>69</v>
      </c>
      <c r="D35" s="0" t="n">
        <v>1</v>
      </c>
      <c r="E35" s="0" t="s">
        <v>2065</v>
      </c>
      <c r="F35" s="0" t="n">
        <f aca="false">IF(E35=$E$46,0,1)</f>
        <v>0</v>
      </c>
      <c r="G35" s="0" t="n">
        <v>15</v>
      </c>
      <c r="H35" s="0" t="n">
        <v>1</v>
      </c>
      <c r="I35" s="0" t="n">
        <v>1</v>
      </c>
      <c r="J35" s="0" t="n">
        <v>1</v>
      </c>
      <c r="K35" s="0" t="n">
        <v>1</v>
      </c>
      <c r="L35" s="0" t="s">
        <v>2064</v>
      </c>
      <c r="M35" s="0" t="n">
        <v>1</v>
      </c>
      <c r="N35" s="0" t="n">
        <v>2.6</v>
      </c>
      <c r="O35" s="0" t="n">
        <v>1</v>
      </c>
      <c r="P35" s="0" t="n">
        <v>1</v>
      </c>
      <c r="Q35" s="0" t="n">
        <v>29</v>
      </c>
    </row>
    <row r="36" customFormat="false" ht="15" hidden="false" customHeight="false" outlineLevel="0" collapsed="false">
      <c r="A36" s="0" t="s">
        <v>2089</v>
      </c>
      <c r="B36" s="0" t="n">
        <v>0</v>
      </c>
      <c r="C36" s="0" t="n">
        <v>72</v>
      </c>
      <c r="D36" s="0" t="n">
        <v>1</v>
      </c>
      <c r="E36" s="0" t="s">
        <v>2065</v>
      </c>
      <c r="F36" s="0" t="n">
        <f aca="false">IF(E36=$E$46,0,1)</f>
        <v>0</v>
      </c>
      <c r="G36" s="0" t="n">
        <v>6</v>
      </c>
      <c r="H36" s="0" t="n">
        <v>1</v>
      </c>
      <c r="I36" s="0" t="n">
        <v>1</v>
      </c>
      <c r="J36" s="0" t="n">
        <v>1</v>
      </c>
      <c r="K36" s="0" t="n">
        <v>1</v>
      </c>
      <c r="L36" s="0" t="s">
        <v>2066</v>
      </c>
      <c r="M36" s="0" t="n">
        <v>0</v>
      </c>
      <c r="N36" s="0" t="n">
        <v>6.7</v>
      </c>
      <c r="O36" s="0" t="n">
        <v>1</v>
      </c>
      <c r="P36" s="0" t="n">
        <v>1</v>
      </c>
      <c r="Q36" s="0" t="n">
        <v>9</v>
      </c>
    </row>
    <row r="37" customFormat="false" ht="15" hidden="false" customHeight="false" outlineLevel="0" collapsed="false">
      <c r="A37" s="0" t="s">
        <v>2090</v>
      </c>
      <c r="B37" s="0" t="n">
        <v>0</v>
      </c>
      <c r="C37" s="0" t="n">
        <v>62</v>
      </c>
      <c r="D37" s="0" t="n">
        <v>1</v>
      </c>
      <c r="E37" s="0" t="s">
        <v>2065</v>
      </c>
      <c r="F37" s="0" t="n">
        <f aca="false">IF(E37=$E$46,0,1)</f>
        <v>0</v>
      </c>
      <c r="G37" s="0" t="n">
        <v>72</v>
      </c>
      <c r="H37" s="0" t="n">
        <v>1</v>
      </c>
      <c r="I37" s="0" t="n">
        <v>1</v>
      </c>
      <c r="J37" s="0" t="n">
        <v>1</v>
      </c>
      <c r="K37" s="0" t="n">
        <v>1</v>
      </c>
      <c r="L37" s="0" t="s">
        <v>2064</v>
      </c>
      <c r="M37" s="0" t="n">
        <v>1</v>
      </c>
      <c r="N37" s="0" t="n">
        <v>2.6</v>
      </c>
      <c r="O37" s="0" t="n">
        <v>1</v>
      </c>
      <c r="P37" s="0" t="n">
        <v>0</v>
      </c>
      <c r="Q37" s="0" t="n">
        <v>81</v>
      </c>
    </row>
    <row r="38" customFormat="false" ht="15" hidden="false" customHeight="false" outlineLevel="0" collapsed="false">
      <c r="A38" s="0" t="s">
        <v>2091</v>
      </c>
      <c r="B38" s="0" t="n">
        <v>1</v>
      </c>
      <c r="C38" s="0" t="n">
        <v>66</v>
      </c>
      <c r="D38" s="0" t="n">
        <v>1</v>
      </c>
      <c r="E38" s="0" t="s">
        <v>2063</v>
      </c>
      <c r="F38" s="0" t="n">
        <f aca="false">IF(E38=$E$46,0,1)</f>
        <v>1</v>
      </c>
      <c r="G38" s="0" t="n">
        <v>25</v>
      </c>
      <c r="H38" s="0" t="n">
        <v>1</v>
      </c>
      <c r="I38" s="0" t="n">
        <v>1</v>
      </c>
      <c r="J38" s="0" t="n">
        <v>1</v>
      </c>
      <c r="K38" s="0" t="n">
        <v>1</v>
      </c>
      <c r="L38" s="0" t="s">
        <v>2066</v>
      </c>
      <c r="M38" s="0" t="n">
        <v>0</v>
      </c>
      <c r="N38" s="0" t="n">
        <v>2.8</v>
      </c>
      <c r="O38" s="0" t="n">
        <v>1</v>
      </c>
      <c r="P38" s="0" t="n">
        <v>0</v>
      </c>
      <c r="Q38" s="0" t="n">
        <v>39</v>
      </c>
    </row>
    <row r="39" customFormat="false" ht="15" hidden="false" customHeight="false" outlineLevel="0" collapsed="false">
      <c r="A39" s="0" t="s">
        <v>1172</v>
      </c>
      <c r="B39" s="0" t="n">
        <v>0</v>
      </c>
      <c r="C39" s="0" t="n">
        <v>75</v>
      </c>
      <c r="D39" s="0" t="n">
        <v>1</v>
      </c>
      <c r="E39" s="0" t="s">
        <v>2063</v>
      </c>
      <c r="F39" s="0" t="n">
        <f aca="false">IF(E39=$E$46,0,1)</f>
        <v>1</v>
      </c>
      <c r="G39" s="0" t="n">
        <v>14</v>
      </c>
      <c r="H39" s="0" t="n">
        <v>1</v>
      </c>
      <c r="I39" s="0" t="n">
        <v>1</v>
      </c>
      <c r="J39" s="0" t="n">
        <v>1</v>
      </c>
      <c r="K39" s="0" t="n">
        <v>1</v>
      </c>
      <c r="L39" s="0" t="s">
        <v>2066</v>
      </c>
      <c r="M39" s="0" t="n">
        <v>0</v>
      </c>
      <c r="N39" s="0" t="n">
        <v>2.2</v>
      </c>
      <c r="O39" s="0" t="n">
        <v>1</v>
      </c>
      <c r="P39" s="0" t="n">
        <v>1</v>
      </c>
      <c r="Q39" s="0" t="n">
        <v>18</v>
      </c>
    </row>
    <row r="40" customFormat="false" ht="15" hidden="false" customHeight="false" outlineLevel="0" collapsed="false">
      <c r="A40" s="0" t="s">
        <v>1177</v>
      </c>
      <c r="B40" s="0" t="n">
        <v>0</v>
      </c>
      <c r="C40" s="0" t="n">
        <v>86</v>
      </c>
      <c r="D40" s="0" t="n">
        <v>1</v>
      </c>
      <c r="E40" s="0" t="s">
        <v>2063</v>
      </c>
      <c r="F40" s="0" t="n">
        <f aca="false">IF(E40=$E$46,0,1)</f>
        <v>1</v>
      </c>
      <c r="G40" s="0" t="n">
        <v>10</v>
      </c>
      <c r="H40" s="0" t="n">
        <v>1</v>
      </c>
      <c r="I40" s="0" t="n">
        <v>1</v>
      </c>
      <c r="J40" s="0" t="n">
        <v>1</v>
      </c>
      <c r="K40" s="0" t="n">
        <v>1</v>
      </c>
      <c r="L40" s="0" t="s">
        <v>2066</v>
      </c>
      <c r="M40" s="0" t="n">
        <v>0</v>
      </c>
      <c r="N40" s="0" t="n">
        <v>5.8</v>
      </c>
      <c r="O40" s="0" t="n">
        <v>1</v>
      </c>
      <c r="P40" s="0" t="n">
        <v>1</v>
      </c>
      <c r="Q40" s="0" t="n">
        <v>19</v>
      </c>
    </row>
    <row r="41" customFormat="false" ht="15" hidden="false" customHeight="false" outlineLevel="0" collapsed="false">
      <c r="A41" s="0" t="s">
        <v>2092</v>
      </c>
      <c r="B41" s="0" t="n">
        <v>0</v>
      </c>
      <c r="C41" s="0" t="n">
        <v>69</v>
      </c>
      <c r="D41" s="0" t="n">
        <v>1</v>
      </c>
      <c r="E41" s="0" t="s">
        <v>2063</v>
      </c>
      <c r="F41" s="0" t="n">
        <f aca="false">IF(E41=$E$46,0,1)</f>
        <v>1</v>
      </c>
      <c r="G41" s="0" t="n">
        <v>26</v>
      </c>
      <c r="H41" s="0" t="n">
        <v>1</v>
      </c>
      <c r="I41" s="0" t="n">
        <v>1</v>
      </c>
      <c r="J41" s="0" t="n">
        <v>0</v>
      </c>
      <c r="K41" s="0" t="n">
        <v>0</v>
      </c>
      <c r="L41" s="0" t="s">
        <v>2066</v>
      </c>
      <c r="M41" s="0" t="n">
        <v>0</v>
      </c>
      <c r="N41" s="0" t="n">
        <v>3</v>
      </c>
      <c r="O41" s="0" t="n">
        <v>1</v>
      </c>
      <c r="P41" s="0" t="n">
        <v>1</v>
      </c>
      <c r="Q41" s="0" t="n">
        <v>61</v>
      </c>
    </row>
    <row r="42" customFormat="false" ht="15" hidden="false" customHeight="false" outlineLevel="0" collapsed="false">
      <c r="A42" s="0" t="s">
        <v>2093</v>
      </c>
      <c r="B42" s="0" t="n">
        <v>0</v>
      </c>
      <c r="C42" s="0" t="n">
        <v>67</v>
      </c>
      <c r="D42" s="0" t="n">
        <v>1</v>
      </c>
      <c r="E42" s="0" t="s">
        <v>2063</v>
      </c>
      <c r="F42" s="0" t="n">
        <f aca="false">IF(E42=$E$46,0,1)</f>
        <v>1</v>
      </c>
      <c r="G42" s="0" t="n">
        <v>21</v>
      </c>
      <c r="H42" s="0" t="n">
        <v>1</v>
      </c>
      <c r="I42" s="0" t="n">
        <v>1</v>
      </c>
      <c r="J42" s="0" t="n">
        <v>0</v>
      </c>
      <c r="K42" s="0" t="n">
        <v>0</v>
      </c>
      <c r="L42" s="0" t="s">
        <v>2064</v>
      </c>
      <c r="M42" s="0" t="n">
        <v>1</v>
      </c>
      <c r="N42" s="0" t="n">
        <v>5</v>
      </c>
      <c r="O42" s="0" t="n">
        <v>1</v>
      </c>
      <c r="P42" s="0" t="n">
        <v>0</v>
      </c>
      <c r="Q42" s="0" t="n">
        <v>39</v>
      </c>
    </row>
    <row r="43" customFormat="false" ht="15" hidden="false" customHeight="false" outlineLevel="0" collapsed="false">
      <c r="A43" s="0" t="s">
        <v>2094</v>
      </c>
      <c r="B43" s="0" t="n">
        <v>0</v>
      </c>
      <c r="C43" s="0" t="n">
        <v>57</v>
      </c>
      <c r="D43" s="0" t="n">
        <v>1</v>
      </c>
      <c r="E43" s="0" t="s">
        <v>2063</v>
      </c>
      <c r="F43" s="0" t="n">
        <f aca="false">IF(E43=$E$46,0,1)</f>
        <v>1</v>
      </c>
      <c r="G43" s="0" t="n">
        <v>52</v>
      </c>
      <c r="H43" s="0" t="n">
        <v>1</v>
      </c>
      <c r="I43" s="0" t="n">
        <v>1</v>
      </c>
      <c r="J43" s="0" t="n">
        <v>0</v>
      </c>
      <c r="K43" s="0" t="n">
        <v>0</v>
      </c>
      <c r="L43" s="0" t="s">
        <v>2066</v>
      </c>
      <c r="M43" s="0" t="n">
        <v>0</v>
      </c>
      <c r="N43" s="0" t="n">
        <v>1.4</v>
      </c>
      <c r="O43" s="0" t="n">
        <v>0</v>
      </c>
      <c r="P43" s="0" t="n">
        <v>0</v>
      </c>
      <c r="Q43" s="0" t="n">
        <v>62</v>
      </c>
    </row>
    <row r="44" customFormat="false" ht="15" hidden="false" customHeight="false" outlineLevel="0" collapsed="false">
      <c r="A44" s="0" t="s">
        <v>1180</v>
      </c>
      <c r="B44" s="0" t="n">
        <v>1</v>
      </c>
      <c r="C44" s="0" t="n">
        <v>67</v>
      </c>
      <c r="D44" s="0" t="n">
        <v>1</v>
      </c>
      <c r="E44" s="0" t="s">
        <v>2063</v>
      </c>
      <c r="F44" s="0" t="n">
        <f aca="false">IF(E44=$E$46,0,1)</f>
        <v>1</v>
      </c>
      <c r="G44" s="0" t="n">
        <v>8</v>
      </c>
      <c r="H44" s="0" t="n">
        <v>1</v>
      </c>
      <c r="I44" s="0" t="n">
        <v>1</v>
      </c>
      <c r="J44" s="0" t="n">
        <v>1</v>
      </c>
      <c r="K44" s="0" t="n">
        <v>1</v>
      </c>
      <c r="L44" s="0" t="s">
        <v>2064</v>
      </c>
      <c r="M44" s="0" t="n">
        <v>1</v>
      </c>
      <c r="N44" s="0" t="n">
        <v>2</v>
      </c>
      <c r="O44" s="0" t="n">
        <v>1</v>
      </c>
      <c r="P44" s="0" t="n">
        <v>0</v>
      </c>
      <c r="Q44" s="0" t="n">
        <v>17</v>
      </c>
    </row>
    <row r="45" customFormat="false" ht="15" hidden="false" customHeight="false" outlineLevel="0" collapsed="false">
      <c r="A45" s="0" t="s">
        <v>2095</v>
      </c>
      <c r="B45" s="0" t="n">
        <v>0</v>
      </c>
      <c r="C45" s="0" t="n">
        <v>81</v>
      </c>
      <c r="D45" s="0" t="n">
        <v>1</v>
      </c>
      <c r="E45" s="0" t="s">
        <v>2063</v>
      </c>
      <c r="F45" s="0" t="n">
        <f aca="false">IF(E45=$E$46,0,1)</f>
        <v>1</v>
      </c>
      <c r="G45" s="0" t="n">
        <v>4</v>
      </c>
      <c r="H45" s="0" t="n">
        <v>1</v>
      </c>
      <c r="I45" s="0" t="n">
        <v>1</v>
      </c>
      <c r="J45" s="0" t="n">
        <v>1</v>
      </c>
      <c r="K45" s="0" t="n">
        <v>1</v>
      </c>
      <c r="L45" s="0" t="s">
        <v>2066</v>
      </c>
      <c r="M45" s="0" t="n">
        <v>0</v>
      </c>
      <c r="N45" s="0" t="n">
        <v>1.95</v>
      </c>
      <c r="O45" s="0" t="n">
        <v>0</v>
      </c>
      <c r="P45" s="0" t="n">
        <v>0</v>
      </c>
      <c r="Q45" s="0" t="n">
        <v>16</v>
      </c>
    </row>
    <row r="46" customFormat="false" ht="15.75" hidden="false" customHeight="false" outlineLevel="0" collapsed="false">
      <c r="A46" s="48"/>
      <c r="B46" s="96" t="s">
        <v>2096</v>
      </c>
      <c r="C46" s="97" t="n">
        <f aca="false">MIN(C2:C45)</f>
        <v>29</v>
      </c>
      <c r="D46" s="48"/>
      <c r="E46" s="48" t="s">
        <v>2065</v>
      </c>
      <c r="F46" s="48"/>
      <c r="G46" s="48"/>
      <c r="H46" s="48"/>
      <c r="I46" s="48"/>
      <c r="J46" s="48"/>
      <c r="K46" s="48"/>
      <c r="L46" s="48"/>
      <c r="M46" s="98" t="s">
        <v>2097</v>
      </c>
      <c r="N46" s="99" t="n">
        <f aca="false">MIN(N2:N45)</f>
        <v>1.2</v>
      </c>
      <c r="O46" s="48"/>
      <c r="P46" s="100" t="s">
        <v>2098</v>
      </c>
      <c r="Q46" s="101" t="n">
        <f aca="false">MIN(Q2:Q45)</f>
        <v>6</v>
      </c>
    </row>
    <row r="47" customFormat="false" ht="15.75" hidden="false" customHeight="false" outlineLevel="0" collapsed="false">
      <c r="B47" s="102" t="s">
        <v>2099</v>
      </c>
      <c r="C47" s="103" t="n">
        <f aca="false">MAX(C2:C45)</f>
        <v>87</v>
      </c>
      <c r="M47" s="104" t="s">
        <v>2100</v>
      </c>
      <c r="N47" s="105" t="n">
        <f aca="false">MAX(N2:N45)</f>
        <v>13</v>
      </c>
      <c r="P47" s="106" t="s">
        <v>2101</v>
      </c>
      <c r="Q47" s="107" t="n">
        <f aca="false">MAX(Q2:Q45)</f>
        <v>130</v>
      </c>
    </row>
    <row r="48" customFormat="false" ht="15.75" hidden="false" customHeight="false" outlineLevel="0" collapsed="false">
      <c r="A48" s="108" t="s">
        <v>2102</v>
      </c>
      <c r="B48" s="109"/>
      <c r="C48" s="109"/>
      <c r="D48" s="110" t="s">
        <v>2103</v>
      </c>
    </row>
    <row r="49" customFormat="false" ht="15.75" hidden="false" customHeight="false" outlineLevel="0" collapsed="false">
      <c r="A49" s="111"/>
      <c r="B49" s="9"/>
      <c r="C49" s="9" t="s">
        <v>2104</v>
      </c>
      <c r="D49" s="112" t="s">
        <v>2105</v>
      </c>
    </row>
    <row r="50" customFormat="false" ht="15.75" hidden="false" customHeight="false" outlineLevel="0" collapsed="false">
      <c r="A50" s="113" t="s">
        <v>2106</v>
      </c>
      <c r="B50" s="9"/>
      <c r="C50" s="9" t="n">
        <f aca="false">COUNTIF(B2:B45,0)</f>
        <v>31</v>
      </c>
      <c r="D50" s="114" t="n">
        <f aca="false">(C50/(C50+C51))*100</f>
        <v>70.4545454545455</v>
      </c>
    </row>
    <row r="51" customFormat="false" ht="15.75" hidden="false" customHeight="false" outlineLevel="0" collapsed="false">
      <c r="A51" s="113" t="s">
        <v>2107</v>
      </c>
      <c r="B51" s="9"/>
      <c r="C51" s="9" t="n">
        <f aca="false">COUNTIF(B2:B45,1)</f>
        <v>13</v>
      </c>
      <c r="D51" s="114" t="n">
        <f aca="false">(C51/(C51+C50))*100</f>
        <v>29.5454545454545</v>
      </c>
    </row>
    <row r="52" customFormat="false" ht="15.75" hidden="false" customHeight="false" outlineLevel="0" collapsed="false">
      <c r="A52" s="111" t="s">
        <v>2108</v>
      </c>
      <c r="B52" s="9"/>
      <c r="C52" s="115" t="n">
        <f aca="false">MEDIAN(C2:C45)</f>
        <v>67</v>
      </c>
      <c r="D52" s="116" t="s">
        <v>2109</v>
      </c>
    </row>
    <row r="53" customFormat="false" ht="15.75" hidden="false" customHeight="false" outlineLevel="0" collapsed="false">
      <c r="A53" s="111" t="s">
        <v>217</v>
      </c>
      <c r="B53" s="9"/>
      <c r="C53" s="9"/>
      <c r="D53" s="116"/>
    </row>
    <row r="54" customFormat="false" ht="15.75" hidden="false" customHeight="false" outlineLevel="0" collapsed="false">
      <c r="A54" s="113" t="s">
        <v>2110</v>
      </c>
      <c r="B54" s="9"/>
      <c r="C54" s="9" t="n">
        <f aca="false">COUNTIF(M2:M45,0)</f>
        <v>26</v>
      </c>
      <c r="D54" s="117" t="n">
        <f aca="false">(C54/(C56+C55+C54))*100</f>
        <v>59.0909090909091</v>
      </c>
    </row>
    <row r="55" customFormat="false" ht="15.75" hidden="false" customHeight="false" outlineLevel="0" collapsed="false">
      <c r="A55" s="113" t="s">
        <v>2111</v>
      </c>
      <c r="B55" s="9"/>
      <c r="C55" s="9" t="n">
        <f aca="false">COUNTIF(M2:M45,1)</f>
        <v>18</v>
      </c>
      <c r="D55" s="117" t="n">
        <f aca="false">(C55/(C54+C56+C55))*100</f>
        <v>40.9090909090909</v>
      </c>
    </row>
    <row r="56" customFormat="false" ht="15.75" hidden="false" customHeight="false" outlineLevel="0" collapsed="false">
      <c r="A56" s="113" t="s">
        <v>2112</v>
      </c>
      <c r="B56" s="9"/>
      <c r="C56" s="9" t="n">
        <f aca="false">COUNTIF(M2:M45,"")</f>
        <v>0</v>
      </c>
      <c r="D56" s="117" t="n">
        <f aca="false">(C56/(C55+C54+C56))*100</f>
        <v>0</v>
      </c>
    </row>
    <row r="57" customFormat="false" ht="15.75" hidden="false" customHeight="false" outlineLevel="0" collapsed="false">
      <c r="A57" s="111" t="s">
        <v>2113</v>
      </c>
      <c r="B57" s="9"/>
      <c r="C57" s="9"/>
      <c r="D57" s="116"/>
    </row>
    <row r="58" customFormat="false" ht="15.75" hidden="false" customHeight="false" outlineLevel="0" collapsed="false">
      <c r="A58" s="113" t="s">
        <v>2114</v>
      </c>
      <c r="B58" s="9"/>
      <c r="C58" s="9" t="n">
        <f aca="false">COUNTIF(F2:F45,0)</f>
        <v>21</v>
      </c>
      <c r="D58" s="117" t="n">
        <f aca="false">(C58/(C59+C58))*100</f>
        <v>47.7272727272727</v>
      </c>
    </row>
    <row r="59" customFormat="false" ht="15.75" hidden="false" customHeight="false" outlineLevel="0" collapsed="false">
      <c r="A59" s="113" t="s">
        <v>2115</v>
      </c>
      <c r="B59" s="9"/>
      <c r="C59" s="9" t="n">
        <f aca="false">COUNTIF(F2:F45,1)</f>
        <v>23</v>
      </c>
      <c r="D59" s="117" t="n">
        <f aca="false">(C59/(C59+C58))*100</f>
        <v>52.2727272727273</v>
      </c>
    </row>
    <row r="60" customFormat="false" ht="15.75" hidden="false" customHeight="false" outlineLevel="0" collapsed="false">
      <c r="A60" s="118" t="s">
        <v>2116</v>
      </c>
      <c r="B60" s="58"/>
      <c r="C60" s="119" t="n">
        <f aca="false">MEDIAN(N2:N45)</f>
        <v>2.7</v>
      </c>
      <c r="D60" s="116" t="s">
        <v>2117</v>
      </c>
    </row>
    <row r="61" customFormat="false" ht="15.75" hidden="false" customHeight="false" outlineLevel="0" collapsed="false">
      <c r="A61" s="118" t="s">
        <v>2118</v>
      </c>
      <c r="B61" s="58"/>
      <c r="C61" s="9"/>
      <c r="D61" s="120"/>
    </row>
    <row r="62" customFormat="false" ht="15.75" hidden="false" customHeight="false" outlineLevel="0" collapsed="false">
      <c r="A62" s="113" t="s">
        <v>2119</v>
      </c>
      <c r="B62" s="58"/>
      <c r="C62" s="9" t="n">
        <f aca="false">COUNTIF(P2:P45,0)</f>
        <v>22</v>
      </c>
      <c r="D62" s="114" t="n">
        <f aca="false">C62/(C62+C63+C64)*100</f>
        <v>50</v>
      </c>
    </row>
    <row r="63" customFormat="false" ht="15.75" hidden="false" customHeight="false" outlineLevel="0" collapsed="false">
      <c r="A63" s="113" t="s">
        <v>2120</v>
      </c>
      <c r="B63" s="58"/>
      <c r="C63" s="9" t="n">
        <f aca="false">COUNTIF(P2:P45,1)</f>
        <v>22</v>
      </c>
      <c r="D63" s="114" t="n">
        <f aca="false">C63/(C62+C63+C64)*100</f>
        <v>50</v>
      </c>
    </row>
    <row r="64" customFormat="false" ht="15.75" hidden="false" customHeight="false" outlineLevel="0" collapsed="false">
      <c r="A64" s="113" t="s">
        <v>2121</v>
      </c>
      <c r="B64" s="58"/>
      <c r="C64" s="9" t="n">
        <f aca="false">COUNTIF(P2:P45,"")</f>
        <v>0</v>
      </c>
      <c r="D64" s="114" t="n">
        <f aca="false">C64/(C62+C63+C64)*100</f>
        <v>0</v>
      </c>
    </row>
    <row r="65" customFormat="false" ht="15.75" hidden="false" customHeight="false" outlineLevel="0" collapsed="false">
      <c r="A65" s="118" t="s">
        <v>2122</v>
      </c>
      <c r="B65" s="58"/>
      <c r="C65" s="115" t="n">
        <f aca="false">MEDIAN(Q2:Q45)</f>
        <v>38</v>
      </c>
      <c r="D65" s="116" t="s">
        <v>2123</v>
      </c>
    </row>
    <row r="66" customFormat="false" ht="15.75" hidden="false" customHeight="false" outlineLevel="0" collapsed="false">
      <c r="A66" s="111" t="s">
        <v>2124</v>
      </c>
      <c r="B66" s="58"/>
      <c r="C66" s="9"/>
      <c r="D66" s="120"/>
    </row>
    <row r="67" customFormat="false" ht="15.75" hidden="false" customHeight="false" outlineLevel="0" collapsed="false">
      <c r="A67" s="113" t="s">
        <v>2125</v>
      </c>
      <c r="B67" s="58"/>
      <c r="C67" s="9" t="n">
        <f aca="false">COUNTIF(J2:J45,0)</f>
        <v>27</v>
      </c>
      <c r="D67" s="114" t="n">
        <f aca="false">C67/(C67+C68)*100</f>
        <v>61.3636363636364</v>
      </c>
    </row>
    <row r="68" customFormat="false" ht="15.75" hidden="false" customHeight="false" outlineLevel="0" collapsed="false">
      <c r="A68" s="113" t="s">
        <v>34</v>
      </c>
      <c r="B68" s="58"/>
      <c r="C68" s="9" t="n">
        <f aca="false">COUNTIF(J2:J45,1)</f>
        <v>17</v>
      </c>
      <c r="D68" s="114" t="n">
        <f aca="false">C68/(C68+C67)*100</f>
        <v>38.6363636363636</v>
      </c>
    </row>
    <row r="69" customFormat="false" ht="15.75" hidden="false" customHeight="false" outlineLevel="0" collapsed="false">
      <c r="A69" s="118" t="s">
        <v>6</v>
      </c>
      <c r="B69" s="58"/>
      <c r="C69" s="9"/>
      <c r="D69" s="114"/>
    </row>
    <row r="70" customFormat="false" ht="15.75" hidden="false" customHeight="false" outlineLevel="0" collapsed="false">
      <c r="A70" s="113" t="s">
        <v>2125</v>
      </c>
      <c r="B70" s="58"/>
      <c r="C70" s="9" t="n">
        <f aca="false">COUNTIF(K2:K45,0)</f>
        <v>28</v>
      </c>
      <c r="D70" s="114" t="n">
        <f aca="false">C70/(C70+C71)*100</f>
        <v>63.6363636363636</v>
      </c>
    </row>
    <row r="71" customFormat="false" ht="15.75" hidden="false" customHeight="false" outlineLevel="0" collapsed="false">
      <c r="A71" s="113" t="s">
        <v>2126</v>
      </c>
      <c r="B71" s="58"/>
      <c r="C71" s="9" t="n">
        <f aca="false">COUNTIF(K2:K45,1)</f>
        <v>16</v>
      </c>
      <c r="D71" s="114" t="n">
        <f aca="false">C71/(C71+C70)*100</f>
        <v>36.3636363636364</v>
      </c>
    </row>
    <row r="72" customFormat="false" ht="15.75" hidden="false" customHeight="false" outlineLevel="0" collapsed="false">
      <c r="A72" s="111" t="s">
        <v>2127</v>
      </c>
      <c r="B72" s="58"/>
      <c r="C72" s="9"/>
      <c r="D72" s="114"/>
    </row>
    <row r="73" customFormat="false" ht="15.75" hidden="false" customHeight="false" outlineLevel="0" collapsed="false">
      <c r="A73" s="113" t="s">
        <v>2128</v>
      </c>
      <c r="B73" s="58"/>
      <c r="C73" s="9" t="n">
        <f aca="false">COUNTIF(H2:H45,1)</f>
        <v>22</v>
      </c>
      <c r="D73" s="114" t="n">
        <f aca="false">(C73/(C73+C74+C75))*100</f>
        <v>50</v>
      </c>
    </row>
    <row r="74" customFormat="false" ht="15.75" hidden="false" customHeight="false" outlineLevel="0" collapsed="false">
      <c r="A74" s="113" t="s">
        <v>2129</v>
      </c>
      <c r="B74" s="58"/>
      <c r="C74" s="9" t="n">
        <f aca="false">COUNTIF(H2:H45,0)</f>
        <v>22</v>
      </c>
      <c r="D74" s="114" t="n">
        <f aca="false">(C74/(C74+C75+C73))*100</f>
        <v>50</v>
      </c>
    </row>
    <row r="75" customFormat="false" ht="15.75" hidden="false" customHeight="false" outlineLevel="0" collapsed="false">
      <c r="A75" s="121" t="s">
        <v>2112</v>
      </c>
      <c r="B75" s="122"/>
      <c r="C75" s="123" t="n">
        <f aca="false">COUNTIF(H2:H45,2)</f>
        <v>0</v>
      </c>
      <c r="D75" s="124" t="n">
        <f aca="false">(C75/(C75+C73+C74))*100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0" t="s">
        <v>2130</v>
      </c>
    </row>
    <row r="2" customFormat="false" ht="12.8" hidden="false" customHeight="false" outlineLevel="0" collapsed="false">
      <c r="A2" s="10" t="s">
        <v>1158</v>
      </c>
    </row>
    <row r="3" customFormat="false" ht="12.8" hidden="false" customHeight="false" outlineLevel="0" collapsed="false">
      <c r="A3" s="10" t="s">
        <v>819</v>
      </c>
    </row>
    <row r="4" customFormat="false" ht="12.8" hidden="false" customHeight="false" outlineLevel="0" collapsed="false">
      <c r="A4" s="10" t="s">
        <v>822</v>
      </c>
    </row>
    <row r="5" customFormat="false" ht="12.8" hidden="true" customHeight="false" outlineLevel="0" collapsed="false">
      <c r="A5" s="10" t="s">
        <v>822</v>
      </c>
    </row>
    <row r="6" customFormat="false" ht="12.8" hidden="true" customHeight="false" outlineLevel="0" collapsed="false">
      <c r="A6" s="10" t="s">
        <v>822</v>
      </c>
    </row>
    <row r="7" customFormat="false" ht="12.8" hidden="true" customHeight="false" outlineLevel="0" collapsed="false">
      <c r="A7" s="10" t="s">
        <v>822</v>
      </c>
    </row>
    <row r="8" customFormat="false" ht="12.8" hidden="false" customHeight="false" outlineLevel="0" collapsed="false">
      <c r="A8" s="10" t="s">
        <v>829</v>
      </c>
    </row>
    <row r="9" customFormat="false" ht="12.8" hidden="true" customHeight="false" outlineLevel="0" collapsed="false">
      <c r="A9" s="10" t="s">
        <v>829</v>
      </c>
    </row>
    <row r="10" customFormat="false" ht="12.8" hidden="true" customHeight="false" outlineLevel="0" collapsed="false">
      <c r="A10" s="10" t="s">
        <v>829</v>
      </c>
    </row>
    <row r="11" customFormat="false" ht="12.8" hidden="false" customHeight="false" outlineLevel="0" collapsed="false">
      <c r="A11" s="10" t="s">
        <v>833</v>
      </c>
    </row>
    <row r="12" customFormat="false" ht="12.8" hidden="true" customHeight="false" outlineLevel="0" collapsed="false">
      <c r="A12" s="10" t="s">
        <v>833</v>
      </c>
    </row>
    <row r="13" customFormat="false" ht="12.8" hidden="true" customHeight="false" outlineLevel="0" collapsed="false">
      <c r="A13" s="10" t="s">
        <v>833</v>
      </c>
    </row>
    <row r="14" customFormat="false" ht="12.8" hidden="false" customHeight="false" outlineLevel="0" collapsed="false">
      <c r="A14" s="10" t="s">
        <v>1160</v>
      </c>
    </row>
    <row r="15" customFormat="false" ht="12.8" hidden="true" customHeight="false" outlineLevel="0" collapsed="false">
      <c r="A15" s="10" t="s">
        <v>1160</v>
      </c>
    </row>
    <row r="16" customFormat="false" ht="12.8" hidden="true" customHeight="false" outlineLevel="0" collapsed="false">
      <c r="A16" s="10" t="s">
        <v>1160</v>
      </c>
    </row>
    <row r="17" customFormat="false" ht="12.8" hidden="true" customHeight="false" outlineLevel="0" collapsed="false">
      <c r="A17" s="10" t="s">
        <v>1160</v>
      </c>
    </row>
    <row r="18" customFormat="false" ht="12.8" hidden="true" customHeight="false" outlineLevel="0" collapsed="false">
      <c r="A18" s="10" t="s">
        <v>1160</v>
      </c>
    </row>
    <row r="19" customFormat="false" ht="12.8" hidden="true" customHeight="false" outlineLevel="0" collapsed="false">
      <c r="A19" s="10" t="s">
        <v>1160</v>
      </c>
    </row>
    <row r="20" customFormat="false" ht="12.8" hidden="true" customHeight="false" outlineLevel="0" collapsed="false">
      <c r="A20" s="10" t="s">
        <v>1160</v>
      </c>
    </row>
    <row r="21" customFormat="false" ht="12.8" hidden="false" customHeight="false" outlineLevel="0" collapsed="false">
      <c r="A21" s="10" t="s">
        <v>1168</v>
      </c>
    </row>
    <row r="22" customFormat="false" ht="12.8" hidden="true" customHeight="false" outlineLevel="0" collapsed="false">
      <c r="A22" s="10" t="s">
        <v>1168</v>
      </c>
    </row>
    <row r="23" customFormat="false" ht="12.8" hidden="true" customHeight="false" outlineLevel="0" collapsed="false">
      <c r="A23" s="10" t="s">
        <v>1168</v>
      </c>
    </row>
    <row r="24" customFormat="false" ht="12.8" hidden="false" customHeight="false" outlineLevel="0" collapsed="false">
      <c r="A24" s="10" t="s">
        <v>837</v>
      </c>
    </row>
    <row r="25" customFormat="false" ht="12.8" hidden="true" customHeight="false" outlineLevel="0" collapsed="false">
      <c r="A25" s="10" t="s">
        <v>837</v>
      </c>
    </row>
    <row r="26" customFormat="false" ht="12.8" hidden="true" customHeight="false" outlineLevel="0" collapsed="false">
      <c r="A26" s="10" t="s">
        <v>837</v>
      </c>
    </row>
    <row r="27" customFormat="false" ht="12.8" hidden="true" customHeight="false" outlineLevel="0" collapsed="false">
      <c r="A27" s="10" t="s">
        <v>837</v>
      </c>
    </row>
    <row r="28" customFormat="false" ht="12.8" hidden="false" customHeight="false" outlineLevel="0" collapsed="false">
      <c r="A28" s="10" t="s">
        <v>1172</v>
      </c>
    </row>
    <row r="29" customFormat="false" ht="12.8" hidden="true" customHeight="false" outlineLevel="0" collapsed="false">
      <c r="A29" s="10" t="s">
        <v>1172</v>
      </c>
    </row>
    <row r="30" customFormat="false" ht="12.8" hidden="true" customHeight="false" outlineLevel="0" collapsed="false">
      <c r="A30" s="10" t="s">
        <v>1172</v>
      </c>
    </row>
    <row r="31" customFormat="false" ht="12.8" hidden="true" customHeight="false" outlineLevel="0" collapsed="false">
      <c r="A31" s="10" t="s">
        <v>1172</v>
      </c>
    </row>
    <row r="32" customFormat="false" ht="12.8" hidden="false" customHeight="false" outlineLevel="0" collapsed="false">
      <c r="A32" s="10" t="s">
        <v>1177</v>
      </c>
    </row>
    <row r="33" customFormat="false" ht="12.8" hidden="true" customHeight="false" outlineLevel="0" collapsed="false">
      <c r="A33" s="10" t="s">
        <v>1177</v>
      </c>
    </row>
    <row r="34" customFormat="false" ht="12.8" hidden="false" customHeight="false" outlineLevel="0" collapsed="false">
      <c r="A34" s="10" t="s">
        <v>1180</v>
      </c>
    </row>
    <row r="35" customFormat="false" ht="12.8" hidden="true" customHeight="false" outlineLevel="0" collapsed="false">
      <c r="A35" s="10" t="s">
        <v>1180</v>
      </c>
    </row>
    <row r="36" customFormat="false" ht="12.8" hidden="true" customHeight="false" outlineLevel="0" collapsed="false">
      <c r="A36" s="10" t="s">
        <v>1180</v>
      </c>
    </row>
    <row r="37" customFormat="false" ht="12.8" hidden="true" customHeight="false" outlineLevel="0" collapsed="false">
      <c r="A37" s="10" t="s">
        <v>1180</v>
      </c>
    </row>
    <row r="38" customFormat="false" ht="12.8" hidden="false" customHeight="false" outlineLevel="0" collapsed="false">
      <c r="A38" s="10" t="s">
        <v>1185</v>
      </c>
    </row>
    <row r="39" customFormat="false" ht="12.8" hidden="true" customHeight="false" outlineLevel="0" collapsed="false">
      <c r="A39" s="10" t="s">
        <v>1185</v>
      </c>
    </row>
    <row r="40" customFormat="false" ht="12.8" hidden="true" customHeight="false" outlineLevel="0" collapsed="false">
      <c r="A40" s="10" t="s">
        <v>1185</v>
      </c>
    </row>
    <row r="41" customFormat="false" ht="12.8" hidden="true" customHeight="false" outlineLevel="0" collapsed="false">
      <c r="A41" s="10" t="s">
        <v>1185</v>
      </c>
    </row>
    <row r="42" customFormat="false" ht="12.8" hidden="true" customHeight="false" outlineLevel="0" collapsed="false">
      <c r="A42" s="10" t="s">
        <v>1185</v>
      </c>
    </row>
    <row r="43" customFormat="false" ht="12.8" hidden="true" customHeight="false" outlineLevel="0" collapsed="false">
      <c r="A43" s="10" t="s">
        <v>1185</v>
      </c>
    </row>
    <row r="44" customFormat="false" ht="12.8" hidden="true" customHeight="false" outlineLevel="0" collapsed="false">
      <c r="A44" s="10" t="s">
        <v>1185</v>
      </c>
    </row>
    <row r="45" customFormat="false" ht="12.8" hidden="true" customHeight="false" outlineLevel="0" collapsed="false">
      <c r="A45" s="10" t="s">
        <v>1185</v>
      </c>
    </row>
    <row r="46" customFormat="false" ht="12.8" hidden="true" customHeight="false" outlineLevel="0" collapsed="false">
      <c r="A46" s="10" t="s">
        <v>1185</v>
      </c>
    </row>
    <row r="47" customFormat="false" ht="12.8" hidden="false" customHeight="false" outlineLevel="0" collapsed="false">
      <c r="A47" s="10" t="s">
        <v>842</v>
      </c>
    </row>
    <row r="48" customFormat="false" ht="12.8" hidden="false" customHeight="false" outlineLevel="0" collapsed="false">
      <c r="A48" s="10" t="s">
        <v>1195</v>
      </c>
    </row>
    <row r="49" customFormat="false" ht="12.8" hidden="true" customHeight="false" outlineLevel="0" collapsed="false">
      <c r="A49" s="10" t="s">
        <v>1195</v>
      </c>
    </row>
    <row r="50" customFormat="false" ht="12.8" hidden="true" customHeight="false" outlineLevel="0" collapsed="false">
      <c r="A50" s="10" t="s">
        <v>1195</v>
      </c>
    </row>
    <row r="51" customFormat="false" ht="12.8" hidden="true" customHeight="false" outlineLevel="0" collapsed="false">
      <c r="A51" s="10" t="s">
        <v>1195</v>
      </c>
    </row>
    <row r="52" customFormat="false" ht="12.8" hidden="false" customHeight="false" outlineLevel="0" collapsed="false">
      <c r="A52" s="10" t="s">
        <v>1200</v>
      </c>
    </row>
    <row r="53" customFormat="false" ht="12.8" hidden="true" customHeight="false" outlineLevel="0" collapsed="false">
      <c r="A53" s="10" t="s">
        <v>1200</v>
      </c>
    </row>
    <row r="54" customFormat="false" ht="12.8" hidden="true" customHeight="false" outlineLevel="0" collapsed="false">
      <c r="A54" s="10" t="s">
        <v>1200</v>
      </c>
    </row>
    <row r="55" customFormat="false" ht="12.8" hidden="true" customHeight="false" outlineLevel="0" collapsed="false">
      <c r="A55" s="10" t="s">
        <v>1200</v>
      </c>
    </row>
    <row r="56" customFormat="false" ht="12.8" hidden="true" customHeight="false" outlineLevel="0" collapsed="false">
      <c r="A56" s="10" t="s">
        <v>1200</v>
      </c>
    </row>
    <row r="57" customFormat="false" ht="12.8" hidden="true" customHeight="false" outlineLevel="0" collapsed="false">
      <c r="A57" s="10" t="s">
        <v>1200</v>
      </c>
    </row>
    <row r="58" customFormat="false" ht="12.8" hidden="true" customHeight="false" outlineLevel="0" collapsed="false">
      <c r="A58" s="10" t="s">
        <v>1200</v>
      </c>
    </row>
    <row r="59" customFormat="false" ht="12.8" hidden="true" customHeight="false" outlineLevel="0" collapsed="false">
      <c r="A59" s="10" t="s">
        <v>1200</v>
      </c>
    </row>
    <row r="60" customFormat="false" ht="12.8" hidden="false" customHeight="false" outlineLevel="0" collapsed="false">
      <c r="A60" s="10" t="s">
        <v>1209</v>
      </c>
    </row>
    <row r="61" customFormat="false" ht="12.8" hidden="true" customHeight="false" outlineLevel="0" collapsed="false">
      <c r="A61" s="10" t="s">
        <v>1209</v>
      </c>
    </row>
    <row r="62" customFormat="false" ht="12.8" hidden="false" customHeight="false" outlineLevel="0" collapsed="false">
      <c r="A62" s="10" t="s">
        <v>1212</v>
      </c>
    </row>
    <row r="63" customFormat="false" ht="12.8" hidden="true" customHeight="false" outlineLevel="0" collapsed="false">
      <c r="A63" s="10" t="s">
        <v>1212</v>
      </c>
    </row>
    <row r="64" customFormat="false" ht="12.8" hidden="false" customHeight="false" outlineLevel="0" collapsed="false">
      <c r="A64" s="10" t="s">
        <v>844</v>
      </c>
    </row>
    <row r="65" customFormat="false" ht="12.8" hidden="false" customHeight="false" outlineLevel="0" collapsed="false">
      <c r="A65" s="10" t="s">
        <v>1215</v>
      </c>
    </row>
    <row r="66" customFormat="false" ht="12.8" hidden="true" customHeight="false" outlineLevel="0" collapsed="false">
      <c r="A66" s="10" t="s">
        <v>1215</v>
      </c>
    </row>
    <row r="67" customFormat="false" ht="12.8" hidden="false" customHeight="false" outlineLevel="0" collapsed="false">
      <c r="A67" s="10" t="s">
        <v>1218</v>
      </c>
    </row>
    <row r="68" customFormat="false" ht="12.8" hidden="true" customHeight="false" outlineLevel="0" collapsed="false">
      <c r="A68" s="10" t="s">
        <v>1218</v>
      </c>
    </row>
    <row r="69" customFormat="false" ht="12.8" hidden="true" customHeight="false" outlineLevel="0" collapsed="false">
      <c r="A69" s="10" t="s">
        <v>1218</v>
      </c>
    </row>
    <row r="70" customFormat="false" ht="12.8" hidden="true" customHeight="false" outlineLevel="0" collapsed="false">
      <c r="A70" s="10" t="s">
        <v>1218</v>
      </c>
    </row>
    <row r="71" customFormat="false" ht="12.8" hidden="false" customHeight="false" outlineLevel="0" collapsed="false">
      <c r="A71" s="10" t="s">
        <v>846</v>
      </c>
    </row>
    <row r="72" customFormat="false" ht="12.8" hidden="false" customHeight="false" outlineLevel="0" collapsed="false">
      <c r="A72" s="10" t="s">
        <v>848</v>
      </c>
    </row>
    <row r="73" customFormat="false" ht="12.8" hidden="true" customHeight="false" outlineLevel="0" collapsed="false">
      <c r="A73" s="10" t="s">
        <v>848</v>
      </c>
    </row>
    <row r="74" customFormat="false" ht="12.8" hidden="false" customHeight="false" outlineLevel="0" collapsed="false">
      <c r="A74" s="10" t="s">
        <v>851</v>
      </c>
    </row>
    <row r="75" customFormat="false" ht="12.8" hidden="false" customHeight="false" outlineLevel="0" collapsed="false">
      <c r="A75" s="10" t="s">
        <v>1223</v>
      </c>
    </row>
    <row r="76" customFormat="false" ht="12.8" hidden="false" customHeight="false" outlineLevel="0" collapsed="false">
      <c r="A76" s="10" t="s">
        <v>853</v>
      </c>
    </row>
    <row r="77" customFormat="false" ht="12.8" hidden="false" customHeight="false" outlineLevel="0" collapsed="false">
      <c r="A77" s="10" t="s">
        <v>1225</v>
      </c>
    </row>
    <row r="78" customFormat="false" ht="12.8" hidden="true" customHeight="false" outlineLevel="0" collapsed="false">
      <c r="A78" s="10" t="s">
        <v>1225</v>
      </c>
    </row>
    <row r="79" customFormat="false" ht="12.8" hidden="false" customHeight="false" outlineLevel="0" collapsed="false">
      <c r="A79" s="10" t="s">
        <v>855</v>
      </c>
    </row>
    <row r="80" customFormat="false" ht="12.8" hidden="true" customHeight="false" outlineLevel="0" collapsed="false">
      <c r="A80" s="10" t="s">
        <v>855</v>
      </c>
    </row>
    <row r="81" customFormat="false" ht="12.8" hidden="false" customHeight="false" outlineLevel="0" collapsed="false">
      <c r="A81" s="10" t="s">
        <v>858</v>
      </c>
    </row>
    <row r="82" customFormat="false" ht="12.8" hidden="true" customHeight="false" outlineLevel="0" collapsed="false">
      <c r="A82" s="10" t="s">
        <v>858</v>
      </c>
    </row>
    <row r="83" customFormat="false" ht="12.8" hidden="true" customHeight="false" outlineLevel="0" collapsed="false">
      <c r="A83" s="10" t="s">
        <v>858</v>
      </c>
    </row>
    <row r="84" customFormat="false" ht="12.8" hidden="true" customHeight="false" outlineLevel="0" collapsed="false">
      <c r="A84" s="10" t="s">
        <v>858</v>
      </c>
    </row>
    <row r="85" customFormat="false" ht="12.8" hidden="true" customHeight="false" outlineLevel="0" collapsed="false">
      <c r="A85" s="10" t="s">
        <v>858</v>
      </c>
    </row>
    <row r="86" customFormat="false" ht="12.8" hidden="true" customHeight="false" outlineLevel="0" collapsed="false">
      <c r="A86" s="10" t="s">
        <v>858</v>
      </c>
    </row>
    <row r="87" customFormat="false" ht="12.8" hidden="true" customHeight="false" outlineLevel="0" collapsed="false">
      <c r="A87" s="10" t="s">
        <v>858</v>
      </c>
    </row>
    <row r="88" customFormat="false" ht="12.8" hidden="false" customHeight="false" outlineLevel="0" collapsed="false">
      <c r="A88" s="10" t="s">
        <v>1228</v>
      </c>
    </row>
    <row r="89" customFormat="false" ht="12.8" hidden="false" customHeight="false" outlineLevel="0" collapsed="false">
      <c r="A89" s="10" t="s">
        <v>1230</v>
      </c>
    </row>
    <row r="90" customFormat="false" ht="12.8" hidden="true" customHeight="false" outlineLevel="0" collapsed="false">
      <c r="A90" s="10" t="s">
        <v>1230</v>
      </c>
    </row>
  </sheetData>
  <autoFilter ref="A1:A9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0" t="s">
        <v>1158</v>
      </c>
    </row>
    <row r="2" customFormat="false" ht="12.8" hidden="false" customHeight="false" outlineLevel="0" collapsed="false">
      <c r="A2" s="10" t="s">
        <v>819</v>
      </c>
    </row>
    <row r="3" customFormat="false" ht="12.8" hidden="false" customHeight="false" outlineLevel="0" collapsed="false">
      <c r="A3" s="10" t="s">
        <v>822</v>
      </c>
    </row>
    <row r="4" customFormat="false" ht="12.8" hidden="false" customHeight="false" outlineLevel="0" collapsed="false">
      <c r="A4" s="10" t="s">
        <v>829</v>
      </c>
    </row>
    <row r="5" customFormat="false" ht="12.8" hidden="false" customHeight="false" outlineLevel="0" collapsed="false">
      <c r="A5" s="10" t="s">
        <v>833</v>
      </c>
    </row>
    <row r="6" customFormat="false" ht="12.8" hidden="false" customHeight="false" outlineLevel="0" collapsed="false">
      <c r="A6" s="10" t="s">
        <v>1160</v>
      </c>
    </row>
    <row r="7" customFormat="false" ht="12.8" hidden="false" customHeight="false" outlineLevel="0" collapsed="false">
      <c r="A7" s="10" t="s">
        <v>1168</v>
      </c>
    </row>
    <row r="8" customFormat="false" ht="12.8" hidden="false" customHeight="false" outlineLevel="0" collapsed="false">
      <c r="A8" s="10" t="s">
        <v>837</v>
      </c>
    </row>
    <row r="9" customFormat="false" ht="12.8" hidden="false" customHeight="false" outlineLevel="0" collapsed="false">
      <c r="A9" s="10" t="s">
        <v>1172</v>
      </c>
    </row>
    <row r="10" customFormat="false" ht="12.8" hidden="false" customHeight="false" outlineLevel="0" collapsed="false">
      <c r="A10" s="10" t="s">
        <v>1177</v>
      </c>
    </row>
    <row r="11" customFormat="false" ht="12.8" hidden="false" customHeight="false" outlineLevel="0" collapsed="false">
      <c r="A11" s="10" t="s">
        <v>1180</v>
      </c>
    </row>
    <row r="12" customFormat="false" ht="12.8" hidden="false" customHeight="false" outlineLevel="0" collapsed="false">
      <c r="A12" s="10" t="s">
        <v>1185</v>
      </c>
    </row>
    <row r="13" customFormat="false" ht="12.8" hidden="false" customHeight="false" outlineLevel="0" collapsed="false">
      <c r="A13" s="10" t="s">
        <v>842</v>
      </c>
    </row>
    <row r="14" customFormat="false" ht="12.8" hidden="false" customHeight="false" outlineLevel="0" collapsed="false">
      <c r="A14" s="10" t="s">
        <v>1195</v>
      </c>
    </row>
    <row r="15" customFormat="false" ht="12.8" hidden="false" customHeight="false" outlineLevel="0" collapsed="false">
      <c r="A15" s="10" t="s">
        <v>1200</v>
      </c>
    </row>
    <row r="16" customFormat="false" ht="12.8" hidden="false" customHeight="false" outlineLevel="0" collapsed="false">
      <c r="A16" s="10" t="s">
        <v>1209</v>
      </c>
    </row>
    <row r="17" customFormat="false" ht="12.8" hidden="false" customHeight="false" outlineLevel="0" collapsed="false">
      <c r="A17" s="10" t="s">
        <v>1212</v>
      </c>
    </row>
    <row r="18" customFormat="false" ht="12.8" hidden="false" customHeight="false" outlineLevel="0" collapsed="false">
      <c r="A18" s="10" t="s">
        <v>844</v>
      </c>
    </row>
    <row r="19" customFormat="false" ht="12.8" hidden="false" customHeight="false" outlineLevel="0" collapsed="false">
      <c r="A19" s="10" t="s">
        <v>1215</v>
      </c>
    </row>
    <row r="20" customFormat="false" ht="12.8" hidden="false" customHeight="false" outlineLevel="0" collapsed="false">
      <c r="A20" s="10" t="s">
        <v>1218</v>
      </c>
    </row>
    <row r="21" customFormat="false" ht="12.8" hidden="false" customHeight="false" outlineLevel="0" collapsed="false">
      <c r="A21" s="10" t="s">
        <v>846</v>
      </c>
    </row>
    <row r="22" customFormat="false" ht="12.8" hidden="false" customHeight="false" outlineLevel="0" collapsed="false">
      <c r="A22" s="10" t="s">
        <v>848</v>
      </c>
    </row>
    <row r="23" customFormat="false" ht="12.8" hidden="false" customHeight="false" outlineLevel="0" collapsed="false">
      <c r="A23" s="10" t="s">
        <v>851</v>
      </c>
    </row>
    <row r="24" customFormat="false" ht="12.8" hidden="false" customHeight="false" outlineLevel="0" collapsed="false">
      <c r="A24" s="10" t="s">
        <v>1223</v>
      </c>
    </row>
    <row r="25" customFormat="false" ht="12.8" hidden="false" customHeight="false" outlineLevel="0" collapsed="false">
      <c r="A25" s="10" t="s">
        <v>853</v>
      </c>
    </row>
    <row r="26" customFormat="false" ht="12.8" hidden="false" customHeight="false" outlineLevel="0" collapsed="false">
      <c r="A26" s="10" t="s">
        <v>1225</v>
      </c>
    </row>
    <row r="27" customFormat="false" ht="12.8" hidden="false" customHeight="false" outlineLevel="0" collapsed="false">
      <c r="A27" s="10" t="s">
        <v>855</v>
      </c>
    </row>
    <row r="28" customFormat="false" ht="12.8" hidden="false" customHeight="false" outlineLevel="0" collapsed="false">
      <c r="A28" s="10" t="s">
        <v>858</v>
      </c>
    </row>
    <row r="29" customFormat="false" ht="12.8" hidden="false" customHeight="false" outlineLevel="0" collapsed="false">
      <c r="A29" s="10" t="s">
        <v>1228</v>
      </c>
    </row>
    <row r="30" customFormat="false" ht="12.8" hidden="false" customHeight="false" outlineLevel="0" collapsed="false">
      <c r="A30" s="10" t="s">
        <v>1230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7895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2018-06-25T12:52:07Z</dcterms:modified>
  <cp:revision>379</cp:revision>
  <dc:subject/>
  <dc:title/>
</cp:coreProperties>
</file>