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ew user\Code\SavvyCoders\Homework\section 2\"/>
    </mc:Choice>
  </mc:AlternateContent>
  <xr:revisionPtr revIDLastSave="0" documentId="13_ncr:1_{DA7878EE-BA41-43E0-BDFA-AFF9A96FCD74}" xr6:coauthVersionLast="47" xr6:coauthVersionMax="47" xr10:uidLastSave="{00000000-0000-0000-0000-000000000000}"/>
  <bookViews>
    <workbookView xWindow="1080" yWindow="0" windowWidth="19410" windowHeight="10920" xr2:uid="{EC4D99AE-15F7-467B-879B-CB04603DAB15}"/>
  </bookViews>
  <sheets>
    <sheet name="Roster" sheetId="1" r:id="rId1"/>
    <sheet name="Credit Card Debt" sheetId="2" r:id="rId2"/>
    <sheet name="Payments" sheetId="7" r:id="rId3"/>
  </sheets>
  <calcPr calcId="191029"/>
  <pivotCaches>
    <pivotCache cacheId="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G6" i="2" s="1"/>
  <c r="E8" i="2"/>
  <c r="F8" i="2" s="1"/>
  <c r="G8" i="2" s="1"/>
  <c r="E7" i="2"/>
  <c r="F7" i="2" s="1"/>
  <c r="G7" i="2" s="1"/>
  <c r="E6" i="2"/>
  <c r="E5" i="2"/>
  <c r="F5" i="2" s="1"/>
  <c r="G5" i="2" s="1"/>
  <c r="E4" i="2"/>
  <c r="F4" i="2" s="1"/>
  <c r="G4" i="2" s="1"/>
  <c r="B21" i="1"/>
  <c r="D20" i="1"/>
  <c r="D19" i="1"/>
  <c r="D18" i="1"/>
  <c r="D17" i="1"/>
  <c r="D16" i="1"/>
  <c r="C20" i="1"/>
  <c r="C19" i="1"/>
  <c r="C18" i="1"/>
  <c r="C17" i="1"/>
  <c r="C16" i="1"/>
  <c r="G7" i="1"/>
  <c r="G4" i="1"/>
  <c r="Q3" i="1"/>
  <c r="G9" i="1"/>
  <c r="G8" i="1"/>
  <c r="G6" i="1"/>
  <c r="G5" i="1"/>
  <c r="Q7" i="1"/>
  <c r="Q6" i="1"/>
  <c r="Q5" i="1"/>
  <c r="Q4" i="1"/>
  <c r="Q2" i="1"/>
  <c r="C1048576" i="1" l="1"/>
</calcChain>
</file>

<file path=xl/sharedStrings.xml><?xml version="1.0" encoding="utf-8"?>
<sst xmlns="http://schemas.openxmlformats.org/spreadsheetml/2006/main" count="109" uniqueCount="62">
  <si>
    <t>Student Name</t>
  </si>
  <si>
    <t>Age</t>
  </si>
  <si>
    <t>Grade</t>
  </si>
  <si>
    <t>Homeroom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</si>
  <si>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</si>
  <si>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</si>
  <si>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</si>
  <si>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</si>
  <si>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</si>
  <si>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</si>
  <si>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</si>
  <si>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</si>
  <si>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</si>
  <si>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</si>
  <si>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</si>
  <si>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</si>
  <si>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</si>
  <si>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Max</t>
  </si>
  <si>
    <t>Average</t>
  </si>
  <si>
    <t xml:space="preserve">Min </t>
  </si>
  <si>
    <t>Mode</t>
  </si>
  <si>
    <t>Median</t>
  </si>
  <si>
    <t>Count</t>
  </si>
  <si>
    <t>Credit Card</t>
  </si>
  <si>
    <t>Balance</t>
  </si>
  <si>
    <t>Interest Rate</t>
  </si>
  <si>
    <t>Months</t>
  </si>
  <si>
    <t>Total Loan Amount</t>
  </si>
  <si>
    <t>Monthly Payment</t>
  </si>
  <si>
    <t>Capital One</t>
  </si>
  <si>
    <t>Target</t>
  </si>
  <si>
    <t>Wal-Mart</t>
  </si>
  <si>
    <t>Min</t>
  </si>
  <si>
    <t xml:space="preserve">Median </t>
  </si>
  <si>
    <t>Avgerage</t>
  </si>
  <si>
    <t>Credit Card Debt</t>
  </si>
  <si>
    <t>Interest paid</t>
  </si>
  <si>
    <t xml:space="preserve">Discover </t>
  </si>
  <si>
    <t>Citi-Card</t>
  </si>
  <si>
    <t>Payment Date</t>
  </si>
  <si>
    <t>B1</t>
  </si>
  <si>
    <t>B2</t>
  </si>
  <si>
    <t>PC</t>
  </si>
  <si>
    <t>(blank)</t>
  </si>
  <si>
    <t>Grand Total</t>
  </si>
  <si>
    <t>Bank Codes</t>
  </si>
  <si>
    <t>Sum of Tax Inclusive Amount</t>
  </si>
  <si>
    <t>Formula1</t>
  </si>
  <si>
    <t>Formula2</t>
  </si>
  <si>
    <t>Formula3</t>
  </si>
  <si>
    <t>Formula4</t>
  </si>
  <si>
    <t>Formula5</t>
  </si>
  <si>
    <t>Formula6</t>
  </si>
  <si>
    <t>Formula7</t>
  </si>
  <si>
    <t>Formula8</t>
  </si>
  <si>
    <t>Formula9</t>
  </si>
  <si>
    <t>Formula10</t>
  </si>
  <si>
    <t>Formula11</t>
  </si>
  <si>
    <t>Formula12</t>
  </si>
  <si>
    <t>Formula13</t>
  </si>
  <si>
    <t>Formula14</t>
  </si>
  <si>
    <t>Formula15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</si>
</sst>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166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pivotButton="1" applyAlignment="1">
      <alignment horizontal="center" vertical="center"/>
    </xf>
  </cellXfs>
  <cellStyles count="1">
    <cellStyle name="Normal" xfId="0" builtinId="0"/>
  </cellStyles>
  <dxfs count="8">
    <dxf>
      <alignment vertical="center"/>
    </dxf>
    <dxf>
      <alignment horizontal="center"/>
    </dxf>
    <dxf>
      <alignment wrapText="0"/>
    </dxf>
    <dxf>
      <numFmt numFmtId="166" formatCode="&quot;$&quot;#,##0.00"/>
    </dxf>
    <dxf>
      <alignment wrapText="1"/>
    </dxf>
    <dxf>
      <alignment vertic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</a:t>
            </a:r>
            <a:r>
              <a:rPr lang="en-US" baseline="0"/>
              <a:t> Cards Monthy Payments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 </c:v>
                </c:pt>
                <c:pt idx="1">
                  <c:v>Capital One</c:v>
                </c:pt>
                <c:pt idx="2">
                  <c:v>Citi-Card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General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58F-B9F9-CF6D47F6A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569409199"/>
        <c:axId val="569410159"/>
      </c:barChart>
      <c:catAx>
        <c:axId val="56940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Credit Card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10159"/>
        <c:crosses val="autoZero"/>
        <c:auto val="1"/>
        <c:lblAlgn val="ctr"/>
        <c:lblOffset val="100"/>
        <c:noMultiLvlLbl val="0"/>
      </c:catAx>
      <c:valAx>
        <c:axId val="56941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 Payment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0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[EricKaufmann_Homework.xlsx]Payments!PivotTable1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082800329570456"/>
          <c:y val="0.19143500775504751"/>
          <c:w val="0.70906318748991326"/>
          <c:h val="0.789811193024463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Payments!$A$5:$A$130</c:f>
              <c:strCache>
                <c:ptCount val="125"/>
                <c:pt idx="0">
                  <c:v>3/2/2011</c:v>
                </c:pt>
                <c:pt idx="1">
                  <c:v>3/5/2011</c:v>
                </c:pt>
                <c:pt idx="2">
                  <c:v>3/15/2011</c:v>
                </c:pt>
                <c:pt idx="3">
                  <c:v>3/18/2011</c:v>
                </c:pt>
                <c:pt idx="4">
                  <c:v>3/20/2011</c:v>
                </c:pt>
                <c:pt idx="5">
                  <c:v>3/26/2011</c:v>
                </c:pt>
                <c:pt idx="6">
                  <c:v>3/31/2011</c:v>
                </c:pt>
                <c:pt idx="7">
                  <c:v>4/1/2011</c:v>
                </c:pt>
                <c:pt idx="8">
                  <c:v>4/2/2011</c:v>
                </c:pt>
                <c:pt idx="9">
                  <c:v>4/5/2011</c:v>
                </c:pt>
                <c:pt idx="10">
                  <c:v>4/12/2011</c:v>
                </c:pt>
                <c:pt idx="11">
                  <c:v>4/15/2011</c:v>
                </c:pt>
                <c:pt idx="12">
                  <c:v>4/20/2011</c:v>
                </c:pt>
                <c:pt idx="13">
                  <c:v>4/25/2011</c:v>
                </c:pt>
                <c:pt idx="14">
                  <c:v>4/26/2011</c:v>
                </c:pt>
                <c:pt idx="15">
                  <c:v>4/30/2011</c:v>
                </c:pt>
                <c:pt idx="16">
                  <c:v>5/1/2011</c:v>
                </c:pt>
                <c:pt idx="17">
                  <c:v>5/3/2011</c:v>
                </c:pt>
                <c:pt idx="18">
                  <c:v>5/5/2011</c:v>
                </c:pt>
                <c:pt idx="19">
                  <c:v>5/7/2011</c:v>
                </c:pt>
                <c:pt idx="20">
                  <c:v>5/15/2011</c:v>
                </c:pt>
                <c:pt idx="21">
                  <c:v>5/20/2011</c:v>
                </c:pt>
                <c:pt idx="22">
                  <c:v>5/26/2011</c:v>
                </c:pt>
                <c:pt idx="23">
                  <c:v>5/29/2011</c:v>
                </c:pt>
                <c:pt idx="24">
                  <c:v>5/31/2011</c:v>
                </c:pt>
                <c:pt idx="25">
                  <c:v>6/2/2011</c:v>
                </c:pt>
                <c:pt idx="26">
                  <c:v>6/5/2011</c:v>
                </c:pt>
                <c:pt idx="27">
                  <c:v>6/6/2011</c:v>
                </c:pt>
                <c:pt idx="28">
                  <c:v>6/15/2011</c:v>
                </c:pt>
                <c:pt idx="29">
                  <c:v>6/20/2011</c:v>
                </c:pt>
                <c:pt idx="30">
                  <c:v>6/22/2011</c:v>
                </c:pt>
                <c:pt idx="31">
                  <c:v>6/25/2011</c:v>
                </c:pt>
                <c:pt idx="32">
                  <c:v>6/26/2011</c:v>
                </c:pt>
                <c:pt idx="33">
                  <c:v>6/30/2011</c:v>
                </c:pt>
                <c:pt idx="34">
                  <c:v>7/1/2011</c:v>
                </c:pt>
                <c:pt idx="35">
                  <c:v>7/3/2011</c:v>
                </c:pt>
                <c:pt idx="36">
                  <c:v>7/5/2011</c:v>
                </c:pt>
                <c:pt idx="37">
                  <c:v>7/15/2011</c:v>
                </c:pt>
                <c:pt idx="38">
                  <c:v>7/16/2011</c:v>
                </c:pt>
                <c:pt idx="39">
                  <c:v>7/20/2011</c:v>
                </c:pt>
                <c:pt idx="40">
                  <c:v>7/26/2011</c:v>
                </c:pt>
                <c:pt idx="41">
                  <c:v>7/31/2011</c:v>
                </c:pt>
                <c:pt idx="42">
                  <c:v>8/1/2011</c:v>
                </c:pt>
                <c:pt idx="43">
                  <c:v>8/2/2011</c:v>
                </c:pt>
                <c:pt idx="44">
                  <c:v>8/5/2011</c:v>
                </c:pt>
                <c:pt idx="45">
                  <c:v>8/9/2011</c:v>
                </c:pt>
                <c:pt idx="46">
                  <c:v>8/15/2011</c:v>
                </c:pt>
                <c:pt idx="47">
                  <c:v>8/16/2011</c:v>
                </c:pt>
                <c:pt idx="48">
                  <c:v>8/20/2011</c:v>
                </c:pt>
                <c:pt idx="49">
                  <c:v>8/21/2011</c:v>
                </c:pt>
                <c:pt idx="50">
                  <c:v>8/24/2011</c:v>
                </c:pt>
                <c:pt idx="51">
                  <c:v>8/25/2011</c:v>
                </c:pt>
                <c:pt idx="52">
                  <c:v>8/26/2011</c:v>
                </c:pt>
                <c:pt idx="53">
                  <c:v>8/31/2011</c:v>
                </c:pt>
                <c:pt idx="54">
                  <c:v>9/2/2011</c:v>
                </c:pt>
                <c:pt idx="55">
                  <c:v>9/5/2011</c:v>
                </c:pt>
                <c:pt idx="56">
                  <c:v>9/12/2011</c:v>
                </c:pt>
                <c:pt idx="57">
                  <c:v>9/15/2011</c:v>
                </c:pt>
                <c:pt idx="58">
                  <c:v>9/18/2011</c:v>
                </c:pt>
                <c:pt idx="59">
                  <c:v>9/20/2011</c:v>
                </c:pt>
                <c:pt idx="60">
                  <c:v>9/21/2011</c:v>
                </c:pt>
                <c:pt idx="61">
                  <c:v>9/26/2011</c:v>
                </c:pt>
                <c:pt idx="62">
                  <c:v>9/30/2011</c:v>
                </c:pt>
                <c:pt idx="63">
                  <c:v>10/1/2011</c:v>
                </c:pt>
                <c:pt idx="64">
                  <c:v>10/3/2011</c:v>
                </c:pt>
                <c:pt idx="65">
                  <c:v>10/4/2011</c:v>
                </c:pt>
                <c:pt idx="66">
                  <c:v>10/5/2011</c:v>
                </c:pt>
                <c:pt idx="67">
                  <c:v>10/13/2011</c:v>
                </c:pt>
                <c:pt idx="68">
                  <c:v>10/15/2011</c:v>
                </c:pt>
                <c:pt idx="69">
                  <c:v>10/20/2011</c:v>
                </c:pt>
                <c:pt idx="70">
                  <c:v>10/24/2011</c:v>
                </c:pt>
                <c:pt idx="71">
                  <c:v>10/25/2011</c:v>
                </c:pt>
                <c:pt idx="72">
                  <c:v>10/26/2011</c:v>
                </c:pt>
                <c:pt idx="73">
                  <c:v>10/28/2011</c:v>
                </c:pt>
                <c:pt idx="74">
                  <c:v>10/31/2011</c:v>
                </c:pt>
                <c:pt idx="75">
                  <c:v>11/2/2011</c:v>
                </c:pt>
                <c:pt idx="76">
                  <c:v>11/3/2011</c:v>
                </c:pt>
                <c:pt idx="77">
                  <c:v>11/5/2011</c:v>
                </c:pt>
                <c:pt idx="78">
                  <c:v>11/15/2011</c:v>
                </c:pt>
                <c:pt idx="79">
                  <c:v>11/19/2011</c:v>
                </c:pt>
                <c:pt idx="80">
                  <c:v>11/20/2011</c:v>
                </c:pt>
                <c:pt idx="81">
                  <c:v>11/21/2011</c:v>
                </c:pt>
                <c:pt idx="82">
                  <c:v>11/26/2011</c:v>
                </c:pt>
                <c:pt idx="83">
                  <c:v>11/30/2011</c:v>
                </c:pt>
                <c:pt idx="84">
                  <c:v>12/1/2011</c:v>
                </c:pt>
                <c:pt idx="85">
                  <c:v>12/3/2011</c:v>
                </c:pt>
                <c:pt idx="86">
                  <c:v>12/5/2011</c:v>
                </c:pt>
                <c:pt idx="87">
                  <c:v>12/6/2011</c:v>
                </c:pt>
                <c:pt idx="88">
                  <c:v>12/15/2011</c:v>
                </c:pt>
                <c:pt idx="89">
                  <c:v>12/20/2011</c:v>
                </c:pt>
                <c:pt idx="90">
                  <c:v>12/25/2011</c:v>
                </c:pt>
                <c:pt idx="91">
                  <c:v>12/26/2011</c:v>
                </c:pt>
                <c:pt idx="92">
                  <c:v>12/31/2011</c:v>
                </c:pt>
                <c:pt idx="93">
                  <c:v>Formula1</c:v>
                </c:pt>
                <c:pt idx="94">
                  <c:v>Formula2</c:v>
                </c:pt>
                <c:pt idx="95">
                  <c:v>Formula3</c:v>
                </c:pt>
                <c:pt idx="96">
                  <c:v>Formula4</c:v>
                </c:pt>
                <c:pt idx="97">
                  <c:v>Formula5</c:v>
                </c:pt>
                <c:pt idx="98">
                  <c:v>Formula6</c:v>
                </c:pt>
                <c:pt idx="99">
                  <c:v>Formula7</c:v>
                </c:pt>
                <c:pt idx="100">
                  <c:v>Formula8</c:v>
                </c:pt>
                <c:pt idx="101">
                  <c:v>Formula9</c:v>
                </c:pt>
                <c:pt idx="102">
                  <c:v>Formula10</c:v>
                </c:pt>
                <c:pt idx="103">
                  <c:v>Formula11</c:v>
                </c:pt>
                <c:pt idx="104">
                  <c:v>Formula12</c:v>
                </c:pt>
                <c:pt idx="105">
                  <c:v>Formula13</c:v>
                </c:pt>
                <c:pt idx="106">
                  <c:v>Formula14</c:v>
                </c:pt>
                <c:pt idx="107">
                  <c:v>Formula15</c:v>
                </c:pt>
                <c:pt idx="108">
                  <c:v>1/2/2012</c:v>
                </c:pt>
                <c:pt idx="109">
                  <c:v>1/5/2012</c:v>
                </c:pt>
                <c:pt idx="110">
                  <c:v>1/15/2012</c:v>
                </c:pt>
                <c:pt idx="111">
                  <c:v>1/16/2012</c:v>
                </c:pt>
                <c:pt idx="112">
                  <c:v>1/20/2012</c:v>
                </c:pt>
                <c:pt idx="113">
                  <c:v>1/21/2012</c:v>
                </c:pt>
                <c:pt idx="114">
                  <c:v>1/26/2012</c:v>
                </c:pt>
                <c:pt idx="115">
                  <c:v>1/31/2012</c:v>
                </c:pt>
                <c:pt idx="116">
                  <c:v>2/2/2012</c:v>
                </c:pt>
                <c:pt idx="117">
                  <c:v>2/5/2012</c:v>
                </c:pt>
                <c:pt idx="118">
                  <c:v>2/15/2012</c:v>
                </c:pt>
                <c:pt idx="119">
                  <c:v>2/20/2012</c:v>
                </c:pt>
                <c:pt idx="120">
                  <c:v>2/25/2012</c:v>
                </c:pt>
                <c:pt idx="121">
                  <c:v>2/26/2012</c:v>
                </c:pt>
                <c:pt idx="122">
                  <c:v>2/27/2012</c:v>
                </c:pt>
                <c:pt idx="123">
                  <c:v>2/29/2012</c:v>
                </c:pt>
                <c:pt idx="124">
                  <c:v>(blank)</c:v>
                </c:pt>
              </c:strCache>
            </c:strRef>
          </c:cat>
          <c:val>
            <c:numRef>
              <c:f>Payments!$B$5:$B$130</c:f>
              <c:numCache>
                <c:formatCode>"$"#,##0.00</c:formatCode>
                <c:ptCount val="125"/>
                <c:pt idx="0">
                  <c:v>5100</c:v>
                </c:pt>
                <c:pt idx="1">
                  <c:v>340</c:v>
                </c:pt>
                <c:pt idx="2">
                  <c:v>50</c:v>
                </c:pt>
                <c:pt idx="3">
                  <c:v>200</c:v>
                </c:pt>
                <c:pt idx="4">
                  <c:v>15000</c:v>
                </c:pt>
                <c:pt idx="5">
                  <c:v>6720</c:v>
                </c:pt>
                <c:pt idx="6">
                  <c:v>279</c:v>
                </c:pt>
                <c:pt idx="7">
                  <c:v>478</c:v>
                </c:pt>
                <c:pt idx="8">
                  <c:v>1000</c:v>
                </c:pt>
                <c:pt idx="9">
                  <c:v>340</c:v>
                </c:pt>
                <c:pt idx="11">
                  <c:v>80</c:v>
                </c:pt>
                <c:pt idx="12">
                  <c:v>20000</c:v>
                </c:pt>
                <c:pt idx="13">
                  <c:v>1300</c:v>
                </c:pt>
                <c:pt idx="14">
                  <c:v>6720</c:v>
                </c:pt>
                <c:pt idx="15">
                  <c:v>100</c:v>
                </c:pt>
                <c:pt idx="16">
                  <c:v>179</c:v>
                </c:pt>
                <c:pt idx="17">
                  <c:v>1000</c:v>
                </c:pt>
                <c:pt idx="18">
                  <c:v>340</c:v>
                </c:pt>
                <c:pt idx="19">
                  <c:v>563</c:v>
                </c:pt>
                <c:pt idx="20">
                  <c:v>80</c:v>
                </c:pt>
                <c:pt idx="21">
                  <c:v>20000</c:v>
                </c:pt>
                <c:pt idx="22">
                  <c:v>9720</c:v>
                </c:pt>
                <c:pt idx="24">
                  <c:v>499</c:v>
                </c:pt>
                <c:pt idx="25">
                  <c:v>1000</c:v>
                </c:pt>
                <c:pt idx="26">
                  <c:v>340</c:v>
                </c:pt>
                <c:pt idx="27">
                  <c:v>982</c:v>
                </c:pt>
                <c:pt idx="28">
                  <c:v>80</c:v>
                </c:pt>
                <c:pt idx="29">
                  <c:v>20000</c:v>
                </c:pt>
                <c:pt idx="31">
                  <c:v>8700</c:v>
                </c:pt>
                <c:pt idx="32">
                  <c:v>8502</c:v>
                </c:pt>
                <c:pt idx="33">
                  <c:v>100</c:v>
                </c:pt>
                <c:pt idx="34">
                  <c:v>179</c:v>
                </c:pt>
                <c:pt idx="35">
                  <c:v>1000</c:v>
                </c:pt>
                <c:pt idx="36">
                  <c:v>340</c:v>
                </c:pt>
                <c:pt idx="37">
                  <c:v>80</c:v>
                </c:pt>
                <c:pt idx="39">
                  <c:v>20000</c:v>
                </c:pt>
                <c:pt idx="40">
                  <c:v>6720</c:v>
                </c:pt>
                <c:pt idx="41">
                  <c:v>229</c:v>
                </c:pt>
                <c:pt idx="42">
                  <c:v>761</c:v>
                </c:pt>
                <c:pt idx="43">
                  <c:v>1000</c:v>
                </c:pt>
                <c:pt idx="44">
                  <c:v>340</c:v>
                </c:pt>
                <c:pt idx="46">
                  <c:v>1358</c:v>
                </c:pt>
                <c:pt idx="47">
                  <c:v>937</c:v>
                </c:pt>
                <c:pt idx="48">
                  <c:v>20000</c:v>
                </c:pt>
                <c:pt idx="49">
                  <c:v>3750</c:v>
                </c:pt>
                <c:pt idx="50">
                  <c:v>2000</c:v>
                </c:pt>
                <c:pt idx="51">
                  <c:v>6600</c:v>
                </c:pt>
                <c:pt idx="52">
                  <c:v>6720</c:v>
                </c:pt>
                <c:pt idx="53">
                  <c:v>2829</c:v>
                </c:pt>
                <c:pt idx="54">
                  <c:v>1000</c:v>
                </c:pt>
                <c:pt idx="55">
                  <c:v>340</c:v>
                </c:pt>
                <c:pt idx="56">
                  <c:v>747</c:v>
                </c:pt>
                <c:pt idx="57">
                  <c:v>80</c:v>
                </c:pt>
                <c:pt idx="58">
                  <c:v>18120</c:v>
                </c:pt>
                <c:pt idx="59">
                  <c:v>20000</c:v>
                </c:pt>
                <c:pt idx="61">
                  <c:v>6954</c:v>
                </c:pt>
                <c:pt idx="62">
                  <c:v>100</c:v>
                </c:pt>
                <c:pt idx="63">
                  <c:v>179</c:v>
                </c:pt>
                <c:pt idx="64">
                  <c:v>1000</c:v>
                </c:pt>
                <c:pt idx="65">
                  <c:v>1887</c:v>
                </c:pt>
                <c:pt idx="66">
                  <c:v>340</c:v>
                </c:pt>
                <c:pt idx="67">
                  <c:v>277.48</c:v>
                </c:pt>
                <c:pt idx="68">
                  <c:v>80</c:v>
                </c:pt>
                <c:pt idx="69">
                  <c:v>20000</c:v>
                </c:pt>
                <c:pt idx="70">
                  <c:v>4242</c:v>
                </c:pt>
                <c:pt idx="71">
                  <c:v>3300</c:v>
                </c:pt>
                <c:pt idx="72">
                  <c:v>6720</c:v>
                </c:pt>
                <c:pt idx="74">
                  <c:v>379</c:v>
                </c:pt>
                <c:pt idx="75">
                  <c:v>1000</c:v>
                </c:pt>
                <c:pt idx="77">
                  <c:v>340</c:v>
                </c:pt>
                <c:pt idx="78">
                  <c:v>80</c:v>
                </c:pt>
                <c:pt idx="80">
                  <c:v>20000</c:v>
                </c:pt>
                <c:pt idx="81">
                  <c:v>289</c:v>
                </c:pt>
                <c:pt idx="82">
                  <c:v>6720</c:v>
                </c:pt>
                <c:pt idx="83">
                  <c:v>170</c:v>
                </c:pt>
                <c:pt idx="84">
                  <c:v>179</c:v>
                </c:pt>
                <c:pt idx="85">
                  <c:v>1000</c:v>
                </c:pt>
                <c:pt idx="86">
                  <c:v>1322</c:v>
                </c:pt>
                <c:pt idx="88">
                  <c:v>80</c:v>
                </c:pt>
                <c:pt idx="89">
                  <c:v>20000</c:v>
                </c:pt>
                <c:pt idx="90">
                  <c:v>8400</c:v>
                </c:pt>
                <c:pt idx="91">
                  <c:v>6720</c:v>
                </c:pt>
                <c:pt idx="92">
                  <c:v>279</c:v>
                </c:pt>
                <c:pt idx="108">
                  <c:v>1000</c:v>
                </c:pt>
                <c:pt idx="109">
                  <c:v>340</c:v>
                </c:pt>
                <c:pt idx="110">
                  <c:v>80</c:v>
                </c:pt>
                <c:pt idx="111">
                  <c:v>1392</c:v>
                </c:pt>
                <c:pt idx="112">
                  <c:v>20000</c:v>
                </c:pt>
                <c:pt idx="114">
                  <c:v>6720</c:v>
                </c:pt>
                <c:pt idx="115">
                  <c:v>738.25</c:v>
                </c:pt>
                <c:pt idx="116">
                  <c:v>1000</c:v>
                </c:pt>
                <c:pt idx="117">
                  <c:v>340</c:v>
                </c:pt>
                <c:pt idx="118">
                  <c:v>80</c:v>
                </c:pt>
                <c:pt idx="119">
                  <c:v>20000</c:v>
                </c:pt>
                <c:pt idx="120">
                  <c:v>2200</c:v>
                </c:pt>
                <c:pt idx="121">
                  <c:v>6720</c:v>
                </c:pt>
                <c:pt idx="122">
                  <c:v>514</c:v>
                </c:pt>
                <c:pt idx="123">
                  <c:v>3770</c:v>
                </c:pt>
                <c:pt idx="124">
                  <c:v>11468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4-401A-83CA-23071D1DF383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Payments!$A$5:$A$130</c:f>
              <c:strCache>
                <c:ptCount val="125"/>
                <c:pt idx="0">
                  <c:v>3/2/2011</c:v>
                </c:pt>
                <c:pt idx="1">
                  <c:v>3/5/2011</c:v>
                </c:pt>
                <c:pt idx="2">
                  <c:v>3/15/2011</c:v>
                </c:pt>
                <c:pt idx="3">
                  <c:v>3/18/2011</c:v>
                </c:pt>
                <c:pt idx="4">
                  <c:v>3/20/2011</c:v>
                </c:pt>
                <c:pt idx="5">
                  <c:v>3/26/2011</c:v>
                </c:pt>
                <c:pt idx="6">
                  <c:v>3/31/2011</c:v>
                </c:pt>
                <c:pt idx="7">
                  <c:v>4/1/2011</c:v>
                </c:pt>
                <c:pt idx="8">
                  <c:v>4/2/2011</c:v>
                </c:pt>
                <c:pt idx="9">
                  <c:v>4/5/2011</c:v>
                </c:pt>
                <c:pt idx="10">
                  <c:v>4/12/2011</c:v>
                </c:pt>
                <c:pt idx="11">
                  <c:v>4/15/2011</c:v>
                </c:pt>
                <c:pt idx="12">
                  <c:v>4/20/2011</c:v>
                </c:pt>
                <c:pt idx="13">
                  <c:v>4/25/2011</c:v>
                </c:pt>
                <c:pt idx="14">
                  <c:v>4/26/2011</c:v>
                </c:pt>
                <c:pt idx="15">
                  <c:v>4/30/2011</c:v>
                </c:pt>
                <c:pt idx="16">
                  <c:v>5/1/2011</c:v>
                </c:pt>
                <c:pt idx="17">
                  <c:v>5/3/2011</c:v>
                </c:pt>
                <c:pt idx="18">
                  <c:v>5/5/2011</c:v>
                </c:pt>
                <c:pt idx="19">
                  <c:v>5/7/2011</c:v>
                </c:pt>
                <c:pt idx="20">
                  <c:v>5/15/2011</c:v>
                </c:pt>
                <c:pt idx="21">
                  <c:v>5/20/2011</c:v>
                </c:pt>
                <c:pt idx="22">
                  <c:v>5/26/2011</c:v>
                </c:pt>
                <c:pt idx="23">
                  <c:v>5/29/2011</c:v>
                </c:pt>
                <c:pt idx="24">
                  <c:v>5/31/2011</c:v>
                </c:pt>
                <c:pt idx="25">
                  <c:v>6/2/2011</c:v>
                </c:pt>
                <c:pt idx="26">
                  <c:v>6/5/2011</c:v>
                </c:pt>
                <c:pt idx="27">
                  <c:v>6/6/2011</c:v>
                </c:pt>
                <c:pt idx="28">
                  <c:v>6/15/2011</c:v>
                </c:pt>
                <c:pt idx="29">
                  <c:v>6/20/2011</c:v>
                </c:pt>
                <c:pt idx="30">
                  <c:v>6/22/2011</c:v>
                </c:pt>
                <c:pt idx="31">
                  <c:v>6/25/2011</c:v>
                </c:pt>
                <c:pt idx="32">
                  <c:v>6/26/2011</c:v>
                </c:pt>
                <c:pt idx="33">
                  <c:v>6/30/2011</c:v>
                </c:pt>
                <c:pt idx="34">
                  <c:v>7/1/2011</c:v>
                </c:pt>
                <c:pt idx="35">
                  <c:v>7/3/2011</c:v>
                </c:pt>
                <c:pt idx="36">
                  <c:v>7/5/2011</c:v>
                </c:pt>
                <c:pt idx="37">
                  <c:v>7/15/2011</c:v>
                </c:pt>
                <c:pt idx="38">
                  <c:v>7/16/2011</c:v>
                </c:pt>
                <c:pt idx="39">
                  <c:v>7/20/2011</c:v>
                </c:pt>
                <c:pt idx="40">
                  <c:v>7/26/2011</c:v>
                </c:pt>
                <c:pt idx="41">
                  <c:v>7/31/2011</c:v>
                </c:pt>
                <c:pt idx="42">
                  <c:v>8/1/2011</c:v>
                </c:pt>
                <c:pt idx="43">
                  <c:v>8/2/2011</c:v>
                </c:pt>
                <c:pt idx="44">
                  <c:v>8/5/2011</c:v>
                </c:pt>
                <c:pt idx="45">
                  <c:v>8/9/2011</c:v>
                </c:pt>
                <c:pt idx="46">
                  <c:v>8/15/2011</c:v>
                </c:pt>
                <c:pt idx="47">
                  <c:v>8/16/2011</c:v>
                </c:pt>
                <c:pt idx="48">
                  <c:v>8/20/2011</c:v>
                </c:pt>
                <c:pt idx="49">
                  <c:v>8/21/2011</c:v>
                </c:pt>
                <c:pt idx="50">
                  <c:v>8/24/2011</c:v>
                </c:pt>
                <c:pt idx="51">
                  <c:v>8/25/2011</c:v>
                </c:pt>
                <c:pt idx="52">
                  <c:v>8/26/2011</c:v>
                </c:pt>
                <c:pt idx="53">
                  <c:v>8/31/2011</c:v>
                </c:pt>
                <c:pt idx="54">
                  <c:v>9/2/2011</c:v>
                </c:pt>
                <c:pt idx="55">
                  <c:v>9/5/2011</c:v>
                </c:pt>
                <c:pt idx="56">
                  <c:v>9/12/2011</c:v>
                </c:pt>
                <c:pt idx="57">
                  <c:v>9/15/2011</c:v>
                </c:pt>
                <c:pt idx="58">
                  <c:v>9/18/2011</c:v>
                </c:pt>
                <c:pt idx="59">
                  <c:v>9/20/2011</c:v>
                </c:pt>
                <c:pt idx="60">
                  <c:v>9/21/2011</c:v>
                </c:pt>
                <c:pt idx="61">
                  <c:v>9/26/2011</c:v>
                </c:pt>
                <c:pt idx="62">
                  <c:v>9/30/2011</c:v>
                </c:pt>
                <c:pt idx="63">
                  <c:v>10/1/2011</c:v>
                </c:pt>
                <c:pt idx="64">
                  <c:v>10/3/2011</c:v>
                </c:pt>
                <c:pt idx="65">
                  <c:v>10/4/2011</c:v>
                </c:pt>
                <c:pt idx="66">
                  <c:v>10/5/2011</c:v>
                </c:pt>
                <c:pt idx="67">
                  <c:v>10/13/2011</c:v>
                </c:pt>
                <c:pt idx="68">
                  <c:v>10/15/2011</c:v>
                </c:pt>
                <c:pt idx="69">
                  <c:v>10/20/2011</c:v>
                </c:pt>
                <c:pt idx="70">
                  <c:v>10/24/2011</c:v>
                </c:pt>
                <c:pt idx="71">
                  <c:v>10/25/2011</c:v>
                </c:pt>
                <c:pt idx="72">
                  <c:v>10/26/2011</c:v>
                </c:pt>
                <c:pt idx="73">
                  <c:v>10/28/2011</c:v>
                </c:pt>
                <c:pt idx="74">
                  <c:v>10/31/2011</c:v>
                </c:pt>
                <c:pt idx="75">
                  <c:v>11/2/2011</c:v>
                </c:pt>
                <c:pt idx="76">
                  <c:v>11/3/2011</c:v>
                </c:pt>
                <c:pt idx="77">
                  <c:v>11/5/2011</c:v>
                </c:pt>
                <c:pt idx="78">
                  <c:v>11/15/2011</c:v>
                </c:pt>
                <c:pt idx="79">
                  <c:v>11/19/2011</c:v>
                </c:pt>
                <c:pt idx="80">
                  <c:v>11/20/2011</c:v>
                </c:pt>
                <c:pt idx="81">
                  <c:v>11/21/2011</c:v>
                </c:pt>
                <c:pt idx="82">
                  <c:v>11/26/2011</c:v>
                </c:pt>
                <c:pt idx="83">
                  <c:v>11/30/2011</c:v>
                </c:pt>
                <c:pt idx="84">
                  <c:v>12/1/2011</c:v>
                </c:pt>
                <c:pt idx="85">
                  <c:v>12/3/2011</c:v>
                </c:pt>
                <c:pt idx="86">
                  <c:v>12/5/2011</c:v>
                </c:pt>
                <c:pt idx="87">
                  <c:v>12/6/2011</c:v>
                </c:pt>
                <c:pt idx="88">
                  <c:v>12/15/2011</c:v>
                </c:pt>
                <c:pt idx="89">
                  <c:v>12/20/2011</c:v>
                </c:pt>
                <c:pt idx="90">
                  <c:v>12/25/2011</c:v>
                </c:pt>
                <c:pt idx="91">
                  <c:v>12/26/2011</c:v>
                </c:pt>
                <c:pt idx="92">
                  <c:v>12/31/2011</c:v>
                </c:pt>
                <c:pt idx="93">
                  <c:v>Formula1</c:v>
                </c:pt>
                <c:pt idx="94">
                  <c:v>Formula2</c:v>
                </c:pt>
                <c:pt idx="95">
                  <c:v>Formula3</c:v>
                </c:pt>
                <c:pt idx="96">
                  <c:v>Formula4</c:v>
                </c:pt>
                <c:pt idx="97">
                  <c:v>Formula5</c:v>
                </c:pt>
                <c:pt idx="98">
                  <c:v>Formula6</c:v>
                </c:pt>
                <c:pt idx="99">
                  <c:v>Formula7</c:v>
                </c:pt>
                <c:pt idx="100">
                  <c:v>Formula8</c:v>
                </c:pt>
                <c:pt idx="101">
                  <c:v>Formula9</c:v>
                </c:pt>
                <c:pt idx="102">
                  <c:v>Formula10</c:v>
                </c:pt>
                <c:pt idx="103">
                  <c:v>Formula11</c:v>
                </c:pt>
                <c:pt idx="104">
                  <c:v>Formula12</c:v>
                </c:pt>
                <c:pt idx="105">
                  <c:v>Formula13</c:v>
                </c:pt>
                <c:pt idx="106">
                  <c:v>Formula14</c:v>
                </c:pt>
                <c:pt idx="107">
                  <c:v>Formula15</c:v>
                </c:pt>
                <c:pt idx="108">
                  <c:v>1/2/2012</c:v>
                </c:pt>
                <c:pt idx="109">
                  <c:v>1/5/2012</c:v>
                </c:pt>
                <c:pt idx="110">
                  <c:v>1/15/2012</c:v>
                </c:pt>
                <c:pt idx="111">
                  <c:v>1/16/2012</c:v>
                </c:pt>
                <c:pt idx="112">
                  <c:v>1/20/2012</c:v>
                </c:pt>
                <c:pt idx="113">
                  <c:v>1/21/2012</c:v>
                </c:pt>
                <c:pt idx="114">
                  <c:v>1/26/2012</c:v>
                </c:pt>
                <c:pt idx="115">
                  <c:v>1/31/2012</c:v>
                </c:pt>
                <c:pt idx="116">
                  <c:v>2/2/2012</c:v>
                </c:pt>
                <c:pt idx="117">
                  <c:v>2/5/2012</c:v>
                </c:pt>
                <c:pt idx="118">
                  <c:v>2/15/2012</c:v>
                </c:pt>
                <c:pt idx="119">
                  <c:v>2/20/2012</c:v>
                </c:pt>
                <c:pt idx="120">
                  <c:v>2/25/2012</c:v>
                </c:pt>
                <c:pt idx="121">
                  <c:v>2/26/2012</c:v>
                </c:pt>
                <c:pt idx="122">
                  <c:v>2/27/2012</c:v>
                </c:pt>
                <c:pt idx="123">
                  <c:v>2/29/2012</c:v>
                </c:pt>
                <c:pt idx="124">
                  <c:v>(blank)</c:v>
                </c:pt>
              </c:strCache>
            </c:strRef>
          </c:cat>
          <c:val>
            <c:numRef>
              <c:f>Payments!$C$5:$C$130</c:f>
              <c:numCache>
                <c:formatCode>"$"#,##0.00</c:formatCode>
                <c:ptCount val="125"/>
                <c:pt idx="2">
                  <c:v>35</c:v>
                </c:pt>
                <c:pt idx="4">
                  <c:v>-15000</c:v>
                </c:pt>
                <c:pt idx="5">
                  <c:v>13000</c:v>
                </c:pt>
                <c:pt idx="11">
                  <c:v>35</c:v>
                </c:pt>
                <c:pt idx="12">
                  <c:v>-20000</c:v>
                </c:pt>
                <c:pt idx="14">
                  <c:v>20000</c:v>
                </c:pt>
                <c:pt idx="20">
                  <c:v>35</c:v>
                </c:pt>
                <c:pt idx="21">
                  <c:v>-20000</c:v>
                </c:pt>
                <c:pt idx="22">
                  <c:v>20000</c:v>
                </c:pt>
                <c:pt idx="28">
                  <c:v>35</c:v>
                </c:pt>
                <c:pt idx="29">
                  <c:v>-20000</c:v>
                </c:pt>
                <c:pt idx="32">
                  <c:v>20000</c:v>
                </c:pt>
                <c:pt idx="37">
                  <c:v>35</c:v>
                </c:pt>
                <c:pt idx="39">
                  <c:v>-20000</c:v>
                </c:pt>
                <c:pt idx="40">
                  <c:v>20000</c:v>
                </c:pt>
                <c:pt idx="46">
                  <c:v>35</c:v>
                </c:pt>
                <c:pt idx="48">
                  <c:v>-20000</c:v>
                </c:pt>
                <c:pt idx="52">
                  <c:v>20000</c:v>
                </c:pt>
                <c:pt idx="57">
                  <c:v>35</c:v>
                </c:pt>
                <c:pt idx="59">
                  <c:v>-20000</c:v>
                </c:pt>
                <c:pt idx="61">
                  <c:v>20000</c:v>
                </c:pt>
                <c:pt idx="68">
                  <c:v>35</c:v>
                </c:pt>
                <c:pt idx="69">
                  <c:v>-20000</c:v>
                </c:pt>
                <c:pt idx="72">
                  <c:v>20000</c:v>
                </c:pt>
                <c:pt idx="78">
                  <c:v>35</c:v>
                </c:pt>
                <c:pt idx="80">
                  <c:v>-20000</c:v>
                </c:pt>
                <c:pt idx="82">
                  <c:v>20000</c:v>
                </c:pt>
                <c:pt idx="88">
                  <c:v>35</c:v>
                </c:pt>
                <c:pt idx="89">
                  <c:v>-20000</c:v>
                </c:pt>
                <c:pt idx="91">
                  <c:v>20000</c:v>
                </c:pt>
                <c:pt idx="110">
                  <c:v>35</c:v>
                </c:pt>
                <c:pt idx="112">
                  <c:v>-20000</c:v>
                </c:pt>
                <c:pt idx="114">
                  <c:v>20000</c:v>
                </c:pt>
                <c:pt idx="118">
                  <c:v>35</c:v>
                </c:pt>
                <c:pt idx="119">
                  <c:v>-20000</c:v>
                </c:pt>
                <c:pt idx="121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24-401A-83CA-23071D1DF383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Payments!$A$5:$A$130</c:f>
              <c:strCache>
                <c:ptCount val="125"/>
                <c:pt idx="0">
                  <c:v>3/2/2011</c:v>
                </c:pt>
                <c:pt idx="1">
                  <c:v>3/5/2011</c:v>
                </c:pt>
                <c:pt idx="2">
                  <c:v>3/15/2011</c:v>
                </c:pt>
                <c:pt idx="3">
                  <c:v>3/18/2011</c:v>
                </c:pt>
                <c:pt idx="4">
                  <c:v>3/20/2011</c:v>
                </c:pt>
                <c:pt idx="5">
                  <c:v>3/26/2011</c:v>
                </c:pt>
                <c:pt idx="6">
                  <c:v>3/31/2011</c:v>
                </c:pt>
                <c:pt idx="7">
                  <c:v>4/1/2011</c:v>
                </c:pt>
                <c:pt idx="8">
                  <c:v>4/2/2011</c:v>
                </c:pt>
                <c:pt idx="9">
                  <c:v>4/5/2011</c:v>
                </c:pt>
                <c:pt idx="10">
                  <c:v>4/12/2011</c:v>
                </c:pt>
                <c:pt idx="11">
                  <c:v>4/15/2011</c:v>
                </c:pt>
                <c:pt idx="12">
                  <c:v>4/20/2011</c:v>
                </c:pt>
                <c:pt idx="13">
                  <c:v>4/25/2011</c:v>
                </c:pt>
                <c:pt idx="14">
                  <c:v>4/26/2011</c:v>
                </c:pt>
                <c:pt idx="15">
                  <c:v>4/30/2011</c:v>
                </c:pt>
                <c:pt idx="16">
                  <c:v>5/1/2011</c:v>
                </c:pt>
                <c:pt idx="17">
                  <c:v>5/3/2011</c:v>
                </c:pt>
                <c:pt idx="18">
                  <c:v>5/5/2011</c:v>
                </c:pt>
                <c:pt idx="19">
                  <c:v>5/7/2011</c:v>
                </c:pt>
                <c:pt idx="20">
                  <c:v>5/15/2011</c:v>
                </c:pt>
                <c:pt idx="21">
                  <c:v>5/20/2011</c:v>
                </c:pt>
                <c:pt idx="22">
                  <c:v>5/26/2011</c:v>
                </c:pt>
                <c:pt idx="23">
                  <c:v>5/29/2011</c:v>
                </c:pt>
                <c:pt idx="24">
                  <c:v>5/31/2011</c:v>
                </c:pt>
                <c:pt idx="25">
                  <c:v>6/2/2011</c:v>
                </c:pt>
                <c:pt idx="26">
                  <c:v>6/5/2011</c:v>
                </c:pt>
                <c:pt idx="27">
                  <c:v>6/6/2011</c:v>
                </c:pt>
                <c:pt idx="28">
                  <c:v>6/15/2011</c:v>
                </c:pt>
                <c:pt idx="29">
                  <c:v>6/20/2011</c:v>
                </c:pt>
                <c:pt idx="30">
                  <c:v>6/22/2011</c:v>
                </c:pt>
                <c:pt idx="31">
                  <c:v>6/25/2011</c:v>
                </c:pt>
                <c:pt idx="32">
                  <c:v>6/26/2011</c:v>
                </c:pt>
                <c:pt idx="33">
                  <c:v>6/30/2011</c:v>
                </c:pt>
                <c:pt idx="34">
                  <c:v>7/1/2011</c:v>
                </c:pt>
                <c:pt idx="35">
                  <c:v>7/3/2011</c:v>
                </c:pt>
                <c:pt idx="36">
                  <c:v>7/5/2011</c:v>
                </c:pt>
                <c:pt idx="37">
                  <c:v>7/15/2011</c:v>
                </c:pt>
                <c:pt idx="38">
                  <c:v>7/16/2011</c:v>
                </c:pt>
                <c:pt idx="39">
                  <c:v>7/20/2011</c:v>
                </c:pt>
                <c:pt idx="40">
                  <c:v>7/26/2011</c:v>
                </c:pt>
                <c:pt idx="41">
                  <c:v>7/31/2011</c:v>
                </c:pt>
                <c:pt idx="42">
                  <c:v>8/1/2011</c:v>
                </c:pt>
                <c:pt idx="43">
                  <c:v>8/2/2011</c:v>
                </c:pt>
                <c:pt idx="44">
                  <c:v>8/5/2011</c:v>
                </c:pt>
                <c:pt idx="45">
                  <c:v>8/9/2011</c:v>
                </c:pt>
                <c:pt idx="46">
                  <c:v>8/15/2011</c:v>
                </c:pt>
                <c:pt idx="47">
                  <c:v>8/16/2011</c:v>
                </c:pt>
                <c:pt idx="48">
                  <c:v>8/20/2011</c:v>
                </c:pt>
                <c:pt idx="49">
                  <c:v>8/21/2011</c:v>
                </c:pt>
                <c:pt idx="50">
                  <c:v>8/24/2011</c:v>
                </c:pt>
                <c:pt idx="51">
                  <c:v>8/25/2011</c:v>
                </c:pt>
                <c:pt idx="52">
                  <c:v>8/26/2011</c:v>
                </c:pt>
                <c:pt idx="53">
                  <c:v>8/31/2011</c:v>
                </c:pt>
                <c:pt idx="54">
                  <c:v>9/2/2011</c:v>
                </c:pt>
                <c:pt idx="55">
                  <c:v>9/5/2011</c:v>
                </c:pt>
                <c:pt idx="56">
                  <c:v>9/12/2011</c:v>
                </c:pt>
                <c:pt idx="57">
                  <c:v>9/15/2011</c:v>
                </c:pt>
                <c:pt idx="58">
                  <c:v>9/18/2011</c:v>
                </c:pt>
                <c:pt idx="59">
                  <c:v>9/20/2011</c:v>
                </c:pt>
                <c:pt idx="60">
                  <c:v>9/21/2011</c:v>
                </c:pt>
                <c:pt idx="61">
                  <c:v>9/26/2011</c:v>
                </c:pt>
                <c:pt idx="62">
                  <c:v>9/30/2011</c:v>
                </c:pt>
                <c:pt idx="63">
                  <c:v>10/1/2011</c:v>
                </c:pt>
                <c:pt idx="64">
                  <c:v>10/3/2011</c:v>
                </c:pt>
                <c:pt idx="65">
                  <c:v>10/4/2011</c:v>
                </c:pt>
                <c:pt idx="66">
                  <c:v>10/5/2011</c:v>
                </c:pt>
                <c:pt idx="67">
                  <c:v>10/13/2011</c:v>
                </c:pt>
                <c:pt idx="68">
                  <c:v>10/15/2011</c:v>
                </c:pt>
                <c:pt idx="69">
                  <c:v>10/20/2011</c:v>
                </c:pt>
                <c:pt idx="70">
                  <c:v>10/24/2011</c:v>
                </c:pt>
                <c:pt idx="71">
                  <c:v>10/25/2011</c:v>
                </c:pt>
                <c:pt idx="72">
                  <c:v>10/26/2011</c:v>
                </c:pt>
                <c:pt idx="73">
                  <c:v>10/28/2011</c:v>
                </c:pt>
                <c:pt idx="74">
                  <c:v>10/31/2011</c:v>
                </c:pt>
                <c:pt idx="75">
                  <c:v>11/2/2011</c:v>
                </c:pt>
                <c:pt idx="76">
                  <c:v>11/3/2011</c:v>
                </c:pt>
                <c:pt idx="77">
                  <c:v>11/5/2011</c:v>
                </c:pt>
                <c:pt idx="78">
                  <c:v>11/15/2011</c:v>
                </c:pt>
                <c:pt idx="79">
                  <c:v>11/19/2011</c:v>
                </c:pt>
                <c:pt idx="80">
                  <c:v>11/20/2011</c:v>
                </c:pt>
                <c:pt idx="81">
                  <c:v>11/21/2011</c:v>
                </c:pt>
                <c:pt idx="82">
                  <c:v>11/26/2011</c:v>
                </c:pt>
                <c:pt idx="83">
                  <c:v>11/30/2011</c:v>
                </c:pt>
                <c:pt idx="84">
                  <c:v>12/1/2011</c:v>
                </c:pt>
                <c:pt idx="85">
                  <c:v>12/3/2011</c:v>
                </c:pt>
                <c:pt idx="86">
                  <c:v>12/5/2011</c:v>
                </c:pt>
                <c:pt idx="87">
                  <c:v>12/6/2011</c:v>
                </c:pt>
                <c:pt idx="88">
                  <c:v>12/15/2011</c:v>
                </c:pt>
                <c:pt idx="89">
                  <c:v>12/20/2011</c:v>
                </c:pt>
                <c:pt idx="90">
                  <c:v>12/25/2011</c:v>
                </c:pt>
                <c:pt idx="91">
                  <c:v>12/26/2011</c:v>
                </c:pt>
                <c:pt idx="92">
                  <c:v>12/31/2011</c:v>
                </c:pt>
                <c:pt idx="93">
                  <c:v>Formula1</c:v>
                </c:pt>
                <c:pt idx="94">
                  <c:v>Formula2</c:v>
                </c:pt>
                <c:pt idx="95">
                  <c:v>Formula3</c:v>
                </c:pt>
                <c:pt idx="96">
                  <c:v>Formula4</c:v>
                </c:pt>
                <c:pt idx="97">
                  <c:v>Formula5</c:v>
                </c:pt>
                <c:pt idx="98">
                  <c:v>Formula6</c:v>
                </c:pt>
                <c:pt idx="99">
                  <c:v>Formula7</c:v>
                </c:pt>
                <c:pt idx="100">
                  <c:v>Formula8</c:v>
                </c:pt>
                <c:pt idx="101">
                  <c:v>Formula9</c:v>
                </c:pt>
                <c:pt idx="102">
                  <c:v>Formula10</c:v>
                </c:pt>
                <c:pt idx="103">
                  <c:v>Formula11</c:v>
                </c:pt>
                <c:pt idx="104">
                  <c:v>Formula12</c:v>
                </c:pt>
                <c:pt idx="105">
                  <c:v>Formula13</c:v>
                </c:pt>
                <c:pt idx="106">
                  <c:v>Formula14</c:v>
                </c:pt>
                <c:pt idx="107">
                  <c:v>Formula15</c:v>
                </c:pt>
                <c:pt idx="108">
                  <c:v>1/2/2012</c:v>
                </c:pt>
                <c:pt idx="109">
                  <c:v>1/5/2012</c:v>
                </c:pt>
                <c:pt idx="110">
                  <c:v>1/15/2012</c:v>
                </c:pt>
                <c:pt idx="111">
                  <c:v>1/16/2012</c:v>
                </c:pt>
                <c:pt idx="112">
                  <c:v>1/20/2012</c:v>
                </c:pt>
                <c:pt idx="113">
                  <c:v>1/21/2012</c:v>
                </c:pt>
                <c:pt idx="114">
                  <c:v>1/26/2012</c:v>
                </c:pt>
                <c:pt idx="115">
                  <c:v>1/31/2012</c:v>
                </c:pt>
                <c:pt idx="116">
                  <c:v>2/2/2012</c:v>
                </c:pt>
                <c:pt idx="117">
                  <c:v>2/5/2012</c:v>
                </c:pt>
                <c:pt idx="118">
                  <c:v>2/15/2012</c:v>
                </c:pt>
                <c:pt idx="119">
                  <c:v>2/20/2012</c:v>
                </c:pt>
                <c:pt idx="120">
                  <c:v>2/25/2012</c:v>
                </c:pt>
                <c:pt idx="121">
                  <c:v>2/26/2012</c:v>
                </c:pt>
                <c:pt idx="122">
                  <c:v>2/27/2012</c:v>
                </c:pt>
                <c:pt idx="123">
                  <c:v>2/29/2012</c:v>
                </c:pt>
                <c:pt idx="124">
                  <c:v>(blank)</c:v>
                </c:pt>
              </c:strCache>
            </c:strRef>
          </c:cat>
          <c:val>
            <c:numRef>
              <c:f>Payments!$D$5:$D$130</c:f>
              <c:numCache>
                <c:formatCode>"$"#,##0.00</c:formatCode>
                <c:ptCount val="125"/>
                <c:pt idx="2">
                  <c:v>90</c:v>
                </c:pt>
                <c:pt idx="6">
                  <c:v>-100</c:v>
                </c:pt>
                <c:pt idx="10">
                  <c:v>87</c:v>
                </c:pt>
                <c:pt idx="15">
                  <c:v>-100</c:v>
                </c:pt>
                <c:pt idx="23">
                  <c:v>106</c:v>
                </c:pt>
                <c:pt idx="24">
                  <c:v>-100</c:v>
                </c:pt>
                <c:pt idx="30">
                  <c:v>110</c:v>
                </c:pt>
                <c:pt idx="33">
                  <c:v>-100</c:v>
                </c:pt>
                <c:pt idx="38">
                  <c:v>29</c:v>
                </c:pt>
                <c:pt idx="41">
                  <c:v>-50</c:v>
                </c:pt>
                <c:pt idx="45">
                  <c:v>78</c:v>
                </c:pt>
                <c:pt idx="53">
                  <c:v>-50</c:v>
                </c:pt>
                <c:pt idx="60">
                  <c:v>90</c:v>
                </c:pt>
                <c:pt idx="62">
                  <c:v>-100</c:v>
                </c:pt>
                <c:pt idx="73">
                  <c:v>218</c:v>
                </c:pt>
                <c:pt idx="74">
                  <c:v>-200</c:v>
                </c:pt>
                <c:pt idx="76">
                  <c:v>62</c:v>
                </c:pt>
                <c:pt idx="79">
                  <c:v>102</c:v>
                </c:pt>
                <c:pt idx="83">
                  <c:v>-170</c:v>
                </c:pt>
                <c:pt idx="87">
                  <c:v>96</c:v>
                </c:pt>
                <c:pt idx="92">
                  <c:v>-100</c:v>
                </c:pt>
                <c:pt idx="111">
                  <c:v>105</c:v>
                </c:pt>
                <c:pt idx="113">
                  <c:v>61</c:v>
                </c:pt>
                <c:pt idx="115">
                  <c:v>-170</c:v>
                </c:pt>
                <c:pt idx="120">
                  <c:v>75</c:v>
                </c:pt>
                <c:pt idx="123">
                  <c:v>-70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24-401A-83CA-23071D1DF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619007"/>
        <c:axId val="1523622367"/>
      </c:barChart>
      <c:catAx>
        <c:axId val="152361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622367"/>
        <c:crosses val="autoZero"/>
        <c:auto val="1"/>
        <c:lblAlgn val="ctr"/>
        <c:lblOffset val="100"/>
        <c:noMultiLvlLbl val="0"/>
      </c:catAx>
      <c:valAx>
        <c:axId val="152362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61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1041400</xdr:colOff>
      <xdr:row>8</xdr:row>
      <xdr:rowOff>3175</xdr:rowOff>
    </xdr:from>
    <xdr:to>
      <xdr:col>6</xdr:col>
      <xdr:colOff>641350</xdr:colOff>
      <xdr:row>22</xdr:row>
      <xdr:rowOff>79375</xdr:rowOff>
    </xdr:to>
    <xdr:graphicFrame macro="">
      <xdr:nvGraphicFramePr>
        <xdr:cNvPr id="2" name="Chart 1" descr="Chart type: Clustered Column. 'Monthly Payment'&#10;&#10;Description automatically generated">
          <a:extLst>
            <a:ext uri="{FF2B5EF4-FFF2-40B4-BE49-F238E27FC236}">
              <a16:creationId xmlns:a16="http://schemas.microsoft.com/office/drawing/2014/main" id="{0746BFE3-26AF-4D01-EDB6-8036F6151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185736</xdr:rowOff>
    </xdr:from>
    <xdr:to>
      <xdr:col>12</xdr:col>
      <xdr:colOff>619125</xdr:colOff>
      <xdr:row>21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B0BBE0-EA51-DD23-E8E1-E6D035FA1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w user" refreshedDate="45046.679315740737" createdVersion="8" refreshedVersion="8" minRefreshableVersion="3" recordCount="208" xr:uid="{E16381C2-EE5B-43A2-819C-4C1219F4A7A4}">
  <cacheSource type="worksheet">
    <worksheetSource ref="C6:K214" sheet="Transformed Data"/>
  </cacheSource>
  <cacheFields count="9">
    <cacheField name="Field1" numFmtId="14">
      <sharedItems containsSemiMixedTypes="0" containsNonDate="0" containsDate="1" containsString="0" minDate="2011-02-14T00:00:00" maxDate="2012-03-01T00:00:00"/>
    </cacheField>
    <cacheField name="Field2" numFmtId="0">
      <sharedItems/>
    </cacheField>
    <cacheField name="Field3" numFmtId="0">
      <sharedItems/>
    </cacheField>
    <cacheField name="Field4" numFmtId="0">
      <sharedItems/>
    </cacheField>
    <cacheField name="Field5" numFmtId="43">
      <sharedItems containsSemiMixedTypes="0" containsString="0" containsNumber="1" minValue="-20000" maxValue="20000" count="69">
        <n v="5100"/>
        <n v="179"/>
        <n v="478"/>
        <n v="340"/>
        <n v="50"/>
        <n v="35"/>
        <n v="1000"/>
        <n v="90"/>
        <n v="200"/>
        <n v="-15000"/>
        <n v="15000"/>
        <n v="13000"/>
        <n v="220"/>
        <n v="100"/>
        <n v="6400"/>
        <n v="-100"/>
        <n v="87"/>
        <n v="80"/>
        <n v="-20000"/>
        <n v="20000"/>
        <n v="1300"/>
        <n v="3000"/>
        <n v="41"/>
        <n v="563"/>
        <n v="982"/>
        <n v="65"/>
        <n v="110"/>
        <n v="8700"/>
        <n v="1782"/>
        <n v="761"/>
        <n v="29"/>
        <n v="937"/>
        <n v="2000"/>
        <n v="-50"/>
        <n v="78"/>
        <n v="747"/>
        <n v="1278"/>
        <n v="3750"/>
        <n v="6600"/>
        <n v="234"/>
        <n v="2600"/>
        <n v="277.48"/>
        <n v="5620"/>
        <n v="12500"/>
        <n v="4242"/>
        <n v="62"/>
        <n v="1887"/>
        <n v="289"/>
        <n v="3300"/>
        <n v="218"/>
        <n v="-200"/>
        <n v="102"/>
        <n v="170"/>
        <n v="-170"/>
        <n v="96"/>
        <n v="120"/>
        <n v="310"/>
        <n v="962"/>
        <n v="61"/>
        <n v="8400"/>
        <n v="105"/>
        <n v="389.25"/>
        <n v="514"/>
        <n v="2200"/>
        <n v="75"/>
        <n v="10000"/>
        <n v="70"/>
        <n v="-70"/>
        <n v="3700"/>
      </sharedItems>
    </cacheField>
    <cacheField name="Field6" numFmtId="0">
      <sharedItems/>
    </cacheField>
    <cacheField name="Field7" numFmtId="0">
      <sharedItems count="3">
        <s v="B1"/>
        <s v="B2"/>
        <s v="PC"/>
      </sharedItems>
    </cacheField>
    <cacheField name="Field8" numFmtId="0">
      <sharedItems count="23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  <s v="IS-320"/>
        <s v="BS-200"/>
        <s v="IS-600"/>
        <s v="IS-395"/>
        <s v="IS-360"/>
      </sharedItems>
    </cacheField>
    <cacheField name="Field9" numFmtId="14">
      <sharedItems containsNonDate="0" containsDate="1" containsBlank="1" containsMixedTypes="1" minDate="2011-03-02T00:00:00" maxDate="2012-03-01T00:00:00" count="125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  <s v="Formula12" f="1"/>
        <s v="Formula13" f="1"/>
        <s v="Formula14" f="1"/>
        <s v="Formula15" f="1"/>
      </sharedItems>
    </cacheField>
  </cacheFields>
  <calculatedItems count="15">
    <calculatedItem>
      <pivotArea cacheIndex="1" outline="0" fieldPosition="0">
        <references count="1">
          <reference field="8" count="1">
            <x v="110"/>
          </reference>
        </references>
      </pivotArea>
    </calculatedItem>
    <calculatedItem>
      <pivotArea cacheIndex="1" outline="0" fieldPosition="0">
        <references count="1">
          <reference field="8" count="1">
            <x v="111"/>
          </reference>
        </references>
      </pivotArea>
    </calculatedItem>
    <calculatedItem>
      <pivotArea cacheIndex="1" outline="0" fieldPosition="0">
        <references count="1">
          <reference field="8" count="1">
            <x v="112"/>
          </reference>
        </references>
      </pivotArea>
    </calculatedItem>
    <calculatedItem>
      <pivotArea cacheIndex="1" outline="0" fieldPosition="0">
        <references count="1">
          <reference field="8" count="1">
            <x v="113"/>
          </reference>
        </references>
      </pivotArea>
    </calculatedItem>
    <calculatedItem>
      <pivotArea cacheIndex="1" outline="0" fieldPosition="0">
        <references count="1">
          <reference field="8" count="1">
            <x v="114"/>
          </reference>
        </references>
      </pivotArea>
    </calculatedItem>
    <calculatedItem>
      <pivotArea cacheIndex="1" outline="0" fieldPosition="0">
        <references count="1">
          <reference field="8" count="1">
            <x v="115"/>
          </reference>
        </references>
      </pivotArea>
    </calculatedItem>
    <calculatedItem>
      <pivotArea cacheIndex="1" outline="0" fieldPosition="0">
        <references count="1">
          <reference field="8" count="1">
            <x v="116"/>
          </reference>
        </references>
      </pivotArea>
    </calculatedItem>
    <calculatedItem>
      <pivotArea cacheIndex="1" outline="0" fieldPosition="0">
        <references count="1">
          <reference field="8" count="1">
            <x v="117"/>
          </reference>
        </references>
      </pivotArea>
    </calculatedItem>
    <calculatedItem>
      <pivotArea cacheIndex="1" outline="0" fieldPosition="0">
        <references count="1">
          <reference field="8" count="1">
            <x v="118"/>
          </reference>
        </references>
      </pivotArea>
    </calculatedItem>
    <calculatedItem>
      <pivotArea cacheIndex="1" outline="0" fieldPosition="0">
        <references count="1">
          <reference field="8" count="1">
            <x v="119"/>
          </reference>
        </references>
      </pivotArea>
    </calculatedItem>
    <calculatedItem>
      <pivotArea cacheIndex="1" outline="0" fieldPosition="0">
        <references count="1">
          <reference field="8" count="1">
            <x v="120"/>
          </reference>
        </references>
      </pivotArea>
    </calculatedItem>
    <calculatedItem>
      <pivotArea cacheIndex="1" outline="0" fieldPosition="0">
        <references count="1">
          <reference field="8" count="1">
            <x v="121"/>
          </reference>
        </references>
      </pivotArea>
    </calculatedItem>
    <calculatedItem>
      <pivotArea cacheIndex="1" outline="0" fieldPosition="0">
        <references count="1">
          <reference field="8" count="1">
            <x v="122"/>
          </reference>
        </references>
      </pivotArea>
    </calculatedItem>
    <calculatedItem>
      <pivotArea cacheIndex="1" outline="0" fieldPosition="0">
        <references count="1">
          <reference field="8" count="1">
            <x v="123"/>
          </reference>
        </references>
      </pivotArea>
    </calculatedItem>
    <calculatedItem>
      <pivotArea cacheIndex="1" outline="0" fieldPosition="0">
        <references count="1">
          <reference field="8" count="1">
            <x v="12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x v="0"/>
    <s v="A"/>
    <x v="0"/>
    <x v="0"/>
    <x v="0"/>
  </r>
  <r>
    <d v="2011-03-01T00:00:00"/>
    <s v="IS Communications"/>
    <s v="Invoice EXP22"/>
    <s v="Internet Service Provider"/>
    <x v="1"/>
    <s v="A"/>
    <x v="0"/>
    <x v="1"/>
    <x v="1"/>
  </r>
  <r>
    <d v="2011-03-02T00:00:00"/>
    <s v="Newscorp"/>
    <s v="I381119"/>
    <s v="Subscriptions"/>
    <x v="2"/>
    <s v="A"/>
    <x v="0"/>
    <x v="2"/>
    <x v="2"/>
  </r>
  <r>
    <d v="2011-03-05T00:00:00"/>
    <s v="ACC Institute"/>
    <s v="Debit Order"/>
    <s v="Insurance"/>
    <x v="3"/>
    <s v="A"/>
    <x v="0"/>
    <x v="3"/>
    <x v="3"/>
  </r>
  <r>
    <d v="2011-03-15T00:00:00"/>
    <s v="Capital Bank"/>
    <s v="Bank Statement"/>
    <s v="Service Fees"/>
    <x v="4"/>
    <s v="A"/>
    <x v="0"/>
    <x v="4"/>
    <x v="4"/>
  </r>
  <r>
    <d v="2011-03-15T00:00:00"/>
    <s v="Capital Bank"/>
    <s v="Bank Statement"/>
    <s v="Service Fees"/>
    <x v="5"/>
    <s v="A"/>
    <x v="1"/>
    <x v="4"/>
    <x v="4"/>
  </r>
  <r>
    <d v="2011-03-15T00:00:00"/>
    <s v="IAS Accountants"/>
    <s v="Invoice"/>
    <s v="Bookkeeping"/>
    <x v="6"/>
    <s v="A"/>
    <x v="0"/>
    <x v="5"/>
    <x v="5"/>
  </r>
  <r>
    <d v="2011-03-15T00:00:00"/>
    <s v="Interflora"/>
    <s v="Cash"/>
    <s v="Flowers"/>
    <x v="7"/>
    <s v="A"/>
    <x v="2"/>
    <x v="6"/>
    <x v="4"/>
  </r>
  <r>
    <d v="2011-03-18T00:00:00"/>
    <s v="QQ International"/>
    <s v="TR6998"/>
    <s v="Parking"/>
    <x v="8"/>
    <s v="A"/>
    <x v="0"/>
    <x v="7"/>
    <x v="6"/>
  </r>
  <r>
    <d v="2011-03-20T00:00:00"/>
    <s v="Example (Pty) Ltd"/>
    <s v="Transfer"/>
    <s v="Inter Account Transfer"/>
    <x v="9"/>
    <s v="A"/>
    <x v="1"/>
    <x v="8"/>
    <x v="7"/>
  </r>
  <r>
    <d v="2011-03-20T00:00:00"/>
    <s v="Example (Pty) Ltd"/>
    <s v="Transfer"/>
    <s v="Inter Account Transfer"/>
    <x v="10"/>
    <s v="A"/>
    <x v="0"/>
    <x v="8"/>
    <x v="7"/>
  </r>
  <r>
    <d v="2011-03-26T00:00:00"/>
    <s v="Example (Pty) Ltd"/>
    <s v="Payroll"/>
    <s v="Salaries"/>
    <x v="11"/>
    <s v="A"/>
    <x v="1"/>
    <x v="9"/>
    <x v="8"/>
  </r>
  <r>
    <d v="2011-03-26T00:00:00"/>
    <s v="HP Finance"/>
    <s v="Debit Order"/>
    <s v="Capital repayment"/>
    <x v="12"/>
    <s v="A"/>
    <x v="0"/>
    <x v="10"/>
    <x v="8"/>
  </r>
  <r>
    <d v="2011-03-26T00:00:00"/>
    <s v="HP Finance"/>
    <s v="Debit Order"/>
    <s v="Interest paid"/>
    <x v="13"/>
    <s v="A"/>
    <x v="0"/>
    <x v="11"/>
    <x v="8"/>
  </r>
  <r>
    <d v="2011-03-26T00:00:00"/>
    <s v="PR Properties"/>
    <s v="Debit Order"/>
    <s v="Rent"/>
    <x v="14"/>
    <s v="A"/>
    <x v="0"/>
    <x v="12"/>
    <x v="8"/>
  </r>
  <r>
    <d v="2011-03-31T00:00:00"/>
    <s v="Example (Pty) Ltd"/>
    <s v="Bank Statement"/>
    <s v="Petty Cash Reimbursement"/>
    <x v="13"/>
    <s v="A"/>
    <x v="0"/>
    <x v="8"/>
    <x v="1"/>
  </r>
  <r>
    <d v="2011-03-31T00:00:00"/>
    <s v="Example (Pty) Ltd"/>
    <s v="Bank Statement"/>
    <s v="Petty Cash Reimbursement"/>
    <x v="15"/>
    <s v="A"/>
    <x v="2"/>
    <x v="8"/>
    <x v="1"/>
  </r>
  <r>
    <d v="2011-04-01T00:00:00"/>
    <s v="IS Communications"/>
    <s v="Invoice EXP23"/>
    <s v="Internet Service Provider"/>
    <x v="1"/>
    <s v="A"/>
    <x v="0"/>
    <x v="1"/>
    <x v="9"/>
  </r>
  <r>
    <d v="2011-04-05T00:00:00"/>
    <s v="EAG Brokers"/>
    <s v="Debit Order"/>
    <s v="Insurance"/>
    <x v="3"/>
    <s v="A"/>
    <x v="0"/>
    <x v="3"/>
    <x v="10"/>
  </r>
  <r>
    <d v="2011-04-12T00:00:00"/>
    <s v="Interflora"/>
    <s v="Cash"/>
    <s v="Flowers"/>
    <x v="16"/>
    <s v="A"/>
    <x v="2"/>
    <x v="6"/>
    <x v="11"/>
  </r>
  <r>
    <d v="2011-04-15T00:00:00"/>
    <s v="Capital Bank"/>
    <s v="Bank Statement"/>
    <s v="Service Fees"/>
    <x v="17"/>
    <s v="A"/>
    <x v="0"/>
    <x v="4"/>
    <x v="12"/>
  </r>
  <r>
    <d v="2011-04-15T00:00:00"/>
    <s v="Capital Bank"/>
    <s v="Bank Statement"/>
    <s v="Service Fees"/>
    <x v="5"/>
    <s v="A"/>
    <x v="1"/>
    <x v="4"/>
    <x v="12"/>
  </r>
  <r>
    <d v="2011-04-15T00:00:00"/>
    <s v="IAS Accountants"/>
    <s v="Invoice"/>
    <s v="Bookkeeping"/>
    <x v="6"/>
    <s v="A"/>
    <x v="0"/>
    <x v="5"/>
    <x v="13"/>
  </r>
  <r>
    <d v="2011-04-20T00:00:00"/>
    <s v="Example (Pty) Ltd"/>
    <s v="Transfer"/>
    <s v="Inter Account Transfer"/>
    <x v="18"/>
    <s v="A"/>
    <x v="1"/>
    <x v="8"/>
    <x v="14"/>
  </r>
  <r>
    <d v="2011-04-20T00:00:00"/>
    <s v="Example (Pty) Ltd"/>
    <s v="Transfer"/>
    <s v="Inter Account Transfer"/>
    <x v="19"/>
    <s v="A"/>
    <x v="0"/>
    <x v="8"/>
    <x v="14"/>
  </r>
  <r>
    <d v="2011-04-25T00:00:00"/>
    <s v="Inland Revenue"/>
    <s v="Return"/>
    <s v="Sales Tax"/>
    <x v="20"/>
    <s v="A"/>
    <x v="0"/>
    <x v="13"/>
    <x v="15"/>
  </r>
  <r>
    <d v="2011-04-26T00:00:00"/>
    <s v="Example (Pty) Ltd"/>
    <s v="Payroll"/>
    <s v="Salaries"/>
    <x v="19"/>
    <s v="A"/>
    <x v="1"/>
    <x v="9"/>
    <x v="16"/>
  </r>
  <r>
    <d v="2011-04-26T00:00:00"/>
    <s v="Furniture City"/>
    <s v="Invoice"/>
    <s v="Furniture"/>
    <x v="21"/>
    <s v="A"/>
    <x v="0"/>
    <x v="14"/>
    <x v="17"/>
  </r>
  <r>
    <d v="2011-04-26T00:00:00"/>
    <s v="HP Finance"/>
    <s v="Debit Order"/>
    <s v="Capital repayment"/>
    <x v="12"/>
    <s v="A"/>
    <x v="0"/>
    <x v="10"/>
    <x v="16"/>
  </r>
  <r>
    <d v="2011-04-26T00:00:00"/>
    <s v="HP Finance"/>
    <s v="Debit Order"/>
    <s v="Interest paid"/>
    <x v="13"/>
    <s v="A"/>
    <x v="0"/>
    <x v="11"/>
    <x v="16"/>
  </r>
  <r>
    <d v="2011-04-26T00:00:00"/>
    <s v="PR Properties"/>
    <s v="Debit Order"/>
    <s v="Rent"/>
    <x v="14"/>
    <s v="A"/>
    <x v="0"/>
    <x v="12"/>
    <x v="16"/>
  </r>
  <r>
    <d v="2011-04-29T00:00:00"/>
    <s v="GF Supplies"/>
    <s v="IN1179"/>
    <s v="Consumables"/>
    <x v="22"/>
    <s v="A"/>
    <x v="2"/>
    <x v="15"/>
    <x v="18"/>
  </r>
  <r>
    <d v="2011-04-30T00:00:00"/>
    <s v="Example (Pty) Ltd"/>
    <s v="Bank Statement"/>
    <s v="Petty Cash Reimbursement"/>
    <x v="13"/>
    <s v="A"/>
    <x v="0"/>
    <x v="8"/>
    <x v="19"/>
  </r>
  <r>
    <d v="2011-04-30T00:00:00"/>
    <s v="Example (Pty) Ltd"/>
    <s v="Bank Statement"/>
    <s v="Petty Cash Reimbursement"/>
    <x v="15"/>
    <s v="A"/>
    <x v="2"/>
    <x v="8"/>
    <x v="19"/>
  </r>
  <r>
    <d v="2011-05-01T00:00:00"/>
    <s v="IS Communications"/>
    <s v="Invoice EXP24"/>
    <s v="Internet Service Provider"/>
    <x v="1"/>
    <s v="A"/>
    <x v="0"/>
    <x v="1"/>
    <x v="20"/>
  </r>
  <r>
    <d v="2011-05-01T00:00:00"/>
    <s v="Training Inc"/>
    <s v="Invoice"/>
    <s v="Course"/>
    <x v="12"/>
    <s v="A"/>
    <x v="0"/>
    <x v="16"/>
    <x v="20"/>
  </r>
  <r>
    <d v="2011-05-05T00:00:00"/>
    <s v="EAG Brokers"/>
    <s v="Debit Order"/>
    <s v="Insurance"/>
    <x v="3"/>
    <s v="A"/>
    <x v="0"/>
    <x v="3"/>
    <x v="21"/>
  </r>
  <r>
    <d v="2011-05-07T00:00:00"/>
    <s v="City Lodge"/>
    <s v="S50037"/>
    <s v="Accommodation"/>
    <x v="23"/>
    <s v="A"/>
    <x v="0"/>
    <x v="7"/>
    <x v="22"/>
  </r>
  <r>
    <d v="2011-05-07T00:00:00"/>
    <s v="Waltons"/>
    <s v="Invoice"/>
    <s v="Stationery"/>
    <x v="24"/>
    <s v="A"/>
    <x v="0"/>
    <x v="17"/>
    <x v="23"/>
  </r>
  <r>
    <d v="2011-05-15T00:00:00"/>
    <s v="Capital Bank"/>
    <s v="Bank Statement"/>
    <s v="Service Fees"/>
    <x v="17"/>
    <s v="A"/>
    <x v="0"/>
    <x v="4"/>
    <x v="24"/>
  </r>
  <r>
    <d v="2011-05-15T00:00:00"/>
    <s v="Capital Bank"/>
    <s v="Bank Statement"/>
    <s v="Service Fees"/>
    <x v="5"/>
    <s v="A"/>
    <x v="1"/>
    <x v="4"/>
    <x v="24"/>
  </r>
  <r>
    <d v="2011-05-15T00:00:00"/>
    <s v="IAS Accountants"/>
    <s v="Invoice"/>
    <s v="Bookkeeping"/>
    <x v="6"/>
    <s v="A"/>
    <x v="0"/>
    <x v="5"/>
    <x v="25"/>
  </r>
  <r>
    <d v="2011-05-20T00:00:00"/>
    <s v="Example (Pty) Ltd"/>
    <s v="Transfer"/>
    <s v="Inter Account Transfer"/>
    <x v="18"/>
    <s v="A"/>
    <x v="1"/>
    <x v="8"/>
    <x v="26"/>
  </r>
  <r>
    <d v="2011-05-20T00:00:00"/>
    <s v="Example (Pty) Ltd"/>
    <s v="Transfer"/>
    <s v="Inter Account Transfer"/>
    <x v="19"/>
    <s v="A"/>
    <x v="0"/>
    <x v="8"/>
    <x v="26"/>
  </r>
  <r>
    <d v="2011-05-26T00:00:00"/>
    <s v="Example (Pty) Ltd"/>
    <s v="Payroll"/>
    <s v="Salaries"/>
    <x v="19"/>
    <s v="A"/>
    <x v="1"/>
    <x v="9"/>
    <x v="17"/>
  </r>
  <r>
    <d v="2011-05-26T00:00:00"/>
    <s v="HP Finance"/>
    <s v="Debit Order"/>
    <s v="Capital repayment"/>
    <x v="12"/>
    <s v="A"/>
    <x v="0"/>
    <x v="10"/>
    <x v="17"/>
  </r>
  <r>
    <d v="2011-05-26T00:00:00"/>
    <s v="HP Finance"/>
    <s v="Debit Order"/>
    <s v="Interest paid"/>
    <x v="13"/>
    <s v="A"/>
    <x v="0"/>
    <x v="11"/>
    <x v="17"/>
  </r>
  <r>
    <d v="2011-05-26T00:00:00"/>
    <s v="PR Properties"/>
    <s v="Debit Order"/>
    <s v="Rent"/>
    <x v="14"/>
    <s v="A"/>
    <x v="0"/>
    <x v="12"/>
    <x v="17"/>
  </r>
  <r>
    <d v="2011-05-29T00:00:00"/>
    <s v="Interflora"/>
    <s v="Cash"/>
    <s v="Flowers"/>
    <x v="25"/>
    <s v="A"/>
    <x v="2"/>
    <x v="6"/>
    <x v="18"/>
  </r>
  <r>
    <d v="2011-05-31T00:00:00"/>
    <s v="Example (Pty) Ltd"/>
    <s v="Bank Statement"/>
    <s v="Petty Cash Reimbursement"/>
    <x v="13"/>
    <s v="A"/>
    <x v="0"/>
    <x v="8"/>
    <x v="20"/>
  </r>
  <r>
    <d v="2011-05-31T00:00:00"/>
    <s v="Example (Pty) Ltd"/>
    <s v="Bank Statement"/>
    <s v="Petty Cash Reimbursement"/>
    <x v="15"/>
    <s v="A"/>
    <x v="2"/>
    <x v="8"/>
    <x v="20"/>
  </r>
  <r>
    <d v="2011-06-01T00:00:00"/>
    <s v="IS Communications"/>
    <s v="Invoice EXP25"/>
    <s v="Internet Service Provider"/>
    <x v="1"/>
    <s v="A"/>
    <x v="0"/>
    <x v="1"/>
    <x v="27"/>
  </r>
  <r>
    <d v="2011-06-05T00:00:00"/>
    <s v="EAG Brokers"/>
    <s v="Debit Order"/>
    <s v="Insurance"/>
    <x v="3"/>
    <s v="A"/>
    <x v="0"/>
    <x v="3"/>
    <x v="28"/>
  </r>
  <r>
    <d v="2011-06-15T00:00:00"/>
    <s v="Capital Bank"/>
    <s v="Bank Statement"/>
    <s v="Service Fees"/>
    <x v="17"/>
    <s v="A"/>
    <x v="0"/>
    <x v="4"/>
    <x v="29"/>
  </r>
  <r>
    <d v="2011-06-15T00:00:00"/>
    <s v="Capital Bank"/>
    <s v="Bank Statement"/>
    <s v="Service Fees"/>
    <x v="5"/>
    <s v="A"/>
    <x v="1"/>
    <x v="4"/>
    <x v="29"/>
  </r>
  <r>
    <d v="2011-06-15T00:00:00"/>
    <s v="IAS Accountants"/>
    <s v="Invoice"/>
    <s v="Bookkeeping"/>
    <x v="6"/>
    <s v="A"/>
    <x v="0"/>
    <x v="5"/>
    <x v="30"/>
  </r>
  <r>
    <d v="2011-06-20T00:00:00"/>
    <s v="Example (Pty) Ltd"/>
    <s v="Transfer"/>
    <s v="Inter Account Transfer"/>
    <x v="18"/>
    <s v="A"/>
    <x v="1"/>
    <x v="8"/>
    <x v="31"/>
  </r>
  <r>
    <d v="2011-06-20T00:00:00"/>
    <s v="Example (Pty) Ltd"/>
    <s v="Transfer"/>
    <s v="Inter Account Transfer"/>
    <x v="19"/>
    <s v="A"/>
    <x v="0"/>
    <x v="8"/>
    <x v="31"/>
  </r>
  <r>
    <d v="2011-06-22T00:00:00"/>
    <s v="Interflora"/>
    <s v="Cash"/>
    <s v="Flowers"/>
    <x v="26"/>
    <s v="A"/>
    <x v="2"/>
    <x v="6"/>
    <x v="32"/>
  </r>
  <r>
    <d v="2011-06-25T00:00:00"/>
    <s v="Inland Revenue"/>
    <s v="Return"/>
    <s v="Sales Tax"/>
    <x v="27"/>
    <s v="A"/>
    <x v="0"/>
    <x v="13"/>
    <x v="33"/>
  </r>
  <r>
    <d v="2011-06-26T00:00:00"/>
    <s v="Example (Pty) Ltd"/>
    <s v="Payroll"/>
    <s v="Salaries"/>
    <x v="19"/>
    <s v="A"/>
    <x v="1"/>
    <x v="9"/>
    <x v="34"/>
  </r>
  <r>
    <d v="2011-06-26T00:00:00"/>
    <s v="HP Finance"/>
    <s v="Debit Order"/>
    <s v="Capital repayment"/>
    <x v="12"/>
    <s v="A"/>
    <x v="0"/>
    <x v="10"/>
    <x v="34"/>
  </r>
  <r>
    <d v="2011-06-26T00:00:00"/>
    <s v="HP Finance"/>
    <s v="Debit Order"/>
    <s v="Interest paid"/>
    <x v="13"/>
    <s v="A"/>
    <x v="0"/>
    <x v="11"/>
    <x v="34"/>
  </r>
  <r>
    <d v="2011-06-26T00:00:00"/>
    <s v="PR Properties"/>
    <s v="Debit Order"/>
    <s v="Rent"/>
    <x v="14"/>
    <s v="A"/>
    <x v="0"/>
    <x v="12"/>
    <x v="34"/>
  </r>
  <r>
    <d v="2011-06-26T00:00:00"/>
    <s v="SA Airlines"/>
    <s v="SA11235"/>
    <s v="Travel"/>
    <x v="28"/>
    <s v="A"/>
    <x v="0"/>
    <x v="7"/>
    <x v="34"/>
  </r>
  <r>
    <d v="2011-06-30T00:00:00"/>
    <s v="Example (Pty) Ltd"/>
    <s v="Bank Statement"/>
    <s v="Petty Cash Reimbursement"/>
    <x v="13"/>
    <s v="A"/>
    <x v="0"/>
    <x v="8"/>
    <x v="35"/>
  </r>
  <r>
    <d v="2011-06-30T00:00:00"/>
    <s v="Example (Pty) Ltd"/>
    <s v="Bank Statement"/>
    <s v="Petty Cash Reimbursement"/>
    <x v="15"/>
    <s v="A"/>
    <x v="2"/>
    <x v="8"/>
    <x v="35"/>
  </r>
  <r>
    <d v="2011-07-01T00:00:00"/>
    <s v="IS Communications"/>
    <s v="Invoice EXP26"/>
    <s v="Internet Service Provider"/>
    <x v="1"/>
    <s v="A"/>
    <x v="0"/>
    <x v="1"/>
    <x v="36"/>
  </r>
  <r>
    <d v="2011-07-02T00:00:00"/>
    <s v="Waltons"/>
    <s v="Invoice"/>
    <s v="Stationery"/>
    <x v="29"/>
    <s v="A"/>
    <x v="0"/>
    <x v="17"/>
    <x v="37"/>
  </r>
  <r>
    <d v="2011-07-05T00:00:00"/>
    <s v="EAG Brokers"/>
    <s v="Debit Order"/>
    <s v="Insurance"/>
    <x v="3"/>
    <s v="A"/>
    <x v="0"/>
    <x v="3"/>
    <x v="38"/>
  </r>
  <r>
    <d v="2011-07-15T00:00:00"/>
    <s v="Capital Bank"/>
    <s v="Bank Statement"/>
    <s v="Service Fees"/>
    <x v="17"/>
    <s v="A"/>
    <x v="0"/>
    <x v="4"/>
    <x v="39"/>
  </r>
  <r>
    <d v="2011-07-15T00:00:00"/>
    <s v="Capital Bank"/>
    <s v="Bank Statement"/>
    <s v="Service Fees"/>
    <x v="5"/>
    <s v="A"/>
    <x v="1"/>
    <x v="4"/>
    <x v="39"/>
  </r>
  <r>
    <d v="2011-07-15T00:00:00"/>
    <s v="IAS Accountants"/>
    <s v="Invoice"/>
    <s v="Bookkeeping"/>
    <x v="6"/>
    <s v="A"/>
    <x v="0"/>
    <x v="5"/>
    <x v="40"/>
  </r>
  <r>
    <d v="2011-07-16T00:00:00"/>
    <s v="Interflora"/>
    <s v="Cash"/>
    <s v="Flowers"/>
    <x v="30"/>
    <s v="A"/>
    <x v="2"/>
    <x v="6"/>
    <x v="41"/>
  </r>
  <r>
    <d v="2011-07-17T00:00:00"/>
    <s v="GF Supplies"/>
    <s v="IN1181"/>
    <s v="Consumables"/>
    <x v="31"/>
    <s v="A"/>
    <x v="0"/>
    <x v="15"/>
    <x v="42"/>
  </r>
  <r>
    <d v="2011-07-20T00:00:00"/>
    <s v="Example (Pty) Ltd"/>
    <s v="Transfer"/>
    <s v="Inter Account Transfer"/>
    <x v="18"/>
    <s v="A"/>
    <x v="1"/>
    <x v="8"/>
    <x v="43"/>
  </r>
  <r>
    <d v="2011-07-20T00:00:00"/>
    <s v="Example (Pty) Ltd"/>
    <s v="Transfer"/>
    <s v="Inter Account Transfer"/>
    <x v="19"/>
    <s v="A"/>
    <x v="0"/>
    <x v="8"/>
    <x v="43"/>
  </r>
  <r>
    <d v="2011-07-25T00:00:00"/>
    <s v="ACC Institute"/>
    <s v="M00321037"/>
    <s v="Annual Membership"/>
    <x v="32"/>
    <s v="A"/>
    <x v="0"/>
    <x v="2"/>
    <x v="44"/>
  </r>
  <r>
    <d v="2011-07-26T00:00:00"/>
    <s v="Example (Pty) Ltd"/>
    <s v="Payroll"/>
    <s v="Salaries"/>
    <x v="19"/>
    <s v="A"/>
    <x v="1"/>
    <x v="9"/>
    <x v="45"/>
  </r>
  <r>
    <d v="2011-07-26T00:00:00"/>
    <s v="HP Finance"/>
    <s v="Debit Order"/>
    <s v="Capital repayment"/>
    <x v="12"/>
    <s v="A"/>
    <x v="0"/>
    <x v="10"/>
    <x v="45"/>
  </r>
  <r>
    <d v="2011-07-26T00:00:00"/>
    <s v="HP Finance"/>
    <s v="Debit Order"/>
    <s v="Interest paid"/>
    <x v="13"/>
    <s v="A"/>
    <x v="0"/>
    <x v="11"/>
    <x v="45"/>
  </r>
  <r>
    <d v="2011-07-26T00:00:00"/>
    <s v="PR Properties"/>
    <s v="Debit Order"/>
    <s v="Rent"/>
    <x v="14"/>
    <s v="A"/>
    <x v="0"/>
    <x v="12"/>
    <x v="45"/>
  </r>
  <r>
    <d v="2011-07-31T00:00:00"/>
    <s v="Example (Pty) Ltd"/>
    <s v="Bank Statement"/>
    <s v="Petty Cash Reimbursement"/>
    <x v="4"/>
    <s v="A"/>
    <x v="0"/>
    <x v="8"/>
    <x v="36"/>
  </r>
  <r>
    <d v="2011-07-31T00:00:00"/>
    <s v="Example (Pty) Ltd"/>
    <s v="Bank Statement"/>
    <s v="Petty Cash Reimbursement"/>
    <x v="33"/>
    <s v="A"/>
    <x v="2"/>
    <x v="8"/>
    <x v="36"/>
  </r>
  <r>
    <d v="2011-08-01T00:00:00"/>
    <s v="IS Communications"/>
    <s v="Invoice EXP27"/>
    <s v="Internet Service Provider"/>
    <x v="1"/>
    <s v="A"/>
    <x v="0"/>
    <x v="1"/>
    <x v="46"/>
  </r>
  <r>
    <d v="2011-08-05T00:00:00"/>
    <s v="EAG Brokers"/>
    <s v="Debit Order"/>
    <s v="Insurance"/>
    <x v="3"/>
    <s v="A"/>
    <x v="0"/>
    <x v="3"/>
    <x v="47"/>
  </r>
  <r>
    <d v="2011-08-09T00:00:00"/>
    <s v="Interflora"/>
    <s v="Cash"/>
    <s v="Flowers"/>
    <x v="34"/>
    <s v="A"/>
    <x v="2"/>
    <x v="6"/>
    <x v="48"/>
  </r>
  <r>
    <d v="2011-08-13T00:00:00"/>
    <s v="XY Traders"/>
    <s v="Invoice 9987"/>
    <s v="Commission"/>
    <x v="35"/>
    <s v="A"/>
    <x v="0"/>
    <x v="18"/>
    <x v="49"/>
  </r>
  <r>
    <d v="2011-08-15T00:00:00"/>
    <s v="Capital Bank"/>
    <s v="Bank Statement"/>
    <s v="Service Fees"/>
    <x v="17"/>
    <s v="A"/>
    <x v="0"/>
    <x v="4"/>
    <x v="50"/>
  </r>
  <r>
    <d v="2011-08-15T00:00:00"/>
    <s v="Capital Bank"/>
    <s v="Bank Statement"/>
    <s v="Service Fees"/>
    <x v="5"/>
    <s v="A"/>
    <x v="1"/>
    <x v="4"/>
    <x v="50"/>
  </r>
  <r>
    <d v="2011-08-15T00:00:00"/>
    <s v="IAS Accountants"/>
    <s v="Invoice"/>
    <s v="Bookkeeping"/>
    <x v="6"/>
    <s v="A"/>
    <x v="0"/>
    <x v="5"/>
    <x v="51"/>
  </r>
  <r>
    <d v="2011-08-15T00:00:00"/>
    <s v="SA Airlines"/>
    <s v="SA11988"/>
    <s v="Travel"/>
    <x v="36"/>
    <s v="A"/>
    <x v="0"/>
    <x v="7"/>
    <x v="50"/>
  </r>
  <r>
    <d v="2011-08-20T00:00:00"/>
    <s v="Example (Pty) Ltd"/>
    <s v="Transfer"/>
    <s v="Inter Account Transfer"/>
    <x v="18"/>
    <s v="A"/>
    <x v="1"/>
    <x v="8"/>
    <x v="52"/>
  </r>
  <r>
    <d v="2011-08-20T00:00:00"/>
    <s v="Example (Pty) Ltd"/>
    <s v="Transfer"/>
    <s v="Inter Account Transfer"/>
    <x v="19"/>
    <s v="A"/>
    <x v="0"/>
    <x v="8"/>
    <x v="52"/>
  </r>
  <r>
    <d v="2011-08-21T00:00:00"/>
    <s v="JSE Brokers"/>
    <s v="Remittance"/>
    <s v="Share investment"/>
    <x v="37"/>
    <s v="A"/>
    <x v="0"/>
    <x v="19"/>
    <x v="53"/>
  </r>
  <r>
    <d v="2011-08-25T00:00:00"/>
    <s v="Inland Revenue"/>
    <s v="Return"/>
    <s v="Sales Tax"/>
    <x v="38"/>
    <s v="A"/>
    <x v="0"/>
    <x v="13"/>
    <x v="54"/>
  </r>
  <r>
    <d v="2011-08-26T00:00:00"/>
    <s v="Example (Pty) Ltd"/>
    <s v="Payroll"/>
    <s v="Salaries"/>
    <x v="19"/>
    <s v="A"/>
    <x v="1"/>
    <x v="9"/>
    <x v="55"/>
  </r>
  <r>
    <d v="2011-08-26T00:00:00"/>
    <s v="HP Finance"/>
    <s v="Debit Order"/>
    <s v="Capital repayment"/>
    <x v="12"/>
    <s v="A"/>
    <x v="0"/>
    <x v="10"/>
    <x v="55"/>
  </r>
  <r>
    <d v="2011-08-26T00:00:00"/>
    <s v="HP Finance"/>
    <s v="Debit Order"/>
    <s v="Interest paid"/>
    <x v="13"/>
    <s v="A"/>
    <x v="0"/>
    <x v="11"/>
    <x v="55"/>
  </r>
  <r>
    <d v="2011-08-26T00:00:00"/>
    <s v="PR Properties"/>
    <s v="Debit Order"/>
    <s v="Rent"/>
    <x v="14"/>
    <s v="A"/>
    <x v="0"/>
    <x v="12"/>
    <x v="55"/>
  </r>
  <r>
    <d v="2011-08-27T00:00:00"/>
    <s v="Waltons"/>
    <s v="Invoice"/>
    <s v="Stationery"/>
    <x v="39"/>
    <s v="A"/>
    <x v="0"/>
    <x v="17"/>
    <x v="56"/>
  </r>
  <r>
    <d v="2011-08-31T00:00:00"/>
    <s v="Example (Pty) Ltd"/>
    <s v="Bank Statement"/>
    <s v="Petty Cash Reimbursement"/>
    <x v="4"/>
    <s v="A"/>
    <x v="0"/>
    <x v="8"/>
    <x v="46"/>
  </r>
  <r>
    <d v="2011-08-31T00:00:00"/>
    <s v="Example (Pty) Ltd"/>
    <s v="Bank Statement"/>
    <s v="Petty Cash Reimbursement"/>
    <x v="33"/>
    <s v="A"/>
    <x v="2"/>
    <x v="8"/>
    <x v="46"/>
  </r>
  <r>
    <d v="2011-08-31T00:00:00"/>
    <s v="Inland Revenue"/>
    <s v="Return"/>
    <s v="Provisional Tax"/>
    <x v="40"/>
    <s v="A"/>
    <x v="0"/>
    <x v="20"/>
    <x v="46"/>
  </r>
  <r>
    <d v="2011-09-01T00:00:00"/>
    <s v="IS Communications"/>
    <s v="Invoice EXP28"/>
    <s v="Internet Service Provider"/>
    <x v="1"/>
    <s v="A"/>
    <x v="0"/>
    <x v="1"/>
    <x v="57"/>
  </r>
  <r>
    <d v="2011-09-05T00:00:00"/>
    <s v="EAG Brokers"/>
    <s v="Debit Order"/>
    <s v="Insurance"/>
    <x v="3"/>
    <s v="A"/>
    <x v="0"/>
    <x v="3"/>
    <x v="58"/>
  </r>
  <r>
    <d v="2011-09-13T00:00:00"/>
    <s v="Training Inc"/>
    <s v="Invoice"/>
    <s v="Course"/>
    <x v="41"/>
    <s v="A"/>
    <x v="0"/>
    <x v="16"/>
    <x v="59"/>
  </r>
  <r>
    <d v="2011-09-15T00:00:00"/>
    <s v="Capital Bank"/>
    <s v="Bank Statement"/>
    <s v="Service Fees"/>
    <x v="17"/>
    <s v="A"/>
    <x v="0"/>
    <x v="4"/>
    <x v="60"/>
  </r>
  <r>
    <d v="2011-09-15T00:00:00"/>
    <s v="Capital Bank"/>
    <s v="Bank Statement"/>
    <s v="Service Fees"/>
    <x v="5"/>
    <s v="A"/>
    <x v="1"/>
    <x v="4"/>
    <x v="60"/>
  </r>
  <r>
    <d v="2011-09-15T00:00:00"/>
    <s v="IAS Accountants"/>
    <s v="Invoice"/>
    <s v="Bookkeeping"/>
    <x v="6"/>
    <s v="A"/>
    <x v="0"/>
    <x v="5"/>
    <x v="61"/>
  </r>
  <r>
    <d v="2011-09-18T00:00:00"/>
    <s v="Municipality"/>
    <s v="Statement"/>
    <s v="Rates"/>
    <x v="42"/>
    <s v="A"/>
    <x v="0"/>
    <x v="21"/>
    <x v="62"/>
  </r>
  <r>
    <d v="2011-09-18T00:00:00"/>
    <s v="QA Attorneys"/>
    <s v="Invoice"/>
    <s v="Legal advice"/>
    <x v="43"/>
    <s v="A"/>
    <x v="0"/>
    <x v="22"/>
    <x v="62"/>
  </r>
  <r>
    <d v="2011-09-20T00:00:00"/>
    <s v="Example (Pty) Ltd"/>
    <s v="Transfer"/>
    <s v="Inter Account Transfer"/>
    <x v="18"/>
    <s v="A"/>
    <x v="1"/>
    <x v="8"/>
    <x v="63"/>
  </r>
  <r>
    <d v="2011-09-20T00:00:00"/>
    <s v="Example (Pty) Ltd"/>
    <s v="Transfer"/>
    <s v="Inter Account Transfer"/>
    <x v="19"/>
    <s v="A"/>
    <x v="0"/>
    <x v="8"/>
    <x v="63"/>
  </r>
  <r>
    <d v="2011-09-21T00:00:00"/>
    <s v="Interflora"/>
    <s v="Cash"/>
    <s v="Flowers"/>
    <x v="7"/>
    <s v="A"/>
    <x v="2"/>
    <x v="6"/>
    <x v="64"/>
  </r>
  <r>
    <d v="2011-09-24T00:00:00"/>
    <s v="XY Traders"/>
    <s v="Invoice11203"/>
    <s v="Commission"/>
    <x v="44"/>
    <s v="A"/>
    <x v="0"/>
    <x v="18"/>
    <x v="65"/>
  </r>
  <r>
    <d v="2011-09-26T00:00:00"/>
    <s v="Example (Pty) Ltd"/>
    <s v="Payroll"/>
    <s v="Salaries"/>
    <x v="19"/>
    <s v="A"/>
    <x v="1"/>
    <x v="9"/>
    <x v="56"/>
  </r>
  <r>
    <d v="2011-09-26T00:00:00"/>
    <s v="HP Finance"/>
    <s v="Debit Order"/>
    <s v="Capital repayment"/>
    <x v="12"/>
    <s v="A"/>
    <x v="0"/>
    <x v="10"/>
    <x v="56"/>
  </r>
  <r>
    <d v="2011-09-26T00:00:00"/>
    <s v="HP Finance"/>
    <s v="Debit Order"/>
    <s v="Interest paid"/>
    <x v="13"/>
    <s v="A"/>
    <x v="0"/>
    <x v="11"/>
    <x v="56"/>
  </r>
  <r>
    <d v="2011-09-26T00:00:00"/>
    <s v="PR Properties"/>
    <s v="Debit Order"/>
    <s v="Rent"/>
    <x v="14"/>
    <s v="A"/>
    <x v="0"/>
    <x v="12"/>
    <x v="56"/>
  </r>
  <r>
    <d v="2011-09-30T00:00:00"/>
    <s v="Example (Pty) Ltd"/>
    <s v="Bank Statement"/>
    <s v="Petty Cash Reimbursement"/>
    <x v="13"/>
    <s v="A"/>
    <x v="0"/>
    <x v="8"/>
    <x v="66"/>
  </r>
  <r>
    <d v="2011-09-30T00:00:00"/>
    <s v="Example (Pty) Ltd"/>
    <s v="Bank Statement"/>
    <s v="Petty Cash Reimbursement"/>
    <x v="15"/>
    <s v="A"/>
    <x v="2"/>
    <x v="8"/>
    <x v="66"/>
  </r>
  <r>
    <d v="2011-10-01T00:00:00"/>
    <s v="IS Communications"/>
    <s v="Invoice EXP29"/>
    <s v="Internet Service Provider"/>
    <x v="1"/>
    <s v="A"/>
    <x v="0"/>
    <x v="1"/>
    <x v="67"/>
  </r>
  <r>
    <d v="2011-10-04T00:00:00"/>
    <s v="GF Supplies"/>
    <s v="IN1185"/>
    <s v="Consumables"/>
    <x v="45"/>
    <s v="A"/>
    <x v="2"/>
    <x v="15"/>
    <x v="68"/>
  </r>
  <r>
    <d v="2011-10-04T00:00:00"/>
    <s v="SA Airlines"/>
    <s v="SA12741"/>
    <s v="Travel"/>
    <x v="46"/>
    <s v="A"/>
    <x v="0"/>
    <x v="7"/>
    <x v="69"/>
  </r>
  <r>
    <d v="2011-10-05T00:00:00"/>
    <s v="EAG Brokers"/>
    <s v="Debit Order"/>
    <s v="Insurance"/>
    <x v="3"/>
    <s v="A"/>
    <x v="0"/>
    <x v="3"/>
    <x v="70"/>
  </r>
  <r>
    <d v="2011-10-15T00:00:00"/>
    <s v="Capital Bank"/>
    <s v="Bank Statement"/>
    <s v="Service Fees"/>
    <x v="17"/>
    <s v="A"/>
    <x v="0"/>
    <x v="4"/>
    <x v="71"/>
  </r>
  <r>
    <d v="2011-10-15T00:00:00"/>
    <s v="Capital Bank"/>
    <s v="Bank Statement"/>
    <s v="Service Fees"/>
    <x v="5"/>
    <s v="A"/>
    <x v="1"/>
    <x v="4"/>
    <x v="71"/>
  </r>
  <r>
    <d v="2011-10-15T00:00:00"/>
    <s v="IAS Accountants"/>
    <s v="Invoice"/>
    <s v="Bookkeeping"/>
    <x v="6"/>
    <s v="A"/>
    <x v="0"/>
    <x v="5"/>
    <x v="72"/>
  </r>
  <r>
    <d v="2011-10-20T00:00:00"/>
    <s v="Example (Pty) Ltd"/>
    <s v="Transfer"/>
    <s v="Inter Account Transfer"/>
    <x v="18"/>
    <s v="A"/>
    <x v="1"/>
    <x v="8"/>
    <x v="73"/>
  </r>
  <r>
    <d v="2011-10-20T00:00:00"/>
    <s v="Example (Pty) Ltd"/>
    <s v="Transfer"/>
    <s v="Inter Account Transfer"/>
    <x v="19"/>
    <s v="A"/>
    <x v="0"/>
    <x v="8"/>
    <x v="73"/>
  </r>
  <r>
    <d v="2011-10-22T00:00:00"/>
    <s v="Waltons"/>
    <s v="Invoice"/>
    <s v="Stationery"/>
    <x v="47"/>
    <s v="A"/>
    <x v="0"/>
    <x v="17"/>
    <x v="74"/>
  </r>
  <r>
    <d v="2011-10-25T00:00:00"/>
    <s v="Inland Revenue"/>
    <s v="Return"/>
    <s v="Sales Tax"/>
    <x v="48"/>
    <s v="A"/>
    <x v="0"/>
    <x v="13"/>
    <x v="75"/>
  </r>
  <r>
    <d v="2011-10-26T00:00:00"/>
    <s v="Example (Pty) Ltd"/>
    <s v="Payroll"/>
    <s v="Salaries"/>
    <x v="19"/>
    <s v="A"/>
    <x v="1"/>
    <x v="9"/>
    <x v="76"/>
  </r>
  <r>
    <d v="2011-10-26T00:00:00"/>
    <s v="HP Finance"/>
    <s v="Debit Order"/>
    <s v="Capital repayment"/>
    <x v="12"/>
    <s v="A"/>
    <x v="0"/>
    <x v="10"/>
    <x v="76"/>
  </r>
  <r>
    <d v="2011-10-26T00:00:00"/>
    <s v="HP Finance"/>
    <s v="Debit Order"/>
    <s v="Interest paid"/>
    <x v="13"/>
    <s v="A"/>
    <x v="0"/>
    <x v="11"/>
    <x v="76"/>
  </r>
  <r>
    <d v="2011-10-26T00:00:00"/>
    <s v="PR Properties"/>
    <s v="Debit Order"/>
    <s v="Rent"/>
    <x v="14"/>
    <s v="A"/>
    <x v="0"/>
    <x v="12"/>
    <x v="76"/>
  </r>
  <r>
    <d v="2011-10-28T00:00:00"/>
    <s v="Interflora"/>
    <s v="Cash"/>
    <s v="Flowers"/>
    <x v="49"/>
    <s v="A"/>
    <x v="2"/>
    <x v="6"/>
    <x v="77"/>
  </r>
  <r>
    <d v="2011-10-31T00:00:00"/>
    <s v="Example (Pty) Ltd"/>
    <s v="Bank Statement"/>
    <s v="Petty Cash Reimbursement"/>
    <x v="8"/>
    <s v="A"/>
    <x v="0"/>
    <x v="8"/>
    <x v="67"/>
  </r>
  <r>
    <d v="2011-10-31T00:00:00"/>
    <s v="Example (Pty) Ltd"/>
    <s v="Bank Statement"/>
    <s v="Petty Cash Reimbursement"/>
    <x v="50"/>
    <s v="A"/>
    <x v="2"/>
    <x v="8"/>
    <x v="67"/>
  </r>
  <r>
    <d v="2011-11-01T00:00:00"/>
    <s v="IS Communications"/>
    <s v="Invoice EXP30"/>
    <s v="Internet Service Provider"/>
    <x v="1"/>
    <s v="A"/>
    <x v="0"/>
    <x v="1"/>
    <x v="78"/>
  </r>
  <r>
    <d v="2011-11-05T00:00:00"/>
    <s v="EAG Brokers"/>
    <s v="Debit Order"/>
    <s v="Insurance"/>
    <x v="3"/>
    <s v="A"/>
    <x v="0"/>
    <x v="3"/>
    <x v="79"/>
  </r>
  <r>
    <d v="2011-11-05T00:00:00"/>
    <s v="XY Traders"/>
    <s v="Invoice 12987"/>
    <s v="Commission"/>
    <x v="24"/>
    <s v="A"/>
    <x v="0"/>
    <x v="18"/>
    <x v="80"/>
  </r>
  <r>
    <d v="2011-11-15T00:00:00"/>
    <s v="Capital Bank"/>
    <s v="Bank Statement"/>
    <s v="Service Fees"/>
    <x v="17"/>
    <s v="A"/>
    <x v="0"/>
    <x v="4"/>
    <x v="81"/>
  </r>
  <r>
    <d v="2011-11-15T00:00:00"/>
    <s v="Capital Bank"/>
    <s v="Bank Statement"/>
    <s v="Service Fees"/>
    <x v="5"/>
    <s v="A"/>
    <x v="1"/>
    <x v="4"/>
    <x v="81"/>
  </r>
  <r>
    <d v="2011-11-15T00:00:00"/>
    <s v="IAS Accountants"/>
    <s v="Invoice"/>
    <s v="Bookkeeping"/>
    <x v="6"/>
    <s v="A"/>
    <x v="0"/>
    <x v="5"/>
    <x v="82"/>
  </r>
  <r>
    <d v="2011-11-19T00:00:00"/>
    <s v="Interflora"/>
    <s v="Cash"/>
    <s v="Flowers"/>
    <x v="51"/>
    <s v="A"/>
    <x v="2"/>
    <x v="6"/>
    <x v="83"/>
  </r>
  <r>
    <d v="2011-11-20T00:00:00"/>
    <s v="Example (Pty) Ltd"/>
    <s v="Transfer"/>
    <s v="Inter Account Transfer"/>
    <x v="18"/>
    <s v="A"/>
    <x v="1"/>
    <x v="8"/>
    <x v="84"/>
  </r>
  <r>
    <d v="2011-11-20T00:00:00"/>
    <s v="Example (Pty) Ltd"/>
    <s v="Transfer"/>
    <s v="Inter Account Transfer"/>
    <x v="19"/>
    <s v="A"/>
    <x v="0"/>
    <x v="8"/>
    <x v="84"/>
  </r>
  <r>
    <d v="2011-11-26T00:00:00"/>
    <s v="Example (Pty) Ltd"/>
    <s v="Payroll"/>
    <s v="Salaries"/>
    <x v="19"/>
    <s v="A"/>
    <x v="1"/>
    <x v="9"/>
    <x v="85"/>
  </r>
  <r>
    <d v="2011-11-26T00:00:00"/>
    <s v="HP Finance"/>
    <s v="Debit Order"/>
    <s v="Capital repayment"/>
    <x v="12"/>
    <s v="A"/>
    <x v="0"/>
    <x v="10"/>
    <x v="85"/>
  </r>
  <r>
    <d v="2011-11-26T00:00:00"/>
    <s v="HP Finance"/>
    <s v="Debit Order"/>
    <s v="Interest paid"/>
    <x v="13"/>
    <s v="A"/>
    <x v="0"/>
    <x v="11"/>
    <x v="85"/>
  </r>
  <r>
    <d v="2011-11-26T00:00:00"/>
    <s v="PR Properties"/>
    <s v="Debit Order"/>
    <s v="Rent"/>
    <x v="14"/>
    <s v="A"/>
    <x v="0"/>
    <x v="12"/>
    <x v="85"/>
  </r>
  <r>
    <d v="2011-11-30T00:00:00"/>
    <s v="Example (Pty) Ltd"/>
    <s v="Bank Statement"/>
    <s v="Petty Cash Reimbursement"/>
    <x v="52"/>
    <s v="A"/>
    <x v="0"/>
    <x v="8"/>
    <x v="86"/>
  </r>
  <r>
    <d v="2011-11-30T00:00:00"/>
    <s v="Example (Pty) Ltd"/>
    <s v="Bank Statement"/>
    <s v="Petty Cash Reimbursement"/>
    <x v="53"/>
    <s v="A"/>
    <x v="2"/>
    <x v="8"/>
    <x v="86"/>
  </r>
  <r>
    <d v="2011-12-01T00:00:00"/>
    <s v="IS Communications"/>
    <s v="Invoice EXP31"/>
    <s v="Internet Service Provider"/>
    <x v="1"/>
    <s v="A"/>
    <x v="0"/>
    <x v="1"/>
    <x v="87"/>
  </r>
  <r>
    <d v="2011-12-05T00:00:00"/>
    <s v="EAG Brokers"/>
    <s v="Debit Order"/>
    <s v="Insurance"/>
    <x v="3"/>
    <s v="A"/>
    <x v="0"/>
    <x v="3"/>
    <x v="80"/>
  </r>
  <r>
    <d v="2011-12-06T00:00:00"/>
    <s v="Interflora"/>
    <s v="Cash"/>
    <s v="Flowers"/>
    <x v="54"/>
    <s v="A"/>
    <x v="2"/>
    <x v="6"/>
    <x v="88"/>
  </r>
  <r>
    <d v="2011-12-15T00:00:00"/>
    <s v="Capital Bank"/>
    <s v="Bank Statement"/>
    <s v="Service Fees"/>
    <x v="17"/>
    <s v="A"/>
    <x v="0"/>
    <x v="4"/>
    <x v="89"/>
  </r>
  <r>
    <d v="2011-12-15T00:00:00"/>
    <s v="Capital Bank"/>
    <s v="Bank Statement"/>
    <s v="Service Fees"/>
    <x v="5"/>
    <s v="A"/>
    <x v="1"/>
    <x v="4"/>
    <x v="89"/>
  </r>
  <r>
    <d v="2011-12-15T00:00:00"/>
    <s v="IAS Accountants"/>
    <s v="Invoice"/>
    <s v="Bookkeeping"/>
    <x v="6"/>
    <s v="A"/>
    <x v="0"/>
    <x v="5"/>
    <x v="90"/>
  </r>
  <r>
    <d v="2011-12-17T00:00:00"/>
    <s v="Newscorp"/>
    <s v="M00353051"/>
    <s v="Subscriptions"/>
    <x v="55"/>
    <s v="A"/>
    <x v="0"/>
    <x v="2"/>
    <x v="91"/>
  </r>
  <r>
    <d v="2011-12-17T00:00:00"/>
    <s v="Waltons"/>
    <s v="Invoice"/>
    <s v="Stationery"/>
    <x v="56"/>
    <s v="A"/>
    <x v="0"/>
    <x v="17"/>
    <x v="91"/>
  </r>
  <r>
    <d v="2011-12-17T00:00:00"/>
    <s v="XY Traders"/>
    <s v="Invoice 13432"/>
    <s v="Commission"/>
    <x v="57"/>
    <s v="A"/>
    <x v="0"/>
    <x v="18"/>
    <x v="91"/>
  </r>
  <r>
    <d v="2011-12-20T00:00:00"/>
    <s v="Example (Pty) Ltd"/>
    <s v="Transfer"/>
    <s v="Inter Account Transfer"/>
    <x v="18"/>
    <s v="A"/>
    <x v="1"/>
    <x v="8"/>
    <x v="92"/>
  </r>
  <r>
    <d v="2011-12-20T00:00:00"/>
    <s v="Example (Pty) Ltd"/>
    <s v="Transfer"/>
    <s v="Inter Account Transfer"/>
    <x v="19"/>
    <s v="A"/>
    <x v="0"/>
    <x v="8"/>
    <x v="92"/>
  </r>
  <r>
    <d v="2011-12-22T00:00:00"/>
    <s v="GF Supplies"/>
    <s v="IN1192"/>
    <s v="Consumables"/>
    <x v="58"/>
    <s v="A"/>
    <x v="2"/>
    <x v="15"/>
    <x v="93"/>
  </r>
  <r>
    <d v="2011-12-25T00:00:00"/>
    <s v="Inland Revenue"/>
    <s v="Return"/>
    <s v="Sales Tax"/>
    <x v="59"/>
    <s v="A"/>
    <x v="0"/>
    <x v="13"/>
    <x v="94"/>
  </r>
  <r>
    <d v="2011-12-26T00:00:00"/>
    <s v="Example (Pty) Ltd"/>
    <s v="Payroll"/>
    <s v="Salaries"/>
    <x v="19"/>
    <s v="A"/>
    <x v="1"/>
    <x v="9"/>
    <x v="95"/>
  </r>
  <r>
    <d v="2011-12-26T00:00:00"/>
    <s v="HP Finance"/>
    <s v="Debit Order"/>
    <s v="Capital repayment"/>
    <x v="12"/>
    <s v="A"/>
    <x v="0"/>
    <x v="10"/>
    <x v="95"/>
  </r>
  <r>
    <d v="2011-12-26T00:00:00"/>
    <s v="HP Finance"/>
    <s v="Debit Order"/>
    <s v="Interest paid"/>
    <x v="13"/>
    <s v="A"/>
    <x v="0"/>
    <x v="11"/>
    <x v="95"/>
  </r>
  <r>
    <d v="2011-12-26T00:00:00"/>
    <s v="PR Properties"/>
    <s v="Debit Order"/>
    <s v="Rent"/>
    <x v="14"/>
    <s v="A"/>
    <x v="0"/>
    <x v="12"/>
    <x v="95"/>
  </r>
  <r>
    <d v="2011-12-31T00:00:00"/>
    <s v="Example (Pty) Ltd"/>
    <s v="Bank Statement"/>
    <s v="Petty Cash Reimbursement"/>
    <x v="13"/>
    <s v="A"/>
    <x v="0"/>
    <x v="8"/>
    <x v="87"/>
  </r>
  <r>
    <d v="2011-12-31T00:00:00"/>
    <s v="Example (Pty) Ltd"/>
    <s v="Bank Statement"/>
    <s v="Petty Cash Reimbursement"/>
    <x v="15"/>
    <s v="A"/>
    <x v="2"/>
    <x v="8"/>
    <x v="87"/>
  </r>
  <r>
    <d v="2012-01-01T00:00:00"/>
    <s v="IS Communications"/>
    <s v="Invoice EXP32"/>
    <s v="Internet Service Provider"/>
    <x v="1"/>
    <s v="A"/>
    <x v="0"/>
    <x v="1"/>
    <x v="96"/>
  </r>
  <r>
    <d v="2012-01-05T00:00:00"/>
    <s v="EAG Brokers"/>
    <s v="Debit Order"/>
    <s v="Insurance"/>
    <x v="3"/>
    <s v="A"/>
    <x v="0"/>
    <x v="3"/>
    <x v="97"/>
  </r>
  <r>
    <d v="2012-01-15T00:00:00"/>
    <s v="Capital Bank"/>
    <s v="Bank Statement"/>
    <s v="Service Fees"/>
    <x v="17"/>
    <s v="A"/>
    <x v="0"/>
    <x v="4"/>
    <x v="98"/>
  </r>
  <r>
    <d v="2012-01-15T00:00:00"/>
    <s v="Capital Bank"/>
    <s v="Bank Statement"/>
    <s v="Service Fees"/>
    <x v="5"/>
    <s v="A"/>
    <x v="1"/>
    <x v="4"/>
    <x v="98"/>
  </r>
  <r>
    <d v="2012-01-15T00:00:00"/>
    <s v="IAS Accountants"/>
    <s v="Invoice"/>
    <s v="Bookkeeping"/>
    <x v="6"/>
    <s v="A"/>
    <x v="0"/>
    <x v="5"/>
    <x v="99"/>
  </r>
  <r>
    <d v="2012-01-16T00:00:00"/>
    <s v="Interflora"/>
    <s v="Cash"/>
    <s v="Flowers"/>
    <x v="60"/>
    <s v="A"/>
    <x v="2"/>
    <x v="6"/>
    <x v="91"/>
  </r>
  <r>
    <d v="2012-01-20T00:00:00"/>
    <s v="Example (Pty) Ltd"/>
    <s v="Transfer"/>
    <s v="Inter Account Transfer"/>
    <x v="18"/>
    <s v="A"/>
    <x v="1"/>
    <x v="8"/>
    <x v="100"/>
  </r>
  <r>
    <d v="2012-01-20T00:00:00"/>
    <s v="Example (Pty) Ltd"/>
    <s v="Transfer"/>
    <s v="Inter Account Transfer"/>
    <x v="19"/>
    <s v="A"/>
    <x v="0"/>
    <x v="8"/>
    <x v="100"/>
  </r>
  <r>
    <d v="2012-01-26T00:00:00"/>
    <s v="Example (Pty) Ltd"/>
    <s v="Payroll"/>
    <s v="Salaries"/>
    <x v="19"/>
    <s v="A"/>
    <x v="1"/>
    <x v="9"/>
    <x v="101"/>
  </r>
  <r>
    <d v="2012-01-26T00:00:00"/>
    <s v="HP Finance"/>
    <s v="Debit Order"/>
    <s v="Capital repayment"/>
    <x v="12"/>
    <s v="A"/>
    <x v="0"/>
    <x v="10"/>
    <x v="101"/>
  </r>
  <r>
    <d v="2012-01-26T00:00:00"/>
    <s v="HP Finance"/>
    <s v="Debit Order"/>
    <s v="Interest paid"/>
    <x v="13"/>
    <s v="A"/>
    <x v="0"/>
    <x v="11"/>
    <x v="101"/>
  </r>
  <r>
    <d v="2012-01-26T00:00:00"/>
    <s v="PR Properties"/>
    <s v="Debit Order"/>
    <s v="Rent"/>
    <x v="14"/>
    <s v="A"/>
    <x v="0"/>
    <x v="12"/>
    <x v="101"/>
  </r>
  <r>
    <d v="2012-01-26T00:00:00"/>
    <s v="Training Inc"/>
    <s v="Invoice"/>
    <s v="Training"/>
    <x v="61"/>
    <s v="A"/>
    <x v="0"/>
    <x v="16"/>
    <x v="96"/>
  </r>
  <r>
    <d v="2012-01-28T00:00:00"/>
    <s v="XY Traders"/>
    <s v="Invoice 14278"/>
    <s v="Commission"/>
    <x v="62"/>
    <s v="A"/>
    <x v="0"/>
    <x v="18"/>
    <x v="102"/>
  </r>
  <r>
    <d v="2012-01-31T00:00:00"/>
    <s v="Example (Pty) Ltd"/>
    <s v="Bank Statement"/>
    <s v="Petty Cash Reimbursement"/>
    <x v="52"/>
    <s v="A"/>
    <x v="0"/>
    <x v="8"/>
    <x v="96"/>
  </r>
  <r>
    <d v="2012-01-31T00:00:00"/>
    <s v="Example (Pty) Ltd"/>
    <s v="Bank Statement"/>
    <s v="Petty Cash Reimbursement"/>
    <x v="53"/>
    <s v="A"/>
    <x v="2"/>
    <x v="8"/>
    <x v="96"/>
  </r>
  <r>
    <d v="2012-02-01T00:00:00"/>
    <s v="IS Communications"/>
    <s v="Invoice EXP33"/>
    <s v="Internet Service Provider"/>
    <x v="1"/>
    <s v="A"/>
    <x v="0"/>
    <x v="1"/>
    <x v="103"/>
  </r>
  <r>
    <d v="2012-02-05T00:00:00"/>
    <s v="EAG Brokers"/>
    <s v="Debit Order"/>
    <s v="Insurance"/>
    <x v="3"/>
    <s v="A"/>
    <x v="0"/>
    <x v="3"/>
    <x v="104"/>
  </r>
  <r>
    <d v="2012-02-11T00:00:00"/>
    <s v="Waltons"/>
    <s v="Invoice"/>
    <s v="Stationery"/>
    <x v="47"/>
    <s v="A"/>
    <x v="0"/>
    <x v="17"/>
    <x v="103"/>
  </r>
  <r>
    <d v="2012-02-15T00:00:00"/>
    <s v="Capital Bank"/>
    <s v="Bank Statement"/>
    <s v="Service Fees"/>
    <x v="17"/>
    <s v="A"/>
    <x v="0"/>
    <x v="4"/>
    <x v="105"/>
  </r>
  <r>
    <d v="2012-02-15T00:00:00"/>
    <s v="Capital Bank"/>
    <s v="Bank Statement"/>
    <s v="Service Fees"/>
    <x v="5"/>
    <s v="A"/>
    <x v="1"/>
    <x v="4"/>
    <x v="105"/>
  </r>
  <r>
    <d v="2012-02-15T00:00:00"/>
    <s v="IAS Accountants"/>
    <s v="Invoice"/>
    <s v="Bookkeeping"/>
    <x v="6"/>
    <s v="A"/>
    <x v="0"/>
    <x v="5"/>
    <x v="103"/>
  </r>
  <r>
    <d v="2012-02-20T00:00:00"/>
    <s v="Example (Pty) Ltd"/>
    <s v="Transfer"/>
    <s v="Inter Account Transfer"/>
    <x v="18"/>
    <s v="A"/>
    <x v="1"/>
    <x v="8"/>
    <x v="106"/>
  </r>
  <r>
    <d v="2012-02-20T00:00:00"/>
    <s v="Example (Pty) Ltd"/>
    <s v="Transfer"/>
    <s v="Inter Account Transfer"/>
    <x v="19"/>
    <s v="A"/>
    <x v="0"/>
    <x v="8"/>
    <x v="106"/>
  </r>
  <r>
    <d v="2012-02-25T00:00:00"/>
    <s v="Inland Revenue"/>
    <s v="Return"/>
    <s v="Sales Tax"/>
    <x v="63"/>
    <s v="A"/>
    <x v="0"/>
    <x v="13"/>
    <x v="107"/>
  </r>
  <r>
    <d v="2012-02-25T00:00:00"/>
    <s v="Interflora"/>
    <s v="Cash"/>
    <s v="Flowers"/>
    <x v="64"/>
    <s v="A"/>
    <x v="2"/>
    <x v="6"/>
    <x v="107"/>
  </r>
  <r>
    <d v="2012-02-26T00:00:00"/>
    <s v="DF Equipment"/>
    <s v="Invoice"/>
    <s v="Office equipment"/>
    <x v="65"/>
    <s v="A"/>
    <x v="0"/>
    <x v="14"/>
    <x v="103"/>
  </r>
  <r>
    <d v="2012-02-26T00:00:00"/>
    <s v="Example (Pty) Ltd"/>
    <s v="Payroll"/>
    <s v="Salaries"/>
    <x v="19"/>
    <s v="A"/>
    <x v="1"/>
    <x v="9"/>
    <x v="108"/>
  </r>
  <r>
    <d v="2012-02-26T00:00:00"/>
    <s v="HP Finance"/>
    <s v="Debit Order"/>
    <s v="Capital repayment"/>
    <x v="12"/>
    <s v="A"/>
    <x v="0"/>
    <x v="10"/>
    <x v="108"/>
  </r>
  <r>
    <d v="2012-02-26T00:00:00"/>
    <s v="HP Finance"/>
    <s v="Debit Order"/>
    <s v="Interest paid"/>
    <x v="13"/>
    <s v="A"/>
    <x v="0"/>
    <x v="11"/>
    <x v="108"/>
  </r>
  <r>
    <d v="2012-02-26T00:00:00"/>
    <s v="PR Properties"/>
    <s v="Debit Order"/>
    <s v="Rent"/>
    <x v="14"/>
    <s v="A"/>
    <x v="0"/>
    <x v="12"/>
    <x v="108"/>
  </r>
  <r>
    <d v="2012-02-29T00:00:00"/>
    <s v="Example (Pty) Ltd"/>
    <s v="Bank Statement"/>
    <s v="Petty Cash Reimbursement"/>
    <x v="66"/>
    <s v="A"/>
    <x v="0"/>
    <x v="8"/>
    <x v="109"/>
  </r>
  <r>
    <d v="2012-02-29T00:00:00"/>
    <s v="Example (Pty) Ltd"/>
    <s v="Bank Statement"/>
    <s v="Petty Cash Reimbursement"/>
    <x v="67"/>
    <s v="A"/>
    <x v="2"/>
    <x v="8"/>
    <x v="109"/>
  </r>
  <r>
    <d v="2012-02-29T00:00:00"/>
    <s v="Inland Revenue"/>
    <s v="Return"/>
    <s v="Provisional Tax"/>
    <x v="68"/>
    <s v="A"/>
    <x v="0"/>
    <x v="2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02188-7756-46BF-BECE-4CAD9C22BA9C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130" firstHeaderRow="1" firstDataRow="2" firstDataCol="1"/>
  <pivotFields count="9">
    <pivotField compact="0" numFmtId="14" outline="0" showAll="0"/>
    <pivotField compact="0" outline="0" showAll="0"/>
    <pivotField compact="0" outline="0" showAll="0"/>
    <pivotField compact="0" outline="0" showAll="0"/>
    <pivotField dataField="1" compact="0" numFmtId="43" outline="0" showAll="0">
      <items count="70">
        <item x="18"/>
        <item x="9"/>
        <item x="50"/>
        <item x="53"/>
        <item x="15"/>
        <item x="67"/>
        <item x="33"/>
        <item x="30"/>
        <item x="5"/>
        <item x="22"/>
        <item x="4"/>
        <item x="58"/>
        <item x="45"/>
        <item x="25"/>
        <item x="66"/>
        <item x="64"/>
        <item x="34"/>
        <item x="17"/>
        <item x="16"/>
        <item x="7"/>
        <item x="54"/>
        <item x="13"/>
        <item x="51"/>
        <item x="60"/>
        <item x="26"/>
        <item x="55"/>
        <item x="52"/>
        <item x="1"/>
        <item x="8"/>
        <item x="49"/>
        <item x="12"/>
        <item x="39"/>
        <item x="41"/>
        <item x="47"/>
        <item x="56"/>
        <item x="3"/>
        <item x="61"/>
        <item x="2"/>
        <item x="62"/>
        <item x="23"/>
        <item x="35"/>
        <item x="29"/>
        <item x="31"/>
        <item x="57"/>
        <item x="24"/>
        <item x="6"/>
        <item x="36"/>
        <item x="20"/>
        <item x="28"/>
        <item x="46"/>
        <item x="32"/>
        <item x="63"/>
        <item x="40"/>
        <item x="21"/>
        <item x="48"/>
        <item x="68"/>
        <item x="37"/>
        <item x="44"/>
        <item x="0"/>
        <item x="42"/>
        <item x="14"/>
        <item x="38"/>
        <item x="59"/>
        <item x="27"/>
        <item x="65"/>
        <item x="43"/>
        <item x="11"/>
        <item x="10"/>
        <item x="19"/>
        <item t="default"/>
      </items>
    </pivotField>
    <pivotField compact="0" outline="0" showAll="0"/>
    <pivotField name="Bank Codes" axis="axisCol" compact="0" outline="0" showAll="0">
      <items count="4">
        <item x="0"/>
        <item x="1"/>
        <item x="2"/>
        <item t="default"/>
      </items>
    </pivotField>
    <pivotField compact="0" outline="0" showAll="0">
      <items count="24">
        <item x="14"/>
        <item x="19"/>
        <item x="8"/>
        <item x="0"/>
        <item x="13"/>
        <item x="10"/>
        <item x="5"/>
        <item x="4"/>
        <item x="18"/>
        <item x="15"/>
        <item x="3"/>
        <item x="6"/>
        <item x="12"/>
        <item x="22"/>
        <item x="9"/>
        <item x="17"/>
        <item x="2"/>
        <item x="1"/>
        <item x="16"/>
        <item x="7"/>
        <item x="21"/>
        <item x="11"/>
        <item x="20"/>
        <item t="default"/>
      </items>
    </pivotField>
    <pivotField name="Payment Date" axis="axisRow" compact="0" outline="0" showAll="0">
      <items count="126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f="1" x="110"/>
        <item f="1" x="111"/>
        <item f="1" x="112"/>
        <item f="1" x="113"/>
        <item f="1" x="114"/>
        <item f="1" x="115"/>
        <item f="1" x="116"/>
        <item f="1" x="117"/>
        <item f="1" x="118"/>
        <item f="1" x="119"/>
        <item f="1" x="120"/>
        <item f="1" x="121"/>
        <item f="1" x="122"/>
        <item f="1" x="123"/>
        <item f="1" x="124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</pivotFields>
  <rowFields count="1">
    <field x="8"/>
  </rowFields>
  <rowItems count="1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8" baseItem="93"/>
  </dataFields>
  <formats count="8">
    <format dxfId="3">
      <pivotArea outline="0" collapsedLevelsAreSubtotals="1" fieldPosition="0"/>
    </format>
    <format dxfId="4">
      <pivotArea dataOnly="0" labelOnly="1" outline="0" axis="axisValues" fieldPosition="0"/>
    </format>
    <format dxfId="5">
      <pivotArea dataOnly="0" labelOnly="1" outline="0" axis="axisValues" fieldPosition="0"/>
    </format>
    <format dxfId="6">
      <pivotArea dataOnly="0" labelOnly="1" outline="0" axis="axisValues" fieldPosition="0"/>
    </format>
    <format dxfId="7">
      <pivotArea field="8" type="button" dataOnly="0" labelOnly="1" outline="0" axis="axisRow" fieldPosition="0"/>
    </format>
    <format dxfId="2">
      <pivotArea field="6" type="button" dataOnly="0" labelOnly="1" outline="0" axis="axisCol" fieldPosition="0"/>
    </format>
    <format dxfId="1">
      <pivotArea field="6" type="button" dataOnly="0" labelOnly="1" outline="0" axis="axisCol" fieldPosition="0"/>
    </format>
    <format dxfId="0">
      <pivotArea field="6" type="button" dataOnly="0" labelOnly="1" outline="0" axis="axisCol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63B3-65EF-4167-83A2-28EEF03470AC}">
  <dimension ref="A1:Q1048576"/>
  <sheetViews>
    <sheetView tabSelected="1" topLeftCell="A6" workbookViewId="0">
      <selection activeCell="D22" sqref="D22"/>
    </sheetView>
  </sheetViews>
  <sheetFormatPr defaultRowHeight="15" x14ac:dyDescent="0.25"/>
  <cols>
    <col min="1" max="2" width="20.42578125" bestFit="1" customWidth="1"/>
    <col min="3" max="3" width="4.42578125" bestFit="1" customWidth="1"/>
    <col min="4" max="4" width="6.28515625" bestFit="1" customWidth="1"/>
    <col min="5" max="5" width="13.28515625" style="1" bestFit="1" customWidth="1"/>
    <col min="6" max="6" width="16.140625" bestFit="1" customWidth="1"/>
  </cols>
  <sheetData>
    <row r="1" spans="1:17" x14ac:dyDescent="0.25">
      <c r="A1" t="s">
        <v>16</v>
      </c>
      <c r="L1" t="s">
        <v>0</v>
      </c>
      <c r="M1" t="s">
        <v>1</v>
      </c>
      <c r="N1" t="s">
        <v>2</v>
      </c>
      <c r="O1" t="s">
        <v>3</v>
      </c>
      <c r="P1" s="1" t="s">
        <v>16</v>
      </c>
    </row>
    <row r="2" spans="1:17" x14ac:dyDescent="0.25">
      <c r="L2" t="s">
        <v>4</v>
      </c>
      <c r="M2">
        <v>12</v>
      </c>
      <c r="N2">
        <v>85</v>
      </c>
      <c r="O2" t="s">
        <v>15</v>
      </c>
      <c r="P2" s="1" t="s">
        <v>19</v>
      </c>
      <c r="Q2">
        <f>MIN(N2:N12)</f>
        <v>60</v>
      </c>
    </row>
    <row r="3" spans="1:17" x14ac:dyDescent="0.25">
      <c r="B3" t="s">
        <v>0</v>
      </c>
      <c r="C3" t="s">
        <v>1</v>
      </c>
      <c r="D3" t="s">
        <v>2</v>
      </c>
      <c r="E3" t="s">
        <v>3</v>
      </c>
      <c r="F3" s="1"/>
      <c r="L3" t="s">
        <v>5</v>
      </c>
      <c r="M3">
        <v>11</v>
      </c>
      <c r="N3">
        <v>72</v>
      </c>
      <c r="O3" t="s">
        <v>15</v>
      </c>
      <c r="P3" s="1" t="s">
        <v>17</v>
      </c>
      <c r="Q3">
        <f>MAX(N2:N12)</f>
        <v>100</v>
      </c>
    </row>
    <row r="4" spans="1:17" x14ac:dyDescent="0.25">
      <c r="B4" t="s">
        <v>4</v>
      </c>
      <c r="C4">
        <v>12</v>
      </c>
      <c r="D4">
        <v>85</v>
      </c>
      <c r="E4" t="s">
        <v>15</v>
      </c>
      <c r="F4" s="1" t="s">
        <v>19</v>
      </c>
      <c r="G4">
        <f>MIN(D4:D14)</f>
        <v>60</v>
      </c>
      <c r="L4" t="s">
        <v>6</v>
      </c>
      <c r="M4">
        <v>13</v>
      </c>
      <c r="N4">
        <v>60</v>
      </c>
      <c r="O4" t="s">
        <v>15</v>
      </c>
      <c r="P4" s="1" t="s">
        <v>18</v>
      </c>
      <c r="Q4">
        <f>AVERAGE(N2:N12)</f>
        <v>83.545454545454547</v>
      </c>
    </row>
    <row r="5" spans="1:17" x14ac:dyDescent="0.25">
      <c r="B5" t="s">
        <v>5</v>
      </c>
      <c r="C5">
        <v>11</v>
      </c>
      <c r="D5">
        <v>72</v>
      </c>
      <c r="E5" t="s">
        <v>15</v>
      </c>
      <c r="F5" s="1" t="s">
        <v>17</v>
      </c>
      <c r="G5">
        <f>MAX(D4:D14)</f>
        <v>100</v>
      </c>
      <c r="L5" t="s">
        <v>7</v>
      </c>
      <c r="M5">
        <v>12</v>
      </c>
      <c r="N5">
        <v>95</v>
      </c>
      <c r="O5" t="s">
        <v>15</v>
      </c>
      <c r="P5" s="1" t="s">
        <v>20</v>
      </c>
      <c r="Q5">
        <f>MODE(N2:N12)</f>
        <v>85</v>
      </c>
    </row>
    <row r="6" spans="1:17" x14ac:dyDescent="0.25">
      <c r="B6" t="s">
        <v>6</v>
      </c>
      <c r="C6">
        <v>13</v>
      </c>
      <c r="D6">
        <v>60</v>
      </c>
      <c r="E6" t="s">
        <v>15</v>
      </c>
      <c r="F6" s="1" t="s">
        <v>18</v>
      </c>
      <c r="G6">
        <f>AVERAGE(D4:D14)</f>
        <v>83.545454545454547</v>
      </c>
      <c r="L6" t="s">
        <v>8</v>
      </c>
      <c r="M6">
        <v>14</v>
      </c>
      <c r="N6">
        <v>88</v>
      </c>
      <c r="O6" t="s">
        <v>15</v>
      </c>
      <c r="P6" s="1" t="s">
        <v>21</v>
      </c>
      <c r="Q6">
        <f>MEDIAN(N2:N12)</f>
        <v>85</v>
      </c>
    </row>
    <row r="7" spans="1:17" x14ac:dyDescent="0.25">
      <c r="B7" t="s">
        <v>7</v>
      </c>
      <c r="C7">
        <v>12</v>
      </c>
      <c r="D7">
        <v>95</v>
      </c>
      <c r="E7" t="s">
        <v>15</v>
      </c>
      <c r="F7" s="1" t="s">
        <v>20</v>
      </c>
      <c r="G7">
        <f>MODE(D4:D14)</f>
        <v>85</v>
      </c>
      <c r="L7" t="s">
        <v>9</v>
      </c>
      <c r="M7">
        <v>12</v>
      </c>
      <c r="N7">
        <v>99</v>
      </c>
      <c r="O7" t="s">
        <v>15</v>
      </c>
      <c r="P7" s="1" t="s">
        <v>22</v>
      </c>
      <c r="Q7">
        <f>COUNT(N2:N12)</f>
        <v>11</v>
      </c>
    </row>
    <row r="8" spans="1:17" x14ac:dyDescent="0.25">
      <c r="B8" t="s">
        <v>8</v>
      </c>
      <c r="C8">
        <v>14</v>
      </c>
      <c r="D8">
        <v>88</v>
      </c>
      <c r="E8" t="s">
        <v>15</v>
      </c>
      <c r="F8" s="1" t="s">
        <v>21</v>
      </c>
      <c r="G8">
        <f>MEDIAN(D4:D14)</f>
        <v>85</v>
      </c>
      <c r="L8" t="s">
        <v>10</v>
      </c>
      <c r="M8">
        <v>11</v>
      </c>
      <c r="N8">
        <v>75</v>
      </c>
      <c r="O8" t="s">
        <v>15</v>
      </c>
      <c r="P8" s="1"/>
    </row>
    <row r="9" spans="1:17" x14ac:dyDescent="0.25">
      <c r="B9" t="s">
        <v>9</v>
      </c>
      <c r="C9">
        <v>12</v>
      </c>
      <c r="D9">
        <v>99</v>
      </c>
      <c r="E9" t="s">
        <v>15</v>
      </c>
      <c r="F9" s="1" t="s">
        <v>22</v>
      </c>
      <c r="G9">
        <f>COUNT(D4:D14)</f>
        <v>11</v>
      </c>
      <c r="L9" t="s">
        <v>11</v>
      </c>
      <c r="M9">
        <v>13</v>
      </c>
      <c r="N9">
        <v>100</v>
      </c>
      <c r="O9" t="s">
        <v>15</v>
      </c>
      <c r="P9" s="1"/>
    </row>
    <row r="10" spans="1:17" x14ac:dyDescent="0.25">
      <c r="B10" t="s">
        <v>10</v>
      </c>
      <c r="C10">
        <v>11</v>
      </c>
      <c r="D10">
        <v>75</v>
      </c>
      <c r="E10" t="s">
        <v>15</v>
      </c>
      <c r="F10" s="1"/>
      <c r="L10" t="s">
        <v>12</v>
      </c>
      <c r="M10">
        <v>13</v>
      </c>
      <c r="N10">
        <v>75</v>
      </c>
      <c r="O10" t="s">
        <v>15</v>
      </c>
      <c r="P10" s="1"/>
    </row>
    <row r="11" spans="1:17" x14ac:dyDescent="0.25">
      <c r="B11" t="s">
        <v>11</v>
      </c>
      <c r="C11">
        <v>13</v>
      </c>
      <c r="D11">
        <v>100</v>
      </c>
      <c r="E11" t="s">
        <v>15</v>
      </c>
      <c r="F11" s="1"/>
      <c r="L11" t="s">
        <v>13</v>
      </c>
      <c r="M11">
        <v>15</v>
      </c>
      <c r="N11">
        <v>85</v>
      </c>
      <c r="O11" t="s">
        <v>15</v>
      </c>
      <c r="P11" s="1"/>
    </row>
    <row r="12" spans="1:17" x14ac:dyDescent="0.25">
      <c r="B12" t="s">
        <v>12</v>
      </c>
      <c r="C12">
        <v>13</v>
      </c>
      <c r="D12">
        <v>75</v>
      </c>
      <c r="E12" t="s">
        <v>15</v>
      </c>
      <c r="F12" s="1"/>
      <c r="L12" t="s">
        <v>14</v>
      </c>
      <c r="M12">
        <v>11</v>
      </c>
      <c r="N12">
        <v>85</v>
      </c>
      <c r="O12" t="s">
        <v>15</v>
      </c>
      <c r="P12" s="1"/>
    </row>
    <row r="13" spans="1:17" x14ac:dyDescent="0.25">
      <c r="B13" t="s">
        <v>13</v>
      </c>
      <c r="C13">
        <v>15</v>
      </c>
      <c r="D13">
        <v>85</v>
      </c>
      <c r="E13" t="s">
        <v>15</v>
      </c>
      <c r="F13" s="1"/>
    </row>
    <row r="14" spans="1:17" x14ac:dyDescent="0.25">
      <c r="B14" t="s">
        <v>14</v>
      </c>
      <c r="C14">
        <v>11</v>
      </c>
      <c r="D14">
        <v>85</v>
      </c>
      <c r="E14" t="s">
        <v>15</v>
      </c>
      <c r="F14" s="1"/>
    </row>
    <row r="16" spans="1:17" x14ac:dyDescent="0.25">
      <c r="A16" t="s">
        <v>32</v>
      </c>
      <c r="C16">
        <f>MIN(C4:C14)</f>
        <v>11</v>
      </c>
      <c r="D16">
        <f>MIN(D4:D14)</f>
        <v>60</v>
      </c>
    </row>
    <row r="17" spans="1:4" x14ac:dyDescent="0.25">
      <c r="A17" t="s">
        <v>17</v>
      </c>
      <c r="C17">
        <f>MAX(C4:C14)</f>
        <v>15</v>
      </c>
      <c r="D17">
        <f>MAX(D4:D14)</f>
        <v>100</v>
      </c>
    </row>
    <row r="18" spans="1:4" x14ac:dyDescent="0.25">
      <c r="A18" t="s">
        <v>34</v>
      </c>
      <c r="C18">
        <f>AVERAGE(C4:C14)</f>
        <v>12.454545454545455</v>
      </c>
      <c r="D18">
        <f>AVERAGE(D4:D14)</f>
        <v>83.545454545454547</v>
      </c>
    </row>
    <row r="19" spans="1:4" x14ac:dyDescent="0.25">
      <c r="A19" t="s">
        <v>20</v>
      </c>
      <c r="C19">
        <f>MODE(C4:C14)</f>
        <v>12</v>
      </c>
      <c r="D19">
        <f>MODE(D4:D14)</f>
        <v>85</v>
      </c>
    </row>
    <row r="20" spans="1:4" x14ac:dyDescent="0.25">
      <c r="A20" t="s">
        <v>33</v>
      </c>
      <c r="C20">
        <f>MEDIAN(C4:C14)</f>
        <v>12</v>
      </c>
      <c r="D20">
        <f>MEDIAN(D4:D14)</f>
        <v>85</v>
      </c>
    </row>
    <row r="21" spans="1:4" x14ac:dyDescent="0.25">
      <c r="A21" t="s">
        <v>22</v>
      </c>
      <c r="B21">
        <f>COUNT(C4:C14)</f>
        <v>11</v>
      </c>
    </row>
    <row r="1048576" spans="3:3" x14ac:dyDescent="0.25">
      <c r="C1048576">
        <f>MIN(C2:C1048575)</f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5526-4F8A-4224-94BE-4998B2F7381C}">
  <dimension ref="A1:G8"/>
  <sheetViews>
    <sheetView topLeftCell="B1" workbookViewId="0">
      <selection activeCell="I15" sqref="I15"/>
    </sheetView>
  </sheetViews>
  <sheetFormatPr defaultRowHeight="15" x14ac:dyDescent="0.25"/>
  <cols>
    <col min="1" max="1" width="15.7109375" bestFit="1" customWidth="1"/>
    <col min="2" max="2" width="8.5703125" bestFit="1" customWidth="1"/>
    <col min="3" max="3" width="12.42578125" bestFit="1" customWidth="1"/>
    <col min="4" max="4" width="7.7109375" bestFit="1" customWidth="1"/>
    <col min="5" max="5" width="12.28515625" bestFit="1" customWidth="1"/>
    <col min="6" max="6" width="17.85546875" bestFit="1" customWidth="1"/>
    <col min="7" max="7" width="16.85546875" bestFit="1" customWidth="1"/>
  </cols>
  <sheetData>
    <row r="1" spans="1:7" x14ac:dyDescent="0.25">
      <c r="A1" t="s">
        <v>35</v>
      </c>
    </row>
    <row r="3" spans="1:7" x14ac:dyDescent="0.25">
      <c r="A3" t="s">
        <v>23</v>
      </c>
      <c r="B3" t="s">
        <v>24</v>
      </c>
      <c r="C3" t="s">
        <v>25</v>
      </c>
      <c r="D3" t="s">
        <v>26</v>
      </c>
      <c r="E3" t="s">
        <v>36</v>
      </c>
      <c r="F3" t="s">
        <v>27</v>
      </c>
      <c r="G3" t="s">
        <v>28</v>
      </c>
    </row>
    <row r="4" spans="1:7" x14ac:dyDescent="0.25">
      <c r="A4" t="s">
        <v>37</v>
      </c>
      <c r="B4" s="3">
        <v>2000</v>
      </c>
      <c r="C4" s="2">
        <v>0.21</v>
      </c>
      <c r="D4">
        <v>3</v>
      </c>
      <c r="E4">
        <f>B4*C4</f>
        <v>420</v>
      </c>
      <c r="F4">
        <f>SUM(B4,E4)</f>
        <v>2420</v>
      </c>
      <c r="G4">
        <f>F4/D4</f>
        <v>806.66666666666663</v>
      </c>
    </row>
    <row r="5" spans="1:7" x14ac:dyDescent="0.25">
      <c r="A5" t="s">
        <v>29</v>
      </c>
      <c r="B5" s="3">
        <v>450</v>
      </c>
      <c r="C5" s="2">
        <v>0.25</v>
      </c>
      <c r="D5">
        <v>3</v>
      </c>
      <c r="E5">
        <f>B5*C5</f>
        <v>112.5</v>
      </c>
      <c r="F5">
        <f>SUM(B5,E5)</f>
        <v>562.5</v>
      </c>
      <c r="G5">
        <f>F5/D5</f>
        <v>187.5</v>
      </c>
    </row>
    <row r="6" spans="1:7" x14ac:dyDescent="0.25">
      <c r="A6" t="s">
        <v>38</v>
      </c>
      <c r="B6" s="3">
        <v>975</v>
      </c>
      <c r="C6" s="2">
        <v>0.27</v>
      </c>
      <c r="D6">
        <v>3</v>
      </c>
      <c r="E6">
        <f>B6*C6</f>
        <v>263.25</v>
      </c>
      <c r="F6">
        <f>SUM(B6,E6)</f>
        <v>1238.25</v>
      </c>
      <c r="G6">
        <f>F6/D6</f>
        <v>412.75</v>
      </c>
    </row>
    <row r="7" spans="1:7" x14ac:dyDescent="0.25">
      <c r="A7" t="s">
        <v>30</v>
      </c>
      <c r="B7">
        <v>1500</v>
      </c>
      <c r="C7" s="2">
        <v>0.15</v>
      </c>
      <c r="D7">
        <v>3</v>
      </c>
      <c r="E7">
        <f>B7*C7</f>
        <v>225</v>
      </c>
      <c r="F7">
        <f>SUM(B7,E7)</f>
        <v>1725</v>
      </c>
      <c r="G7">
        <f>F7/D7</f>
        <v>575</v>
      </c>
    </row>
    <row r="8" spans="1:7" x14ac:dyDescent="0.25">
      <c r="A8" t="s">
        <v>31</v>
      </c>
      <c r="B8">
        <v>780</v>
      </c>
      <c r="C8" s="2">
        <v>0.25</v>
      </c>
      <c r="D8">
        <v>3</v>
      </c>
      <c r="E8">
        <f>B8*C8</f>
        <v>195</v>
      </c>
      <c r="F8">
        <f>SUM(B8,E8)</f>
        <v>975</v>
      </c>
      <c r="G8">
        <f>F8/D8</f>
        <v>325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3C71-3B0D-4A9F-9E3A-06B3BC8DC252}">
  <dimension ref="A3:E130"/>
  <sheetViews>
    <sheetView topLeftCell="A3" workbookViewId="0">
      <selection activeCell="B8" sqref="B8"/>
    </sheetView>
  </sheetViews>
  <sheetFormatPr defaultRowHeight="15" x14ac:dyDescent="0.25"/>
  <cols>
    <col min="1" max="1" width="27" bestFit="1" customWidth="1"/>
    <col min="2" max="4" width="15.7109375" bestFit="1" customWidth="1"/>
    <col min="5" max="25" width="11.28515625" bestFit="1" customWidth="1"/>
    <col min="26" max="26" width="12.7109375" bestFit="1" customWidth="1"/>
  </cols>
  <sheetData>
    <row r="3" spans="1:5" x14ac:dyDescent="0.25">
      <c r="A3" s="5" t="s">
        <v>46</v>
      </c>
      <c r="B3" s="8" t="s">
        <v>45</v>
      </c>
    </row>
    <row r="4" spans="1:5" x14ac:dyDescent="0.25">
      <c r="A4" s="7" t="s">
        <v>39</v>
      </c>
      <c r="B4" t="s">
        <v>40</v>
      </c>
      <c r="C4" t="s">
        <v>41</v>
      </c>
      <c r="D4" t="s">
        <v>42</v>
      </c>
      <c r="E4" t="s">
        <v>44</v>
      </c>
    </row>
    <row r="5" spans="1:5" x14ac:dyDescent="0.25">
      <c r="A5" s="4">
        <v>40604</v>
      </c>
      <c r="B5" s="6">
        <v>5100</v>
      </c>
      <c r="C5" s="6"/>
      <c r="D5" s="6"/>
      <c r="E5" s="6">
        <v>5100</v>
      </c>
    </row>
    <row r="6" spans="1:5" x14ac:dyDescent="0.25">
      <c r="A6" s="4">
        <v>40607</v>
      </c>
      <c r="B6" s="6">
        <v>340</v>
      </c>
      <c r="C6" s="6"/>
      <c r="D6" s="6"/>
      <c r="E6" s="6">
        <v>340</v>
      </c>
    </row>
    <row r="7" spans="1:5" x14ac:dyDescent="0.25">
      <c r="A7" s="4">
        <v>40617</v>
      </c>
      <c r="B7" s="6">
        <v>50</v>
      </c>
      <c r="C7" s="6">
        <v>35</v>
      </c>
      <c r="D7" s="6">
        <v>90</v>
      </c>
      <c r="E7" s="6">
        <v>175</v>
      </c>
    </row>
    <row r="8" spans="1:5" x14ac:dyDescent="0.25">
      <c r="A8" s="4">
        <v>40620</v>
      </c>
      <c r="B8" s="6">
        <v>200</v>
      </c>
      <c r="C8" s="6"/>
      <c r="D8" s="6"/>
      <c r="E8" s="6">
        <v>200</v>
      </c>
    </row>
    <row r="9" spans="1:5" x14ac:dyDescent="0.25">
      <c r="A9" s="4">
        <v>40622</v>
      </c>
      <c r="B9" s="6">
        <v>15000</v>
      </c>
      <c r="C9" s="6">
        <v>-15000</v>
      </c>
      <c r="D9" s="6"/>
      <c r="E9" s="6">
        <v>0</v>
      </c>
    </row>
    <row r="10" spans="1:5" x14ac:dyDescent="0.25">
      <c r="A10" s="4">
        <v>40628</v>
      </c>
      <c r="B10" s="6">
        <v>6720</v>
      </c>
      <c r="C10" s="6">
        <v>13000</v>
      </c>
      <c r="D10" s="6"/>
      <c r="E10" s="6">
        <v>19720</v>
      </c>
    </row>
    <row r="11" spans="1:5" x14ac:dyDescent="0.25">
      <c r="A11" s="4">
        <v>40633</v>
      </c>
      <c r="B11" s="6">
        <v>279</v>
      </c>
      <c r="C11" s="6"/>
      <c r="D11" s="6">
        <v>-100</v>
      </c>
      <c r="E11" s="6">
        <v>179</v>
      </c>
    </row>
    <row r="12" spans="1:5" x14ac:dyDescent="0.25">
      <c r="A12" s="4">
        <v>40634</v>
      </c>
      <c r="B12" s="6">
        <v>478</v>
      </c>
      <c r="C12" s="6"/>
      <c r="D12" s="6"/>
      <c r="E12" s="6">
        <v>478</v>
      </c>
    </row>
    <row r="13" spans="1:5" x14ac:dyDescent="0.25">
      <c r="A13" s="4">
        <v>40635</v>
      </c>
      <c r="B13" s="6">
        <v>1000</v>
      </c>
      <c r="C13" s="6"/>
      <c r="D13" s="6"/>
      <c r="E13" s="6">
        <v>1000</v>
      </c>
    </row>
    <row r="14" spans="1:5" x14ac:dyDescent="0.25">
      <c r="A14" s="4">
        <v>40638</v>
      </c>
      <c r="B14" s="6">
        <v>340</v>
      </c>
      <c r="C14" s="6"/>
      <c r="D14" s="6"/>
      <c r="E14" s="6">
        <v>340</v>
      </c>
    </row>
    <row r="15" spans="1:5" x14ac:dyDescent="0.25">
      <c r="A15" s="4">
        <v>40645</v>
      </c>
      <c r="B15" s="6"/>
      <c r="C15" s="6"/>
      <c r="D15" s="6">
        <v>87</v>
      </c>
      <c r="E15" s="6">
        <v>87</v>
      </c>
    </row>
    <row r="16" spans="1:5" x14ac:dyDescent="0.25">
      <c r="A16" s="4">
        <v>40648</v>
      </c>
      <c r="B16" s="6">
        <v>80</v>
      </c>
      <c r="C16" s="6">
        <v>35</v>
      </c>
      <c r="D16" s="6"/>
      <c r="E16" s="6">
        <v>115</v>
      </c>
    </row>
    <row r="17" spans="1:5" x14ac:dyDescent="0.25">
      <c r="A17" s="4">
        <v>40653</v>
      </c>
      <c r="B17" s="6">
        <v>20000</v>
      </c>
      <c r="C17" s="6">
        <v>-20000</v>
      </c>
      <c r="D17" s="6"/>
      <c r="E17" s="6">
        <v>0</v>
      </c>
    </row>
    <row r="18" spans="1:5" x14ac:dyDescent="0.25">
      <c r="A18" s="4">
        <v>40658</v>
      </c>
      <c r="B18" s="6">
        <v>1300</v>
      </c>
      <c r="C18" s="6"/>
      <c r="D18" s="6"/>
      <c r="E18" s="6">
        <v>1300</v>
      </c>
    </row>
    <row r="19" spans="1:5" x14ac:dyDescent="0.25">
      <c r="A19" s="4">
        <v>40659</v>
      </c>
      <c r="B19" s="6">
        <v>6720</v>
      </c>
      <c r="C19" s="6">
        <v>20000</v>
      </c>
      <c r="D19" s="6"/>
      <c r="E19" s="6">
        <v>26720</v>
      </c>
    </row>
    <row r="20" spans="1:5" x14ac:dyDescent="0.25">
      <c r="A20" s="4">
        <v>40663</v>
      </c>
      <c r="B20" s="6">
        <v>100</v>
      </c>
      <c r="C20" s="6"/>
      <c r="D20" s="6">
        <v>-100</v>
      </c>
      <c r="E20" s="6">
        <v>0</v>
      </c>
    </row>
    <row r="21" spans="1:5" x14ac:dyDescent="0.25">
      <c r="A21" s="4">
        <v>40664</v>
      </c>
      <c r="B21" s="6">
        <v>179</v>
      </c>
      <c r="C21" s="6"/>
      <c r="D21" s="6"/>
      <c r="E21" s="6">
        <v>179</v>
      </c>
    </row>
    <row r="22" spans="1:5" x14ac:dyDescent="0.25">
      <c r="A22" s="4">
        <v>40666</v>
      </c>
      <c r="B22" s="6">
        <v>1000</v>
      </c>
      <c r="C22" s="6"/>
      <c r="D22" s="6"/>
      <c r="E22" s="6">
        <v>1000</v>
      </c>
    </row>
    <row r="23" spans="1:5" x14ac:dyDescent="0.25">
      <c r="A23" s="4">
        <v>40668</v>
      </c>
      <c r="B23" s="6">
        <v>340</v>
      </c>
      <c r="C23" s="6"/>
      <c r="D23" s="6"/>
      <c r="E23" s="6">
        <v>340</v>
      </c>
    </row>
    <row r="24" spans="1:5" x14ac:dyDescent="0.25">
      <c r="A24" s="4">
        <v>40670</v>
      </c>
      <c r="B24" s="6">
        <v>563</v>
      </c>
      <c r="C24" s="6"/>
      <c r="D24" s="6"/>
      <c r="E24" s="6">
        <v>563</v>
      </c>
    </row>
    <row r="25" spans="1:5" x14ac:dyDescent="0.25">
      <c r="A25" s="4">
        <v>40678</v>
      </c>
      <c r="B25" s="6">
        <v>80</v>
      </c>
      <c r="C25" s="6">
        <v>35</v>
      </c>
      <c r="D25" s="6"/>
      <c r="E25" s="6">
        <v>115</v>
      </c>
    </row>
    <row r="26" spans="1:5" x14ac:dyDescent="0.25">
      <c r="A26" s="4">
        <v>40683</v>
      </c>
      <c r="B26" s="6">
        <v>20000</v>
      </c>
      <c r="C26" s="6">
        <v>-20000</v>
      </c>
      <c r="D26" s="6"/>
      <c r="E26" s="6">
        <v>0</v>
      </c>
    </row>
    <row r="27" spans="1:5" x14ac:dyDescent="0.25">
      <c r="A27" s="4">
        <v>40689</v>
      </c>
      <c r="B27" s="6">
        <v>9720</v>
      </c>
      <c r="C27" s="6">
        <v>20000</v>
      </c>
      <c r="D27" s="6"/>
      <c r="E27" s="6">
        <v>29720</v>
      </c>
    </row>
    <row r="28" spans="1:5" x14ac:dyDescent="0.25">
      <c r="A28" s="4">
        <v>40692</v>
      </c>
      <c r="B28" s="6"/>
      <c r="C28" s="6"/>
      <c r="D28" s="6">
        <v>106</v>
      </c>
      <c r="E28" s="6">
        <v>106</v>
      </c>
    </row>
    <row r="29" spans="1:5" x14ac:dyDescent="0.25">
      <c r="A29" s="4">
        <v>40694</v>
      </c>
      <c r="B29" s="6">
        <v>499</v>
      </c>
      <c r="C29" s="6"/>
      <c r="D29" s="6">
        <v>-100</v>
      </c>
      <c r="E29" s="6">
        <v>399</v>
      </c>
    </row>
    <row r="30" spans="1:5" x14ac:dyDescent="0.25">
      <c r="A30" s="4">
        <v>40696</v>
      </c>
      <c r="B30" s="6">
        <v>1000</v>
      </c>
      <c r="C30" s="6"/>
      <c r="D30" s="6"/>
      <c r="E30" s="6">
        <v>1000</v>
      </c>
    </row>
    <row r="31" spans="1:5" x14ac:dyDescent="0.25">
      <c r="A31" s="4">
        <v>40699</v>
      </c>
      <c r="B31" s="6">
        <v>340</v>
      </c>
      <c r="C31" s="6"/>
      <c r="D31" s="6"/>
      <c r="E31" s="6">
        <v>340</v>
      </c>
    </row>
    <row r="32" spans="1:5" x14ac:dyDescent="0.25">
      <c r="A32" s="4">
        <v>40700</v>
      </c>
      <c r="B32" s="6">
        <v>982</v>
      </c>
      <c r="C32" s="6"/>
      <c r="D32" s="6"/>
      <c r="E32" s="6">
        <v>982</v>
      </c>
    </row>
    <row r="33" spans="1:5" x14ac:dyDescent="0.25">
      <c r="A33" s="4">
        <v>40709</v>
      </c>
      <c r="B33" s="6">
        <v>80</v>
      </c>
      <c r="C33" s="6">
        <v>35</v>
      </c>
      <c r="D33" s="6"/>
      <c r="E33" s="6">
        <v>115</v>
      </c>
    </row>
    <row r="34" spans="1:5" x14ac:dyDescent="0.25">
      <c r="A34" s="4">
        <v>40714</v>
      </c>
      <c r="B34" s="6">
        <v>20000</v>
      </c>
      <c r="C34" s="6">
        <v>-20000</v>
      </c>
      <c r="D34" s="6"/>
      <c r="E34" s="6">
        <v>0</v>
      </c>
    </row>
    <row r="35" spans="1:5" x14ac:dyDescent="0.25">
      <c r="A35" s="4">
        <v>40716</v>
      </c>
      <c r="B35" s="6"/>
      <c r="C35" s="6"/>
      <c r="D35" s="6">
        <v>110</v>
      </c>
      <c r="E35" s="6">
        <v>110</v>
      </c>
    </row>
    <row r="36" spans="1:5" x14ac:dyDescent="0.25">
      <c r="A36" s="4">
        <v>40719</v>
      </c>
      <c r="B36" s="6">
        <v>8700</v>
      </c>
      <c r="C36" s="6"/>
      <c r="D36" s="6"/>
      <c r="E36" s="6">
        <v>8700</v>
      </c>
    </row>
    <row r="37" spans="1:5" x14ac:dyDescent="0.25">
      <c r="A37" s="4">
        <v>40720</v>
      </c>
      <c r="B37" s="6">
        <v>8502</v>
      </c>
      <c r="C37" s="6">
        <v>20000</v>
      </c>
      <c r="D37" s="6"/>
      <c r="E37" s="6">
        <v>28502</v>
      </c>
    </row>
    <row r="38" spans="1:5" x14ac:dyDescent="0.25">
      <c r="A38" s="4">
        <v>40724</v>
      </c>
      <c r="B38" s="6">
        <v>100</v>
      </c>
      <c r="C38" s="6"/>
      <c r="D38" s="6">
        <v>-100</v>
      </c>
      <c r="E38" s="6">
        <v>0</v>
      </c>
    </row>
    <row r="39" spans="1:5" x14ac:dyDescent="0.25">
      <c r="A39" s="4">
        <v>40725</v>
      </c>
      <c r="B39" s="6">
        <v>179</v>
      </c>
      <c r="C39" s="6"/>
      <c r="D39" s="6"/>
      <c r="E39" s="6">
        <v>179</v>
      </c>
    </row>
    <row r="40" spans="1:5" x14ac:dyDescent="0.25">
      <c r="A40" s="4">
        <v>40727</v>
      </c>
      <c r="B40" s="6">
        <v>1000</v>
      </c>
      <c r="C40" s="6"/>
      <c r="D40" s="6"/>
      <c r="E40" s="6">
        <v>1000</v>
      </c>
    </row>
    <row r="41" spans="1:5" x14ac:dyDescent="0.25">
      <c r="A41" s="4">
        <v>40729</v>
      </c>
      <c r="B41" s="6">
        <v>340</v>
      </c>
      <c r="C41" s="6"/>
      <c r="D41" s="6"/>
      <c r="E41" s="6">
        <v>340</v>
      </c>
    </row>
    <row r="42" spans="1:5" x14ac:dyDescent="0.25">
      <c r="A42" s="4">
        <v>40739</v>
      </c>
      <c r="B42" s="6">
        <v>80</v>
      </c>
      <c r="C42" s="6">
        <v>35</v>
      </c>
      <c r="D42" s="6"/>
      <c r="E42" s="6">
        <v>115</v>
      </c>
    </row>
    <row r="43" spans="1:5" x14ac:dyDescent="0.25">
      <c r="A43" s="4">
        <v>40740</v>
      </c>
      <c r="B43" s="6"/>
      <c r="C43" s="6"/>
      <c r="D43" s="6">
        <v>29</v>
      </c>
      <c r="E43" s="6">
        <v>29</v>
      </c>
    </row>
    <row r="44" spans="1:5" x14ac:dyDescent="0.25">
      <c r="A44" s="4">
        <v>40744</v>
      </c>
      <c r="B44" s="6">
        <v>20000</v>
      </c>
      <c r="C44" s="6">
        <v>-20000</v>
      </c>
      <c r="D44" s="6"/>
      <c r="E44" s="6">
        <v>0</v>
      </c>
    </row>
    <row r="45" spans="1:5" x14ac:dyDescent="0.25">
      <c r="A45" s="4">
        <v>40750</v>
      </c>
      <c r="B45" s="6">
        <v>6720</v>
      </c>
      <c r="C45" s="6">
        <v>20000</v>
      </c>
      <c r="D45" s="6"/>
      <c r="E45" s="6">
        <v>26720</v>
      </c>
    </row>
    <row r="46" spans="1:5" x14ac:dyDescent="0.25">
      <c r="A46" s="4">
        <v>40755</v>
      </c>
      <c r="B46" s="6">
        <v>229</v>
      </c>
      <c r="C46" s="6"/>
      <c r="D46" s="6">
        <v>-50</v>
      </c>
      <c r="E46" s="6">
        <v>179</v>
      </c>
    </row>
    <row r="47" spans="1:5" x14ac:dyDescent="0.25">
      <c r="A47" s="4">
        <v>40756</v>
      </c>
      <c r="B47" s="6">
        <v>761</v>
      </c>
      <c r="C47" s="6"/>
      <c r="D47" s="6"/>
      <c r="E47" s="6">
        <v>761</v>
      </c>
    </row>
    <row r="48" spans="1:5" x14ac:dyDescent="0.25">
      <c r="A48" s="4">
        <v>40757</v>
      </c>
      <c r="B48" s="6">
        <v>1000</v>
      </c>
      <c r="C48" s="6"/>
      <c r="D48" s="6"/>
      <c r="E48" s="6">
        <v>1000</v>
      </c>
    </row>
    <row r="49" spans="1:5" x14ac:dyDescent="0.25">
      <c r="A49" s="4">
        <v>40760</v>
      </c>
      <c r="B49" s="6">
        <v>340</v>
      </c>
      <c r="C49" s="6"/>
      <c r="D49" s="6"/>
      <c r="E49" s="6">
        <v>340</v>
      </c>
    </row>
    <row r="50" spans="1:5" x14ac:dyDescent="0.25">
      <c r="A50" s="4">
        <v>40764</v>
      </c>
      <c r="B50" s="6"/>
      <c r="C50" s="6"/>
      <c r="D50" s="6">
        <v>78</v>
      </c>
      <c r="E50" s="6">
        <v>78</v>
      </c>
    </row>
    <row r="51" spans="1:5" x14ac:dyDescent="0.25">
      <c r="A51" s="4">
        <v>40770</v>
      </c>
      <c r="B51" s="6">
        <v>1358</v>
      </c>
      <c r="C51" s="6">
        <v>35</v>
      </c>
      <c r="D51" s="6"/>
      <c r="E51" s="6">
        <v>1393</v>
      </c>
    </row>
    <row r="52" spans="1:5" x14ac:dyDescent="0.25">
      <c r="A52" s="4">
        <v>40771</v>
      </c>
      <c r="B52" s="6">
        <v>937</v>
      </c>
      <c r="C52" s="6"/>
      <c r="D52" s="6"/>
      <c r="E52" s="6">
        <v>937</v>
      </c>
    </row>
    <row r="53" spans="1:5" x14ac:dyDescent="0.25">
      <c r="A53" s="4">
        <v>40775</v>
      </c>
      <c r="B53" s="6">
        <v>20000</v>
      </c>
      <c r="C53" s="6">
        <v>-20000</v>
      </c>
      <c r="D53" s="6"/>
      <c r="E53" s="6">
        <v>0</v>
      </c>
    </row>
    <row r="54" spans="1:5" x14ac:dyDescent="0.25">
      <c r="A54" s="4">
        <v>40776</v>
      </c>
      <c r="B54" s="6">
        <v>3750</v>
      </c>
      <c r="C54" s="6"/>
      <c r="D54" s="6"/>
      <c r="E54" s="6">
        <v>3750</v>
      </c>
    </row>
    <row r="55" spans="1:5" x14ac:dyDescent="0.25">
      <c r="A55" s="4">
        <v>40779</v>
      </c>
      <c r="B55" s="6">
        <v>2000</v>
      </c>
      <c r="C55" s="6"/>
      <c r="D55" s="6"/>
      <c r="E55" s="6">
        <v>2000</v>
      </c>
    </row>
    <row r="56" spans="1:5" x14ac:dyDescent="0.25">
      <c r="A56" s="4">
        <v>40780</v>
      </c>
      <c r="B56" s="6">
        <v>6600</v>
      </c>
      <c r="C56" s="6"/>
      <c r="D56" s="6"/>
      <c r="E56" s="6">
        <v>6600</v>
      </c>
    </row>
    <row r="57" spans="1:5" x14ac:dyDescent="0.25">
      <c r="A57" s="4">
        <v>40781</v>
      </c>
      <c r="B57" s="6">
        <v>6720</v>
      </c>
      <c r="C57" s="6">
        <v>20000</v>
      </c>
      <c r="D57" s="6"/>
      <c r="E57" s="6">
        <v>26720</v>
      </c>
    </row>
    <row r="58" spans="1:5" x14ac:dyDescent="0.25">
      <c r="A58" s="4">
        <v>40786</v>
      </c>
      <c r="B58" s="6">
        <v>2829</v>
      </c>
      <c r="C58" s="6"/>
      <c r="D58" s="6">
        <v>-50</v>
      </c>
      <c r="E58" s="6">
        <v>2779</v>
      </c>
    </row>
    <row r="59" spans="1:5" x14ac:dyDescent="0.25">
      <c r="A59" s="4">
        <v>40788</v>
      </c>
      <c r="B59" s="6">
        <v>1000</v>
      </c>
      <c r="C59" s="6"/>
      <c r="D59" s="6"/>
      <c r="E59" s="6">
        <v>1000</v>
      </c>
    </row>
    <row r="60" spans="1:5" x14ac:dyDescent="0.25">
      <c r="A60" s="4">
        <v>40791</v>
      </c>
      <c r="B60" s="6">
        <v>340</v>
      </c>
      <c r="C60" s="6"/>
      <c r="D60" s="6"/>
      <c r="E60" s="6">
        <v>340</v>
      </c>
    </row>
    <row r="61" spans="1:5" x14ac:dyDescent="0.25">
      <c r="A61" s="4">
        <v>40798</v>
      </c>
      <c r="B61" s="6">
        <v>747</v>
      </c>
      <c r="C61" s="6"/>
      <c r="D61" s="6"/>
      <c r="E61" s="6">
        <v>747</v>
      </c>
    </row>
    <row r="62" spans="1:5" x14ac:dyDescent="0.25">
      <c r="A62" s="4">
        <v>40801</v>
      </c>
      <c r="B62" s="6">
        <v>80</v>
      </c>
      <c r="C62" s="6">
        <v>35</v>
      </c>
      <c r="D62" s="6"/>
      <c r="E62" s="6">
        <v>115</v>
      </c>
    </row>
    <row r="63" spans="1:5" x14ac:dyDescent="0.25">
      <c r="A63" s="4">
        <v>40804</v>
      </c>
      <c r="B63" s="6">
        <v>18120</v>
      </c>
      <c r="C63" s="6"/>
      <c r="D63" s="6"/>
      <c r="E63" s="6">
        <v>18120</v>
      </c>
    </row>
    <row r="64" spans="1:5" x14ac:dyDescent="0.25">
      <c r="A64" s="4">
        <v>40806</v>
      </c>
      <c r="B64" s="6">
        <v>20000</v>
      </c>
      <c r="C64" s="6">
        <v>-20000</v>
      </c>
      <c r="D64" s="6"/>
      <c r="E64" s="6">
        <v>0</v>
      </c>
    </row>
    <row r="65" spans="1:5" x14ac:dyDescent="0.25">
      <c r="A65" s="4">
        <v>40807</v>
      </c>
      <c r="B65" s="6"/>
      <c r="C65" s="6"/>
      <c r="D65" s="6">
        <v>90</v>
      </c>
      <c r="E65" s="6">
        <v>90</v>
      </c>
    </row>
    <row r="66" spans="1:5" x14ac:dyDescent="0.25">
      <c r="A66" s="4">
        <v>40812</v>
      </c>
      <c r="B66" s="6">
        <v>6954</v>
      </c>
      <c r="C66" s="6">
        <v>20000</v>
      </c>
      <c r="D66" s="6"/>
      <c r="E66" s="6">
        <v>26954</v>
      </c>
    </row>
    <row r="67" spans="1:5" x14ac:dyDescent="0.25">
      <c r="A67" s="4">
        <v>40816</v>
      </c>
      <c r="B67" s="6">
        <v>100</v>
      </c>
      <c r="C67" s="6"/>
      <c r="D67" s="6">
        <v>-100</v>
      </c>
      <c r="E67" s="6">
        <v>0</v>
      </c>
    </row>
    <row r="68" spans="1:5" x14ac:dyDescent="0.25">
      <c r="A68" s="4">
        <v>40817</v>
      </c>
      <c r="B68" s="6">
        <v>179</v>
      </c>
      <c r="C68" s="6"/>
      <c r="D68" s="6"/>
      <c r="E68" s="6">
        <v>179</v>
      </c>
    </row>
    <row r="69" spans="1:5" x14ac:dyDescent="0.25">
      <c r="A69" s="4">
        <v>40819</v>
      </c>
      <c r="B69" s="6">
        <v>1000</v>
      </c>
      <c r="C69" s="6"/>
      <c r="D69" s="6"/>
      <c r="E69" s="6">
        <v>1000</v>
      </c>
    </row>
    <row r="70" spans="1:5" x14ac:dyDescent="0.25">
      <c r="A70" s="4">
        <v>40820</v>
      </c>
      <c r="B70" s="6">
        <v>1887</v>
      </c>
      <c r="C70" s="6"/>
      <c r="D70" s="6"/>
      <c r="E70" s="6">
        <v>1887</v>
      </c>
    </row>
    <row r="71" spans="1:5" x14ac:dyDescent="0.25">
      <c r="A71" s="4">
        <v>40821</v>
      </c>
      <c r="B71" s="6">
        <v>340</v>
      </c>
      <c r="C71" s="6"/>
      <c r="D71" s="6"/>
      <c r="E71" s="6">
        <v>340</v>
      </c>
    </row>
    <row r="72" spans="1:5" x14ac:dyDescent="0.25">
      <c r="A72" s="4">
        <v>40829</v>
      </c>
      <c r="B72" s="6">
        <v>277.48</v>
      </c>
      <c r="C72" s="6"/>
      <c r="D72" s="6"/>
      <c r="E72" s="6">
        <v>277.48</v>
      </c>
    </row>
    <row r="73" spans="1:5" x14ac:dyDescent="0.25">
      <c r="A73" s="4">
        <v>40831</v>
      </c>
      <c r="B73" s="6">
        <v>80</v>
      </c>
      <c r="C73" s="6">
        <v>35</v>
      </c>
      <c r="D73" s="6"/>
      <c r="E73" s="6">
        <v>115</v>
      </c>
    </row>
    <row r="74" spans="1:5" x14ac:dyDescent="0.25">
      <c r="A74" s="4">
        <v>40836</v>
      </c>
      <c r="B74" s="6">
        <v>20000</v>
      </c>
      <c r="C74" s="6">
        <v>-20000</v>
      </c>
      <c r="D74" s="6"/>
      <c r="E74" s="6">
        <v>0</v>
      </c>
    </row>
    <row r="75" spans="1:5" x14ac:dyDescent="0.25">
      <c r="A75" s="4">
        <v>40840</v>
      </c>
      <c r="B75" s="6">
        <v>4242</v>
      </c>
      <c r="C75" s="6"/>
      <c r="D75" s="6"/>
      <c r="E75" s="6">
        <v>4242</v>
      </c>
    </row>
    <row r="76" spans="1:5" x14ac:dyDescent="0.25">
      <c r="A76" s="4">
        <v>40841</v>
      </c>
      <c r="B76" s="6">
        <v>3300</v>
      </c>
      <c r="C76" s="6"/>
      <c r="D76" s="6"/>
      <c r="E76" s="6">
        <v>3300</v>
      </c>
    </row>
    <row r="77" spans="1:5" x14ac:dyDescent="0.25">
      <c r="A77" s="4">
        <v>40842</v>
      </c>
      <c r="B77" s="6">
        <v>6720</v>
      </c>
      <c r="C77" s="6">
        <v>20000</v>
      </c>
      <c r="D77" s="6"/>
      <c r="E77" s="6">
        <v>26720</v>
      </c>
    </row>
    <row r="78" spans="1:5" x14ac:dyDescent="0.25">
      <c r="A78" s="4">
        <v>40844</v>
      </c>
      <c r="B78" s="6"/>
      <c r="C78" s="6"/>
      <c r="D78" s="6">
        <v>218</v>
      </c>
      <c r="E78" s="6">
        <v>218</v>
      </c>
    </row>
    <row r="79" spans="1:5" x14ac:dyDescent="0.25">
      <c r="A79" s="4">
        <v>40847</v>
      </c>
      <c r="B79" s="6">
        <v>379</v>
      </c>
      <c r="C79" s="6"/>
      <c r="D79" s="6">
        <v>-200</v>
      </c>
      <c r="E79" s="6">
        <v>179</v>
      </c>
    </row>
    <row r="80" spans="1:5" x14ac:dyDescent="0.25">
      <c r="A80" s="4">
        <v>40849</v>
      </c>
      <c r="B80" s="6">
        <v>1000</v>
      </c>
      <c r="C80" s="6"/>
      <c r="D80" s="6"/>
      <c r="E80" s="6">
        <v>1000</v>
      </c>
    </row>
    <row r="81" spans="1:5" x14ac:dyDescent="0.25">
      <c r="A81" s="4">
        <v>40850</v>
      </c>
      <c r="B81" s="6"/>
      <c r="C81" s="6"/>
      <c r="D81" s="6">
        <v>62</v>
      </c>
      <c r="E81" s="6">
        <v>62</v>
      </c>
    </row>
    <row r="82" spans="1:5" x14ac:dyDescent="0.25">
      <c r="A82" s="4">
        <v>40852</v>
      </c>
      <c r="B82" s="6">
        <v>340</v>
      </c>
      <c r="C82" s="6"/>
      <c r="D82" s="6"/>
      <c r="E82" s="6">
        <v>340</v>
      </c>
    </row>
    <row r="83" spans="1:5" x14ac:dyDescent="0.25">
      <c r="A83" s="4">
        <v>40862</v>
      </c>
      <c r="B83" s="6">
        <v>80</v>
      </c>
      <c r="C83" s="6">
        <v>35</v>
      </c>
      <c r="D83" s="6"/>
      <c r="E83" s="6">
        <v>115</v>
      </c>
    </row>
    <row r="84" spans="1:5" x14ac:dyDescent="0.25">
      <c r="A84" s="4">
        <v>40866</v>
      </c>
      <c r="B84" s="6"/>
      <c r="C84" s="6"/>
      <c r="D84" s="6">
        <v>102</v>
      </c>
      <c r="E84" s="6">
        <v>102</v>
      </c>
    </row>
    <row r="85" spans="1:5" x14ac:dyDescent="0.25">
      <c r="A85" s="4">
        <v>40867</v>
      </c>
      <c r="B85" s="6">
        <v>20000</v>
      </c>
      <c r="C85" s="6">
        <v>-20000</v>
      </c>
      <c r="D85" s="6"/>
      <c r="E85" s="6">
        <v>0</v>
      </c>
    </row>
    <row r="86" spans="1:5" x14ac:dyDescent="0.25">
      <c r="A86" s="4">
        <v>40868</v>
      </c>
      <c r="B86" s="6">
        <v>289</v>
      </c>
      <c r="C86" s="6"/>
      <c r="D86" s="6"/>
      <c r="E86" s="6">
        <v>289</v>
      </c>
    </row>
    <row r="87" spans="1:5" x14ac:dyDescent="0.25">
      <c r="A87" s="4">
        <v>40873</v>
      </c>
      <c r="B87" s="6">
        <v>6720</v>
      </c>
      <c r="C87" s="6">
        <v>20000</v>
      </c>
      <c r="D87" s="6"/>
      <c r="E87" s="6">
        <v>26720</v>
      </c>
    </row>
    <row r="88" spans="1:5" x14ac:dyDescent="0.25">
      <c r="A88" s="4">
        <v>40877</v>
      </c>
      <c r="B88" s="6">
        <v>170</v>
      </c>
      <c r="C88" s="6"/>
      <c r="D88" s="6">
        <v>-170</v>
      </c>
      <c r="E88" s="6">
        <v>0</v>
      </c>
    </row>
    <row r="89" spans="1:5" x14ac:dyDescent="0.25">
      <c r="A89" s="4">
        <v>40878</v>
      </c>
      <c r="B89" s="6">
        <v>179</v>
      </c>
      <c r="C89" s="6"/>
      <c r="D89" s="6"/>
      <c r="E89" s="6">
        <v>179</v>
      </c>
    </row>
    <row r="90" spans="1:5" x14ac:dyDescent="0.25">
      <c r="A90" s="4">
        <v>40880</v>
      </c>
      <c r="B90" s="6">
        <v>1000</v>
      </c>
      <c r="C90" s="6"/>
      <c r="D90" s="6"/>
      <c r="E90" s="6">
        <v>1000</v>
      </c>
    </row>
    <row r="91" spans="1:5" x14ac:dyDescent="0.25">
      <c r="A91" s="4">
        <v>40882</v>
      </c>
      <c r="B91" s="6">
        <v>1322</v>
      </c>
      <c r="C91" s="6"/>
      <c r="D91" s="6"/>
      <c r="E91" s="6">
        <v>1322</v>
      </c>
    </row>
    <row r="92" spans="1:5" x14ac:dyDescent="0.25">
      <c r="A92" s="4">
        <v>40883</v>
      </c>
      <c r="B92" s="6"/>
      <c r="C92" s="6"/>
      <c r="D92" s="6">
        <v>96</v>
      </c>
      <c r="E92" s="6">
        <v>96</v>
      </c>
    </row>
    <row r="93" spans="1:5" x14ac:dyDescent="0.25">
      <c r="A93" s="4">
        <v>40892</v>
      </c>
      <c r="B93" s="6">
        <v>80</v>
      </c>
      <c r="C93" s="6">
        <v>35</v>
      </c>
      <c r="D93" s="6"/>
      <c r="E93" s="6">
        <v>115</v>
      </c>
    </row>
    <row r="94" spans="1:5" x14ac:dyDescent="0.25">
      <c r="A94" s="4">
        <v>40897</v>
      </c>
      <c r="B94" s="6">
        <v>20000</v>
      </c>
      <c r="C94" s="6">
        <v>-20000</v>
      </c>
      <c r="D94" s="6"/>
      <c r="E94" s="6">
        <v>0</v>
      </c>
    </row>
    <row r="95" spans="1:5" x14ac:dyDescent="0.25">
      <c r="A95" s="4">
        <v>40902</v>
      </c>
      <c r="B95" s="6">
        <v>8400</v>
      </c>
      <c r="C95" s="6"/>
      <c r="D95" s="6"/>
      <c r="E95" s="6">
        <v>8400</v>
      </c>
    </row>
    <row r="96" spans="1:5" x14ac:dyDescent="0.25">
      <c r="A96" s="4">
        <v>40903</v>
      </c>
      <c r="B96" s="6">
        <v>6720</v>
      </c>
      <c r="C96" s="6">
        <v>20000</v>
      </c>
      <c r="D96" s="6"/>
      <c r="E96" s="6">
        <v>26720</v>
      </c>
    </row>
    <row r="97" spans="1:5" x14ac:dyDescent="0.25">
      <c r="A97" s="4">
        <v>40908</v>
      </c>
      <c r="B97" s="6">
        <v>279</v>
      </c>
      <c r="C97" s="6"/>
      <c r="D97" s="6">
        <v>-100</v>
      </c>
      <c r="E97" s="6">
        <v>179</v>
      </c>
    </row>
    <row r="98" spans="1:5" x14ac:dyDescent="0.25">
      <c r="A98" t="s">
        <v>47</v>
      </c>
      <c r="B98" s="6"/>
      <c r="C98" s="6"/>
      <c r="D98" s="6"/>
      <c r="E98" s="6"/>
    </row>
    <row r="99" spans="1:5" x14ac:dyDescent="0.25">
      <c r="A99" t="s">
        <v>48</v>
      </c>
      <c r="B99" s="6"/>
      <c r="C99" s="6"/>
      <c r="D99" s="6"/>
      <c r="E99" s="6"/>
    </row>
    <row r="100" spans="1:5" x14ac:dyDescent="0.25">
      <c r="A100" t="s">
        <v>49</v>
      </c>
      <c r="B100" s="6"/>
      <c r="C100" s="6"/>
      <c r="D100" s="6"/>
      <c r="E100" s="6"/>
    </row>
    <row r="101" spans="1:5" x14ac:dyDescent="0.25">
      <c r="A101" t="s">
        <v>50</v>
      </c>
      <c r="B101" s="6"/>
      <c r="C101" s="6"/>
      <c r="D101" s="6"/>
      <c r="E101" s="6"/>
    </row>
    <row r="102" spans="1:5" x14ac:dyDescent="0.25">
      <c r="A102" t="s">
        <v>51</v>
      </c>
      <c r="B102" s="6"/>
      <c r="C102" s="6"/>
      <c r="D102" s="6"/>
      <c r="E102" s="6"/>
    </row>
    <row r="103" spans="1:5" x14ac:dyDescent="0.25">
      <c r="A103" t="s">
        <v>52</v>
      </c>
      <c r="B103" s="6"/>
      <c r="C103" s="6"/>
      <c r="D103" s="6"/>
      <c r="E103" s="6"/>
    </row>
    <row r="104" spans="1:5" x14ac:dyDescent="0.25">
      <c r="A104" t="s">
        <v>53</v>
      </c>
      <c r="B104" s="6"/>
      <c r="C104" s="6"/>
      <c r="D104" s="6"/>
      <c r="E104" s="6"/>
    </row>
    <row r="105" spans="1:5" x14ac:dyDescent="0.25">
      <c r="A105" t="s">
        <v>54</v>
      </c>
      <c r="B105" s="6"/>
      <c r="C105" s="6"/>
      <c r="D105" s="6"/>
      <c r="E105" s="6"/>
    </row>
    <row r="106" spans="1:5" x14ac:dyDescent="0.25">
      <c r="A106" t="s">
        <v>55</v>
      </c>
      <c r="B106" s="6"/>
      <c r="C106" s="6"/>
      <c r="D106" s="6"/>
      <c r="E106" s="6"/>
    </row>
    <row r="107" spans="1:5" x14ac:dyDescent="0.25">
      <c r="A107" t="s">
        <v>56</v>
      </c>
      <c r="B107" s="6"/>
      <c r="C107" s="6"/>
      <c r="D107" s="6"/>
      <c r="E107" s="6"/>
    </row>
    <row r="108" spans="1:5" x14ac:dyDescent="0.25">
      <c r="A108" t="s">
        <v>57</v>
      </c>
      <c r="B108" s="6"/>
      <c r="C108" s="6"/>
      <c r="D108" s="6"/>
      <c r="E108" s="6"/>
    </row>
    <row r="109" spans="1:5" x14ac:dyDescent="0.25">
      <c r="A109" t="s">
        <v>58</v>
      </c>
      <c r="B109" s="6"/>
      <c r="C109" s="6"/>
      <c r="D109" s="6"/>
      <c r="E109" s="6"/>
    </row>
    <row r="110" spans="1:5" x14ac:dyDescent="0.25">
      <c r="A110" t="s">
        <v>59</v>
      </c>
      <c r="B110" s="6"/>
      <c r="C110" s="6"/>
      <c r="D110" s="6"/>
      <c r="E110" s="6"/>
    </row>
    <row r="111" spans="1:5" x14ac:dyDescent="0.25">
      <c r="A111" t="s">
        <v>60</v>
      </c>
      <c r="B111" s="6"/>
      <c r="C111" s="6"/>
      <c r="D111" s="6"/>
      <c r="E111" s="6"/>
    </row>
    <row r="112" spans="1:5" x14ac:dyDescent="0.25">
      <c r="A112" t="s">
        <v>61</v>
      </c>
      <c r="B112" s="6"/>
      <c r="C112" s="6"/>
      <c r="D112" s="6"/>
      <c r="E112" s="6"/>
    </row>
    <row r="113" spans="1:5" x14ac:dyDescent="0.25">
      <c r="A113" s="4">
        <v>40910</v>
      </c>
      <c r="B113" s="6">
        <v>1000</v>
      </c>
      <c r="C113" s="6"/>
      <c r="D113" s="6"/>
      <c r="E113" s="6">
        <v>1000</v>
      </c>
    </row>
    <row r="114" spans="1:5" x14ac:dyDescent="0.25">
      <c r="A114" s="4">
        <v>40913</v>
      </c>
      <c r="B114" s="6">
        <v>340</v>
      </c>
      <c r="C114" s="6"/>
      <c r="D114" s="6"/>
      <c r="E114" s="6">
        <v>340</v>
      </c>
    </row>
    <row r="115" spans="1:5" x14ac:dyDescent="0.25">
      <c r="A115" s="4">
        <v>40923</v>
      </c>
      <c r="B115" s="6">
        <v>80</v>
      </c>
      <c r="C115" s="6">
        <v>35</v>
      </c>
      <c r="D115" s="6"/>
      <c r="E115" s="6">
        <v>115</v>
      </c>
    </row>
    <row r="116" spans="1:5" x14ac:dyDescent="0.25">
      <c r="A116" s="4">
        <v>40924</v>
      </c>
      <c r="B116" s="6">
        <v>1392</v>
      </c>
      <c r="C116" s="6"/>
      <c r="D116" s="6">
        <v>105</v>
      </c>
      <c r="E116" s="6">
        <v>1497</v>
      </c>
    </row>
    <row r="117" spans="1:5" x14ac:dyDescent="0.25">
      <c r="A117" s="4">
        <v>40928</v>
      </c>
      <c r="B117" s="6">
        <v>20000</v>
      </c>
      <c r="C117" s="6">
        <v>-20000</v>
      </c>
      <c r="D117" s="6"/>
      <c r="E117" s="6">
        <v>0</v>
      </c>
    </row>
    <row r="118" spans="1:5" x14ac:dyDescent="0.25">
      <c r="A118" s="4">
        <v>40929</v>
      </c>
      <c r="B118" s="6"/>
      <c r="C118" s="6"/>
      <c r="D118" s="6">
        <v>61</v>
      </c>
      <c r="E118" s="6">
        <v>61</v>
      </c>
    </row>
    <row r="119" spans="1:5" x14ac:dyDescent="0.25">
      <c r="A119" s="4">
        <v>40934</v>
      </c>
      <c r="B119" s="6">
        <v>6720</v>
      </c>
      <c r="C119" s="6">
        <v>20000</v>
      </c>
      <c r="D119" s="6"/>
      <c r="E119" s="6">
        <v>26720</v>
      </c>
    </row>
    <row r="120" spans="1:5" x14ac:dyDescent="0.25">
      <c r="A120" s="4">
        <v>40939</v>
      </c>
      <c r="B120" s="6">
        <v>738.25</v>
      </c>
      <c r="C120" s="6"/>
      <c r="D120" s="6">
        <v>-170</v>
      </c>
      <c r="E120" s="6">
        <v>568.25</v>
      </c>
    </row>
    <row r="121" spans="1:5" x14ac:dyDescent="0.25">
      <c r="A121" s="4">
        <v>40941</v>
      </c>
      <c r="B121" s="6">
        <v>1000</v>
      </c>
      <c r="C121" s="6"/>
      <c r="D121" s="6"/>
      <c r="E121" s="6">
        <v>1000</v>
      </c>
    </row>
    <row r="122" spans="1:5" x14ac:dyDescent="0.25">
      <c r="A122" s="4">
        <v>40944</v>
      </c>
      <c r="B122" s="6">
        <v>340</v>
      </c>
      <c r="C122" s="6"/>
      <c r="D122" s="6"/>
      <c r="E122" s="6">
        <v>340</v>
      </c>
    </row>
    <row r="123" spans="1:5" x14ac:dyDescent="0.25">
      <c r="A123" s="4">
        <v>40954</v>
      </c>
      <c r="B123" s="6">
        <v>80</v>
      </c>
      <c r="C123" s="6">
        <v>35</v>
      </c>
      <c r="D123" s="6"/>
      <c r="E123" s="6">
        <v>115</v>
      </c>
    </row>
    <row r="124" spans="1:5" x14ac:dyDescent="0.25">
      <c r="A124" s="4">
        <v>40959</v>
      </c>
      <c r="B124" s="6">
        <v>20000</v>
      </c>
      <c r="C124" s="6">
        <v>-20000</v>
      </c>
      <c r="D124" s="6"/>
      <c r="E124" s="6">
        <v>0</v>
      </c>
    </row>
    <row r="125" spans="1:5" x14ac:dyDescent="0.25">
      <c r="A125" s="4">
        <v>40964</v>
      </c>
      <c r="B125" s="6">
        <v>2200</v>
      </c>
      <c r="C125" s="6"/>
      <c r="D125" s="6">
        <v>75</v>
      </c>
      <c r="E125" s="6">
        <v>2275</v>
      </c>
    </row>
    <row r="126" spans="1:5" x14ac:dyDescent="0.25">
      <c r="A126" s="4">
        <v>40965</v>
      </c>
      <c r="B126" s="6">
        <v>6720</v>
      </c>
      <c r="C126" s="6">
        <v>20000</v>
      </c>
      <c r="D126" s="6"/>
      <c r="E126" s="6">
        <v>26720</v>
      </c>
    </row>
    <row r="127" spans="1:5" x14ac:dyDescent="0.25">
      <c r="A127" s="4">
        <v>40966</v>
      </c>
      <c r="B127" s="6">
        <v>514</v>
      </c>
      <c r="C127" s="6"/>
      <c r="D127" s="6"/>
      <c r="E127" s="6">
        <v>514</v>
      </c>
    </row>
    <row r="128" spans="1:5" x14ac:dyDescent="0.25">
      <c r="A128" s="4">
        <v>40968</v>
      </c>
      <c r="B128" s="6">
        <v>3770</v>
      </c>
      <c r="C128" s="6"/>
      <c r="D128" s="6">
        <v>-70</v>
      </c>
      <c r="E128" s="6">
        <v>3700</v>
      </c>
    </row>
    <row r="129" spans="1:5" x14ac:dyDescent="0.25">
      <c r="A129" t="s">
        <v>43</v>
      </c>
      <c r="B129" s="6">
        <v>11468</v>
      </c>
      <c r="C129" s="6"/>
      <c r="D129" s="6"/>
      <c r="E129" s="6">
        <v>11468</v>
      </c>
    </row>
    <row r="130" spans="1:5" x14ac:dyDescent="0.25">
      <c r="A130" t="s">
        <v>44</v>
      </c>
      <c r="B130" s="6">
        <v>433321.73</v>
      </c>
      <c r="C130" s="6">
        <v>-1580</v>
      </c>
      <c r="D130" s="6">
        <v>-1</v>
      </c>
      <c r="E130" s="6">
        <v>431740.73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Credit Card Debt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2023-04-23T21:17:51Z</dcterms:created>
  <dcterms:modified xsi:type="dcterms:W3CDTF">2023-04-30T22:09:51Z</dcterms:modified>
</cp:coreProperties>
</file>