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ric\Desktop\"/>
    </mc:Choice>
  </mc:AlternateContent>
  <xr:revisionPtr revIDLastSave="0" documentId="13_ncr:1_{6DAFEF2A-4CAA-43D0-A054-F7F365246A11}" xr6:coauthVersionLast="46" xr6:coauthVersionMax="46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5" i="1"/>
  <c r="D28" i="1" s="1"/>
  <c r="N12" i="1" s="1"/>
  <c r="E22" i="1"/>
  <c r="M12" i="1" s="1"/>
  <c r="D22" i="1"/>
  <c r="L12" i="1" s="1"/>
  <c r="K20" i="1"/>
  <c r="E17" i="1"/>
  <c r="D17" i="1"/>
  <c r="F17" i="1" s="1"/>
  <c r="K12" i="1" s="1"/>
  <c r="G16" i="1"/>
  <c r="M21" i="1" s="1"/>
  <c r="E12" i="1"/>
  <c r="D12" i="1"/>
  <c r="F12" i="1" s="1"/>
  <c r="J12" i="1" s="1"/>
  <c r="G11" i="1"/>
  <c r="L21" i="1" s="1"/>
  <c r="L14" i="1" l="1"/>
  <c r="K23" i="1"/>
  <c r="L3" i="1" l="1"/>
  <c r="L4" i="1" l="1"/>
  <c r="L6" i="1" s="1"/>
  <c r="L8" i="1" s="1"/>
  <c r="L16" i="1" l="1"/>
</calcChain>
</file>

<file path=xl/sharedStrings.xml><?xml version="1.0" encoding="utf-8"?>
<sst xmlns="http://schemas.openxmlformats.org/spreadsheetml/2006/main" count="50" uniqueCount="41">
  <si>
    <t>First Tax From Salary</t>
  </si>
  <si>
    <t>First Tax Sum from Salary</t>
  </si>
  <si>
    <t>First tax</t>
  </si>
  <si>
    <t>Second tax</t>
  </si>
  <si>
    <t>Evening</t>
  </si>
  <si>
    <t>Second Tax From Salary</t>
  </si>
  <si>
    <t>Sunday</t>
  </si>
  <si>
    <t>Ordinary</t>
  </si>
  <si>
    <t>Evening bonus Sundays</t>
  </si>
  <si>
    <t>Tax In Total</t>
  </si>
  <si>
    <t>SUNDAY</t>
  </si>
  <si>
    <t>Time</t>
  </si>
  <si>
    <t>16:00-18:00</t>
  </si>
  <si>
    <t>18:00-22:15</t>
  </si>
  <si>
    <t>Monday</t>
  </si>
  <si>
    <t>BodyPump</t>
  </si>
  <si>
    <t>Fitness guide</t>
  </si>
  <si>
    <t>Office</t>
  </si>
  <si>
    <t>hours</t>
  </si>
  <si>
    <t>Days</t>
  </si>
  <si>
    <t>Sum</t>
  </si>
  <si>
    <t>Monthly</t>
  </si>
  <si>
    <t>MONDAY</t>
  </si>
  <si>
    <t>Earning In Total Before Tax:</t>
  </si>
  <si>
    <t>SU Limit :13 400</t>
  </si>
  <si>
    <t>15:00-18:00</t>
  </si>
  <si>
    <t>18:00-22:30</t>
  </si>
  <si>
    <t>Total Salary After Tax</t>
  </si>
  <si>
    <t>Hours</t>
  </si>
  <si>
    <t>GYM</t>
  </si>
  <si>
    <t>Office Hours</t>
  </si>
  <si>
    <t>Warehouse Hours</t>
  </si>
  <si>
    <t>Sunday Hours</t>
  </si>
  <si>
    <t>Monday Hours</t>
  </si>
  <si>
    <t>Salary</t>
  </si>
  <si>
    <t>Total Hours</t>
  </si>
  <si>
    <t>Thursday</t>
  </si>
  <si>
    <t>Thursday Salary</t>
  </si>
  <si>
    <t>Friday</t>
  </si>
  <si>
    <t>Friday Salary</t>
  </si>
  <si>
    <t>Salary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</si>
</sst>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XDR&quot;_-;\-* #,##0.00\ &quot;XDR&quot;_-;_-* &quot;-&quot;??\ &quot;XDR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1">
    <xf numFmtId="0" fontId="0" fillId="0" borderId="0" xfId="0"/>
    <xf numFmtId="0" fontId="0" fillId="0" borderId="0" xfId="1" applyNumberFormat="1" applyFont="1" applyBorder="1" applyAlignment="1" applyProtection="1"/>
    <xf numFmtId="0" fontId="0" fillId="0" borderId="0" xfId="0" applyAlignment="1">
      <alignment horizontal="center"/>
    </xf>
    <xf numFmtId="0" fontId="4" fillId="4" borderId="1" xfId="4" applyAlignment="1">
      <alignment horizontal="center"/>
    </xf>
    <xf numFmtId="0" fontId="0" fillId="0" borderId="0" xfId="0" applyAlignment="1">
      <alignment horizontal="center"/>
    </xf>
    <xf numFmtId="0" fontId="2" fillId="2" borderId="0" xfId="2" applyBorder="1" applyAlignment="1">
      <alignment horizontal="center"/>
    </xf>
    <xf numFmtId="0" fontId="3" fillId="3" borderId="0" xfId="3"/>
    <xf numFmtId="0" fontId="5" fillId="0" borderId="0" xfId="0" applyFont="1" applyAlignment="1">
      <alignment horizontal="center"/>
    </xf>
    <xf numFmtId="0" fontId="2" fillId="2" borderId="0" xfId="2" applyAlignment="1">
      <alignment horizontal="center"/>
    </xf>
    <xf numFmtId="20" fontId="0" fillId="0" borderId="0" xfId="0" applyNumberFormat="1"/>
    <xf numFmtId="0" fontId="5" fillId="0" borderId="0" xfId="0" applyFont="1"/>
  </cellXfs>
  <cellStyles count="5">
    <cellStyle name="Bad" xfId="3" builtinId="27"/>
    <cellStyle name="Currency" xfId="1" builtinId="4"/>
    <cellStyle name="Good" xfId="2" builtinId="26"/>
    <cellStyle name="Input" xfId="4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8"/>
  <sheetViews>
    <sheetView tabSelected="1" workbookViewId="0">
      <selection activeCell="R17" sqref="R17"/>
    </sheetView>
  </sheetViews>
  <sheetFormatPr defaultRowHeight="15" x14ac:dyDescent="0.25"/>
  <cols>
    <col min="1" max="15" width="12.7109375" customWidth="1"/>
  </cols>
  <sheetData>
    <row r="3" spans="2:14" x14ac:dyDescent="0.25">
      <c r="E3" s="1"/>
      <c r="J3" s="2" t="s">
        <v>0</v>
      </c>
      <c r="K3" s="2"/>
      <c r="L3" s="3">
        <f>PRODUCT(L14,M5)</f>
        <v>964.48</v>
      </c>
    </row>
    <row r="4" spans="2:14" x14ac:dyDescent="0.25">
      <c r="J4" s="2" t="s">
        <v>1</v>
      </c>
      <c r="K4" s="2"/>
      <c r="L4" s="4">
        <f>L14-L3</f>
        <v>11091.52</v>
      </c>
      <c r="M4" s="4" t="s">
        <v>2</v>
      </c>
      <c r="N4" s="4" t="s">
        <v>3</v>
      </c>
    </row>
    <row r="5" spans="2:14" x14ac:dyDescent="0.25">
      <c r="M5" s="3">
        <v>0.08</v>
      </c>
      <c r="N5" s="3">
        <v>0.37</v>
      </c>
    </row>
    <row r="6" spans="2:14" x14ac:dyDescent="0.25">
      <c r="F6" s="4" t="s">
        <v>4</v>
      </c>
      <c r="J6" s="2" t="s">
        <v>5</v>
      </c>
      <c r="K6" s="2"/>
      <c r="L6" s="3">
        <f>(L4*N5)</f>
        <v>4103.8624</v>
      </c>
    </row>
    <row r="7" spans="2:14" x14ac:dyDescent="0.25">
      <c r="C7" s="4" t="s">
        <v>6</v>
      </c>
      <c r="D7" s="4" t="s">
        <v>7</v>
      </c>
      <c r="E7" s="2" t="s">
        <v>8</v>
      </c>
      <c r="F7" s="2"/>
    </row>
    <row r="8" spans="2:14" x14ac:dyDescent="0.25">
      <c r="C8" s="4">
        <v>165</v>
      </c>
      <c r="D8" s="4">
        <v>120</v>
      </c>
      <c r="E8" s="4">
        <v>188</v>
      </c>
      <c r="F8" s="4">
        <v>137</v>
      </c>
      <c r="J8" s="2" t="s">
        <v>9</v>
      </c>
      <c r="K8" s="2"/>
      <c r="L8" s="4">
        <f>PRODUCT(L3+L6)</f>
        <v>5068.3423999999995</v>
      </c>
      <c r="N8" s="4"/>
    </row>
    <row r="9" spans="2:14" x14ac:dyDescent="0.25">
      <c r="B9" s="4" t="s">
        <v>10</v>
      </c>
    </row>
    <row r="10" spans="2:14" x14ac:dyDescent="0.25">
      <c r="C10" s="4" t="s">
        <v>11</v>
      </c>
      <c r="D10" s="4" t="s">
        <v>12</v>
      </c>
      <c r="E10" s="4" t="s">
        <v>13</v>
      </c>
      <c r="J10" s="4" t="s">
        <v>6</v>
      </c>
      <c r="K10" s="4" t="s">
        <v>14</v>
      </c>
      <c r="L10" s="4" t="s">
        <v>15</v>
      </c>
      <c r="M10" s="4" t="s">
        <v>16</v>
      </c>
      <c r="N10" s="4" t="s">
        <v>17</v>
      </c>
    </row>
    <row r="11" spans="2:14" x14ac:dyDescent="0.25">
      <c r="C11" s="4" t="s">
        <v>18</v>
      </c>
      <c r="D11" s="4">
        <v>2</v>
      </c>
      <c r="E11" s="4">
        <v>4.25</v>
      </c>
      <c r="G11" s="4">
        <f>D11+E11</f>
        <v>6.25</v>
      </c>
      <c r="I11" s="4" t="s">
        <v>19</v>
      </c>
      <c r="J11" s="4">
        <v>4</v>
      </c>
      <c r="K11" s="4">
        <v>0</v>
      </c>
      <c r="L11" s="4">
        <v>2</v>
      </c>
      <c r="M11" s="4">
        <v>0</v>
      </c>
      <c r="N11" s="4">
        <v>4</v>
      </c>
    </row>
    <row r="12" spans="2:14" x14ac:dyDescent="0.25">
      <c r="C12" s="4" t="s">
        <v>20</v>
      </c>
      <c r="D12" s="4">
        <f>PRODUCT(C8,D11)</f>
        <v>330</v>
      </c>
      <c r="E12" s="4">
        <f>PRODUCT(E8,E11)</f>
        <v>799</v>
      </c>
      <c r="F12" s="4">
        <f>SUM(D12,E12)</f>
        <v>1129</v>
      </c>
      <c r="I12" s="4" t="s">
        <v>21</v>
      </c>
      <c r="J12" s="4">
        <f>PRODUCT(J11,F12)</f>
        <v>4516</v>
      </c>
      <c r="K12" s="4">
        <f>PRODUCT(K11,F17)</f>
        <v>0</v>
      </c>
      <c r="L12" s="4">
        <f>PRODUCT(L11,D22)</f>
        <v>340</v>
      </c>
      <c r="M12" s="4">
        <f>(M11*E22)</f>
        <v>0</v>
      </c>
      <c r="N12" s="4">
        <f>PRODUCT(N11,D28)</f>
        <v>7200</v>
      </c>
    </row>
    <row r="14" spans="2:14" x14ac:dyDescent="0.25">
      <c r="B14" s="4" t="s">
        <v>22</v>
      </c>
      <c r="J14" s="2" t="s">
        <v>23</v>
      </c>
      <c r="K14" s="2"/>
      <c r="L14" s="5">
        <f>SUM(J12,K12,L12,N12,M12)</f>
        <v>12056</v>
      </c>
      <c r="M14" s="5"/>
      <c r="N14" s="6" t="s">
        <v>24</v>
      </c>
    </row>
    <row r="15" spans="2:14" x14ac:dyDescent="0.25">
      <c r="C15" s="4" t="s">
        <v>11</v>
      </c>
      <c r="D15" s="4" t="s">
        <v>25</v>
      </c>
      <c r="E15" s="4" t="s">
        <v>26</v>
      </c>
      <c r="J15" s="4"/>
    </row>
    <row r="16" spans="2:14" x14ac:dyDescent="0.25">
      <c r="C16" s="4" t="s">
        <v>18</v>
      </c>
      <c r="D16" s="4">
        <v>3</v>
      </c>
      <c r="E16" s="4">
        <v>3.5</v>
      </c>
      <c r="G16" s="4">
        <f>SUM(D16+E16)</f>
        <v>6.5</v>
      </c>
      <c r="J16" s="7" t="s">
        <v>27</v>
      </c>
      <c r="K16" s="7"/>
      <c r="L16" s="8">
        <f>(L14-L3-L6)</f>
        <v>6987.6576000000005</v>
      </c>
      <c r="M16" s="8"/>
    </row>
    <row r="17" spans="2:13" x14ac:dyDescent="0.25">
      <c r="C17" s="4" t="s">
        <v>20</v>
      </c>
      <c r="D17" s="4">
        <f>PRODUCT(D8,D16)</f>
        <v>360</v>
      </c>
      <c r="E17" s="4">
        <f>PRODUCT(F8,E16)</f>
        <v>479.5</v>
      </c>
      <c r="F17" s="4">
        <f>SUM(D17,E17)</f>
        <v>839.5</v>
      </c>
    </row>
    <row r="18" spans="2:13" x14ac:dyDescent="0.25">
      <c r="K18" s="2" t="s">
        <v>28</v>
      </c>
      <c r="L18" s="2"/>
    </row>
    <row r="19" spans="2:13" x14ac:dyDescent="0.25">
      <c r="B19" s="4" t="s">
        <v>29</v>
      </c>
      <c r="D19" s="4" t="s">
        <v>15</v>
      </c>
      <c r="E19" s="4" t="s">
        <v>16</v>
      </c>
      <c r="F19" s="4"/>
      <c r="K19" s="4" t="s">
        <v>30</v>
      </c>
      <c r="L19" s="2" t="s">
        <v>31</v>
      </c>
      <c r="M19" s="2"/>
    </row>
    <row r="20" spans="2:13" x14ac:dyDescent="0.25">
      <c r="C20" s="4" t="s">
        <v>28</v>
      </c>
      <c r="D20" s="4">
        <v>1</v>
      </c>
      <c r="E20" s="4">
        <v>1</v>
      </c>
      <c r="F20" s="4"/>
      <c r="K20" s="4">
        <f>SUM(N11*D26)</f>
        <v>30</v>
      </c>
      <c r="L20" s="4" t="s">
        <v>32</v>
      </c>
      <c r="M20" s="4" t="s">
        <v>33</v>
      </c>
    </row>
    <row r="21" spans="2:13" x14ac:dyDescent="0.25">
      <c r="C21" s="4" t="s">
        <v>34</v>
      </c>
      <c r="D21" s="4">
        <v>170</v>
      </c>
      <c r="E21" s="4">
        <v>117</v>
      </c>
      <c r="F21" s="4"/>
      <c r="L21" s="4">
        <f>G11*J11</f>
        <v>25</v>
      </c>
      <c r="M21" s="4">
        <f>G16*K11</f>
        <v>0</v>
      </c>
    </row>
    <row r="22" spans="2:13" x14ac:dyDescent="0.25">
      <c r="C22" s="4" t="s">
        <v>20</v>
      </c>
      <c r="D22" s="4">
        <f>(D20*D21)</f>
        <v>170</v>
      </c>
      <c r="E22" s="4">
        <f>(E20*E21)</f>
        <v>117</v>
      </c>
      <c r="F22" s="4"/>
      <c r="J22" s="7" t="s">
        <v>35</v>
      </c>
      <c r="K22" s="7"/>
      <c r="L22" s="7"/>
      <c r="M22" s="7"/>
    </row>
    <row r="23" spans="2:13" x14ac:dyDescent="0.25">
      <c r="B23" s="4" t="s">
        <v>17</v>
      </c>
      <c r="D23" s="9"/>
      <c r="J23" s="10"/>
      <c r="K23" s="7">
        <f>L21+M21+L11+K20</f>
        <v>57</v>
      </c>
      <c r="L23" s="7"/>
      <c r="M23" s="10"/>
    </row>
    <row r="24" spans="2:13" x14ac:dyDescent="0.25">
      <c r="C24" t="s">
        <v>36</v>
      </c>
      <c r="D24">
        <v>7.5</v>
      </c>
    </row>
    <row r="25" spans="2:13" x14ac:dyDescent="0.25">
      <c r="C25" t="s">
        <v>37</v>
      </c>
      <c r="D25">
        <f>SUM(D24*D8)</f>
        <v>900</v>
      </c>
    </row>
    <row r="26" spans="2:13" x14ac:dyDescent="0.25">
      <c r="C26" t="s">
        <v>38</v>
      </c>
      <c r="D26">
        <v>7.5</v>
      </c>
    </row>
    <row r="27" spans="2:13" x14ac:dyDescent="0.25">
      <c r="C27" t="s">
        <v>39</v>
      </c>
      <c r="D27">
        <f>SUM(D26*D8)</f>
        <v>900</v>
      </c>
    </row>
    <row r="28" spans="2:13" x14ac:dyDescent="0.25">
      <c r="C28" t="s">
        <v>40</v>
      </c>
      <c r="D28">
        <f>SUM(D25+D27)</f>
        <v>1800</v>
      </c>
    </row>
  </sheetData>
  <mergeCells count="13">
    <mergeCell ref="K23:L23"/>
    <mergeCell ref="L14:M14"/>
    <mergeCell ref="J16:K16"/>
    <mergeCell ref="L16:M16"/>
    <mergeCell ref="K18:L18"/>
    <mergeCell ref="L19:M19"/>
    <mergeCell ref="J22:M22"/>
    <mergeCell ref="J3:K3"/>
    <mergeCell ref="J4:K4"/>
    <mergeCell ref="J6:K6"/>
    <mergeCell ref="E7:F7"/>
    <mergeCell ref="J8:K8"/>
    <mergeCell ref="J14:K14"/>
  </mergeCells>
  <conditionalFormatting sqref="L14:M14">
    <cfRule type="cellIs" dxfId="1" priority="2" operator="greaterThan">
      <formula>13400</formula>
    </cfRule>
  </conditionalFormatting>
  <conditionalFormatting sqref="K23:L23">
    <cfRule type="cellIs" dxfId="0" priority="1" operator="lessThan">
      <formula>43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2015-06-05T18:17:20Z</dcterms:created>
  <dcterms:modified xsi:type="dcterms:W3CDTF">2021-02-19T11:20:53Z</dcterms:modified>
</cp:coreProperties>
</file>