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Energy Measures\Processed Results\Nexus 5X Monsoon\gravity\"/>
    </mc:Choice>
  </mc:AlternateContent>
  <xr:revisionPtr revIDLastSave="0" documentId="13_ncr:1_{DE4FDA8E-E4A0-4D17-B16B-C54E6902C65E}" xr6:coauthVersionLast="45" xr6:coauthVersionMax="45" xr10:uidLastSave="{00000000-0000-0000-0000-000000000000}"/>
  <bookViews>
    <workbookView xWindow="2280" yWindow="37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Blad1!$A$2:$A$31</definedName>
    <definedName name="_xlchart.v1.3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16" i="1" l="1"/>
  <c r="D13" i="1" l="1"/>
  <c r="E10" i="1"/>
  <c r="F19" i="1" s="1"/>
  <c r="D10" i="1"/>
  <c r="E7" i="1"/>
  <c r="E13" i="1" l="1"/>
  <c r="E4" i="1"/>
  <c r="E16" i="1" s="1"/>
  <c r="E3" i="1"/>
  <c r="D19" i="1" s="1"/>
</calcChain>
</file>

<file path=xl/sharedStrings.xml><?xml version="1.0" encoding="utf-8"?>
<sst xmlns="http://schemas.openxmlformats.org/spreadsheetml/2006/main" count="44" uniqueCount="14">
  <si>
    <t>Mean line</t>
  </si>
  <si>
    <t>x</t>
  </si>
  <si>
    <t>y</t>
  </si>
  <si>
    <t>Standard</t>
  </si>
  <si>
    <t>Min</t>
  </si>
  <si>
    <t>Max</t>
  </si>
  <si>
    <t>Q1</t>
  </si>
  <si>
    <t>Median</t>
  </si>
  <si>
    <t>Q3</t>
  </si>
  <si>
    <t>IQR</t>
  </si>
  <si>
    <t>Std</t>
  </si>
  <si>
    <t>Relative std</t>
  </si>
  <si>
    <t>Mean increase</t>
  </si>
  <si>
    <t>Median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</si>
</sst>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Gravity</a:t>
            </a:r>
            <a:r>
              <a:rPr lang="nl-NL" baseline="0"/>
              <a:t> sensor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68.275526916622596</c:v>
                </c:pt>
                <c:pt idx="1">
                  <c:v>67.270552235200597</c:v>
                </c:pt>
                <c:pt idx="2">
                  <c:v>69.588704399431194</c:v>
                </c:pt>
                <c:pt idx="3">
                  <c:v>80.122952188577003</c:v>
                </c:pt>
                <c:pt idx="4">
                  <c:v>85.2507657823313</c:v>
                </c:pt>
                <c:pt idx="5">
                  <c:v>69.450929419558904</c:v>
                </c:pt>
                <c:pt idx="6">
                  <c:v>66.328751514598693</c:v>
                </c:pt>
                <c:pt idx="7">
                  <c:v>64.573766637807793</c:v>
                </c:pt>
                <c:pt idx="8">
                  <c:v>66.043012800990496</c:v>
                </c:pt>
                <c:pt idx="9">
                  <c:v>80.621843904128099</c:v>
                </c:pt>
                <c:pt idx="10">
                  <c:v>63.513690689800299</c:v>
                </c:pt>
                <c:pt idx="11">
                  <c:v>64.138288751878406</c:v>
                </c:pt>
                <c:pt idx="12">
                  <c:v>103.54075719207199</c:v>
                </c:pt>
                <c:pt idx="13">
                  <c:v>69.498157414021406</c:v>
                </c:pt>
                <c:pt idx="14">
                  <c:v>69.876277707144695</c:v>
                </c:pt>
                <c:pt idx="15">
                  <c:v>64.390295712843994</c:v>
                </c:pt>
                <c:pt idx="16">
                  <c:v>70.967029756825497</c:v>
                </c:pt>
                <c:pt idx="17">
                  <c:v>71.748318868509301</c:v>
                </c:pt>
                <c:pt idx="18">
                  <c:v>86.776798894315505</c:v>
                </c:pt>
                <c:pt idx="19">
                  <c:v>72.296466266907004</c:v>
                </c:pt>
                <c:pt idx="20">
                  <c:v>64.598227124040093</c:v>
                </c:pt>
                <c:pt idx="21">
                  <c:v>66.081817175612699</c:v>
                </c:pt>
                <c:pt idx="22">
                  <c:v>65.098204349676806</c:v>
                </c:pt>
                <c:pt idx="23">
                  <c:v>65.567173226473301</c:v>
                </c:pt>
                <c:pt idx="24">
                  <c:v>70.517407901340903</c:v>
                </c:pt>
                <c:pt idx="25">
                  <c:v>81.315327609692702</c:v>
                </c:pt>
                <c:pt idx="26">
                  <c:v>73.702230358564293</c:v>
                </c:pt>
                <c:pt idx="27">
                  <c:v>66.139432415639604</c:v>
                </c:pt>
                <c:pt idx="28">
                  <c:v>66.975341193249093</c:v>
                </c:pt>
                <c:pt idx="29">
                  <c:v>64.966824832406601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71.307829108008704</c:v>
                </c:pt>
                <c:pt idx="1">
                  <c:v>71.307829108008704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Gravity sensor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Gravity sensor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10" min="6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F32"/>
  <sheetViews>
    <sheetView tabSelected="1" zoomScale="70" zoomScaleNormal="70" workbookViewId="0">
      <selection activeCell="H26" sqref="H26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68.275526916622596</v>
      </c>
      <c r="D2" s="4" t="s">
        <v>1</v>
      </c>
      <c r="E2" t="s">
        <v>2</v>
      </c>
    </row>
    <row r="3" spans="1:5" x14ac:dyDescent="0.35">
      <c r="A3" t="s">
        <v>3</v>
      </c>
      <c r="B3" s="1">
        <v>67.270552235200597</v>
      </c>
      <c r="D3">
        <v>0</v>
      </c>
      <c r="E3" s="1">
        <f>AVERAGE(B2,B3,B4,B5,B6,B7,B8,B9,B10,B11,B12,B13,B14,B15,B16,B17,B18,B19,B21,B20,B22,B23,B24,B25,B26,B27,B28,B29,B30,B31)</f>
        <v>71.307829108008704</v>
      </c>
    </row>
    <row r="4" spans="1:5" x14ac:dyDescent="0.35">
      <c r="A4" t="s">
        <v>3</v>
      </c>
      <c r="B4" s="1">
        <v>69.588704399431194</v>
      </c>
      <c r="D4">
        <v>30</v>
      </c>
      <c r="E4" s="1">
        <f>AVERAGE(B2,B3,B4,B5,B6,B7,B8,B9,B10,B11,B12,B13,B14,B15,B16,B17,B18,B19,B21,B20,B22,B23,B24,B25,B26,B27,B28,B29,B30,B31)</f>
        <v>71.307829108008704</v>
      </c>
    </row>
    <row r="5" spans="1:5" x14ac:dyDescent="0.35">
      <c r="A5" t="s">
        <v>3</v>
      </c>
      <c r="B5" s="1">
        <v>80.122952188577003</v>
      </c>
    </row>
    <row r="6" spans="1:5" x14ac:dyDescent="0.35">
      <c r="A6" t="s">
        <v>3</v>
      </c>
      <c r="B6" s="1">
        <v>85.2507657823313</v>
      </c>
      <c r="D6" s="3" t="s">
        <v>4</v>
      </c>
      <c r="E6" s="3" t="s">
        <v>5</v>
      </c>
    </row>
    <row r="7" spans="1:5" x14ac:dyDescent="0.35">
      <c r="A7" t="s">
        <v>3</v>
      </c>
      <c r="B7" s="1">
        <v>69.450929419558904</v>
      </c>
      <c r="D7" s="1">
        <f>MIN(B2:B31)</f>
        <v>63.513690689800299</v>
      </c>
      <c r="E7" s="1">
        <f>MAX(B2:B31)</f>
        <v>103.54075719207199</v>
      </c>
    </row>
    <row r="8" spans="1:5" x14ac:dyDescent="0.35">
      <c r="A8" t="s">
        <v>3</v>
      </c>
      <c r="B8" s="1">
        <v>66.328751514598693</v>
      </c>
    </row>
    <row r="9" spans="1:5" x14ac:dyDescent="0.35">
      <c r="A9" t="s">
        <v>3</v>
      </c>
      <c r="B9" s="1">
        <v>64.573766637807793</v>
      </c>
      <c r="D9" s="3" t="s">
        <v>6</v>
      </c>
      <c r="E9" s="3" t="s">
        <v>7</v>
      </c>
    </row>
    <row r="10" spans="1:5" x14ac:dyDescent="0.35">
      <c r="A10" t="s">
        <v>3</v>
      </c>
      <c r="B10" s="1">
        <v>66.043012800990496</v>
      </c>
      <c r="D10">
        <f>QUARTILE(B2:B31, 1)</f>
        <v>65.686133120102596</v>
      </c>
      <c r="E10">
        <f>QUARTILE(B2:B31, 2)</f>
        <v>68.863228168090757</v>
      </c>
    </row>
    <row r="11" spans="1:5" x14ac:dyDescent="0.35">
      <c r="A11" t="s">
        <v>3</v>
      </c>
      <c r="B11" s="1">
        <v>80.621843904128099</v>
      </c>
    </row>
    <row r="12" spans="1:5" x14ac:dyDescent="0.35">
      <c r="A12" t="s">
        <v>3</v>
      </c>
      <c r="B12" s="1">
        <v>63.513690689800299</v>
      </c>
      <c r="D12" s="3" t="s">
        <v>8</v>
      </c>
      <c r="E12" s="3" t="s">
        <v>9</v>
      </c>
    </row>
    <row r="13" spans="1:5" x14ac:dyDescent="0.35">
      <c r="A13" t="s">
        <v>3</v>
      </c>
      <c r="B13" s="1">
        <v>64.138288751878406</v>
      </c>
      <c r="D13">
        <f>QUARTILE(B2:B31, 3)</f>
        <v>72.159429417307578</v>
      </c>
      <c r="E13">
        <f xml:space="preserve"> D13 - D10</f>
        <v>6.4732962972049819</v>
      </c>
    </row>
    <row r="14" spans="1:5" x14ac:dyDescent="0.35">
      <c r="A14" t="s">
        <v>3</v>
      </c>
      <c r="B14" s="1">
        <v>103.54075719207199</v>
      </c>
    </row>
    <row r="15" spans="1:5" x14ac:dyDescent="0.35">
      <c r="A15" t="s">
        <v>3</v>
      </c>
      <c r="B15" s="1">
        <v>69.498157414021406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69.876277707144695</v>
      </c>
      <c r="D16">
        <f>STDEV(B2:B31)</f>
        <v>8.8464429792976507</v>
      </c>
      <c r="E16">
        <f xml:space="preserve"> (D16 / E4) * 100</f>
        <v>12.405991165287194</v>
      </c>
    </row>
    <row r="17" spans="1:6" x14ac:dyDescent="0.35">
      <c r="A17" t="s">
        <v>3</v>
      </c>
      <c r="B17" s="1">
        <v>64.390295712843994</v>
      </c>
    </row>
    <row r="18" spans="1:6" x14ac:dyDescent="0.35">
      <c r="A18" t="s">
        <v>3</v>
      </c>
      <c r="B18" s="1">
        <v>70.967029756825497</v>
      </c>
      <c r="D18" s="3" t="s">
        <v>12</v>
      </c>
      <c r="F18" s="3" t="s">
        <v>13</v>
      </c>
    </row>
    <row r="19" spans="1:6" x14ac:dyDescent="0.35">
      <c r="A19" t="s">
        <v>3</v>
      </c>
      <c r="B19" s="1">
        <v>71.748318868509301</v>
      </c>
      <c r="D19">
        <f xml:space="preserve"> ((E3 / 114.202998) * 100) - 100</f>
        <v>-37.560457819146997</v>
      </c>
      <c r="F19">
        <f xml:space="preserve"> ((E10 / 113.658804) * 100) - 100</f>
        <v>-39.41232377556009</v>
      </c>
    </row>
    <row r="20" spans="1:6" x14ac:dyDescent="0.35">
      <c r="A20" t="s">
        <v>3</v>
      </c>
      <c r="B20" s="1">
        <v>86.776798894315505</v>
      </c>
    </row>
    <row r="21" spans="1:6" x14ac:dyDescent="0.35">
      <c r="A21" t="s">
        <v>3</v>
      </c>
      <c r="B21" s="1">
        <v>72.296466266907004</v>
      </c>
    </row>
    <row r="22" spans="1:6" x14ac:dyDescent="0.35">
      <c r="A22" t="s">
        <v>3</v>
      </c>
      <c r="B22" s="1">
        <v>64.598227124040093</v>
      </c>
    </row>
    <row r="23" spans="1:6" x14ac:dyDescent="0.35">
      <c r="A23" t="s">
        <v>3</v>
      </c>
      <c r="B23" s="1">
        <v>66.081817175612699</v>
      </c>
    </row>
    <row r="24" spans="1:6" x14ac:dyDescent="0.35">
      <c r="A24" t="s">
        <v>3</v>
      </c>
      <c r="B24" s="1">
        <v>65.098204349676806</v>
      </c>
    </row>
    <row r="25" spans="1:6" x14ac:dyDescent="0.35">
      <c r="A25" t="s">
        <v>3</v>
      </c>
      <c r="B25" s="1">
        <v>65.567173226473301</v>
      </c>
    </row>
    <row r="26" spans="1:6" x14ac:dyDescent="0.35">
      <c r="A26" t="s">
        <v>3</v>
      </c>
      <c r="B26" s="1">
        <v>70.517407901340903</v>
      </c>
    </row>
    <row r="27" spans="1:6" x14ac:dyDescent="0.35">
      <c r="A27" t="s">
        <v>3</v>
      </c>
      <c r="B27" s="1">
        <v>81.315327609692702</v>
      </c>
    </row>
    <row r="28" spans="1:6" x14ac:dyDescent="0.35">
      <c r="A28" t="s">
        <v>3</v>
      </c>
      <c r="B28" s="1">
        <v>73.702230358564293</v>
      </c>
    </row>
    <row r="29" spans="1:6" x14ac:dyDescent="0.35">
      <c r="A29" t="s">
        <v>3</v>
      </c>
      <c r="B29" s="1">
        <v>66.139432415639604</v>
      </c>
    </row>
    <row r="30" spans="1:6" x14ac:dyDescent="0.35">
      <c r="A30" t="s">
        <v>3</v>
      </c>
      <c r="B30" s="1">
        <v>66.975341193249093</v>
      </c>
    </row>
    <row r="31" spans="1:6" x14ac:dyDescent="0.35">
      <c r="A31" t="s">
        <v>3</v>
      </c>
      <c r="B31" s="1">
        <v>64.966824832406601</v>
      </c>
    </row>
    <row r="32" spans="1:6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2020-07-03T15:53:36Z</dcterms:modified>
</cp:coreProperties>
</file>