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uk1\Desktop\Bachelor Project\Energy Measures\Processed Results\Nexus 5X Monsoon\local_storage\"/>
    </mc:Choice>
  </mc:AlternateContent>
  <xr:revisionPtr revIDLastSave="0" documentId="13_ncr:1_{3CD8B8E1-035D-42E6-B474-B3A4F03657FB}" xr6:coauthVersionLast="45" xr6:coauthVersionMax="45" xr10:uidLastSave="{00000000-0000-0000-0000-000000000000}"/>
  <bookViews>
    <workbookView xWindow="2280" yWindow="370" windowWidth="9990" windowHeight="9830" xr2:uid="{BD96B59B-3C3E-42C2-91CD-DAE8785DB1E9}"/>
  </bookViews>
  <sheets>
    <sheet name="Blad1" sheetId="1" r:id="rId1"/>
  </sheets>
  <definedNames>
    <definedName name="_xlchart.v1.0" hidden="1">Blad1!$A$98:$A$187</definedName>
    <definedName name="_xlchart.v1.1" hidden="1">Blad1!$B$98:$B$187</definedName>
    <definedName name="_xlchart.v1.10" hidden="1">Blad1!$A$98:$A$187</definedName>
    <definedName name="_xlchart.v1.11" hidden="1">Blad1!$B$98:$B$187</definedName>
    <definedName name="_xlchart.v1.2" hidden="1">Blad1!$A$34:$A$63</definedName>
    <definedName name="_xlchart.v1.3" hidden="1">Blad1!$B$33</definedName>
    <definedName name="_xlchart.v1.4" hidden="1">Blad1!$B$34:$B$63</definedName>
    <definedName name="_xlchart.v1.5" hidden="1">Blad1!$A$2:$A$31</definedName>
    <definedName name="_xlchart.v1.6" hidden="1">Blad1!$B$2:$B$31</definedName>
    <definedName name="_xlchart.v1.7" hidden="1">Blad1!$A$66:$A$95</definedName>
    <definedName name="_xlchart.v1.8" hidden="1">Blad1!$B$65</definedName>
    <definedName name="_xlchart.v1.9" hidden="1">Blad1!$B$66:$B$95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0" i="1" l="1"/>
  <c r="D48" i="1"/>
  <c r="D16" i="1"/>
  <c r="D77" i="1" l="1"/>
  <c r="E74" i="1"/>
  <c r="F83" i="1" s="1"/>
  <c r="D74" i="1"/>
  <c r="E71" i="1"/>
  <c r="D71" i="1"/>
  <c r="E68" i="1"/>
  <c r="E80" i="1" s="1"/>
  <c r="E67" i="1"/>
  <c r="D83" i="1" s="1"/>
  <c r="D45" i="1"/>
  <c r="E42" i="1"/>
  <c r="F51" i="1" s="1"/>
  <c r="D42" i="1"/>
  <c r="E39" i="1"/>
  <c r="D39" i="1"/>
  <c r="E36" i="1"/>
  <c r="E48" i="1" s="1"/>
  <c r="E35" i="1"/>
  <c r="D51" i="1" s="1"/>
  <c r="E77" i="1" l="1"/>
  <c r="E45" i="1"/>
  <c r="D7" i="1"/>
  <c r="D13" i="1" l="1"/>
  <c r="E10" i="1"/>
  <c r="F19" i="1" s="1"/>
  <c r="F114" i="1" s="1"/>
  <c r="D10" i="1"/>
  <c r="E7" i="1"/>
  <c r="E13" i="1" l="1"/>
  <c r="E4" i="1"/>
  <c r="E16" i="1" s="1"/>
  <c r="E3" i="1"/>
  <c r="D19" i="1" s="1"/>
  <c r="D114" i="1" s="1"/>
</calcChain>
</file>

<file path=xl/sharedStrings.xml><?xml version="1.0" encoding="utf-8"?>
<sst xmlns="http://schemas.openxmlformats.org/spreadsheetml/2006/main" count="225" uniqueCount="20">
  <si>
    <t>Mean line</t>
  </si>
  <si>
    <t>x</t>
  </si>
  <si>
    <t>y</t>
  </si>
  <si>
    <t>Min</t>
  </si>
  <si>
    <t>Max</t>
  </si>
  <si>
    <t>Q1</t>
  </si>
  <si>
    <t>Median</t>
  </si>
  <si>
    <t>Q3</t>
  </si>
  <si>
    <t>IQR</t>
  </si>
  <si>
    <t>Low frequency</t>
  </si>
  <si>
    <t>Low</t>
  </si>
  <si>
    <t>Medium</t>
  </si>
  <si>
    <t>High</t>
  </si>
  <si>
    <t>All</t>
  </si>
  <si>
    <t>Std</t>
  </si>
  <si>
    <t>Relative std</t>
  </si>
  <si>
    <t>Mean increase</t>
  </si>
  <si>
    <t>Median increase</t>
  </si>
  <si>
    <t>Medium frequency</t>
  </si>
  <si>
    <t>High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</si>
</sst>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Local </a:t>
            </a:r>
            <a:r>
              <a:rPr lang="nl-NL" baseline="0"/>
              <a:t>storage - low frequency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Blad1!$B$2:$B$31</c:f>
              <c:numCache>
                <c:formatCode>0.000000</c:formatCode>
                <c:ptCount val="30"/>
                <c:pt idx="0">
                  <c:v>62.529354696930099</c:v>
                </c:pt>
                <c:pt idx="1">
                  <c:v>64.232075558312303</c:v>
                </c:pt>
                <c:pt idx="2">
                  <c:v>63.026009912304502</c:v>
                </c:pt>
                <c:pt idx="3">
                  <c:v>69.160868405681001</c:v>
                </c:pt>
                <c:pt idx="4">
                  <c:v>63.0846129148496</c:v>
                </c:pt>
                <c:pt idx="5">
                  <c:v>63.215403502383303</c:v>
                </c:pt>
                <c:pt idx="6">
                  <c:v>59.194814409807201</c:v>
                </c:pt>
                <c:pt idx="7">
                  <c:v>65.058590877518398</c:v>
                </c:pt>
                <c:pt idx="8">
                  <c:v>82.046920731724498</c:v>
                </c:pt>
                <c:pt idx="9">
                  <c:v>59.235142907277599</c:v>
                </c:pt>
                <c:pt idx="10">
                  <c:v>58.3214442102121</c:v>
                </c:pt>
                <c:pt idx="11">
                  <c:v>56.897602966810197</c:v>
                </c:pt>
                <c:pt idx="12">
                  <c:v>64.346870822202405</c:v>
                </c:pt>
                <c:pt idx="13">
                  <c:v>75.976389787060398</c:v>
                </c:pt>
                <c:pt idx="14">
                  <c:v>61.810521143541997</c:v>
                </c:pt>
                <c:pt idx="15">
                  <c:v>58.653082468401003</c:v>
                </c:pt>
                <c:pt idx="16">
                  <c:v>59.058173175843798</c:v>
                </c:pt>
                <c:pt idx="17">
                  <c:v>58.557857444905302</c:v>
                </c:pt>
                <c:pt idx="18">
                  <c:v>63.879518579261102</c:v>
                </c:pt>
                <c:pt idx="19">
                  <c:v>59.668462053745699</c:v>
                </c:pt>
                <c:pt idx="20">
                  <c:v>62.0580486764282</c:v>
                </c:pt>
                <c:pt idx="21">
                  <c:v>62.183232535903599</c:v>
                </c:pt>
                <c:pt idx="22">
                  <c:v>72.704467190408906</c:v>
                </c:pt>
                <c:pt idx="23">
                  <c:v>71.1998549563545</c:v>
                </c:pt>
                <c:pt idx="24">
                  <c:v>75.591048768719105</c:v>
                </c:pt>
                <c:pt idx="25">
                  <c:v>61.789132616199304</c:v>
                </c:pt>
                <c:pt idx="26">
                  <c:v>75.044373777650705</c:v>
                </c:pt>
                <c:pt idx="27">
                  <c:v>59.6718814849526</c:v>
                </c:pt>
                <c:pt idx="28">
                  <c:v>60.427624376818102</c:v>
                </c:pt>
                <c:pt idx="29">
                  <c:v>59.817607624991503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C-4B77-98B5-4697130C0FD6}"/>
            </c:ext>
          </c:extLst>
        </c:ser>
        <c:ser>
          <c:idx val="1"/>
          <c:order val="1"/>
          <c:tx>
            <c:strRef>
              <c:f>Blad1!$D$1</c:f>
              <c:strCache>
                <c:ptCount val="1"/>
                <c:pt idx="0">
                  <c:v>Mean line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CDFC-4B77-98B5-4697130C0FD6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CDFC-4B77-98B5-4697130C0FD6}"/>
              </c:ext>
            </c:extLst>
          </c:dPt>
          <c:xVal>
            <c:numRef>
              <c:f>Blad1!$D$3:$D$4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Blad1!$E$3:$E$4</c:f>
              <c:numCache>
                <c:formatCode>0.000000</c:formatCode>
                <c:ptCount val="2"/>
                <c:pt idx="0">
                  <c:v>64.281366285906628</c:v>
                </c:pt>
                <c:pt idx="1">
                  <c:v>64.281366285906628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DFC-4B77-98B5-4697130C0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09520"/>
        <c:axId val="509815096"/>
      </c:scatterChart>
      <c:valAx>
        <c:axId val="509809520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</a:t>
                </a:r>
                <a:r>
                  <a:rPr lang="nl-NL" baseline="0"/>
                  <a:t> of experiment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15096"/>
        <c:crosses val="autoZero"/>
        <c:crossBetween val="midCat"/>
      </c:valAx>
      <c:valAx>
        <c:axId val="509815096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0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Local storage </a:t>
            </a:r>
            <a:r>
              <a:rPr lang="nl-NL" baseline="0"/>
              <a:t>- medium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Blad1!$B$34:$B$63</c:f>
              <c:numCache>
                <c:formatCode>0.000000</c:formatCode>
                <c:ptCount val="30"/>
                <c:pt idx="0">
                  <c:v>59.381882791366401</c:v>
                </c:pt>
                <c:pt idx="1">
                  <c:v>60.1391218477224</c:v>
                </c:pt>
                <c:pt idx="2">
                  <c:v>60.462984484230198</c:v>
                </c:pt>
                <c:pt idx="3">
                  <c:v>65.631065284522407</c:v>
                </c:pt>
                <c:pt idx="4">
                  <c:v>61.094120724225697</c:v>
                </c:pt>
                <c:pt idx="5">
                  <c:v>62.277394177916499</c:v>
                </c:pt>
                <c:pt idx="6">
                  <c:v>61.693080451876199</c:v>
                </c:pt>
                <c:pt idx="7">
                  <c:v>61.070165686281101</c:v>
                </c:pt>
                <c:pt idx="8">
                  <c:v>58.336425456945499</c:v>
                </c:pt>
                <c:pt idx="9">
                  <c:v>59.240685531184099</c:v>
                </c:pt>
                <c:pt idx="10">
                  <c:v>59.3462090764001</c:v>
                </c:pt>
                <c:pt idx="11">
                  <c:v>60.175682688488401</c:v>
                </c:pt>
                <c:pt idx="12">
                  <c:v>62.89210011115</c:v>
                </c:pt>
                <c:pt idx="13">
                  <c:v>64.995327380194098</c:v>
                </c:pt>
                <c:pt idx="14">
                  <c:v>93.834805670157294</c:v>
                </c:pt>
                <c:pt idx="15">
                  <c:v>69.8221235400176</c:v>
                </c:pt>
                <c:pt idx="16">
                  <c:v>60.587082708834799</c:v>
                </c:pt>
                <c:pt idx="17">
                  <c:v>65.790822700840906</c:v>
                </c:pt>
                <c:pt idx="18">
                  <c:v>67.228548086523404</c:v>
                </c:pt>
                <c:pt idx="19">
                  <c:v>62.1432865302721</c:v>
                </c:pt>
                <c:pt idx="20">
                  <c:v>63.036105313002203</c:v>
                </c:pt>
                <c:pt idx="21">
                  <c:v>59.275403025600497</c:v>
                </c:pt>
                <c:pt idx="22">
                  <c:v>59.066330682000803</c:v>
                </c:pt>
                <c:pt idx="23">
                  <c:v>61.2342062498996</c:v>
                </c:pt>
                <c:pt idx="24">
                  <c:v>62.457641109535402</c:v>
                </c:pt>
                <c:pt idx="25">
                  <c:v>75.242973719231898</c:v>
                </c:pt>
                <c:pt idx="26">
                  <c:v>77.423565098626398</c:v>
                </c:pt>
                <c:pt idx="27">
                  <c:v>63.255162500643401</c:v>
                </c:pt>
                <c:pt idx="28">
                  <c:v>63.1264101718577</c:v>
                </c:pt>
                <c:pt idx="29">
                  <c:v>66.877832241504507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87-47D3-8A65-BEC9B0C9A563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Blad1!$D$35:$D$36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Blad1!$E$35:$E$36</c:f>
              <c:numCache>
                <c:formatCode>0.000000</c:formatCode>
                <c:ptCount val="2"/>
                <c:pt idx="0">
                  <c:v>64.237951501368386</c:v>
                </c:pt>
                <c:pt idx="1">
                  <c:v>64.237951501368386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87-47D3-8A65-BEC9B0C9A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456680"/>
        <c:axId val="489458320"/>
      </c:scatterChart>
      <c:valAx>
        <c:axId val="489456680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 of experiment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9458320"/>
        <c:crosses val="autoZero"/>
        <c:crossBetween val="midCat"/>
      </c:valAx>
      <c:valAx>
        <c:axId val="489458320"/>
        <c:scaling>
          <c:orientation val="minMax"/>
          <c:max val="95"/>
          <c:min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945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Local storage </a:t>
            </a:r>
            <a:r>
              <a:rPr lang="en-US" baseline="0"/>
              <a:t>- high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Blad1!$A$66:$A$95</c:f>
              <c:strCache>
                <c:ptCount val="30"/>
                <c:pt idx="0">
                  <c:v>High</c:v>
                </c:pt>
                <c:pt idx="1">
                  <c:v>High</c:v>
                </c:pt>
                <c:pt idx="2">
                  <c:v>High</c:v>
                </c:pt>
                <c:pt idx="3">
                  <c:v>High</c:v>
                </c:pt>
                <c:pt idx="4">
                  <c:v>High</c:v>
                </c:pt>
                <c:pt idx="5">
                  <c:v>High</c:v>
                </c:pt>
                <c:pt idx="6">
                  <c:v>High</c:v>
                </c:pt>
                <c:pt idx="7">
                  <c:v>High</c:v>
                </c:pt>
                <c:pt idx="8">
                  <c:v>High</c:v>
                </c:pt>
                <c:pt idx="9">
                  <c:v>High</c:v>
                </c:pt>
                <c:pt idx="10">
                  <c:v>High</c:v>
                </c:pt>
                <c:pt idx="11">
                  <c:v>High</c:v>
                </c:pt>
                <c:pt idx="12">
                  <c:v>High</c:v>
                </c:pt>
                <c:pt idx="13">
                  <c:v>High</c:v>
                </c:pt>
                <c:pt idx="14">
                  <c:v>High</c:v>
                </c:pt>
                <c:pt idx="15">
                  <c:v>High</c:v>
                </c:pt>
                <c:pt idx="16">
                  <c:v>High</c:v>
                </c:pt>
                <c:pt idx="17">
                  <c:v>High</c:v>
                </c:pt>
                <c:pt idx="18">
                  <c:v>High</c:v>
                </c:pt>
                <c:pt idx="19">
                  <c:v>High</c:v>
                </c:pt>
                <c:pt idx="20">
                  <c:v>High</c:v>
                </c:pt>
                <c:pt idx="21">
                  <c:v>High</c:v>
                </c:pt>
                <c:pt idx="22">
                  <c:v>High</c:v>
                </c:pt>
                <c:pt idx="23">
                  <c:v>High</c:v>
                </c:pt>
                <c:pt idx="24">
                  <c:v>High</c:v>
                </c:pt>
                <c:pt idx="25">
                  <c:v>High</c:v>
                </c:pt>
                <c:pt idx="26">
                  <c:v>High</c:v>
                </c:pt>
                <c:pt idx="27">
                  <c:v>High</c:v>
                </c:pt>
                <c:pt idx="28">
                  <c:v>High</c:v>
                </c:pt>
                <c:pt idx="29">
                  <c:v>High</c:v>
                </c:pt>
              </c:strCache>
            </c:strRef>
          </c:xVal>
          <c:yVal>
            <c:numRef>
              <c:f>Blad1!$B$66:$B$95</c:f>
              <c:numCache>
                <c:formatCode>0.000000</c:formatCode>
                <c:ptCount val="30"/>
                <c:pt idx="0">
                  <c:v>60.167472757105799</c:v>
                </c:pt>
                <c:pt idx="1">
                  <c:v>59.279454422456503</c:v>
                </c:pt>
                <c:pt idx="2">
                  <c:v>59.447592866613903</c:v>
                </c:pt>
                <c:pt idx="3">
                  <c:v>75.646005337187503</c:v>
                </c:pt>
                <c:pt idx="4">
                  <c:v>61.885584656192002</c:v>
                </c:pt>
                <c:pt idx="5">
                  <c:v>75.979128680958397</c:v>
                </c:pt>
                <c:pt idx="6">
                  <c:v>63.309631552753601</c:v>
                </c:pt>
                <c:pt idx="7">
                  <c:v>62.129993759438001</c:v>
                </c:pt>
                <c:pt idx="8">
                  <c:v>61.995439881637502</c:v>
                </c:pt>
                <c:pt idx="9">
                  <c:v>59.486620022937302</c:v>
                </c:pt>
                <c:pt idx="10">
                  <c:v>62.082420438115498</c:v>
                </c:pt>
                <c:pt idx="11">
                  <c:v>58.0188505024664</c:v>
                </c:pt>
                <c:pt idx="12">
                  <c:v>65.695949100091198</c:v>
                </c:pt>
                <c:pt idx="13">
                  <c:v>70.795226096275499</c:v>
                </c:pt>
                <c:pt idx="14">
                  <c:v>66.701629321768806</c:v>
                </c:pt>
                <c:pt idx="15">
                  <c:v>72.776246292375205</c:v>
                </c:pt>
                <c:pt idx="16">
                  <c:v>72.520154407095802</c:v>
                </c:pt>
                <c:pt idx="17">
                  <c:v>66.203774756492194</c:v>
                </c:pt>
                <c:pt idx="18">
                  <c:v>62.912300350152996</c:v>
                </c:pt>
                <c:pt idx="19">
                  <c:v>61.646216922734901</c:v>
                </c:pt>
                <c:pt idx="20">
                  <c:v>62.106761175579699</c:v>
                </c:pt>
                <c:pt idx="21">
                  <c:v>60.470037076444697</c:v>
                </c:pt>
                <c:pt idx="22">
                  <c:v>58.256504764237498</c:v>
                </c:pt>
                <c:pt idx="23">
                  <c:v>59.036322426768599</c:v>
                </c:pt>
                <c:pt idx="24">
                  <c:v>63.421654928381898</c:v>
                </c:pt>
                <c:pt idx="25">
                  <c:v>76.385548107599803</c:v>
                </c:pt>
                <c:pt idx="26">
                  <c:v>76.874135709638693</c:v>
                </c:pt>
                <c:pt idx="27">
                  <c:v>59.118317000000303</c:v>
                </c:pt>
                <c:pt idx="28">
                  <c:v>62.280163378074498</c:v>
                </c:pt>
                <c:pt idx="29">
                  <c:v>59.979564828681397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C7-4064-951F-04EFD607AFF9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Blad1!$D$67:$D$68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Blad1!$E$67:$E$68</c:f>
              <c:numCache>
                <c:formatCode>0.000000</c:formatCode>
                <c:ptCount val="2"/>
                <c:pt idx="0">
                  <c:v>64.553623384008546</c:v>
                </c:pt>
                <c:pt idx="1">
                  <c:v>64.553623384008546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C7-4064-951F-04EFD607A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408344"/>
        <c:axId val="281410968"/>
      </c:scatterChart>
      <c:valAx>
        <c:axId val="281408344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 of experiment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1410968"/>
        <c:crosses val="autoZero"/>
        <c:crossBetween val="midCat"/>
      </c:valAx>
      <c:valAx>
        <c:axId val="281410968"/>
        <c:scaling>
          <c:orientation val="minMax"/>
          <c:max val="80"/>
          <c:min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1408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_xlchart.v1.6</cx:f>
      </cx:numDim>
    </cx:data>
  </cx:chartData>
  <cx:chart>
    <cx:title pos="t" align="ctr" overlay="0">
      <cx:tx>
        <cx:txData>
          <cx:v>Local storage - low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Local storage - low frequency</a:t>
          </a:r>
        </a:p>
      </cx:txPr>
    </cx:title>
    <cx:plotArea>
      <cx:plotAreaRegion>
        <cx:series layoutId="boxWhisker" uniqueId="{8BB61252-15CB-4C3E-8004-749B505EDF10}" formatIdx="0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  <cx:axis id="1">
        <cx:valScaling max="85" min="50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Local storage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Local storage</a:t>
          </a:r>
        </a:p>
      </cx:txPr>
    </cx:title>
    <cx:plotArea>
      <cx:plotAreaRegion>
        <cx:series layoutId="boxWhisker" uniqueId="{B26E79B8-20EC-40A9-8EE2-FE660581D08F}">
          <cx:dataId val="0"/>
          <cx:layoutPr>
            <cx:statistics quartileMethod="exclusive"/>
          </cx:layoutPr>
        </cx:series>
      </cx:plotAreaRegion>
      <cx:axis id="0">
        <cx:catScaling gapWidth="1"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  <cx:axis id="1">
        <cx:valScaling min="50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_xlchart.v1.4</cx:f>
      </cx:numDim>
    </cx:data>
  </cx:chartData>
  <cx:chart>
    <cx:title pos="t" align="ctr" overlay="0">
      <cx:tx>
        <cx:txData>
          <cx:v>Local storage - medium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Local storage - medium frequency</a:t>
          </a:r>
        </a:p>
      </cx:txPr>
    </cx:title>
    <cx:plotArea>
      <cx:plotAreaRegion>
        <cx:series layoutId="boxWhisker" uniqueId="{3F5A16A3-6E4C-4475-A634-1322A70DC713}">
          <cx:tx>
            <cx:txData>
              <cx:f>_xlchart.v1.3</cx:f>
              <cx:v>Medium frequency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  <cx:axis id="1">
        <cx:valScaling max="95" min="55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_xlchart.v1.9</cx:f>
      </cx:numDim>
    </cx:data>
  </cx:chartData>
  <cx:chart>
    <cx:title pos="t" align="ctr" overlay="0">
      <cx:tx>
        <cx:txData>
          <cx:v>Local storage - high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Local storage - high frequency</a:t>
          </a:r>
        </a:p>
      </cx:txPr>
    </cx:title>
    <cx:plotArea>
      <cx:plotAreaRegion>
        <cx:series layoutId="boxWhisker" uniqueId="{138ACD3C-CAEA-4AEF-B3DF-B982F1EA92CC}">
          <cx:tx>
            <cx:txData>
              <cx:f>_xlchart.v1.8</cx:f>
              <cx:v>High frequency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Fequency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Fequency</a:t>
              </a:r>
            </a:p>
          </cx:txPr>
        </cx:title>
        <cx:tickLabels/>
      </cx:axis>
      <cx:axis id="1">
        <cx:valScaling max="80" min="55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microsoft.com/office/2014/relationships/chartEx" Target="../charts/chartEx4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microsoft.com/office/2014/relationships/chartEx" Target="../charts/chartEx3.xml"/><Relationship Id="rId5" Type="http://schemas.microsoft.com/office/2014/relationships/chartEx" Target="../charts/chartEx2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4802</xdr:colOff>
      <xdr:row>1</xdr:row>
      <xdr:rowOff>4589</xdr:rowOff>
    </xdr:from>
    <xdr:to>
      <xdr:col>13</xdr:col>
      <xdr:colOff>283882</xdr:colOff>
      <xdr:row>15</xdr:row>
      <xdr:rowOff>127747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141207E-0BC4-477A-B0E5-A16B45B29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603250</xdr:colOff>
      <xdr:row>0</xdr:row>
      <xdr:rowOff>179613</xdr:rowOff>
    </xdr:from>
    <xdr:to>
      <xdr:col>21</xdr:col>
      <xdr:colOff>312964</xdr:colOff>
      <xdr:row>16</xdr:row>
      <xdr:rowOff>19956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fiek 9">
              <a:extLst>
                <a:ext uri="{FF2B5EF4-FFF2-40B4-BE49-F238E27FC236}">
                  <a16:creationId xmlns:a16="http://schemas.microsoft.com/office/drawing/2014/main" id="{84B4D284-6B97-42FF-A7E9-6679CEB267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7450" y="179613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33</xdr:row>
      <xdr:rowOff>7257</xdr:rowOff>
    </xdr:from>
    <xdr:to>
      <xdr:col>13</xdr:col>
      <xdr:colOff>317500</xdr:colOff>
      <xdr:row>48</xdr:row>
      <xdr:rowOff>29029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FFBA1C8E-999A-4BF9-9F5F-D8EF0AE72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64</xdr:row>
      <xdr:rowOff>170543</xdr:rowOff>
    </xdr:from>
    <xdr:to>
      <xdr:col>13</xdr:col>
      <xdr:colOff>317500</xdr:colOff>
      <xdr:row>80</xdr:row>
      <xdr:rowOff>10886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3F093549-3D00-418D-B40E-191C7391A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594179</xdr:colOff>
      <xdr:row>95</xdr:row>
      <xdr:rowOff>179614</xdr:rowOff>
    </xdr:from>
    <xdr:to>
      <xdr:col>13</xdr:col>
      <xdr:colOff>303893</xdr:colOff>
      <xdr:row>111</xdr:row>
      <xdr:rowOff>19957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fiek 8">
              <a:extLst>
                <a:ext uri="{FF2B5EF4-FFF2-40B4-BE49-F238E27FC236}">
                  <a16:creationId xmlns:a16="http://schemas.microsoft.com/office/drawing/2014/main" id="{D755900C-BCA7-4274-B997-253F8F7F8F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21579" y="17673864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13</xdr:col>
      <xdr:colOff>603250</xdr:colOff>
      <xdr:row>32</xdr:row>
      <xdr:rowOff>179615</xdr:rowOff>
    </xdr:from>
    <xdr:to>
      <xdr:col>21</xdr:col>
      <xdr:colOff>312965</xdr:colOff>
      <xdr:row>48</xdr:row>
      <xdr:rowOff>19958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afiek 10">
              <a:extLst>
                <a:ext uri="{FF2B5EF4-FFF2-40B4-BE49-F238E27FC236}">
                  <a16:creationId xmlns:a16="http://schemas.microsoft.com/office/drawing/2014/main" id="{AB433999-3BE6-495B-A089-A8B9E3DF75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7450" y="6072415"/>
              <a:ext cx="4586515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13</xdr:col>
      <xdr:colOff>603250</xdr:colOff>
      <xdr:row>64</xdr:row>
      <xdr:rowOff>179614</xdr:rowOff>
    </xdr:from>
    <xdr:to>
      <xdr:col>21</xdr:col>
      <xdr:colOff>312965</xdr:colOff>
      <xdr:row>80</xdr:row>
      <xdr:rowOff>19957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afiek 11">
              <a:extLst>
                <a:ext uri="{FF2B5EF4-FFF2-40B4-BE49-F238E27FC236}">
                  <a16:creationId xmlns:a16="http://schemas.microsoft.com/office/drawing/2014/main" id="{108930DD-134E-4705-9856-D7D815BE28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7450" y="11965214"/>
              <a:ext cx="4586515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0459-F6C0-45BE-AD60-56F63431C3F0}">
  <dimension ref="A1:F187"/>
  <sheetViews>
    <sheetView tabSelected="1" topLeftCell="C91" zoomScale="70" zoomScaleNormal="70" workbookViewId="0">
      <selection activeCell="L115" sqref="L115"/>
    </sheetView>
  </sheetViews>
  <sheetFormatPr defaultRowHeight="14.5" x14ac:dyDescent="0.35"/>
  <cols>
    <col min="2" max="2" width="9.90625" style="1" customWidth="1"/>
    <col min="4" max="4" width="10.26953125" bestFit="1" customWidth="1"/>
    <col min="5" max="5" width="10" bestFit="1" customWidth="1"/>
  </cols>
  <sheetData>
    <row r="1" spans="1:5" x14ac:dyDescent="0.35">
      <c r="B1" s="2" t="s">
        <v>9</v>
      </c>
      <c r="D1" s="3" t="s">
        <v>0</v>
      </c>
    </row>
    <row r="2" spans="1:5" x14ac:dyDescent="0.35">
      <c r="A2" t="s">
        <v>10</v>
      </c>
      <c r="B2" s="1">
        <v>62.529354696930099</v>
      </c>
      <c r="D2" s="4" t="s">
        <v>1</v>
      </c>
      <c r="E2" t="s">
        <v>2</v>
      </c>
    </row>
    <row r="3" spans="1:5" x14ac:dyDescent="0.35">
      <c r="A3" t="s">
        <v>10</v>
      </c>
      <c r="B3" s="1">
        <v>64.232075558312303</v>
      </c>
      <c r="D3">
        <v>0</v>
      </c>
      <c r="E3" s="1">
        <f>AVERAGE(B2,B3,B4,B5,B6,B7,B8,B9,B10,B11,B12,B13,B14,B15,B16,B17,B18,B19,B21,B20,B22,B23,B24,B25,B26,B27,B28,B29,B30,B31)</f>
        <v>64.281366285906628</v>
      </c>
    </row>
    <row r="4" spans="1:5" x14ac:dyDescent="0.35">
      <c r="A4" t="s">
        <v>10</v>
      </c>
      <c r="B4" s="1">
        <v>63.026009912304502</v>
      </c>
      <c r="D4">
        <v>30</v>
      </c>
      <c r="E4" s="1">
        <f>AVERAGE(B2,B3,B4,B5,B6,B7,B8,B9,B10,B11,B12,B13,B14,B15,B16,B17,B18,B19,B21,B20,B22,B23,B24,B25,B26,B27,B28,B29,B30,B31)</f>
        <v>64.281366285906628</v>
      </c>
    </row>
    <row r="5" spans="1:5" x14ac:dyDescent="0.35">
      <c r="A5" t="s">
        <v>10</v>
      </c>
      <c r="B5" s="1">
        <v>69.160868405681001</v>
      </c>
    </row>
    <row r="6" spans="1:5" x14ac:dyDescent="0.35">
      <c r="A6" t="s">
        <v>10</v>
      </c>
      <c r="B6" s="1">
        <v>63.0846129148496</v>
      </c>
      <c r="D6" s="3" t="s">
        <v>3</v>
      </c>
      <c r="E6" s="3" t="s">
        <v>4</v>
      </c>
    </row>
    <row r="7" spans="1:5" x14ac:dyDescent="0.35">
      <c r="A7" t="s">
        <v>10</v>
      </c>
      <c r="B7" s="1">
        <v>63.215403502383303</v>
      </c>
      <c r="D7" s="1">
        <f>MIN(B2:B31)</f>
        <v>56.897602966810197</v>
      </c>
      <c r="E7" s="1">
        <f>MAX(B2:B31)</f>
        <v>82.046920731724498</v>
      </c>
    </row>
    <row r="8" spans="1:5" x14ac:dyDescent="0.35">
      <c r="A8" t="s">
        <v>10</v>
      </c>
      <c r="B8" s="1">
        <v>59.194814409807201</v>
      </c>
    </row>
    <row r="9" spans="1:5" x14ac:dyDescent="0.35">
      <c r="A9" t="s">
        <v>10</v>
      </c>
      <c r="B9" s="1">
        <v>65.058590877518398</v>
      </c>
      <c r="D9" s="3" t="s">
        <v>5</v>
      </c>
      <c r="E9" s="3" t="s">
        <v>6</v>
      </c>
    </row>
    <row r="10" spans="1:5" x14ac:dyDescent="0.35">
      <c r="A10" t="s">
        <v>10</v>
      </c>
      <c r="B10" s="1">
        <v>82.046920731724498</v>
      </c>
      <c r="D10">
        <f>QUARTILE(B2:B31, 1)</f>
        <v>59.669316911547426</v>
      </c>
      <c r="E10">
        <f>QUARTILE(B2:B31, 2)</f>
        <v>62.356293616416849</v>
      </c>
    </row>
    <row r="11" spans="1:5" x14ac:dyDescent="0.35">
      <c r="A11" t="s">
        <v>10</v>
      </c>
      <c r="B11" s="1">
        <v>59.235142907277599</v>
      </c>
    </row>
    <row r="12" spans="1:5" x14ac:dyDescent="0.35">
      <c r="A12" t="s">
        <v>10</v>
      </c>
      <c r="B12" s="1">
        <v>58.3214442102121</v>
      </c>
      <c r="D12" s="3" t="s">
        <v>7</v>
      </c>
      <c r="E12" s="3" t="s">
        <v>8</v>
      </c>
    </row>
    <row r="13" spans="1:5" x14ac:dyDescent="0.35">
      <c r="A13" t="s">
        <v>10</v>
      </c>
      <c r="B13" s="1">
        <v>56.897602966810197</v>
      </c>
      <c r="D13">
        <f>QUARTILE(B2:B31, 3)</f>
        <v>64.8806608636894</v>
      </c>
      <c r="E13">
        <f xml:space="preserve"> D13 - D10</f>
        <v>5.2113439521419735</v>
      </c>
    </row>
    <row r="14" spans="1:5" x14ac:dyDescent="0.35">
      <c r="A14" t="s">
        <v>10</v>
      </c>
      <c r="B14" s="1">
        <v>64.346870822202405</v>
      </c>
    </row>
    <row r="15" spans="1:5" x14ac:dyDescent="0.35">
      <c r="A15" t="s">
        <v>10</v>
      </c>
      <c r="B15" s="1">
        <v>75.976389787060398</v>
      </c>
      <c r="D15" s="3" t="s">
        <v>14</v>
      </c>
      <c r="E15" s="3" t="s">
        <v>15</v>
      </c>
    </row>
    <row r="16" spans="1:5" x14ac:dyDescent="0.35">
      <c r="A16" t="s">
        <v>10</v>
      </c>
      <c r="B16" s="1">
        <v>61.810521143541997</v>
      </c>
      <c r="D16">
        <f>STDEV(B2:B31)</f>
        <v>6.3756266700604343</v>
      </c>
      <c r="E16">
        <f xml:space="preserve"> (D16 / E4) * 100</f>
        <v>9.9183123172947543</v>
      </c>
    </row>
    <row r="17" spans="1:6" x14ac:dyDescent="0.35">
      <c r="A17" t="s">
        <v>10</v>
      </c>
      <c r="B17" s="1">
        <v>58.653082468401003</v>
      </c>
    </row>
    <row r="18" spans="1:6" x14ac:dyDescent="0.35">
      <c r="A18" t="s">
        <v>10</v>
      </c>
      <c r="B18" s="1">
        <v>59.058173175843798</v>
      </c>
      <c r="D18" s="3" t="s">
        <v>16</v>
      </c>
      <c r="F18" s="3" t="s">
        <v>17</v>
      </c>
    </row>
    <row r="19" spans="1:6" x14ac:dyDescent="0.35">
      <c r="A19" t="s">
        <v>10</v>
      </c>
      <c r="B19" s="1">
        <v>58.557857444905302</v>
      </c>
      <c r="D19">
        <f xml:space="preserve"> ((E3 / 114.202998) * 100) - 100</f>
        <v>-43.713065846216551</v>
      </c>
      <c r="F19">
        <f xml:space="preserve"> ((E10 / 113.658804) * 100) - 100</f>
        <v>-45.137295641068995</v>
      </c>
    </row>
    <row r="20" spans="1:6" x14ac:dyDescent="0.35">
      <c r="A20" t="s">
        <v>10</v>
      </c>
      <c r="B20" s="1">
        <v>63.879518579261102</v>
      </c>
    </row>
    <row r="21" spans="1:6" x14ac:dyDescent="0.35">
      <c r="A21" t="s">
        <v>10</v>
      </c>
      <c r="B21" s="1">
        <v>59.668462053745699</v>
      </c>
    </row>
    <row r="22" spans="1:6" x14ac:dyDescent="0.35">
      <c r="A22" t="s">
        <v>10</v>
      </c>
      <c r="B22" s="1">
        <v>62.0580486764282</v>
      </c>
    </row>
    <row r="23" spans="1:6" x14ac:dyDescent="0.35">
      <c r="A23" t="s">
        <v>10</v>
      </c>
      <c r="B23" s="1">
        <v>62.183232535903599</v>
      </c>
    </row>
    <row r="24" spans="1:6" x14ac:dyDescent="0.35">
      <c r="A24" t="s">
        <v>10</v>
      </c>
      <c r="B24" s="1">
        <v>72.704467190408906</v>
      </c>
    </row>
    <row r="25" spans="1:6" x14ac:dyDescent="0.35">
      <c r="A25" t="s">
        <v>10</v>
      </c>
      <c r="B25" s="1">
        <v>71.1998549563545</v>
      </c>
    </row>
    <row r="26" spans="1:6" x14ac:dyDescent="0.35">
      <c r="A26" t="s">
        <v>10</v>
      </c>
      <c r="B26" s="1">
        <v>75.591048768719105</v>
      </c>
    </row>
    <row r="27" spans="1:6" x14ac:dyDescent="0.35">
      <c r="A27" t="s">
        <v>10</v>
      </c>
      <c r="B27" s="1">
        <v>61.789132616199304</v>
      </c>
    </row>
    <row r="28" spans="1:6" x14ac:dyDescent="0.35">
      <c r="A28" t="s">
        <v>10</v>
      </c>
      <c r="B28" s="1">
        <v>75.044373777650705</v>
      </c>
    </row>
    <row r="29" spans="1:6" x14ac:dyDescent="0.35">
      <c r="A29" t="s">
        <v>10</v>
      </c>
      <c r="B29" s="1">
        <v>59.6718814849526</v>
      </c>
    </row>
    <row r="30" spans="1:6" x14ac:dyDescent="0.35">
      <c r="A30" t="s">
        <v>10</v>
      </c>
      <c r="B30" s="1">
        <v>60.427624376818102</v>
      </c>
    </row>
    <row r="31" spans="1:6" x14ac:dyDescent="0.35">
      <c r="A31" t="s">
        <v>10</v>
      </c>
      <c r="B31" s="1">
        <v>59.817607624991503</v>
      </c>
    </row>
    <row r="32" spans="1:6" x14ac:dyDescent="0.35">
      <c r="B32" s="2"/>
    </row>
    <row r="33" spans="1:5" x14ac:dyDescent="0.35">
      <c r="B33" s="2" t="s">
        <v>18</v>
      </c>
      <c r="D33" s="3" t="s">
        <v>0</v>
      </c>
    </row>
    <row r="34" spans="1:5" x14ac:dyDescent="0.35">
      <c r="A34" t="s">
        <v>11</v>
      </c>
      <c r="B34" s="1">
        <v>59.381882791366401</v>
      </c>
      <c r="D34" t="s">
        <v>1</v>
      </c>
      <c r="E34" t="s">
        <v>2</v>
      </c>
    </row>
    <row r="35" spans="1:5" x14ac:dyDescent="0.35">
      <c r="A35" t="s">
        <v>11</v>
      </c>
      <c r="B35" s="1">
        <v>60.1391218477224</v>
      </c>
      <c r="D35">
        <v>0</v>
      </c>
      <c r="E35" s="1">
        <f>AVERAGE(B34,B35,B36,B37,B38,B39,B40,B41,B42,B43,B44,B45,B46,B47,B48,B49,B50,B51,B53,B52,B54,B55,B56,B57,B58,B59,B60,B61,B62,B63)</f>
        <v>64.237951501368386</v>
      </c>
    </row>
    <row r="36" spans="1:5" x14ac:dyDescent="0.35">
      <c r="A36" t="s">
        <v>11</v>
      </c>
      <c r="B36" s="1">
        <v>60.462984484230198</v>
      </c>
      <c r="D36">
        <v>30</v>
      </c>
      <c r="E36" s="1">
        <f>AVERAGE(B34,B35,B36,B37,B38,B39,B40,B41,B42,B43,B44,B45,B46,B47,B48,B49,B50,B51,B53,B52,B54,B55,B56,B57,B58,B59,B60,B61,B62,B63)</f>
        <v>64.237951501368386</v>
      </c>
    </row>
    <row r="37" spans="1:5" x14ac:dyDescent="0.35">
      <c r="A37" t="s">
        <v>11</v>
      </c>
      <c r="B37" s="1">
        <v>65.631065284522407</v>
      </c>
    </row>
    <row r="38" spans="1:5" x14ac:dyDescent="0.35">
      <c r="A38" t="s">
        <v>11</v>
      </c>
      <c r="B38" s="1">
        <v>61.094120724225697</v>
      </c>
      <c r="D38" s="3" t="s">
        <v>3</v>
      </c>
      <c r="E38" s="3" t="s">
        <v>4</v>
      </c>
    </row>
    <row r="39" spans="1:5" x14ac:dyDescent="0.35">
      <c r="A39" t="s">
        <v>11</v>
      </c>
      <c r="B39" s="1">
        <v>62.277394177916499</v>
      </c>
      <c r="D39" s="1">
        <f>MIN(B34:B63)</f>
        <v>58.336425456945499</v>
      </c>
      <c r="E39" s="1">
        <f>MAX(B34:B63)</f>
        <v>93.834805670157294</v>
      </c>
    </row>
    <row r="40" spans="1:5" x14ac:dyDescent="0.35">
      <c r="A40" t="s">
        <v>11</v>
      </c>
      <c r="B40" s="1">
        <v>61.693080451876199</v>
      </c>
    </row>
    <row r="41" spans="1:5" x14ac:dyDescent="0.35">
      <c r="A41" t="s">
        <v>11</v>
      </c>
      <c r="B41" s="1">
        <v>61.070165686281101</v>
      </c>
      <c r="D41" s="3" t="s">
        <v>5</v>
      </c>
      <c r="E41" s="3" t="s">
        <v>6</v>
      </c>
    </row>
    <row r="42" spans="1:5" x14ac:dyDescent="0.35">
      <c r="A42" t="s">
        <v>11</v>
      </c>
      <c r="B42" s="1">
        <v>58.336425456945499</v>
      </c>
      <c r="D42">
        <f>QUARTILE(B34:B63, 1)</f>
        <v>60.24750813742385</v>
      </c>
      <c r="E42">
        <f>QUARTILE(B34:B63, 2)</f>
        <v>62.210340354094299</v>
      </c>
    </row>
    <row r="43" spans="1:5" x14ac:dyDescent="0.35">
      <c r="A43" t="s">
        <v>11</v>
      </c>
      <c r="B43" s="1">
        <v>59.240685531184099</v>
      </c>
    </row>
    <row r="44" spans="1:5" x14ac:dyDescent="0.35">
      <c r="A44" t="s">
        <v>11</v>
      </c>
      <c r="B44" s="1">
        <v>59.3462090764001</v>
      </c>
      <c r="D44" s="3" t="s">
        <v>7</v>
      </c>
      <c r="E44" s="3" t="s">
        <v>8</v>
      </c>
    </row>
    <row r="45" spans="1:5" x14ac:dyDescent="0.35">
      <c r="A45" t="s">
        <v>11</v>
      </c>
      <c r="B45" s="1">
        <v>60.175682688488401</v>
      </c>
      <c r="D45">
        <f>QUARTILE(B34:B63, 3)</f>
        <v>65.472130808440326</v>
      </c>
      <c r="E45">
        <f xml:space="preserve"> D45 - D42</f>
        <v>5.2246226710164763</v>
      </c>
    </row>
    <row r="46" spans="1:5" x14ac:dyDescent="0.35">
      <c r="A46" t="s">
        <v>11</v>
      </c>
      <c r="B46" s="1">
        <v>62.89210011115</v>
      </c>
    </row>
    <row r="47" spans="1:5" x14ac:dyDescent="0.35">
      <c r="A47" t="s">
        <v>11</v>
      </c>
      <c r="B47" s="1">
        <v>64.995327380194098</v>
      </c>
      <c r="D47" s="3" t="s">
        <v>14</v>
      </c>
      <c r="E47" s="3" t="s">
        <v>15</v>
      </c>
    </row>
    <row r="48" spans="1:5" x14ac:dyDescent="0.35">
      <c r="A48" t="s">
        <v>11</v>
      </c>
      <c r="B48" s="1">
        <v>93.834805670157294</v>
      </c>
      <c r="D48">
        <f>STDEV(B34:B63)</f>
        <v>7.1794894240831235</v>
      </c>
      <c r="E48">
        <f xml:space="preserve"> (D48 / E36) * 100</f>
        <v>11.17639846272213</v>
      </c>
    </row>
    <row r="49" spans="1:6" x14ac:dyDescent="0.35">
      <c r="A49" t="s">
        <v>11</v>
      </c>
      <c r="B49" s="1">
        <v>69.8221235400176</v>
      </c>
    </row>
    <row r="50" spans="1:6" x14ac:dyDescent="0.35">
      <c r="A50" t="s">
        <v>11</v>
      </c>
      <c r="B50" s="1">
        <v>60.587082708834799</v>
      </c>
      <c r="D50" s="3" t="s">
        <v>16</v>
      </c>
      <c r="F50" s="3" t="s">
        <v>17</v>
      </c>
    </row>
    <row r="51" spans="1:6" x14ac:dyDescent="0.35">
      <c r="A51" t="s">
        <v>11</v>
      </c>
      <c r="B51" s="1">
        <v>65.790822700840906</v>
      </c>
      <c r="D51">
        <f xml:space="preserve"> ((E35 / 114.202998) * 100) - 100</f>
        <v>-43.751081297035313</v>
      </c>
      <c r="F51">
        <f xml:space="preserve"> ((E42 / 113.658804) * 100) - 100</f>
        <v>-45.265709153428801</v>
      </c>
    </row>
    <row r="52" spans="1:6" x14ac:dyDescent="0.35">
      <c r="A52" t="s">
        <v>11</v>
      </c>
      <c r="B52" s="1">
        <v>67.228548086523404</v>
      </c>
    </row>
    <row r="53" spans="1:6" x14ac:dyDescent="0.35">
      <c r="A53" t="s">
        <v>11</v>
      </c>
      <c r="B53" s="1">
        <v>62.1432865302721</v>
      </c>
    </row>
    <row r="54" spans="1:6" x14ac:dyDescent="0.35">
      <c r="A54" t="s">
        <v>11</v>
      </c>
      <c r="B54" s="1">
        <v>63.036105313002203</v>
      </c>
    </row>
    <row r="55" spans="1:6" x14ac:dyDescent="0.35">
      <c r="A55" t="s">
        <v>11</v>
      </c>
      <c r="B55" s="1">
        <v>59.275403025600497</v>
      </c>
    </row>
    <row r="56" spans="1:6" x14ac:dyDescent="0.35">
      <c r="A56" t="s">
        <v>11</v>
      </c>
      <c r="B56" s="1">
        <v>59.066330682000803</v>
      </c>
    </row>
    <row r="57" spans="1:6" x14ac:dyDescent="0.35">
      <c r="A57" t="s">
        <v>11</v>
      </c>
      <c r="B57" s="1">
        <v>61.2342062498996</v>
      </c>
    </row>
    <row r="58" spans="1:6" x14ac:dyDescent="0.35">
      <c r="A58" t="s">
        <v>11</v>
      </c>
      <c r="B58" s="1">
        <v>62.457641109535402</v>
      </c>
    </row>
    <row r="59" spans="1:6" x14ac:dyDescent="0.35">
      <c r="A59" t="s">
        <v>11</v>
      </c>
      <c r="B59" s="1">
        <v>75.242973719231898</v>
      </c>
    </row>
    <row r="60" spans="1:6" x14ac:dyDescent="0.35">
      <c r="A60" t="s">
        <v>11</v>
      </c>
      <c r="B60" s="1">
        <v>77.423565098626398</v>
      </c>
    </row>
    <row r="61" spans="1:6" x14ac:dyDescent="0.35">
      <c r="A61" t="s">
        <v>11</v>
      </c>
      <c r="B61" s="1">
        <v>63.255162500643401</v>
      </c>
    </row>
    <row r="62" spans="1:6" x14ac:dyDescent="0.35">
      <c r="A62" t="s">
        <v>11</v>
      </c>
      <c r="B62" s="1">
        <v>63.1264101718577</v>
      </c>
    </row>
    <row r="63" spans="1:6" x14ac:dyDescent="0.35">
      <c r="A63" t="s">
        <v>11</v>
      </c>
      <c r="B63" s="1">
        <v>66.877832241504507</v>
      </c>
    </row>
    <row r="64" spans="1:6" x14ac:dyDescent="0.35">
      <c r="B64" s="2"/>
    </row>
    <row r="65" spans="1:5" x14ac:dyDescent="0.35">
      <c r="B65" s="2" t="s">
        <v>19</v>
      </c>
      <c r="D65" s="3" t="s">
        <v>0</v>
      </c>
    </row>
    <row r="66" spans="1:5" x14ac:dyDescent="0.35">
      <c r="A66" t="s">
        <v>12</v>
      </c>
      <c r="B66" s="1">
        <v>60.167472757105799</v>
      </c>
      <c r="D66" t="s">
        <v>1</v>
      </c>
      <c r="E66" t="s">
        <v>2</v>
      </c>
    </row>
    <row r="67" spans="1:5" x14ac:dyDescent="0.35">
      <c r="A67" t="s">
        <v>12</v>
      </c>
      <c r="B67" s="1">
        <v>59.279454422456503</v>
      </c>
      <c r="D67">
        <v>0</v>
      </c>
      <c r="E67" s="1">
        <f>AVERAGE(B66,B67,B68,B69,B70,B71,B72,B73,B74,B75,B76,B77,B78,B79,B80,B81,B82,B83,B85,B84,B86,B87,B88,B89,B90,B91,B92,B93,B94,B95)</f>
        <v>64.553623384008546</v>
      </c>
    </row>
    <row r="68" spans="1:5" x14ac:dyDescent="0.35">
      <c r="A68" t="s">
        <v>12</v>
      </c>
      <c r="B68" s="1">
        <v>59.447592866613903</v>
      </c>
      <c r="D68">
        <v>30</v>
      </c>
      <c r="E68" s="1">
        <f>AVERAGE(B66,B67,B68,B69,B70,B71,B72,B73,B74,B75,B76,B77,B78,B79,B80,B81,B82,B83,B85,B84,B86,B87,B88,B89,B90,B91,B92,B93,B94,B95)</f>
        <v>64.553623384008546</v>
      </c>
    </row>
    <row r="69" spans="1:5" x14ac:dyDescent="0.35">
      <c r="A69" t="s">
        <v>12</v>
      </c>
      <c r="B69" s="1">
        <v>75.646005337187503</v>
      </c>
    </row>
    <row r="70" spans="1:5" x14ac:dyDescent="0.35">
      <c r="A70" t="s">
        <v>12</v>
      </c>
      <c r="B70" s="1">
        <v>61.885584656192002</v>
      </c>
      <c r="D70" s="3" t="s">
        <v>3</v>
      </c>
      <c r="E70" s="3" t="s">
        <v>4</v>
      </c>
    </row>
    <row r="71" spans="1:5" x14ac:dyDescent="0.35">
      <c r="A71" t="s">
        <v>12</v>
      </c>
      <c r="B71" s="1">
        <v>75.979128680958397</v>
      </c>
      <c r="D71" s="1">
        <f>MIN(B66:B95)</f>
        <v>58.0188505024664</v>
      </c>
      <c r="E71" s="1">
        <f>MAX(B66:B95)</f>
        <v>76.874135709638693</v>
      </c>
    </row>
    <row r="72" spans="1:5" x14ac:dyDescent="0.35">
      <c r="A72" t="s">
        <v>12</v>
      </c>
      <c r="B72" s="1">
        <v>63.309631552753601</v>
      </c>
    </row>
    <row r="73" spans="1:5" x14ac:dyDescent="0.35">
      <c r="A73" t="s">
        <v>12</v>
      </c>
      <c r="B73" s="1">
        <v>62.129993759438001</v>
      </c>
      <c r="D73" s="3" t="s">
        <v>5</v>
      </c>
      <c r="E73" s="3" t="s">
        <v>6</v>
      </c>
    </row>
    <row r="74" spans="1:5" x14ac:dyDescent="0.35">
      <c r="A74" t="s">
        <v>12</v>
      </c>
      <c r="B74" s="1">
        <v>61.995439881637502</v>
      </c>
      <c r="D74">
        <f>QUARTILE(B66:B95, 1)</f>
        <v>60.026541810787499</v>
      </c>
      <c r="E74">
        <f>QUARTILE(B66:B95, 2)</f>
        <v>62.11837746750885</v>
      </c>
    </row>
    <row r="75" spans="1:5" x14ac:dyDescent="0.35">
      <c r="A75" t="s">
        <v>12</v>
      </c>
      <c r="B75" s="1">
        <v>59.486620022937302</v>
      </c>
    </row>
    <row r="76" spans="1:5" x14ac:dyDescent="0.35">
      <c r="A76" t="s">
        <v>12</v>
      </c>
      <c r="B76" s="1">
        <v>62.082420438115498</v>
      </c>
      <c r="D76" s="3" t="s">
        <v>7</v>
      </c>
      <c r="E76" s="3" t="s">
        <v>8</v>
      </c>
    </row>
    <row r="77" spans="1:5" x14ac:dyDescent="0.35">
      <c r="A77" t="s">
        <v>12</v>
      </c>
      <c r="B77" s="1">
        <v>58.0188505024664</v>
      </c>
      <c r="D77">
        <f>QUARTILE(B66:B95, 3)</f>
        <v>66.577165680449653</v>
      </c>
      <c r="E77">
        <f xml:space="preserve"> D77 - D74</f>
        <v>6.5506238696621537</v>
      </c>
    </row>
    <row r="78" spans="1:5" x14ac:dyDescent="0.35">
      <c r="A78" t="s">
        <v>12</v>
      </c>
      <c r="B78" s="1">
        <v>65.695949100091198</v>
      </c>
    </row>
    <row r="79" spans="1:5" x14ac:dyDescent="0.35">
      <c r="A79" t="s">
        <v>12</v>
      </c>
      <c r="B79" s="1">
        <v>70.795226096275499</v>
      </c>
      <c r="D79" s="3" t="s">
        <v>14</v>
      </c>
      <c r="E79" s="3" t="s">
        <v>15</v>
      </c>
    </row>
    <row r="80" spans="1:5" x14ac:dyDescent="0.35">
      <c r="A80" t="s">
        <v>12</v>
      </c>
      <c r="B80" s="1">
        <v>66.701629321768806</v>
      </c>
      <c r="D80">
        <f>STDEV(B66:B95)</f>
        <v>6.0274182607181226</v>
      </c>
      <c r="E80">
        <f xml:space="preserve"> (D80 / E68) * 100</f>
        <v>9.3370719484837714</v>
      </c>
    </row>
    <row r="81" spans="1:6" x14ac:dyDescent="0.35">
      <c r="A81" t="s">
        <v>12</v>
      </c>
      <c r="B81" s="1">
        <v>72.776246292375205</v>
      </c>
    </row>
    <row r="82" spans="1:6" x14ac:dyDescent="0.35">
      <c r="A82" t="s">
        <v>12</v>
      </c>
      <c r="B82" s="1">
        <v>72.520154407095802</v>
      </c>
      <c r="D82" s="3" t="s">
        <v>16</v>
      </c>
      <c r="F82" s="3" t="s">
        <v>17</v>
      </c>
    </row>
    <row r="83" spans="1:6" x14ac:dyDescent="0.35">
      <c r="A83" t="s">
        <v>12</v>
      </c>
      <c r="B83" s="1">
        <v>66.203774756492194</v>
      </c>
      <c r="D83">
        <f xml:space="preserve"> ((E67 / 114.202998) * 100) - 100</f>
        <v>-43.474668341011025</v>
      </c>
      <c r="F83">
        <f xml:space="preserve"> ((E74 / 113.658804) * 100) - 100</f>
        <v>-45.346620515636559</v>
      </c>
    </row>
    <row r="84" spans="1:6" x14ac:dyDescent="0.35">
      <c r="A84" t="s">
        <v>12</v>
      </c>
      <c r="B84" s="1">
        <v>62.912300350152996</v>
      </c>
    </row>
    <row r="85" spans="1:6" x14ac:dyDescent="0.35">
      <c r="A85" t="s">
        <v>12</v>
      </c>
      <c r="B85" s="1">
        <v>61.646216922734901</v>
      </c>
    </row>
    <row r="86" spans="1:6" x14ac:dyDescent="0.35">
      <c r="A86" t="s">
        <v>12</v>
      </c>
      <c r="B86" s="1">
        <v>62.106761175579699</v>
      </c>
    </row>
    <row r="87" spans="1:6" x14ac:dyDescent="0.35">
      <c r="A87" t="s">
        <v>12</v>
      </c>
      <c r="B87" s="1">
        <v>60.470037076444697</v>
      </c>
    </row>
    <row r="88" spans="1:6" x14ac:dyDescent="0.35">
      <c r="A88" t="s">
        <v>12</v>
      </c>
      <c r="B88" s="1">
        <v>58.256504764237498</v>
      </c>
    </row>
    <row r="89" spans="1:6" x14ac:dyDescent="0.35">
      <c r="A89" t="s">
        <v>12</v>
      </c>
      <c r="B89" s="1">
        <v>59.036322426768599</v>
      </c>
    </row>
    <row r="90" spans="1:6" x14ac:dyDescent="0.35">
      <c r="A90" t="s">
        <v>12</v>
      </c>
      <c r="B90" s="1">
        <v>63.421654928381898</v>
      </c>
    </row>
    <row r="91" spans="1:6" x14ac:dyDescent="0.35">
      <c r="A91" t="s">
        <v>12</v>
      </c>
      <c r="B91" s="1">
        <v>76.385548107599803</v>
      </c>
    </row>
    <row r="92" spans="1:6" x14ac:dyDescent="0.35">
      <c r="A92" t="s">
        <v>12</v>
      </c>
      <c r="B92" s="1">
        <v>76.874135709638693</v>
      </c>
    </row>
    <row r="93" spans="1:6" x14ac:dyDescent="0.35">
      <c r="A93" t="s">
        <v>12</v>
      </c>
      <c r="B93" s="1">
        <v>59.118317000000303</v>
      </c>
    </row>
    <row r="94" spans="1:6" x14ac:dyDescent="0.35">
      <c r="A94" t="s">
        <v>12</v>
      </c>
      <c r="B94" s="1">
        <v>62.280163378074498</v>
      </c>
    </row>
    <row r="95" spans="1:6" x14ac:dyDescent="0.35">
      <c r="A95" t="s">
        <v>12</v>
      </c>
      <c r="B95" s="1">
        <v>59.979564828681397</v>
      </c>
    </row>
    <row r="96" spans="1:6" x14ac:dyDescent="0.35">
      <c r="B96" s="2"/>
    </row>
    <row r="97" spans="1:2" x14ac:dyDescent="0.35">
      <c r="A97" s="3" t="s">
        <v>13</v>
      </c>
    </row>
    <row r="98" spans="1:2" x14ac:dyDescent="0.35">
      <c r="A98" t="s">
        <v>10</v>
      </c>
      <c r="B98" s="1">
        <v>62.529354696930099</v>
      </c>
    </row>
    <row r="99" spans="1:2" x14ac:dyDescent="0.35">
      <c r="A99" t="s">
        <v>10</v>
      </c>
      <c r="B99" s="1">
        <v>64.232075558312303</v>
      </c>
    </row>
    <row r="100" spans="1:2" x14ac:dyDescent="0.35">
      <c r="A100" t="s">
        <v>10</v>
      </c>
      <c r="B100" s="1">
        <v>63.026009912304502</v>
      </c>
    </row>
    <row r="101" spans="1:2" x14ac:dyDescent="0.35">
      <c r="A101" t="s">
        <v>10</v>
      </c>
      <c r="B101" s="1">
        <v>69.160868405681001</v>
      </c>
    </row>
    <row r="102" spans="1:2" x14ac:dyDescent="0.35">
      <c r="A102" t="s">
        <v>10</v>
      </c>
      <c r="B102" s="1">
        <v>63.0846129148496</v>
      </c>
    </row>
    <row r="103" spans="1:2" x14ac:dyDescent="0.35">
      <c r="A103" t="s">
        <v>10</v>
      </c>
      <c r="B103" s="1">
        <v>63.215403502383303</v>
      </c>
    </row>
    <row r="104" spans="1:2" x14ac:dyDescent="0.35">
      <c r="A104" t="s">
        <v>10</v>
      </c>
      <c r="B104" s="1">
        <v>59.194814409807201</v>
      </c>
    </row>
    <row r="105" spans="1:2" x14ac:dyDescent="0.35">
      <c r="A105" t="s">
        <v>10</v>
      </c>
      <c r="B105" s="1">
        <v>65.058590877518398</v>
      </c>
    </row>
    <row r="106" spans="1:2" x14ac:dyDescent="0.35">
      <c r="A106" t="s">
        <v>10</v>
      </c>
      <c r="B106" s="1">
        <v>82.046920731724498</v>
      </c>
    </row>
    <row r="107" spans="1:2" x14ac:dyDescent="0.35">
      <c r="A107" t="s">
        <v>10</v>
      </c>
      <c r="B107" s="1">
        <v>59.235142907277599</v>
      </c>
    </row>
    <row r="108" spans="1:2" x14ac:dyDescent="0.35">
      <c r="A108" t="s">
        <v>10</v>
      </c>
      <c r="B108" s="1">
        <v>58.3214442102121</v>
      </c>
    </row>
    <row r="109" spans="1:2" x14ac:dyDescent="0.35">
      <c r="A109" t="s">
        <v>10</v>
      </c>
      <c r="B109" s="1">
        <v>56.897602966810197</v>
      </c>
    </row>
    <row r="110" spans="1:2" x14ac:dyDescent="0.35">
      <c r="A110" t="s">
        <v>10</v>
      </c>
      <c r="B110" s="1">
        <v>64.346870822202405</v>
      </c>
    </row>
    <row r="111" spans="1:2" x14ac:dyDescent="0.35">
      <c r="A111" t="s">
        <v>10</v>
      </c>
      <c r="B111" s="1">
        <v>75.976389787060398</v>
      </c>
    </row>
    <row r="112" spans="1:2" x14ac:dyDescent="0.35">
      <c r="A112" t="s">
        <v>10</v>
      </c>
      <c r="B112" s="1">
        <v>61.810521143541997</v>
      </c>
    </row>
    <row r="113" spans="1:6" x14ac:dyDescent="0.35">
      <c r="A113" t="s">
        <v>10</v>
      </c>
      <c r="B113" s="1">
        <v>58.653082468401003</v>
      </c>
      <c r="D113" s="3" t="s">
        <v>16</v>
      </c>
      <c r="F113" s="3" t="s">
        <v>17</v>
      </c>
    </row>
    <row r="114" spans="1:6" x14ac:dyDescent="0.35">
      <c r="A114" t="s">
        <v>10</v>
      </c>
      <c r="B114" s="1">
        <v>59.058173175843798</v>
      </c>
      <c r="D114">
        <f xml:space="preserve"> (D19 + D51 + D83) / 3</f>
        <v>-43.646271828087627</v>
      </c>
      <c r="F114">
        <f xml:space="preserve"> (F19 + F51 + F83) / 3</f>
        <v>-45.249875103378123</v>
      </c>
    </row>
    <row r="115" spans="1:6" x14ac:dyDescent="0.35">
      <c r="A115" t="s">
        <v>10</v>
      </c>
      <c r="B115" s="1">
        <v>58.557857444905302</v>
      </c>
    </row>
    <row r="116" spans="1:6" x14ac:dyDescent="0.35">
      <c r="A116" t="s">
        <v>10</v>
      </c>
      <c r="B116" s="1">
        <v>63.879518579261102</v>
      </c>
    </row>
    <row r="117" spans="1:6" x14ac:dyDescent="0.35">
      <c r="A117" t="s">
        <v>10</v>
      </c>
      <c r="B117" s="1">
        <v>59.668462053745699</v>
      </c>
    </row>
    <row r="118" spans="1:6" x14ac:dyDescent="0.35">
      <c r="A118" t="s">
        <v>10</v>
      </c>
      <c r="B118" s="1">
        <v>62.0580486764282</v>
      </c>
    </row>
    <row r="119" spans="1:6" x14ac:dyDescent="0.35">
      <c r="A119" t="s">
        <v>10</v>
      </c>
      <c r="B119" s="1">
        <v>62.183232535903599</v>
      </c>
    </row>
    <row r="120" spans="1:6" x14ac:dyDescent="0.35">
      <c r="A120" t="s">
        <v>10</v>
      </c>
      <c r="B120" s="1">
        <v>72.704467190408906</v>
      </c>
    </row>
    <row r="121" spans="1:6" x14ac:dyDescent="0.35">
      <c r="A121" t="s">
        <v>10</v>
      </c>
      <c r="B121" s="1">
        <v>71.1998549563545</v>
      </c>
    </row>
    <row r="122" spans="1:6" x14ac:dyDescent="0.35">
      <c r="A122" t="s">
        <v>10</v>
      </c>
      <c r="B122" s="1">
        <v>75.591048768719105</v>
      </c>
    </row>
    <row r="123" spans="1:6" x14ac:dyDescent="0.35">
      <c r="A123" t="s">
        <v>10</v>
      </c>
      <c r="B123" s="1">
        <v>61.789132616199304</v>
      </c>
    </row>
    <row r="124" spans="1:6" x14ac:dyDescent="0.35">
      <c r="A124" t="s">
        <v>10</v>
      </c>
      <c r="B124" s="1">
        <v>75.044373777650705</v>
      </c>
    </row>
    <row r="125" spans="1:6" x14ac:dyDescent="0.35">
      <c r="A125" t="s">
        <v>10</v>
      </c>
      <c r="B125" s="1">
        <v>59.6718814849526</v>
      </c>
    </row>
    <row r="126" spans="1:6" x14ac:dyDescent="0.35">
      <c r="A126" t="s">
        <v>10</v>
      </c>
      <c r="B126" s="1">
        <v>60.427624376818102</v>
      </c>
    </row>
    <row r="127" spans="1:6" x14ac:dyDescent="0.35">
      <c r="A127" t="s">
        <v>10</v>
      </c>
      <c r="B127" s="1">
        <v>59.817607624991503</v>
      </c>
    </row>
    <row r="128" spans="1:6" x14ac:dyDescent="0.35">
      <c r="A128" t="s">
        <v>11</v>
      </c>
      <c r="B128" s="1">
        <v>59.381882791366401</v>
      </c>
    </row>
    <row r="129" spans="1:2" x14ac:dyDescent="0.35">
      <c r="A129" t="s">
        <v>11</v>
      </c>
      <c r="B129" s="1">
        <v>60.1391218477224</v>
      </c>
    </row>
    <row r="130" spans="1:2" x14ac:dyDescent="0.35">
      <c r="A130" t="s">
        <v>11</v>
      </c>
      <c r="B130" s="1">
        <v>60.462984484230198</v>
      </c>
    </row>
    <row r="131" spans="1:2" x14ac:dyDescent="0.35">
      <c r="A131" t="s">
        <v>11</v>
      </c>
      <c r="B131" s="1">
        <v>65.631065284522407</v>
      </c>
    </row>
    <row r="132" spans="1:2" x14ac:dyDescent="0.35">
      <c r="A132" t="s">
        <v>11</v>
      </c>
      <c r="B132" s="1">
        <v>61.094120724225697</v>
      </c>
    </row>
    <row r="133" spans="1:2" x14ac:dyDescent="0.35">
      <c r="A133" t="s">
        <v>11</v>
      </c>
      <c r="B133" s="1">
        <v>62.277394177916499</v>
      </c>
    </row>
    <row r="134" spans="1:2" x14ac:dyDescent="0.35">
      <c r="A134" t="s">
        <v>11</v>
      </c>
      <c r="B134" s="1">
        <v>61.693080451876199</v>
      </c>
    </row>
    <row r="135" spans="1:2" x14ac:dyDescent="0.35">
      <c r="A135" t="s">
        <v>11</v>
      </c>
      <c r="B135" s="1">
        <v>61.070165686281101</v>
      </c>
    </row>
    <row r="136" spans="1:2" x14ac:dyDescent="0.35">
      <c r="A136" t="s">
        <v>11</v>
      </c>
      <c r="B136" s="1">
        <v>58.336425456945499</v>
      </c>
    </row>
    <row r="137" spans="1:2" x14ac:dyDescent="0.35">
      <c r="A137" t="s">
        <v>11</v>
      </c>
      <c r="B137" s="1">
        <v>59.240685531184099</v>
      </c>
    </row>
    <row r="138" spans="1:2" x14ac:dyDescent="0.35">
      <c r="A138" t="s">
        <v>11</v>
      </c>
      <c r="B138" s="1">
        <v>59.3462090764001</v>
      </c>
    </row>
    <row r="139" spans="1:2" x14ac:dyDescent="0.35">
      <c r="A139" t="s">
        <v>11</v>
      </c>
      <c r="B139" s="1">
        <v>60.175682688488401</v>
      </c>
    </row>
    <row r="140" spans="1:2" x14ac:dyDescent="0.35">
      <c r="A140" t="s">
        <v>11</v>
      </c>
      <c r="B140" s="1">
        <v>62.89210011115</v>
      </c>
    </row>
    <row r="141" spans="1:2" x14ac:dyDescent="0.35">
      <c r="A141" t="s">
        <v>11</v>
      </c>
      <c r="B141" s="1">
        <v>64.995327380194098</v>
      </c>
    </row>
    <row r="142" spans="1:2" x14ac:dyDescent="0.35">
      <c r="A142" t="s">
        <v>11</v>
      </c>
      <c r="B142" s="1">
        <v>93.834805670157294</v>
      </c>
    </row>
    <row r="143" spans="1:2" x14ac:dyDescent="0.35">
      <c r="A143" t="s">
        <v>11</v>
      </c>
      <c r="B143" s="1">
        <v>69.8221235400176</v>
      </c>
    </row>
    <row r="144" spans="1:2" x14ac:dyDescent="0.35">
      <c r="A144" t="s">
        <v>11</v>
      </c>
      <c r="B144" s="1">
        <v>60.587082708834799</v>
      </c>
    </row>
    <row r="145" spans="1:2" x14ac:dyDescent="0.35">
      <c r="A145" t="s">
        <v>11</v>
      </c>
      <c r="B145" s="1">
        <v>65.790822700840906</v>
      </c>
    </row>
    <row r="146" spans="1:2" x14ac:dyDescent="0.35">
      <c r="A146" t="s">
        <v>11</v>
      </c>
      <c r="B146" s="1">
        <v>67.228548086523404</v>
      </c>
    </row>
    <row r="147" spans="1:2" x14ac:dyDescent="0.35">
      <c r="A147" t="s">
        <v>11</v>
      </c>
      <c r="B147" s="1">
        <v>62.1432865302721</v>
      </c>
    </row>
    <row r="148" spans="1:2" x14ac:dyDescent="0.35">
      <c r="A148" t="s">
        <v>11</v>
      </c>
      <c r="B148" s="1">
        <v>63.036105313002203</v>
      </c>
    </row>
    <row r="149" spans="1:2" x14ac:dyDescent="0.35">
      <c r="A149" t="s">
        <v>11</v>
      </c>
      <c r="B149" s="1">
        <v>59.275403025600497</v>
      </c>
    </row>
    <row r="150" spans="1:2" x14ac:dyDescent="0.35">
      <c r="A150" t="s">
        <v>11</v>
      </c>
      <c r="B150" s="1">
        <v>59.066330682000803</v>
      </c>
    </row>
    <row r="151" spans="1:2" x14ac:dyDescent="0.35">
      <c r="A151" t="s">
        <v>11</v>
      </c>
      <c r="B151" s="1">
        <v>61.2342062498996</v>
      </c>
    </row>
    <row r="152" spans="1:2" x14ac:dyDescent="0.35">
      <c r="A152" t="s">
        <v>11</v>
      </c>
      <c r="B152" s="1">
        <v>62.457641109535402</v>
      </c>
    </row>
    <row r="153" spans="1:2" x14ac:dyDescent="0.35">
      <c r="A153" t="s">
        <v>11</v>
      </c>
      <c r="B153" s="1">
        <v>75.242973719231898</v>
      </c>
    </row>
    <row r="154" spans="1:2" x14ac:dyDescent="0.35">
      <c r="A154" t="s">
        <v>11</v>
      </c>
      <c r="B154" s="1">
        <v>77.423565098626398</v>
      </c>
    </row>
    <row r="155" spans="1:2" x14ac:dyDescent="0.35">
      <c r="A155" t="s">
        <v>11</v>
      </c>
      <c r="B155" s="1">
        <v>63.255162500643401</v>
      </c>
    </row>
    <row r="156" spans="1:2" x14ac:dyDescent="0.35">
      <c r="A156" t="s">
        <v>11</v>
      </c>
      <c r="B156" s="1">
        <v>63.1264101718577</v>
      </c>
    </row>
    <row r="157" spans="1:2" x14ac:dyDescent="0.35">
      <c r="A157" t="s">
        <v>11</v>
      </c>
      <c r="B157" s="1">
        <v>66.877832241504507</v>
      </c>
    </row>
    <row r="158" spans="1:2" x14ac:dyDescent="0.35">
      <c r="A158" t="s">
        <v>12</v>
      </c>
      <c r="B158" s="1">
        <v>60.167472757105799</v>
      </c>
    </row>
    <row r="159" spans="1:2" x14ac:dyDescent="0.35">
      <c r="A159" t="s">
        <v>12</v>
      </c>
      <c r="B159" s="1">
        <v>59.279454422456503</v>
      </c>
    </row>
    <row r="160" spans="1:2" x14ac:dyDescent="0.35">
      <c r="A160" t="s">
        <v>12</v>
      </c>
      <c r="B160" s="1">
        <v>59.447592866613903</v>
      </c>
    </row>
    <row r="161" spans="1:2" x14ac:dyDescent="0.35">
      <c r="A161" t="s">
        <v>12</v>
      </c>
      <c r="B161" s="1">
        <v>75.646005337187503</v>
      </c>
    </row>
    <row r="162" spans="1:2" x14ac:dyDescent="0.35">
      <c r="A162" t="s">
        <v>12</v>
      </c>
      <c r="B162" s="1">
        <v>61.885584656192002</v>
      </c>
    </row>
    <row r="163" spans="1:2" x14ac:dyDescent="0.35">
      <c r="A163" t="s">
        <v>12</v>
      </c>
      <c r="B163" s="1">
        <v>75.979128680958397</v>
      </c>
    </row>
    <row r="164" spans="1:2" x14ac:dyDescent="0.35">
      <c r="A164" t="s">
        <v>12</v>
      </c>
      <c r="B164" s="1">
        <v>63.309631552753601</v>
      </c>
    </row>
    <row r="165" spans="1:2" x14ac:dyDescent="0.35">
      <c r="A165" t="s">
        <v>12</v>
      </c>
      <c r="B165" s="1">
        <v>62.129993759438001</v>
      </c>
    </row>
    <row r="166" spans="1:2" x14ac:dyDescent="0.35">
      <c r="A166" t="s">
        <v>12</v>
      </c>
      <c r="B166" s="1">
        <v>61.995439881637502</v>
      </c>
    </row>
    <row r="167" spans="1:2" x14ac:dyDescent="0.35">
      <c r="A167" t="s">
        <v>12</v>
      </c>
      <c r="B167" s="1">
        <v>59.486620022937302</v>
      </c>
    </row>
    <row r="168" spans="1:2" x14ac:dyDescent="0.35">
      <c r="A168" t="s">
        <v>12</v>
      </c>
      <c r="B168" s="1">
        <v>62.082420438115498</v>
      </c>
    </row>
    <row r="169" spans="1:2" x14ac:dyDescent="0.35">
      <c r="A169" t="s">
        <v>12</v>
      </c>
      <c r="B169" s="1">
        <v>58.0188505024664</v>
      </c>
    </row>
    <row r="170" spans="1:2" x14ac:dyDescent="0.35">
      <c r="A170" t="s">
        <v>12</v>
      </c>
      <c r="B170" s="1">
        <v>65.695949100091198</v>
      </c>
    </row>
    <row r="171" spans="1:2" x14ac:dyDescent="0.35">
      <c r="A171" t="s">
        <v>12</v>
      </c>
      <c r="B171" s="1">
        <v>70.795226096275499</v>
      </c>
    </row>
    <row r="172" spans="1:2" x14ac:dyDescent="0.35">
      <c r="A172" t="s">
        <v>12</v>
      </c>
      <c r="B172" s="1">
        <v>66.701629321768806</v>
      </c>
    </row>
    <row r="173" spans="1:2" x14ac:dyDescent="0.35">
      <c r="A173" t="s">
        <v>12</v>
      </c>
      <c r="B173" s="1">
        <v>72.776246292375205</v>
      </c>
    </row>
    <row r="174" spans="1:2" x14ac:dyDescent="0.35">
      <c r="A174" t="s">
        <v>12</v>
      </c>
      <c r="B174" s="1">
        <v>72.520154407095802</v>
      </c>
    </row>
    <row r="175" spans="1:2" x14ac:dyDescent="0.35">
      <c r="A175" t="s">
        <v>12</v>
      </c>
      <c r="B175" s="1">
        <v>66.203774756492194</v>
      </c>
    </row>
    <row r="176" spans="1:2" x14ac:dyDescent="0.35">
      <c r="A176" t="s">
        <v>12</v>
      </c>
      <c r="B176" s="1">
        <v>62.912300350152996</v>
      </c>
    </row>
    <row r="177" spans="1:2" x14ac:dyDescent="0.35">
      <c r="A177" t="s">
        <v>12</v>
      </c>
      <c r="B177" s="1">
        <v>61.646216922734901</v>
      </c>
    </row>
    <row r="178" spans="1:2" x14ac:dyDescent="0.35">
      <c r="A178" t="s">
        <v>12</v>
      </c>
      <c r="B178" s="1">
        <v>62.106761175579699</v>
      </c>
    </row>
    <row r="179" spans="1:2" x14ac:dyDescent="0.35">
      <c r="A179" t="s">
        <v>12</v>
      </c>
      <c r="B179" s="1">
        <v>60.470037076444697</v>
      </c>
    </row>
    <row r="180" spans="1:2" x14ac:dyDescent="0.35">
      <c r="A180" t="s">
        <v>12</v>
      </c>
      <c r="B180" s="1">
        <v>58.256504764237498</v>
      </c>
    </row>
    <row r="181" spans="1:2" x14ac:dyDescent="0.35">
      <c r="A181" t="s">
        <v>12</v>
      </c>
      <c r="B181" s="1">
        <v>59.036322426768599</v>
      </c>
    </row>
    <row r="182" spans="1:2" x14ac:dyDescent="0.35">
      <c r="A182" t="s">
        <v>12</v>
      </c>
      <c r="B182" s="1">
        <v>63.421654928381898</v>
      </c>
    </row>
    <row r="183" spans="1:2" x14ac:dyDescent="0.35">
      <c r="A183" t="s">
        <v>12</v>
      </c>
      <c r="B183" s="1">
        <v>76.385548107599803</v>
      </c>
    </row>
    <row r="184" spans="1:2" x14ac:dyDescent="0.35">
      <c r="A184" t="s">
        <v>12</v>
      </c>
      <c r="B184" s="1">
        <v>76.874135709638693</v>
      </c>
    </row>
    <row r="185" spans="1:2" x14ac:dyDescent="0.35">
      <c r="A185" t="s">
        <v>12</v>
      </c>
      <c r="B185" s="1">
        <v>59.118317000000303</v>
      </c>
    </row>
    <row r="186" spans="1:2" x14ac:dyDescent="0.35">
      <c r="A186" t="s">
        <v>12</v>
      </c>
      <c r="B186" s="1">
        <v>62.280163378074498</v>
      </c>
    </row>
    <row r="187" spans="1:2" x14ac:dyDescent="0.35">
      <c r="A187" t="s">
        <v>12</v>
      </c>
      <c r="B187" s="1">
        <v>59.979564828681397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Kaandorp</dc:creator>
  <cp:lastModifiedBy>Luuk Kaandorp</cp:lastModifiedBy>
  <dcterms:created xsi:type="dcterms:W3CDTF">2020-04-15T12:30:13Z</dcterms:created>
  <dcterms:modified xsi:type="dcterms:W3CDTF">2020-07-03T15:59:51Z</dcterms:modified>
</cp:coreProperties>
</file>