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GMOJ IAU\Desktop\"/>
    </mc:Choice>
  </mc:AlternateContent>
  <xr:revisionPtr revIDLastSave="0" documentId="8_{28810CED-B3B7-46E8-8AF1-8E523A0A0B6B}" xr6:coauthVersionLast="47" xr6:coauthVersionMax="47" xr10:uidLastSave="{00000000-0000-0000-0000-000000000000}"/>
  <bookViews>
    <workbookView xWindow="-120" yWindow="-120" windowWidth="20730" windowHeight="11040" tabRatio="831" activeTab="3" xr2:uid="{00000000-000D-0000-FFFF-FFFF00000000}"/>
  </bookViews>
  <sheets>
    <sheet name="orders" sheetId="17" r:id="rId1"/>
    <sheet name="customers" sheetId="13" r:id="rId2"/>
    <sheet name="products" sheetId="2" r:id="rId3"/>
    <sheet name="orders worksheet" sheetId="18" r:id="rId4"/>
    <sheet name="customers worsheet" sheetId="19" r:id="rId5"/>
    <sheet name="products worsheet" sheetId="20" r:id="rId6"/>
  </sheets>
  <definedNames>
    <definedName name="_xlnm._FilterDatabase" localSheetId="0" hidden="1">orders!$A$1:$M$1001</definedName>
    <definedName name="_xlnm._FilterDatabase" localSheetId="3" hidden="1">'orders worksheet'!$A$1:$O$1001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J2" i="18"/>
  <c r="J984" i="18"/>
  <c r="K504" i="18"/>
  <c r="K72" i="18"/>
  <c r="K516" i="18"/>
  <c r="K732" i="18"/>
  <c r="K252" i="18"/>
  <c r="K396" i="18"/>
  <c r="K288" i="18"/>
  <c r="K132" i="18"/>
  <c r="I2" i="18"/>
  <c r="I3" i="18"/>
  <c r="J3" i="18" s="1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I11" i="18"/>
  <c r="J11" i="18" s="1"/>
  <c r="I12" i="18"/>
  <c r="J12" i="18" s="1"/>
  <c r="I13" i="18"/>
  <c r="J13" i="18" s="1"/>
  <c r="I14" i="18"/>
  <c r="J14" i="18" s="1"/>
  <c r="I15" i="18"/>
  <c r="J15" i="18" s="1"/>
  <c r="I16" i="18"/>
  <c r="J16" i="18" s="1"/>
  <c r="I17" i="18"/>
  <c r="J17" i="18" s="1"/>
  <c r="I18" i="18"/>
  <c r="J18" i="18" s="1"/>
  <c r="I19" i="18"/>
  <c r="J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I27" i="18"/>
  <c r="J27" i="18" s="1"/>
  <c r="I28" i="18"/>
  <c r="J28" i="18" s="1"/>
  <c r="I29" i="18"/>
  <c r="J29" i="18" s="1"/>
  <c r="I30" i="18"/>
  <c r="J30" i="18" s="1"/>
  <c r="I31" i="18"/>
  <c r="J31" i="18" s="1"/>
  <c r="I32" i="18"/>
  <c r="J32" i="18" s="1"/>
  <c r="I33" i="18"/>
  <c r="J33" i="18" s="1"/>
  <c r="I34" i="18"/>
  <c r="J34" i="18" s="1"/>
  <c r="I35" i="18"/>
  <c r="J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 s="1"/>
  <c r="I43" i="18"/>
  <c r="J43" i="18" s="1"/>
  <c r="I44" i="18"/>
  <c r="J44" i="18" s="1"/>
  <c r="I45" i="18"/>
  <c r="J45" i="18" s="1"/>
  <c r="I46" i="18"/>
  <c r="J46" i="18" s="1"/>
  <c r="I47" i="18"/>
  <c r="J47" i="18" s="1"/>
  <c r="I48" i="18"/>
  <c r="J48" i="18" s="1"/>
  <c r="I49" i="18"/>
  <c r="J49" i="18" s="1"/>
  <c r="I50" i="18"/>
  <c r="J50" i="18" s="1"/>
  <c r="I51" i="18"/>
  <c r="J51" i="18" s="1"/>
  <c r="I52" i="18"/>
  <c r="J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 s="1"/>
  <c r="I59" i="18"/>
  <c r="J59" i="18" s="1"/>
  <c r="I60" i="18"/>
  <c r="J60" i="18" s="1"/>
  <c r="I61" i="18"/>
  <c r="J61" i="18" s="1"/>
  <c r="I62" i="18"/>
  <c r="J62" i="18" s="1"/>
  <c r="I63" i="18"/>
  <c r="J63" i="18" s="1"/>
  <c r="I64" i="18"/>
  <c r="J64" i="18" s="1"/>
  <c r="I65" i="18"/>
  <c r="J65" i="18" s="1"/>
  <c r="I66" i="18"/>
  <c r="J66" i="18" s="1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I75" i="18"/>
  <c r="J75" i="18" s="1"/>
  <c r="I76" i="18"/>
  <c r="J76" i="18" s="1"/>
  <c r="I77" i="18"/>
  <c r="J77" i="18" s="1"/>
  <c r="I78" i="18"/>
  <c r="J78" i="18" s="1"/>
  <c r="I79" i="18"/>
  <c r="J79" i="18" s="1"/>
  <c r="I80" i="18"/>
  <c r="J80" i="18" s="1"/>
  <c r="I81" i="18"/>
  <c r="J81" i="18" s="1"/>
  <c r="I82" i="18"/>
  <c r="J82" i="18" s="1"/>
  <c r="I83" i="18"/>
  <c r="J83" i="18" s="1"/>
  <c r="I84" i="18"/>
  <c r="J84" i="18" s="1"/>
  <c r="I85" i="18"/>
  <c r="J85" i="18" s="1"/>
  <c r="I86" i="18"/>
  <c r="J86" i="18" s="1"/>
  <c r="I87" i="18"/>
  <c r="J87" i="18" s="1"/>
  <c r="I88" i="18"/>
  <c r="J88" i="18" s="1"/>
  <c r="I89" i="18"/>
  <c r="J89" i="18" s="1"/>
  <c r="I90" i="18"/>
  <c r="J90" i="18" s="1"/>
  <c r="I91" i="18"/>
  <c r="J91" i="18" s="1"/>
  <c r="I92" i="18"/>
  <c r="J92" i="18" s="1"/>
  <c r="I93" i="18"/>
  <c r="J93" i="18" s="1"/>
  <c r="I94" i="18"/>
  <c r="J94" i="18" s="1"/>
  <c r="I95" i="18"/>
  <c r="J95" i="18" s="1"/>
  <c r="I96" i="18"/>
  <c r="J96" i="18" s="1"/>
  <c r="I97" i="18"/>
  <c r="J97" i="18" s="1"/>
  <c r="I98" i="18"/>
  <c r="J98" i="18" s="1"/>
  <c r="I99" i="18"/>
  <c r="J99" i="18" s="1"/>
  <c r="I100" i="18"/>
  <c r="J100" i="18" s="1"/>
  <c r="I101" i="18"/>
  <c r="J101" i="18" s="1"/>
  <c r="I102" i="18"/>
  <c r="J102" i="18" s="1"/>
  <c r="I103" i="18"/>
  <c r="J103" i="18" s="1"/>
  <c r="I104" i="18"/>
  <c r="J104" i="18" s="1"/>
  <c r="I105" i="18"/>
  <c r="J105" i="18" s="1"/>
  <c r="I106" i="18"/>
  <c r="J106" i="18" s="1"/>
  <c r="I107" i="18"/>
  <c r="J107" i="18" s="1"/>
  <c r="I108" i="18"/>
  <c r="J108" i="18" s="1"/>
  <c r="I109" i="18"/>
  <c r="J109" i="18" s="1"/>
  <c r="I110" i="18"/>
  <c r="J110" i="18" s="1"/>
  <c r="I111" i="18"/>
  <c r="J111" i="18" s="1"/>
  <c r="I112" i="18"/>
  <c r="J112" i="18" s="1"/>
  <c r="I113" i="18"/>
  <c r="J113" i="18" s="1"/>
  <c r="I114" i="18"/>
  <c r="J114" i="18" s="1"/>
  <c r="I115" i="18"/>
  <c r="J115" i="18" s="1"/>
  <c r="I116" i="18"/>
  <c r="J116" i="18" s="1"/>
  <c r="I117" i="18"/>
  <c r="J117" i="18" s="1"/>
  <c r="I118" i="18"/>
  <c r="J118" i="18" s="1"/>
  <c r="I119" i="18"/>
  <c r="J119" i="18" s="1"/>
  <c r="I120" i="18"/>
  <c r="J120" i="18" s="1"/>
  <c r="I121" i="18"/>
  <c r="J121" i="18" s="1"/>
  <c r="I122" i="18"/>
  <c r="J122" i="18" s="1"/>
  <c r="I123" i="18"/>
  <c r="J123" i="18" s="1"/>
  <c r="I124" i="18"/>
  <c r="J124" i="18" s="1"/>
  <c r="I125" i="18"/>
  <c r="J125" i="18" s="1"/>
  <c r="I126" i="18"/>
  <c r="J126" i="18" s="1"/>
  <c r="I127" i="18"/>
  <c r="J127" i="18" s="1"/>
  <c r="I128" i="18"/>
  <c r="J128" i="18" s="1"/>
  <c r="I129" i="18"/>
  <c r="J129" i="18" s="1"/>
  <c r="I130" i="18"/>
  <c r="J130" i="18" s="1"/>
  <c r="I131" i="18"/>
  <c r="J131" i="18" s="1"/>
  <c r="I132" i="18"/>
  <c r="J132" i="18" s="1"/>
  <c r="I133" i="18"/>
  <c r="J133" i="18" s="1"/>
  <c r="I134" i="18"/>
  <c r="J134" i="18" s="1"/>
  <c r="I135" i="18"/>
  <c r="J135" i="18" s="1"/>
  <c r="I136" i="18"/>
  <c r="J136" i="18" s="1"/>
  <c r="I137" i="18"/>
  <c r="J137" i="18" s="1"/>
  <c r="I138" i="18"/>
  <c r="J138" i="18" s="1"/>
  <c r="I139" i="18"/>
  <c r="J139" i="18" s="1"/>
  <c r="I140" i="18"/>
  <c r="J140" i="18" s="1"/>
  <c r="I141" i="18"/>
  <c r="J141" i="18" s="1"/>
  <c r="I142" i="18"/>
  <c r="J142" i="18" s="1"/>
  <c r="I143" i="18"/>
  <c r="J143" i="18" s="1"/>
  <c r="I144" i="18"/>
  <c r="J144" i="18" s="1"/>
  <c r="I145" i="18"/>
  <c r="J145" i="18" s="1"/>
  <c r="I146" i="18"/>
  <c r="J146" i="18" s="1"/>
  <c r="I147" i="18"/>
  <c r="J147" i="18" s="1"/>
  <c r="I148" i="18"/>
  <c r="J148" i="18" s="1"/>
  <c r="I149" i="18"/>
  <c r="J149" i="18" s="1"/>
  <c r="I150" i="18"/>
  <c r="J150" i="18" s="1"/>
  <c r="I151" i="18"/>
  <c r="J151" i="18" s="1"/>
  <c r="I152" i="18"/>
  <c r="J152" i="18" s="1"/>
  <c r="I153" i="18"/>
  <c r="J153" i="18" s="1"/>
  <c r="I154" i="18"/>
  <c r="J154" i="18" s="1"/>
  <c r="I155" i="18"/>
  <c r="J155" i="18" s="1"/>
  <c r="I156" i="18"/>
  <c r="J156" i="18" s="1"/>
  <c r="I157" i="18"/>
  <c r="J157" i="18" s="1"/>
  <c r="I158" i="18"/>
  <c r="J158" i="18" s="1"/>
  <c r="I159" i="18"/>
  <c r="J159" i="18" s="1"/>
  <c r="I160" i="18"/>
  <c r="J160" i="18" s="1"/>
  <c r="I161" i="18"/>
  <c r="J161" i="18" s="1"/>
  <c r="I162" i="18"/>
  <c r="J162" i="18" s="1"/>
  <c r="I163" i="18"/>
  <c r="J163" i="18" s="1"/>
  <c r="I164" i="18"/>
  <c r="J164" i="18" s="1"/>
  <c r="I165" i="18"/>
  <c r="J165" i="18" s="1"/>
  <c r="I166" i="18"/>
  <c r="J166" i="18" s="1"/>
  <c r="I167" i="18"/>
  <c r="J167" i="18" s="1"/>
  <c r="I168" i="18"/>
  <c r="J168" i="18" s="1"/>
  <c r="I169" i="18"/>
  <c r="J169" i="18" s="1"/>
  <c r="I170" i="18"/>
  <c r="J170" i="18" s="1"/>
  <c r="I171" i="18"/>
  <c r="J171" i="18" s="1"/>
  <c r="I172" i="18"/>
  <c r="J172" i="18" s="1"/>
  <c r="I173" i="18"/>
  <c r="J173" i="18" s="1"/>
  <c r="I174" i="18"/>
  <c r="J174" i="18" s="1"/>
  <c r="I175" i="18"/>
  <c r="J175" i="18" s="1"/>
  <c r="I176" i="18"/>
  <c r="J176" i="18" s="1"/>
  <c r="I177" i="18"/>
  <c r="J177" i="18" s="1"/>
  <c r="I178" i="18"/>
  <c r="J178" i="18" s="1"/>
  <c r="I179" i="18"/>
  <c r="J179" i="18" s="1"/>
  <c r="I180" i="18"/>
  <c r="J180" i="18" s="1"/>
  <c r="I181" i="18"/>
  <c r="J181" i="18" s="1"/>
  <c r="I182" i="18"/>
  <c r="J182" i="18" s="1"/>
  <c r="I183" i="18"/>
  <c r="J183" i="18" s="1"/>
  <c r="I184" i="18"/>
  <c r="J184" i="18" s="1"/>
  <c r="I185" i="18"/>
  <c r="J185" i="18" s="1"/>
  <c r="I186" i="18"/>
  <c r="J186" i="18" s="1"/>
  <c r="I187" i="18"/>
  <c r="J187" i="18" s="1"/>
  <c r="I188" i="18"/>
  <c r="J188" i="18" s="1"/>
  <c r="I189" i="18"/>
  <c r="J189" i="18" s="1"/>
  <c r="I190" i="18"/>
  <c r="J190" i="18" s="1"/>
  <c r="I191" i="18"/>
  <c r="J191" i="18" s="1"/>
  <c r="I192" i="18"/>
  <c r="J192" i="18" s="1"/>
  <c r="I193" i="18"/>
  <c r="J193" i="18" s="1"/>
  <c r="I194" i="18"/>
  <c r="J194" i="18" s="1"/>
  <c r="I195" i="18"/>
  <c r="J195" i="18" s="1"/>
  <c r="I196" i="18"/>
  <c r="J196" i="18" s="1"/>
  <c r="I197" i="18"/>
  <c r="J197" i="18" s="1"/>
  <c r="I198" i="18"/>
  <c r="J198" i="18" s="1"/>
  <c r="I199" i="18"/>
  <c r="J199" i="18" s="1"/>
  <c r="I200" i="18"/>
  <c r="J200" i="18" s="1"/>
  <c r="I201" i="18"/>
  <c r="J201" i="18" s="1"/>
  <c r="I202" i="18"/>
  <c r="J202" i="18" s="1"/>
  <c r="I203" i="18"/>
  <c r="J203" i="18" s="1"/>
  <c r="I204" i="18"/>
  <c r="J204" i="18" s="1"/>
  <c r="I205" i="18"/>
  <c r="J205" i="18" s="1"/>
  <c r="I206" i="18"/>
  <c r="J206" i="18" s="1"/>
  <c r="I207" i="18"/>
  <c r="J207" i="18" s="1"/>
  <c r="I208" i="18"/>
  <c r="J208" i="18" s="1"/>
  <c r="I209" i="18"/>
  <c r="J209" i="18" s="1"/>
  <c r="I210" i="18"/>
  <c r="J210" i="18" s="1"/>
  <c r="I211" i="18"/>
  <c r="J211" i="18" s="1"/>
  <c r="I212" i="18"/>
  <c r="J212" i="18" s="1"/>
  <c r="I213" i="18"/>
  <c r="J213" i="18" s="1"/>
  <c r="I214" i="18"/>
  <c r="J214" i="18" s="1"/>
  <c r="I215" i="18"/>
  <c r="J215" i="18" s="1"/>
  <c r="I216" i="18"/>
  <c r="J216" i="18" s="1"/>
  <c r="I217" i="18"/>
  <c r="J217" i="18" s="1"/>
  <c r="I218" i="18"/>
  <c r="J218" i="18" s="1"/>
  <c r="I219" i="18"/>
  <c r="J219" i="18" s="1"/>
  <c r="I220" i="18"/>
  <c r="J220" i="18" s="1"/>
  <c r="I221" i="18"/>
  <c r="J221" i="18" s="1"/>
  <c r="I222" i="18"/>
  <c r="J222" i="18" s="1"/>
  <c r="I223" i="18"/>
  <c r="J223" i="18" s="1"/>
  <c r="I224" i="18"/>
  <c r="J224" i="18" s="1"/>
  <c r="I225" i="18"/>
  <c r="J225" i="18" s="1"/>
  <c r="I226" i="18"/>
  <c r="J226" i="18" s="1"/>
  <c r="I227" i="18"/>
  <c r="J227" i="18" s="1"/>
  <c r="I228" i="18"/>
  <c r="J228" i="18" s="1"/>
  <c r="I229" i="18"/>
  <c r="J229" i="18" s="1"/>
  <c r="I230" i="18"/>
  <c r="J230" i="18" s="1"/>
  <c r="I231" i="18"/>
  <c r="J231" i="18" s="1"/>
  <c r="I232" i="18"/>
  <c r="J232" i="18" s="1"/>
  <c r="I233" i="18"/>
  <c r="J233" i="18" s="1"/>
  <c r="I234" i="18"/>
  <c r="J234" i="18" s="1"/>
  <c r="I235" i="18"/>
  <c r="J235" i="18" s="1"/>
  <c r="I236" i="18"/>
  <c r="J236" i="18" s="1"/>
  <c r="I237" i="18"/>
  <c r="J237" i="18" s="1"/>
  <c r="I238" i="18"/>
  <c r="J238" i="18" s="1"/>
  <c r="I239" i="18"/>
  <c r="J239" i="18" s="1"/>
  <c r="I240" i="18"/>
  <c r="J240" i="18" s="1"/>
  <c r="I241" i="18"/>
  <c r="J241" i="18" s="1"/>
  <c r="I242" i="18"/>
  <c r="J242" i="18" s="1"/>
  <c r="I243" i="18"/>
  <c r="J243" i="18" s="1"/>
  <c r="I244" i="18"/>
  <c r="J244" i="18" s="1"/>
  <c r="I245" i="18"/>
  <c r="J245" i="18" s="1"/>
  <c r="I246" i="18"/>
  <c r="J246" i="18" s="1"/>
  <c r="I247" i="18"/>
  <c r="J247" i="18" s="1"/>
  <c r="I248" i="18"/>
  <c r="J248" i="18" s="1"/>
  <c r="I249" i="18"/>
  <c r="J249" i="18" s="1"/>
  <c r="I250" i="18"/>
  <c r="J250" i="18" s="1"/>
  <c r="I251" i="18"/>
  <c r="J251" i="18" s="1"/>
  <c r="I252" i="18"/>
  <c r="J252" i="18" s="1"/>
  <c r="I253" i="18"/>
  <c r="J253" i="18" s="1"/>
  <c r="I254" i="18"/>
  <c r="J254" i="18" s="1"/>
  <c r="I255" i="18"/>
  <c r="J255" i="18" s="1"/>
  <c r="I256" i="18"/>
  <c r="J256" i="18" s="1"/>
  <c r="I257" i="18"/>
  <c r="J257" i="18" s="1"/>
  <c r="I258" i="18"/>
  <c r="J258" i="18" s="1"/>
  <c r="I259" i="18"/>
  <c r="J259" i="18" s="1"/>
  <c r="I260" i="18"/>
  <c r="J260" i="18" s="1"/>
  <c r="I261" i="18"/>
  <c r="J261" i="18" s="1"/>
  <c r="I262" i="18"/>
  <c r="J262" i="18" s="1"/>
  <c r="I263" i="18"/>
  <c r="J263" i="18" s="1"/>
  <c r="I264" i="18"/>
  <c r="J264" i="18" s="1"/>
  <c r="I265" i="18"/>
  <c r="J265" i="18" s="1"/>
  <c r="I266" i="18"/>
  <c r="J266" i="18" s="1"/>
  <c r="I267" i="18"/>
  <c r="J267" i="18" s="1"/>
  <c r="I268" i="18"/>
  <c r="J268" i="18" s="1"/>
  <c r="I269" i="18"/>
  <c r="J269" i="18" s="1"/>
  <c r="I270" i="18"/>
  <c r="J270" i="18" s="1"/>
  <c r="I271" i="18"/>
  <c r="J271" i="18" s="1"/>
  <c r="I272" i="18"/>
  <c r="J272" i="18" s="1"/>
  <c r="I273" i="18"/>
  <c r="J273" i="18" s="1"/>
  <c r="I274" i="18"/>
  <c r="J274" i="18" s="1"/>
  <c r="I275" i="18"/>
  <c r="J275" i="18" s="1"/>
  <c r="I276" i="18"/>
  <c r="J276" i="18" s="1"/>
  <c r="I277" i="18"/>
  <c r="J277" i="18" s="1"/>
  <c r="I278" i="18"/>
  <c r="J278" i="18" s="1"/>
  <c r="I279" i="18"/>
  <c r="J279" i="18" s="1"/>
  <c r="I280" i="18"/>
  <c r="J280" i="18" s="1"/>
  <c r="I281" i="18"/>
  <c r="J281" i="18" s="1"/>
  <c r="I282" i="18"/>
  <c r="J282" i="18" s="1"/>
  <c r="I283" i="18"/>
  <c r="J283" i="18" s="1"/>
  <c r="I284" i="18"/>
  <c r="J284" i="18" s="1"/>
  <c r="I285" i="18"/>
  <c r="J285" i="18" s="1"/>
  <c r="I286" i="18"/>
  <c r="J286" i="18" s="1"/>
  <c r="I287" i="18"/>
  <c r="J287" i="18" s="1"/>
  <c r="I288" i="18"/>
  <c r="J288" i="18" s="1"/>
  <c r="I289" i="18"/>
  <c r="J289" i="18" s="1"/>
  <c r="I290" i="18"/>
  <c r="J290" i="18" s="1"/>
  <c r="I291" i="18"/>
  <c r="J291" i="18" s="1"/>
  <c r="I292" i="18"/>
  <c r="J292" i="18" s="1"/>
  <c r="I293" i="18"/>
  <c r="J293" i="18" s="1"/>
  <c r="I294" i="18"/>
  <c r="J294" i="18" s="1"/>
  <c r="I295" i="18"/>
  <c r="J295" i="18" s="1"/>
  <c r="I296" i="18"/>
  <c r="J296" i="18" s="1"/>
  <c r="I297" i="18"/>
  <c r="J297" i="18" s="1"/>
  <c r="I298" i="18"/>
  <c r="J298" i="18" s="1"/>
  <c r="I299" i="18"/>
  <c r="J299" i="18" s="1"/>
  <c r="I300" i="18"/>
  <c r="J300" i="18" s="1"/>
  <c r="I301" i="18"/>
  <c r="J301" i="18" s="1"/>
  <c r="I302" i="18"/>
  <c r="J302" i="18" s="1"/>
  <c r="I303" i="18"/>
  <c r="J303" i="18" s="1"/>
  <c r="I304" i="18"/>
  <c r="J304" i="18" s="1"/>
  <c r="I305" i="18"/>
  <c r="J305" i="18" s="1"/>
  <c r="I306" i="18"/>
  <c r="J306" i="18" s="1"/>
  <c r="I307" i="18"/>
  <c r="J307" i="18" s="1"/>
  <c r="I308" i="18"/>
  <c r="J308" i="18" s="1"/>
  <c r="I309" i="18"/>
  <c r="J309" i="18" s="1"/>
  <c r="I310" i="18"/>
  <c r="J310" i="18" s="1"/>
  <c r="I311" i="18"/>
  <c r="J311" i="18" s="1"/>
  <c r="I312" i="18"/>
  <c r="J312" i="18" s="1"/>
  <c r="I313" i="18"/>
  <c r="J313" i="18" s="1"/>
  <c r="I314" i="18"/>
  <c r="J314" i="18" s="1"/>
  <c r="I315" i="18"/>
  <c r="J315" i="18" s="1"/>
  <c r="I316" i="18"/>
  <c r="J316" i="18" s="1"/>
  <c r="I317" i="18"/>
  <c r="J317" i="18" s="1"/>
  <c r="I318" i="18"/>
  <c r="J318" i="18" s="1"/>
  <c r="I319" i="18"/>
  <c r="J319" i="18" s="1"/>
  <c r="I320" i="18"/>
  <c r="J320" i="18" s="1"/>
  <c r="I321" i="18"/>
  <c r="J321" i="18" s="1"/>
  <c r="I322" i="18"/>
  <c r="J322" i="18" s="1"/>
  <c r="I323" i="18"/>
  <c r="J323" i="18" s="1"/>
  <c r="I324" i="18"/>
  <c r="J324" i="18" s="1"/>
  <c r="I325" i="18"/>
  <c r="J325" i="18" s="1"/>
  <c r="I326" i="18"/>
  <c r="J326" i="18" s="1"/>
  <c r="I327" i="18"/>
  <c r="J327" i="18" s="1"/>
  <c r="I328" i="18"/>
  <c r="J328" i="18" s="1"/>
  <c r="I329" i="18"/>
  <c r="J329" i="18" s="1"/>
  <c r="I330" i="18"/>
  <c r="J330" i="18" s="1"/>
  <c r="I331" i="18"/>
  <c r="J331" i="18" s="1"/>
  <c r="I332" i="18"/>
  <c r="J332" i="18" s="1"/>
  <c r="I333" i="18"/>
  <c r="J333" i="18" s="1"/>
  <c r="I334" i="18"/>
  <c r="J334" i="18" s="1"/>
  <c r="I335" i="18"/>
  <c r="J335" i="18" s="1"/>
  <c r="I336" i="18"/>
  <c r="J336" i="18" s="1"/>
  <c r="I337" i="18"/>
  <c r="J337" i="18" s="1"/>
  <c r="I338" i="18"/>
  <c r="J338" i="18" s="1"/>
  <c r="I339" i="18"/>
  <c r="J339" i="18" s="1"/>
  <c r="I340" i="18"/>
  <c r="J340" i="18" s="1"/>
  <c r="I341" i="18"/>
  <c r="J341" i="18" s="1"/>
  <c r="I342" i="18"/>
  <c r="J342" i="18" s="1"/>
  <c r="I343" i="18"/>
  <c r="J343" i="18" s="1"/>
  <c r="I344" i="18"/>
  <c r="J344" i="18" s="1"/>
  <c r="I345" i="18"/>
  <c r="J345" i="18" s="1"/>
  <c r="I346" i="18"/>
  <c r="J346" i="18" s="1"/>
  <c r="I347" i="18"/>
  <c r="J347" i="18" s="1"/>
  <c r="I348" i="18"/>
  <c r="J348" i="18" s="1"/>
  <c r="I349" i="18"/>
  <c r="J349" i="18" s="1"/>
  <c r="I350" i="18"/>
  <c r="J350" i="18" s="1"/>
  <c r="I351" i="18"/>
  <c r="J351" i="18" s="1"/>
  <c r="I352" i="18"/>
  <c r="J352" i="18" s="1"/>
  <c r="I353" i="18"/>
  <c r="J353" i="18" s="1"/>
  <c r="I354" i="18"/>
  <c r="J354" i="18" s="1"/>
  <c r="I355" i="18"/>
  <c r="J355" i="18" s="1"/>
  <c r="I356" i="18"/>
  <c r="J356" i="18" s="1"/>
  <c r="I357" i="18"/>
  <c r="J357" i="18" s="1"/>
  <c r="I358" i="18"/>
  <c r="J358" i="18" s="1"/>
  <c r="I359" i="18"/>
  <c r="J359" i="18" s="1"/>
  <c r="I360" i="18"/>
  <c r="J360" i="18" s="1"/>
  <c r="I361" i="18"/>
  <c r="J361" i="18" s="1"/>
  <c r="I362" i="18"/>
  <c r="J362" i="18" s="1"/>
  <c r="I363" i="18"/>
  <c r="J363" i="18" s="1"/>
  <c r="I364" i="18"/>
  <c r="J364" i="18" s="1"/>
  <c r="I365" i="18"/>
  <c r="J365" i="18" s="1"/>
  <c r="I366" i="18"/>
  <c r="J366" i="18" s="1"/>
  <c r="I367" i="18"/>
  <c r="J367" i="18" s="1"/>
  <c r="I368" i="18"/>
  <c r="J368" i="18" s="1"/>
  <c r="I369" i="18"/>
  <c r="J369" i="18" s="1"/>
  <c r="I370" i="18"/>
  <c r="J370" i="18" s="1"/>
  <c r="I371" i="18"/>
  <c r="J371" i="18" s="1"/>
  <c r="I372" i="18"/>
  <c r="J372" i="18" s="1"/>
  <c r="I373" i="18"/>
  <c r="J373" i="18" s="1"/>
  <c r="I374" i="18"/>
  <c r="J374" i="18" s="1"/>
  <c r="I375" i="18"/>
  <c r="J375" i="18" s="1"/>
  <c r="I376" i="18"/>
  <c r="J376" i="18" s="1"/>
  <c r="I377" i="18"/>
  <c r="J377" i="18" s="1"/>
  <c r="I378" i="18"/>
  <c r="J378" i="18" s="1"/>
  <c r="I379" i="18"/>
  <c r="J379" i="18" s="1"/>
  <c r="I380" i="18"/>
  <c r="J380" i="18" s="1"/>
  <c r="I381" i="18"/>
  <c r="J381" i="18" s="1"/>
  <c r="I382" i="18"/>
  <c r="J382" i="18" s="1"/>
  <c r="I383" i="18"/>
  <c r="J383" i="18" s="1"/>
  <c r="I384" i="18"/>
  <c r="J384" i="18" s="1"/>
  <c r="I385" i="18"/>
  <c r="J385" i="18" s="1"/>
  <c r="I386" i="18"/>
  <c r="J386" i="18" s="1"/>
  <c r="I387" i="18"/>
  <c r="J387" i="18" s="1"/>
  <c r="I388" i="18"/>
  <c r="J388" i="18" s="1"/>
  <c r="I389" i="18"/>
  <c r="J389" i="18" s="1"/>
  <c r="I390" i="18"/>
  <c r="J390" i="18" s="1"/>
  <c r="I391" i="18"/>
  <c r="J391" i="18" s="1"/>
  <c r="I392" i="18"/>
  <c r="J392" i="18" s="1"/>
  <c r="I393" i="18"/>
  <c r="J393" i="18" s="1"/>
  <c r="I394" i="18"/>
  <c r="J394" i="18" s="1"/>
  <c r="I395" i="18"/>
  <c r="J395" i="18" s="1"/>
  <c r="I396" i="18"/>
  <c r="J396" i="18" s="1"/>
  <c r="I397" i="18"/>
  <c r="J397" i="18" s="1"/>
  <c r="I398" i="18"/>
  <c r="J398" i="18" s="1"/>
  <c r="I399" i="18"/>
  <c r="J399" i="18" s="1"/>
  <c r="I400" i="18"/>
  <c r="J400" i="18" s="1"/>
  <c r="I401" i="18"/>
  <c r="J401" i="18" s="1"/>
  <c r="I402" i="18"/>
  <c r="J402" i="18" s="1"/>
  <c r="I403" i="18"/>
  <c r="J403" i="18" s="1"/>
  <c r="I404" i="18"/>
  <c r="J404" i="18" s="1"/>
  <c r="I405" i="18"/>
  <c r="J405" i="18" s="1"/>
  <c r="I406" i="18"/>
  <c r="J406" i="18" s="1"/>
  <c r="I407" i="18"/>
  <c r="J407" i="18" s="1"/>
  <c r="I408" i="18"/>
  <c r="J408" i="18" s="1"/>
  <c r="I409" i="18"/>
  <c r="J409" i="18" s="1"/>
  <c r="I410" i="18"/>
  <c r="J410" i="18" s="1"/>
  <c r="I411" i="18"/>
  <c r="J411" i="18" s="1"/>
  <c r="I412" i="18"/>
  <c r="J412" i="18" s="1"/>
  <c r="I413" i="18"/>
  <c r="J413" i="18" s="1"/>
  <c r="I414" i="18"/>
  <c r="J414" i="18" s="1"/>
  <c r="I415" i="18"/>
  <c r="J415" i="18" s="1"/>
  <c r="I416" i="18"/>
  <c r="J416" i="18" s="1"/>
  <c r="I417" i="18"/>
  <c r="J417" i="18" s="1"/>
  <c r="I418" i="18"/>
  <c r="J418" i="18" s="1"/>
  <c r="I419" i="18"/>
  <c r="J419" i="18" s="1"/>
  <c r="I420" i="18"/>
  <c r="J420" i="18" s="1"/>
  <c r="I421" i="18"/>
  <c r="J421" i="18" s="1"/>
  <c r="I422" i="18"/>
  <c r="J422" i="18" s="1"/>
  <c r="I423" i="18"/>
  <c r="J423" i="18" s="1"/>
  <c r="I424" i="18"/>
  <c r="J424" i="18" s="1"/>
  <c r="I425" i="18"/>
  <c r="J425" i="18" s="1"/>
  <c r="I426" i="18"/>
  <c r="J426" i="18" s="1"/>
  <c r="I427" i="18"/>
  <c r="J427" i="18" s="1"/>
  <c r="I428" i="18"/>
  <c r="J428" i="18" s="1"/>
  <c r="I429" i="18"/>
  <c r="J429" i="18" s="1"/>
  <c r="I430" i="18"/>
  <c r="J430" i="18" s="1"/>
  <c r="I431" i="18"/>
  <c r="J431" i="18" s="1"/>
  <c r="I432" i="18"/>
  <c r="J432" i="18" s="1"/>
  <c r="I433" i="18"/>
  <c r="J433" i="18" s="1"/>
  <c r="I434" i="18"/>
  <c r="J434" i="18" s="1"/>
  <c r="I435" i="18"/>
  <c r="J435" i="18" s="1"/>
  <c r="I436" i="18"/>
  <c r="J436" i="18" s="1"/>
  <c r="I437" i="18"/>
  <c r="J437" i="18" s="1"/>
  <c r="I438" i="18"/>
  <c r="J438" i="18" s="1"/>
  <c r="I439" i="18"/>
  <c r="J439" i="18" s="1"/>
  <c r="I440" i="18"/>
  <c r="J440" i="18" s="1"/>
  <c r="I441" i="18"/>
  <c r="J441" i="18" s="1"/>
  <c r="I442" i="18"/>
  <c r="J442" i="18" s="1"/>
  <c r="I443" i="18"/>
  <c r="J443" i="18" s="1"/>
  <c r="I444" i="18"/>
  <c r="J444" i="18" s="1"/>
  <c r="I445" i="18"/>
  <c r="J445" i="18" s="1"/>
  <c r="I446" i="18"/>
  <c r="J446" i="18" s="1"/>
  <c r="I447" i="18"/>
  <c r="J447" i="18" s="1"/>
  <c r="I448" i="18"/>
  <c r="J448" i="18" s="1"/>
  <c r="I449" i="18"/>
  <c r="J449" i="18" s="1"/>
  <c r="I450" i="18"/>
  <c r="J450" i="18" s="1"/>
  <c r="I451" i="18"/>
  <c r="J451" i="18" s="1"/>
  <c r="I452" i="18"/>
  <c r="J452" i="18" s="1"/>
  <c r="I453" i="18"/>
  <c r="J453" i="18" s="1"/>
  <c r="I454" i="18"/>
  <c r="J454" i="18" s="1"/>
  <c r="I455" i="18"/>
  <c r="J455" i="18" s="1"/>
  <c r="I456" i="18"/>
  <c r="J456" i="18" s="1"/>
  <c r="I457" i="18"/>
  <c r="J457" i="18" s="1"/>
  <c r="I458" i="18"/>
  <c r="J458" i="18" s="1"/>
  <c r="I459" i="18"/>
  <c r="J459" i="18" s="1"/>
  <c r="I460" i="18"/>
  <c r="J460" i="18" s="1"/>
  <c r="I461" i="18"/>
  <c r="J461" i="18" s="1"/>
  <c r="I462" i="18"/>
  <c r="J462" i="18" s="1"/>
  <c r="I463" i="18"/>
  <c r="J463" i="18" s="1"/>
  <c r="I464" i="18"/>
  <c r="J464" i="18" s="1"/>
  <c r="I465" i="18"/>
  <c r="J465" i="18" s="1"/>
  <c r="I466" i="18"/>
  <c r="J466" i="18" s="1"/>
  <c r="I467" i="18"/>
  <c r="J467" i="18" s="1"/>
  <c r="I468" i="18"/>
  <c r="J468" i="18" s="1"/>
  <c r="I469" i="18"/>
  <c r="J469" i="18" s="1"/>
  <c r="I470" i="18"/>
  <c r="J470" i="18" s="1"/>
  <c r="I471" i="18"/>
  <c r="J471" i="18" s="1"/>
  <c r="I472" i="18"/>
  <c r="J472" i="18" s="1"/>
  <c r="I473" i="18"/>
  <c r="J473" i="18" s="1"/>
  <c r="I474" i="18"/>
  <c r="J474" i="18" s="1"/>
  <c r="I475" i="18"/>
  <c r="J475" i="18" s="1"/>
  <c r="I476" i="18"/>
  <c r="J476" i="18" s="1"/>
  <c r="I477" i="18"/>
  <c r="J477" i="18" s="1"/>
  <c r="I478" i="18"/>
  <c r="J478" i="18" s="1"/>
  <c r="I479" i="18"/>
  <c r="J479" i="18" s="1"/>
  <c r="I480" i="18"/>
  <c r="J480" i="18" s="1"/>
  <c r="I481" i="18"/>
  <c r="J481" i="18" s="1"/>
  <c r="I482" i="18"/>
  <c r="J482" i="18" s="1"/>
  <c r="I483" i="18"/>
  <c r="J483" i="18" s="1"/>
  <c r="I484" i="18"/>
  <c r="J484" i="18" s="1"/>
  <c r="I485" i="18"/>
  <c r="J485" i="18" s="1"/>
  <c r="I486" i="18"/>
  <c r="J486" i="18" s="1"/>
  <c r="I487" i="18"/>
  <c r="J487" i="18" s="1"/>
  <c r="I488" i="18"/>
  <c r="J488" i="18" s="1"/>
  <c r="I489" i="18"/>
  <c r="J489" i="18" s="1"/>
  <c r="I490" i="18"/>
  <c r="J490" i="18" s="1"/>
  <c r="I491" i="18"/>
  <c r="J491" i="18" s="1"/>
  <c r="I492" i="18"/>
  <c r="J492" i="18" s="1"/>
  <c r="I493" i="18"/>
  <c r="J493" i="18" s="1"/>
  <c r="I494" i="18"/>
  <c r="J494" i="18" s="1"/>
  <c r="I495" i="18"/>
  <c r="J495" i="18" s="1"/>
  <c r="I496" i="18"/>
  <c r="J496" i="18" s="1"/>
  <c r="I497" i="18"/>
  <c r="J497" i="18" s="1"/>
  <c r="I498" i="18"/>
  <c r="J498" i="18" s="1"/>
  <c r="I499" i="18"/>
  <c r="J499" i="18" s="1"/>
  <c r="I500" i="18"/>
  <c r="J500" i="18" s="1"/>
  <c r="I501" i="18"/>
  <c r="J501" i="18" s="1"/>
  <c r="I502" i="18"/>
  <c r="J502" i="18" s="1"/>
  <c r="I503" i="18"/>
  <c r="J503" i="18" s="1"/>
  <c r="I504" i="18"/>
  <c r="J504" i="18" s="1"/>
  <c r="I505" i="18"/>
  <c r="J505" i="18" s="1"/>
  <c r="I506" i="18"/>
  <c r="J506" i="18" s="1"/>
  <c r="I507" i="18"/>
  <c r="J507" i="18" s="1"/>
  <c r="I508" i="18"/>
  <c r="J508" i="18" s="1"/>
  <c r="I509" i="18"/>
  <c r="J509" i="18" s="1"/>
  <c r="I510" i="18"/>
  <c r="J510" i="18" s="1"/>
  <c r="I511" i="18"/>
  <c r="J511" i="18" s="1"/>
  <c r="I512" i="18"/>
  <c r="J512" i="18" s="1"/>
  <c r="I513" i="18"/>
  <c r="J513" i="18" s="1"/>
  <c r="I514" i="18"/>
  <c r="J514" i="18" s="1"/>
  <c r="I515" i="18"/>
  <c r="J515" i="18" s="1"/>
  <c r="I516" i="18"/>
  <c r="J516" i="18" s="1"/>
  <c r="I517" i="18"/>
  <c r="J517" i="18" s="1"/>
  <c r="I518" i="18"/>
  <c r="J518" i="18" s="1"/>
  <c r="I519" i="18"/>
  <c r="J519" i="18" s="1"/>
  <c r="I520" i="18"/>
  <c r="J520" i="18" s="1"/>
  <c r="I521" i="18"/>
  <c r="J521" i="18" s="1"/>
  <c r="I522" i="18"/>
  <c r="J522" i="18" s="1"/>
  <c r="I523" i="18"/>
  <c r="J523" i="18" s="1"/>
  <c r="I524" i="18"/>
  <c r="J524" i="18" s="1"/>
  <c r="I525" i="18"/>
  <c r="J525" i="18" s="1"/>
  <c r="I526" i="18"/>
  <c r="J526" i="18" s="1"/>
  <c r="I527" i="18"/>
  <c r="J527" i="18" s="1"/>
  <c r="I528" i="18"/>
  <c r="J528" i="18" s="1"/>
  <c r="I529" i="18"/>
  <c r="J529" i="18" s="1"/>
  <c r="I530" i="18"/>
  <c r="J530" i="18" s="1"/>
  <c r="I531" i="18"/>
  <c r="J531" i="18" s="1"/>
  <c r="I532" i="18"/>
  <c r="J532" i="18" s="1"/>
  <c r="I533" i="18"/>
  <c r="J533" i="18" s="1"/>
  <c r="I534" i="18"/>
  <c r="J534" i="18" s="1"/>
  <c r="I535" i="18"/>
  <c r="J535" i="18" s="1"/>
  <c r="I536" i="18"/>
  <c r="J536" i="18" s="1"/>
  <c r="I537" i="18"/>
  <c r="J537" i="18" s="1"/>
  <c r="I538" i="18"/>
  <c r="J538" i="18" s="1"/>
  <c r="I539" i="18"/>
  <c r="J539" i="18" s="1"/>
  <c r="I540" i="18"/>
  <c r="J540" i="18" s="1"/>
  <c r="I541" i="18"/>
  <c r="J541" i="18" s="1"/>
  <c r="I542" i="18"/>
  <c r="J542" i="18" s="1"/>
  <c r="I543" i="18"/>
  <c r="J543" i="18" s="1"/>
  <c r="I544" i="18"/>
  <c r="J544" i="18" s="1"/>
  <c r="I545" i="18"/>
  <c r="J545" i="18" s="1"/>
  <c r="I546" i="18"/>
  <c r="J546" i="18" s="1"/>
  <c r="I547" i="18"/>
  <c r="J547" i="18" s="1"/>
  <c r="I548" i="18"/>
  <c r="J548" i="18" s="1"/>
  <c r="I549" i="18"/>
  <c r="J549" i="18" s="1"/>
  <c r="I550" i="18"/>
  <c r="J550" i="18" s="1"/>
  <c r="I551" i="18"/>
  <c r="J551" i="18" s="1"/>
  <c r="I552" i="18"/>
  <c r="J552" i="18" s="1"/>
  <c r="I553" i="18"/>
  <c r="J553" i="18" s="1"/>
  <c r="I554" i="18"/>
  <c r="J554" i="18" s="1"/>
  <c r="I555" i="18"/>
  <c r="J555" i="18" s="1"/>
  <c r="I556" i="18"/>
  <c r="J556" i="18" s="1"/>
  <c r="I557" i="18"/>
  <c r="J557" i="18" s="1"/>
  <c r="I558" i="18"/>
  <c r="J558" i="18" s="1"/>
  <c r="I559" i="18"/>
  <c r="J559" i="18" s="1"/>
  <c r="I560" i="18"/>
  <c r="J560" i="18" s="1"/>
  <c r="I561" i="18"/>
  <c r="J561" i="18" s="1"/>
  <c r="I562" i="18"/>
  <c r="J562" i="18" s="1"/>
  <c r="I563" i="18"/>
  <c r="J563" i="18" s="1"/>
  <c r="I564" i="18"/>
  <c r="J564" i="18" s="1"/>
  <c r="I565" i="18"/>
  <c r="J565" i="18" s="1"/>
  <c r="I566" i="18"/>
  <c r="J566" i="18" s="1"/>
  <c r="I567" i="18"/>
  <c r="J567" i="18" s="1"/>
  <c r="I568" i="18"/>
  <c r="J568" i="18" s="1"/>
  <c r="I569" i="18"/>
  <c r="J569" i="18" s="1"/>
  <c r="I570" i="18"/>
  <c r="J570" i="18" s="1"/>
  <c r="I571" i="18"/>
  <c r="J571" i="18" s="1"/>
  <c r="I572" i="18"/>
  <c r="J572" i="18" s="1"/>
  <c r="I573" i="18"/>
  <c r="J573" i="18" s="1"/>
  <c r="I574" i="18"/>
  <c r="J574" i="18" s="1"/>
  <c r="I575" i="18"/>
  <c r="J575" i="18" s="1"/>
  <c r="I576" i="18"/>
  <c r="J576" i="18" s="1"/>
  <c r="I577" i="18"/>
  <c r="J577" i="18" s="1"/>
  <c r="I578" i="18"/>
  <c r="J578" i="18" s="1"/>
  <c r="I579" i="18"/>
  <c r="J579" i="18" s="1"/>
  <c r="I580" i="18"/>
  <c r="J580" i="18" s="1"/>
  <c r="I581" i="18"/>
  <c r="J581" i="18" s="1"/>
  <c r="I582" i="18"/>
  <c r="J582" i="18" s="1"/>
  <c r="I583" i="18"/>
  <c r="J583" i="18" s="1"/>
  <c r="I584" i="18"/>
  <c r="J584" i="18" s="1"/>
  <c r="I585" i="18"/>
  <c r="J585" i="18" s="1"/>
  <c r="I586" i="18"/>
  <c r="J586" i="18" s="1"/>
  <c r="I587" i="18"/>
  <c r="J587" i="18" s="1"/>
  <c r="I588" i="18"/>
  <c r="J588" i="18" s="1"/>
  <c r="I589" i="18"/>
  <c r="J589" i="18" s="1"/>
  <c r="I590" i="18"/>
  <c r="J590" i="18" s="1"/>
  <c r="I591" i="18"/>
  <c r="J591" i="18" s="1"/>
  <c r="I592" i="18"/>
  <c r="J592" i="18" s="1"/>
  <c r="I593" i="18"/>
  <c r="J593" i="18" s="1"/>
  <c r="I594" i="18"/>
  <c r="J594" i="18" s="1"/>
  <c r="I595" i="18"/>
  <c r="J595" i="18" s="1"/>
  <c r="I596" i="18"/>
  <c r="J596" i="18" s="1"/>
  <c r="I597" i="18"/>
  <c r="J597" i="18" s="1"/>
  <c r="I598" i="18"/>
  <c r="J598" i="18" s="1"/>
  <c r="I599" i="18"/>
  <c r="J599" i="18" s="1"/>
  <c r="I600" i="18"/>
  <c r="J600" i="18" s="1"/>
  <c r="I601" i="18"/>
  <c r="J601" i="18" s="1"/>
  <c r="I602" i="18"/>
  <c r="J602" i="18" s="1"/>
  <c r="I603" i="18"/>
  <c r="J603" i="18" s="1"/>
  <c r="I604" i="18"/>
  <c r="J604" i="18" s="1"/>
  <c r="I605" i="18"/>
  <c r="J605" i="18" s="1"/>
  <c r="I606" i="18"/>
  <c r="J606" i="18" s="1"/>
  <c r="I607" i="18"/>
  <c r="J607" i="18" s="1"/>
  <c r="I608" i="18"/>
  <c r="J608" i="18" s="1"/>
  <c r="I609" i="18"/>
  <c r="J609" i="18" s="1"/>
  <c r="I610" i="18"/>
  <c r="J610" i="18" s="1"/>
  <c r="I611" i="18"/>
  <c r="J611" i="18" s="1"/>
  <c r="I612" i="18"/>
  <c r="J612" i="18" s="1"/>
  <c r="I613" i="18"/>
  <c r="J613" i="18" s="1"/>
  <c r="I614" i="18"/>
  <c r="J614" i="18" s="1"/>
  <c r="I615" i="18"/>
  <c r="J615" i="18" s="1"/>
  <c r="I616" i="18"/>
  <c r="J616" i="18" s="1"/>
  <c r="I617" i="18"/>
  <c r="J617" i="18" s="1"/>
  <c r="I618" i="18"/>
  <c r="J618" i="18" s="1"/>
  <c r="I619" i="18"/>
  <c r="J619" i="18" s="1"/>
  <c r="I620" i="18"/>
  <c r="J620" i="18" s="1"/>
  <c r="I621" i="18"/>
  <c r="J621" i="18" s="1"/>
  <c r="I622" i="18"/>
  <c r="J622" i="18" s="1"/>
  <c r="I623" i="18"/>
  <c r="J623" i="18" s="1"/>
  <c r="I624" i="18"/>
  <c r="J624" i="18" s="1"/>
  <c r="I625" i="18"/>
  <c r="J625" i="18" s="1"/>
  <c r="I626" i="18"/>
  <c r="J626" i="18" s="1"/>
  <c r="I627" i="18"/>
  <c r="J627" i="18" s="1"/>
  <c r="I628" i="18"/>
  <c r="J628" i="18" s="1"/>
  <c r="I629" i="18"/>
  <c r="J629" i="18" s="1"/>
  <c r="I630" i="18"/>
  <c r="J630" i="18" s="1"/>
  <c r="I631" i="18"/>
  <c r="J631" i="18" s="1"/>
  <c r="I632" i="18"/>
  <c r="J632" i="18" s="1"/>
  <c r="I633" i="18"/>
  <c r="J633" i="18" s="1"/>
  <c r="I634" i="18"/>
  <c r="J634" i="18" s="1"/>
  <c r="I635" i="18"/>
  <c r="J635" i="18" s="1"/>
  <c r="I636" i="18"/>
  <c r="J636" i="18" s="1"/>
  <c r="I637" i="18"/>
  <c r="J637" i="18" s="1"/>
  <c r="I638" i="18"/>
  <c r="J638" i="18" s="1"/>
  <c r="I639" i="18"/>
  <c r="J639" i="18" s="1"/>
  <c r="I640" i="18"/>
  <c r="J640" i="18" s="1"/>
  <c r="I641" i="18"/>
  <c r="J641" i="18" s="1"/>
  <c r="I642" i="18"/>
  <c r="J642" i="18" s="1"/>
  <c r="I643" i="18"/>
  <c r="J643" i="18" s="1"/>
  <c r="I644" i="18"/>
  <c r="J644" i="18" s="1"/>
  <c r="I645" i="18"/>
  <c r="J645" i="18" s="1"/>
  <c r="I646" i="18"/>
  <c r="J646" i="18" s="1"/>
  <c r="I647" i="18"/>
  <c r="J647" i="18" s="1"/>
  <c r="I648" i="18"/>
  <c r="J648" i="18" s="1"/>
  <c r="I649" i="18"/>
  <c r="J649" i="18" s="1"/>
  <c r="I650" i="18"/>
  <c r="J650" i="18" s="1"/>
  <c r="I651" i="18"/>
  <c r="J651" i="18" s="1"/>
  <c r="I652" i="18"/>
  <c r="J652" i="18" s="1"/>
  <c r="I653" i="18"/>
  <c r="J653" i="18" s="1"/>
  <c r="I654" i="18"/>
  <c r="J654" i="18" s="1"/>
  <c r="I655" i="18"/>
  <c r="J655" i="18" s="1"/>
  <c r="I656" i="18"/>
  <c r="J656" i="18" s="1"/>
  <c r="I657" i="18"/>
  <c r="J657" i="18" s="1"/>
  <c r="I658" i="18"/>
  <c r="J658" i="18" s="1"/>
  <c r="I659" i="18"/>
  <c r="J659" i="18" s="1"/>
  <c r="I660" i="18"/>
  <c r="J660" i="18" s="1"/>
  <c r="I661" i="18"/>
  <c r="J661" i="18" s="1"/>
  <c r="I662" i="18"/>
  <c r="J662" i="18" s="1"/>
  <c r="I663" i="18"/>
  <c r="J663" i="18" s="1"/>
  <c r="I664" i="18"/>
  <c r="J664" i="18" s="1"/>
  <c r="I665" i="18"/>
  <c r="J665" i="18" s="1"/>
  <c r="I666" i="18"/>
  <c r="J666" i="18" s="1"/>
  <c r="I667" i="18"/>
  <c r="J667" i="18" s="1"/>
  <c r="I668" i="18"/>
  <c r="J668" i="18" s="1"/>
  <c r="I669" i="18"/>
  <c r="J669" i="18" s="1"/>
  <c r="I670" i="18"/>
  <c r="J670" i="18" s="1"/>
  <c r="I671" i="18"/>
  <c r="J671" i="18" s="1"/>
  <c r="I672" i="18"/>
  <c r="J672" i="18" s="1"/>
  <c r="I673" i="18"/>
  <c r="J673" i="18" s="1"/>
  <c r="I674" i="18"/>
  <c r="J674" i="18" s="1"/>
  <c r="I675" i="18"/>
  <c r="J675" i="18" s="1"/>
  <c r="I676" i="18"/>
  <c r="J676" i="18" s="1"/>
  <c r="I677" i="18"/>
  <c r="J677" i="18" s="1"/>
  <c r="I678" i="18"/>
  <c r="J678" i="18" s="1"/>
  <c r="I679" i="18"/>
  <c r="J679" i="18" s="1"/>
  <c r="I680" i="18"/>
  <c r="J680" i="18" s="1"/>
  <c r="I681" i="18"/>
  <c r="J681" i="18" s="1"/>
  <c r="I682" i="18"/>
  <c r="J682" i="18" s="1"/>
  <c r="I683" i="18"/>
  <c r="J683" i="18" s="1"/>
  <c r="I684" i="18"/>
  <c r="J684" i="18" s="1"/>
  <c r="I685" i="18"/>
  <c r="J685" i="18" s="1"/>
  <c r="I686" i="18"/>
  <c r="J686" i="18" s="1"/>
  <c r="I687" i="18"/>
  <c r="J687" i="18" s="1"/>
  <c r="I688" i="18"/>
  <c r="J688" i="18" s="1"/>
  <c r="I689" i="18"/>
  <c r="J689" i="18" s="1"/>
  <c r="I690" i="18"/>
  <c r="J690" i="18" s="1"/>
  <c r="I691" i="18"/>
  <c r="J691" i="18" s="1"/>
  <c r="I692" i="18"/>
  <c r="J692" i="18" s="1"/>
  <c r="I693" i="18"/>
  <c r="J693" i="18" s="1"/>
  <c r="I694" i="18"/>
  <c r="J694" i="18" s="1"/>
  <c r="I695" i="18"/>
  <c r="J695" i="18" s="1"/>
  <c r="I696" i="18"/>
  <c r="J696" i="18" s="1"/>
  <c r="I697" i="18"/>
  <c r="J697" i="18" s="1"/>
  <c r="I698" i="18"/>
  <c r="J698" i="18" s="1"/>
  <c r="I699" i="18"/>
  <c r="J699" i="18" s="1"/>
  <c r="I700" i="18"/>
  <c r="J700" i="18" s="1"/>
  <c r="I701" i="18"/>
  <c r="J701" i="18" s="1"/>
  <c r="I702" i="18"/>
  <c r="J702" i="18" s="1"/>
  <c r="I703" i="18"/>
  <c r="J703" i="18" s="1"/>
  <c r="I704" i="18"/>
  <c r="J704" i="18" s="1"/>
  <c r="I705" i="18"/>
  <c r="J705" i="18" s="1"/>
  <c r="I706" i="18"/>
  <c r="J706" i="18" s="1"/>
  <c r="I707" i="18"/>
  <c r="J707" i="18" s="1"/>
  <c r="I708" i="18"/>
  <c r="J708" i="18" s="1"/>
  <c r="I709" i="18"/>
  <c r="J709" i="18" s="1"/>
  <c r="I710" i="18"/>
  <c r="J710" i="18" s="1"/>
  <c r="I711" i="18"/>
  <c r="J711" i="18" s="1"/>
  <c r="I712" i="18"/>
  <c r="J712" i="18" s="1"/>
  <c r="I713" i="18"/>
  <c r="J713" i="18" s="1"/>
  <c r="I714" i="18"/>
  <c r="J714" i="18" s="1"/>
  <c r="I715" i="18"/>
  <c r="J715" i="18" s="1"/>
  <c r="I716" i="18"/>
  <c r="J716" i="18" s="1"/>
  <c r="I717" i="18"/>
  <c r="J717" i="18" s="1"/>
  <c r="I718" i="18"/>
  <c r="J718" i="18" s="1"/>
  <c r="I719" i="18"/>
  <c r="J719" i="18" s="1"/>
  <c r="I720" i="18"/>
  <c r="J720" i="18" s="1"/>
  <c r="I721" i="18"/>
  <c r="J721" i="18" s="1"/>
  <c r="I722" i="18"/>
  <c r="J722" i="18" s="1"/>
  <c r="I723" i="18"/>
  <c r="J723" i="18" s="1"/>
  <c r="I724" i="18"/>
  <c r="J724" i="18" s="1"/>
  <c r="I725" i="18"/>
  <c r="J725" i="18" s="1"/>
  <c r="I726" i="18"/>
  <c r="J726" i="18" s="1"/>
  <c r="I727" i="18"/>
  <c r="J727" i="18" s="1"/>
  <c r="I728" i="18"/>
  <c r="J728" i="18" s="1"/>
  <c r="I729" i="18"/>
  <c r="J729" i="18" s="1"/>
  <c r="I730" i="18"/>
  <c r="J730" i="18" s="1"/>
  <c r="I731" i="18"/>
  <c r="J731" i="18" s="1"/>
  <c r="I732" i="18"/>
  <c r="J732" i="18" s="1"/>
  <c r="I733" i="18"/>
  <c r="J733" i="18" s="1"/>
  <c r="I734" i="18"/>
  <c r="J734" i="18" s="1"/>
  <c r="I735" i="18"/>
  <c r="J735" i="18" s="1"/>
  <c r="I736" i="18"/>
  <c r="J736" i="18" s="1"/>
  <c r="I737" i="18"/>
  <c r="J737" i="18" s="1"/>
  <c r="I738" i="18"/>
  <c r="J738" i="18" s="1"/>
  <c r="I739" i="18"/>
  <c r="J739" i="18" s="1"/>
  <c r="I740" i="18"/>
  <c r="J740" i="18" s="1"/>
  <c r="I741" i="18"/>
  <c r="J741" i="18" s="1"/>
  <c r="I742" i="18"/>
  <c r="J742" i="18" s="1"/>
  <c r="I743" i="18"/>
  <c r="J743" i="18" s="1"/>
  <c r="I744" i="18"/>
  <c r="J744" i="18" s="1"/>
  <c r="I745" i="18"/>
  <c r="J745" i="18" s="1"/>
  <c r="I746" i="18"/>
  <c r="J746" i="18" s="1"/>
  <c r="I747" i="18"/>
  <c r="J747" i="18" s="1"/>
  <c r="I748" i="18"/>
  <c r="J748" i="18" s="1"/>
  <c r="I749" i="18"/>
  <c r="J749" i="18" s="1"/>
  <c r="I750" i="18"/>
  <c r="J750" i="18" s="1"/>
  <c r="I751" i="18"/>
  <c r="J751" i="18" s="1"/>
  <c r="I752" i="18"/>
  <c r="J752" i="18" s="1"/>
  <c r="I753" i="18"/>
  <c r="J753" i="18" s="1"/>
  <c r="I754" i="18"/>
  <c r="J754" i="18" s="1"/>
  <c r="I755" i="18"/>
  <c r="J755" i="18" s="1"/>
  <c r="I756" i="18"/>
  <c r="J756" i="18" s="1"/>
  <c r="I757" i="18"/>
  <c r="J757" i="18" s="1"/>
  <c r="I758" i="18"/>
  <c r="J758" i="18" s="1"/>
  <c r="I759" i="18"/>
  <c r="J759" i="18" s="1"/>
  <c r="I760" i="18"/>
  <c r="J760" i="18" s="1"/>
  <c r="I761" i="18"/>
  <c r="J761" i="18" s="1"/>
  <c r="I762" i="18"/>
  <c r="J762" i="18" s="1"/>
  <c r="I763" i="18"/>
  <c r="J763" i="18" s="1"/>
  <c r="I764" i="18"/>
  <c r="J764" i="18" s="1"/>
  <c r="I765" i="18"/>
  <c r="J765" i="18" s="1"/>
  <c r="I766" i="18"/>
  <c r="J766" i="18" s="1"/>
  <c r="I767" i="18"/>
  <c r="J767" i="18" s="1"/>
  <c r="I768" i="18"/>
  <c r="J768" i="18" s="1"/>
  <c r="I769" i="18"/>
  <c r="J769" i="18" s="1"/>
  <c r="I770" i="18"/>
  <c r="J770" i="18" s="1"/>
  <c r="I771" i="18"/>
  <c r="J771" i="18" s="1"/>
  <c r="I772" i="18"/>
  <c r="J772" i="18" s="1"/>
  <c r="I773" i="18"/>
  <c r="J773" i="18" s="1"/>
  <c r="I774" i="18"/>
  <c r="J774" i="18" s="1"/>
  <c r="I775" i="18"/>
  <c r="J775" i="18" s="1"/>
  <c r="I776" i="18"/>
  <c r="J776" i="18" s="1"/>
  <c r="I777" i="18"/>
  <c r="J777" i="18" s="1"/>
  <c r="I778" i="18"/>
  <c r="J778" i="18" s="1"/>
  <c r="I779" i="18"/>
  <c r="J779" i="18" s="1"/>
  <c r="I780" i="18"/>
  <c r="J780" i="18" s="1"/>
  <c r="I781" i="18"/>
  <c r="J781" i="18" s="1"/>
  <c r="I782" i="18"/>
  <c r="J782" i="18" s="1"/>
  <c r="I783" i="18"/>
  <c r="J783" i="18" s="1"/>
  <c r="I784" i="18"/>
  <c r="J784" i="18" s="1"/>
  <c r="I785" i="18"/>
  <c r="J785" i="18" s="1"/>
  <c r="I786" i="18"/>
  <c r="J786" i="18" s="1"/>
  <c r="I787" i="18"/>
  <c r="J787" i="18" s="1"/>
  <c r="I788" i="18"/>
  <c r="J788" i="18" s="1"/>
  <c r="I789" i="18"/>
  <c r="J789" i="18" s="1"/>
  <c r="I790" i="18"/>
  <c r="J790" i="18" s="1"/>
  <c r="I791" i="18"/>
  <c r="J791" i="18" s="1"/>
  <c r="I792" i="18"/>
  <c r="J792" i="18" s="1"/>
  <c r="I793" i="18"/>
  <c r="J793" i="18" s="1"/>
  <c r="I794" i="18"/>
  <c r="J794" i="18" s="1"/>
  <c r="I795" i="18"/>
  <c r="J795" i="18" s="1"/>
  <c r="I796" i="18"/>
  <c r="J796" i="18" s="1"/>
  <c r="I797" i="18"/>
  <c r="J797" i="18" s="1"/>
  <c r="I798" i="18"/>
  <c r="J798" i="18" s="1"/>
  <c r="I799" i="18"/>
  <c r="J799" i="18" s="1"/>
  <c r="I800" i="18"/>
  <c r="J800" i="18" s="1"/>
  <c r="I801" i="18"/>
  <c r="J801" i="18" s="1"/>
  <c r="I802" i="18"/>
  <c r="J802" i="18" s="1"/>
  <c r="I803" i="18"/>
  <c r="J803" i="18" s="1"/>
  <c r="I804" i="18"/>
  <c r="J804" i="18" s="1"/>
  <c r="I805" i="18"/>
  <c r="J805" i="18" s="1"/>
  <c r="I806" i="18"/>
  <c r="J806" i="18" s="1"/>
  <c r="I807" i="18"/>
  <c r="J807" i="18" s="1"/>
  <c r="I808" i="18"/>
  <c r="J808" i="18" s="1"/>
  <c r="I809" i="18"/>
  <c r="J809" i="18" s="1"/>
  <c r="I810" i="18"/>
  <c r="J810" i="18" s="1"/>
  <c r="I811" i="18"/>
  <c r="J811" i="18" s="1"/>
  <c r="I812" i="18"/>
  <c r="J812" i="18" s="1"/>
  <c r="I813" i="18"/>
  <c r="J813" i="18" s="1"/>
  <c r="I814" i="18"/>
  <c r="J814" i="18" s="1"/>
  <c r="I815" i="18"/>
  <c r="J815" i="18" s="1"/>
  <c r="I816" i="18"/>
  <c r="J816" i="18" s="1"/>
  <c r="I817" i="18"/>
  <c r="J817" i="18" s="1"/>
  <c r="I818" i="18"/>
  <c r="J818" i="18" s="1"/>
  <c r="I819" i="18"/>
  <c r="J819" i="18" s="1"/>
  <c r="I820" i="18"/>
  <c r="J820" i="18" s="1"/>
  <c r="I821" i="18"/>
  <c r="J821" i="18" s="1"/>
  <c r="I822" i="18"/>
  <c r="J822" i="18" s="1"/>
  <c r="I823" i="18"/>
  <c r="J823" i="18" s="1"/>
  <c r="I824" i="18"/>
  <c r="J824" i="18" s="1"/>
  <c r="I825" i="18"/>
  <c r="J825" i="18" s="1"/>
  <c r="I826" i="18"/>
  <c r="J826" i="18" s="1"/>
  <c r="I827" i="18"/>
  <c r="J827" i="18" s="1"/>
  <c r="I828" i="18"/>
  <c r="J828" i="18" s="1"/>
  <c r="I829" i="18"/>
  <c r="J829" i="18" s="1"/>
  <c r="I830" i="18"/>
  <c r="J830" i="18" s="1"/>
  <c r="I831" i="18"/>
  <c r="J831" i="18" s="1"/>
  <c r="I832" i="18"/>
  <c r="J832" i="18" s="1"/>
  <c r="I833" i="18"/>
  <c r="J833" i="18" s="1"/>
  <c r="I834" i="18"/>
  <c r="J834" i="18" s="1"/>
  <c r="I835" i="18"/>
  <c r="J835" i="18" s="1"/>
  <c r="I836" i="18"/>
  <c r="J836" i="18" s="1"/>
  <c r="I837" i="18"/>
  <c r="J837" i="18" s="1"/>
  <c r="I838" i="18"/>
  <c r="J838" i="18" s="1"/>
  <c r="I839" i="18"/>
  <c r="J839" i="18" s="1"/>
  <c r="I840" i="18"/>
  <c r="J840" i="18" s="1"/>
  <c r="I841" i="18"/>
  <c r="J841" i="18" s="1"/>
  <c r="I842" i="18"/>
  <c r="J842" i="18" s="1"/>
  <c r="I843" i="18"/>
  <c r="J843" i="18" s="1"/>
  <c r="I844" i="18"/>
  <c r="J844" i="18" s="1"/>
  <c r="I845" i="18"/>
  <c r="J845" i="18" s="1"/>
  <c r="I846" i="18"/>
  <c r="J846" i="18" s="1"/>
  <c r="I847" i="18"/>
  <c r="J847" i="18" s="1"/>
  <c r="I848" i="18"/>
  <c r="J848" i="18" s="1"/>
  <c r="I849" i="18"/>
  <c r="J849" i="18" s="1"/>
  <c r="I850" i="18"/>
  <c r="J850" i="18" s="1"/>
  <c r="I851" i="18"/>
  <c r="J851" i="18" s="1"/>
  <c r="I852" i="18"/>
  <c r="J852" i="18" s="1"/>
  <c r="I853" i="18"/>
  <c r="J853" i="18" s="1"/>
  <c r="I854" i="18"/>
  <c r="J854" i="18" s="1"/>
  <c r="I855" i="18"/>
  <c r="J855" i="18" s="1"/>
  <c r="I856" i="18"/>
  <c r="J856" i="18" s="1"/>
  <c r="I857" i="18"/>
  <c r="J857" i="18" s="1"/>
  <c r="I858" i="18"/>
  <c r="J858" i="18" s="1"/>
  <c r="I859" i="18"/>
  <c r="J859" i="18" s="1"/>
  <c r="I860" i="18"/>
  <c r="J860" i="18" s="1"/>
  <c r="I861" i="18"/>
  <c r="J861" i="18" s="1"/>
  <c r="I862" i="18"/>
  <c r="J862" i="18" s="1"/>
  <c r="I863" i="18"/>
  <c r="J863" i="18" s="1"/>
  <c r="I864" i="18"/>
  <c r="J864" i="18" s="1"/>
  <c r="I865" i="18"/>
  <c r="J865" i="18" s="1"/>
  <c r="I866" i="18"/>
  <c r="J866" i="18" s="1"/>
  <c r="I867" i="18"/>
  <c r="J867" i="18" s="1"/>
  <c r="I868" i="18"/>
  <c r="J868" i="18" s="1"/>
  <c r="I869" i="18"/>
  <c r="J869" i="18" s="1"/>
  <c r="I870" i="18"/>
  <c r="J870" i="18" s="1"/>
  <c r="I871" i="18"/>
  <c r="J871" i="18" s="1"/>
  <c r="I872" i="18"/>
  <c r="J872" i="18" s="1"/>
  <c r="I873" i="18"/>
  <c r="J873" i="18" s="1"/>
  <c r="I874" i="18"/>
  <c r="J874" i="18" s="1"/>
  <c r="I875" i="18"/>
  <c r="J875" i="18" s="1"/>
  <c r="I876" i="18"/>
  <c r="J876" i="18" s="1"/>
  <c r="I877" i="18"/>
  <c r="J877" i="18" s="1"/>
  <c r="I878" i="18"/>
  <c r="J878" i="18" s="1"/>
  <c r="I879" i="18"/>
  <c r="J879" i="18" s="1"/>
  <c r="I880" i="18"/>
  <c r="J880" i="18" s="1"/>
  <c r="I881" i="18"/>
  <c r="J881" i="18" s="1"/>
  <c r="I882" i="18"/>
  <c r="J882" i="18" s="1"/>
  <c r="I883" i="18"/>
  <c r="J883" i="18" s="1"/>
  <c r="I884" i="18"/>
  <c r="J884" i="18" s="1"/>
  <c r="I885" i="18"/>
  <c r="J885" i="18" s="1"/>
  <c r="I886" i="18"/>
  <c r="J886" i="18" s="1"/>
  <c r="I887" i="18"/>
  <c r="J887" i="18" s="1"/>
  <c r="I888" i="18"/>
  <c r="J888" i="18" s="1"/>
  <c r="I889" i="18"/>
  <c r="J889" i="18" s="1"/>
  <c r="I890" i="18"/>
  <c r="J890" i="18" s="1"/>
  <c r="I891" i="18"/>
  <c r="J891" i="18" s="1"/>
  <c r="I892" i="18"/>
  <c r="J892" i="18" s="1"/>
  <c r="I893" i="18"/>
  <c r="J893" i="18" s="1"/>
  <c r="I894" i="18"/>
  <c r="J894" i="18" s="1"/>
  <c r="I895" i="18"/>
  <c r="J895" i="18" s="1"/>
  <c r="I896" i="18"/>
  <c r="J896" i="18" s="1"/>
  <c r="I897" i="18"/>
  <c r="J897" i="18" s="1"/>
  <c r="I898" i="18"/>
  <c r="J898" i="18" s="1"/>
  <c r="I899" i="18"/>
  <c r="J899" i="18" s="1"/>
  <c r="I900" i="18"/>
  <c r="J900" i="18" s="1"/>
  <c r="I901" i="18"/>
  <c r="J901" i="18" s="1"/>
  <c r="I902" i="18"/>
  <c r="J902" i="18" s="1"/>
  <c r="I903" i="18"/>
  <c r="J903" i="18" s="1"/>
  <c r="I904" i="18"/>
  <c r="J904" i="18" s="1"/>
  <c r="I905" i="18"/>
  <c r="J905" i="18" s="1"/>
  <c r="I906" i="18"/>
  <c r="J906" i="18" s="1"/>
  <c r="I907" i="18"/>
  <c r="J907" i="18" s="1"/>
  <c r="I908" i="18"/>
  <c r="J908" i="18" s="1"/>
  <c r="I909" i="18"/>
  <c r="J909" i="18" s="1"/>
  <c r="I910" i="18"/>
  <c r="J910" i="18" s="1"/>
  <c r="I911" i="18"/>
  <c r="J911" i="18" s="1"/>
  <c r="I912" i="18"/>
  <c r="J912" i="18" s="1"/>
  <c r="I913" i="18"/>
  <c r="J913" i="18" s="1"/>
  <c r="I914" i="18"/>
  <c r="J914" i="18" s="1"/>
  <c r="I915" i="18"/>
  <c r="J915" i="18" s="1"/>
  <c r="I916" i="18"/>
  <c r="J916" i="18" s="1"/>
  <c r="I917" i="18"/>
  <c r="J917" i="18" s="1"/>
  <c r="I918" i="18"/>
  <c r="J918" i="18" s="1"/>
  <c r="I919" i="18"/>
  <c r="J919" i="18" s="1"/>
  <c r="I920" i="18"/>
  <c r="J920" i="18" s="1"/>
  <c r="I921" i="18"/>
  <c r="J921" i="18" s="1"/>
  <c r="I922" i="18"/>
  <c r="J922" i="18" s="1"/>
  <c r="I923" i="18"/>
  <c r="J923" i="18" s="1"/>
  <c r="I924" i="18"/>
  <c r="J924" i="18" s="1"/>
  <c r="I925" i="18"/>
  <c r="J925" i="18" s="1"/>
  <c r="I926" i="18"/>
  <c r="J926" i="18" s="1"/>
  <c r="I927" i="18"/>
  <c r="J927" i="18" s="1"/>
  <c r="I928" i="18"/>
  <c r="J928" i="18" s="1"/>
  <c r="I929" i="18"/>
  <c r="J929" i="18" s="1"/>
  <c r="I930" i="18"/>
  <c r="J930" i="18" s="1"/>
  <c r="I931" i="18"/>
  <c r="J931" i="18" s="1"/>
  <c r="I932" i="18"/>
  <c r="J932" i="18" s="1"/>
  <c r="I933" i="18"/>
  <c r="J933" i="18" s="1"/>
  <c r="I934" i="18"/>
  <c r="J934" i="18" s="1"/>
  <c r="I935" i="18"/>
  <c r="J935" i="18" s="1"/>
  <c r="I936" i="18"/>
  <c r="J936" i="18" s="1"/>
  <c r="I937" i="18"/>
  <c r="J937" i="18" s="1"/>
  <c r="I938" i="18"/>
  <c r="J938" i="18" s="1"/>
  <c r="I939" i="18"/>
  <c r="J939" i="18" s="1"/>
  <c r="I940" i="18"/>
  <c r="J940" i="18" s="1"/>
  <c r="I941" i="18"/>
  <c r="J941" i="18" s="1"/>
  <c r="I942" i="18"/>
  <c r="J942" i="18" s="1"/>
  <c r="I943" i="18"/>
  <c r="J943" i="18" s="1"/>
  <c r="I944" i="18"/>
  <c r="J944" i="18" s="1"/>
  <c r="I945" i="18"/>
  <c r="J945" i="18" s="1"/>
  <c r="I946" i="18"/>
  <c r="J946" i="18" s="1"/>
  <c r="I947" i="18"/>
  <c r="J947" i="18" s="1"/>
  <c r="I948" i="18"/>
  <c r="J948" i="18" s="1"/>
  <c r="I949" i="18"/>
  <c r="J949" i="18" s="1"/>
  <c r="I950" i="18"/>
  <c r="J950" i="18" s="1"/>
  <c r="I951" i="18"/>
  <c r="J951" i="18" s="1"/>
  <c r="I952" i="18"/>
  <c r="J952" i="18" s="1"/>
  <c r="I953" i="18"/>
  <c r="J953" i="18" s="1"/>
  <c r="I954" i="18"/>
  <c r="J954" i="18" s="1"/>
  <c r="I955" i="18"/>
  <c r="J955" i="18" s="1"/>
  <c r="I956" i="18"/>
  <c r="J956" i="18" s="1"/>
  <c r="I957" i="18"/>
  <c r="J957" i="18" s="1"/>
  <c r="I958" i="18"/>
  <c r="J958" i="18" s="1"/>
  <c r="I959" i="18"/>
  <c r="J959" i="18" s="1"/>
  <c r="I960" i="18"/>
  <c r="J960" i="18" s="1"/>
  <c r="I961" i="18"/>
  <c r="J961" i="18" s="1"/>
  <c r="I962" i="18"/>
  <c r="J962" i="18" s="1"/>
  <c r="I963" i="18"/>
  <c r="J963" i="18" s="1"/>
  <c r="I964" i="18"/>
  <c r="J964" i="18" s="1"/>
  <c r="I965" i="18"/>
  <c r="J965" i="18" s="1"/>
  <c r="I966" i="18"/>
  <c r="J966" i="18" s="1"/>
  <c r="I967" i="18"/>
  <c r="J967" i="18" s="1"/>
  <c r="I968" i="18"/>
  <c r="J968" i="18" s="1"/>
  <c r="I969" i="18"/>
  <c r="J969" i="18" s="1"/>
  <c r="I970" i="18"/>
  <c r="J970" i="18" s="1"/>
  <c r="I971" i="18"/>
  <c r="J971" i="18" s="1"/>
  <c r="I972" i="18"/>
  <c r="J972" i="18" s="1"/>
  <c r="I973" i="18"/>
  <c r="J973" i="18" s="1"/>
  <c r="I974" i="18"/>
  <c r="J974" i="18" s="1"/>
  <c r="I975" i="18"/>
  <c r="J975" i="18" s="1"/>
  <c r="I976" i="18"/>
  <c r="J976" i="18" s="1"/>
  <c r="I977" i="18"/>
  <c r="J977" i="18" s="1"/>
  <c r="I978" i="18"/>
  <c r="J978" i="18" s="1"/>
  <c r="I979" i="18"/>
  <c r="J979" i="18" s="1"/>
  <c r="I980" i="18"/>
  <c r="J980" i="18" s="1"/>
  <c r="I981" i="18"/>
  <c r="J981" i="18" s="1"/>
  <c r="I982" i="18"/>
  <c r="J982" i="18" s="1"/>
  <c r="I983" i="18"/>
  <c r="J983" i="18" s="1"/>
  <c r="I984" i="18"/>
  <c r="I985" i="18"/>
  <c r="J985" i="18" s="1"/>
  <c r="I986" i="18"/>
  <c r="J986" i="18" s="1"/>
  <c r="I987" i="18"/>
  <c r="J987" i="18" s="1"/>
  <c r="I988" i="18"/>
  <c r="J988" i="18" s="1"/>
  <c r="I989" i="18"/>
  <c r="J989" i="18" s="1"/>
  <c r="I990" i="18"/>
  <c r="J990" i="18" s="1"/>
  <c r="I991" i="18"/>
  <c r="J991" i="18" s="1"/>
  <c r="I992" i="18"/>
  <c r="J992" i="18" s="1"/>
  <c r="I993" i="18"/>
  <c r="J993" i="18" s="1"/>
  <c r="I994" i="18"/>
  <c r="J994" i="18" s="1"/>
  <c r="I995" i="18"/>
  <c r="J995" i="18" s="1"/>
  <c r="I996" i="18"/>
  <c r="J996" i="18" s="1"/>
  <c r="I997" i="18"/>
  <c r="J997" i="18" s="1"/>
  <c r="I998" i="18"/>
  <c r="J998" i="18" s="1"/>
  <c r="I999" i="18"/>
  <c r="J999" i="18" s="1"/>
  <c r="I1000" i="18"/>
  <c r="J1000" i="18" s="1"/>
  <c r="I1001" i="18"/>
  <c r="J1001" i="18" s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49" i="18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62" i="18"/>
  <c r="O262" i="18" s="1"/>
  <c r="N263" i="18"/>
  <c r="O263" i="1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74" i="18"/>
  <c r="O274" i="18" s="1"/>
  <c r="N275" i="18"/>
  <c r="O275" i="18" s="1"/>
  <c r="N276" i="18"/>
  <c r="O276" i="18" s="1"/>
  <c r="N277" i="18"/>
  <c r="O277" i="18" s="1"/>
  <c r="N278" i="18"/>
  <c r="O278" i="18" s="1"/>
  <c r="N279" i="18"/>
  <c r="O279" i="18" s="1"/>
  <c r="N280" i="18"/>
  <c r="O280" i="18" s="1"/>
  <c r="N281" i="18"/>
  <c r="O281" i="18" s="1"/>
  <c r="N282" i="18"/>
  <c r="O282" i="18" s="1"/>
  <c r="N283" i="18"/>
  <c r="O283" i="18" s="1"/>
  <c r="N284" i="18"/>
  <c r="O284" i="18" s="1"/>
  <c r="N285" i="18"/>
  <c r="O285" i="18" s="1"/>
  <c r="N286" i="18"/>
  <c r="O286" i="18" s="1"/>
  <c r="N287" i="18"/>
  <c r="O287" i="18" s="1"/>
  <c r="N288" i="18"/>
  <c r="O288" i="18" s="1"/>
  <c r="N289" i="18"/>
  <c r="O289" i="18" s="1"/>
  <c r="N290" i="18"/>
  <c r="O290" i="18" s="1"/>
  <c r="N291" i="18"/>
  <c r="O291" i="18" s="1"/>
  <c r="N292" i="18"/>
  <c r="O292" i="18" s="1"/>
  <c r="N293" i="18"/>
  <c r="O293" i="18" s="1"/>
  <c r="N294" i="18"/>
  <c r="O294" i="18" s="1"/>
  <c r="N295" i="18"/>
  <c r="O295" i="18" s="1"/>
  <c r="N296" i="18"/>
  <c r="O296" i="18" s="1"/>
  <c r="N297" i="18"/>
  <c r="O297" i="18" s="1"/>
  <c r="N298" i="18"/>
  <c r="O298" i="18" s="1"/>
  <c r="N299" i="18"/>
  <c r="O299" i="18" s="1"/>
  <c r="N300" i="18"/>
  <c r="O300" i="18" s="1"/>
  <c r="N301" i="18"/>
  <c r="O301" i="18" s="1"/>
  <c r="N302" i="18"/>
  <c r="O302" i="18" s="1"/>
  <c r="N303" i="18"/>
  <c r="O303" i="18" s="1"/>
  <c r="N304" i="18"/>
  <c r="O304" i="18" s="1"/>
  <c r="N305" i="18"/>
  <c r="O305" i="18" s="1"/>
  <c r="N306" i="18"/>
  <c r="O306" i="18" s="1"/>
  <c r="N307" i="18"/>
  <c r="O307" i="18" s="1"/>
  <c r="N308" i="18"/>
  <c r="O308" i="18" s="1"/>
  <c r="N309" i="18"/>
  <c r="O309" i="18" s="1"/>
  <c r="N310" i="18"/>
  <c r="O310" i="18" s="1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319" i="18"/>
  <c r="O319" i="18" s="1"/>
  <c r="N320" i="18"/>
  <c r="O320" i="18" s="1"/>
  <c r="N321" i="18"/>
  <c r="O321" i="18" s="1"/>
  <c r="N322" i="18"/>
  <c r="O322" i="18" s="1"/>
  <c r="N323" i="18"/>
  <c r="O323" i="18" s="1"/>
  <c r="N324" i="18"/>
  <c r="O324" i="18" s="1"/>
  <c r="N325" i="18"/>
  <c r="O325" i="18" s="1"/>
  <c r="N326" i="18"/>
  <c r="O326" i="18" s="1"/>
  <c r="N327" i="18"/>
  <c r="O327" i="18" s="1"/>
  <c r="N328" i="18"/>
  <c r="O328" i="18" s="1"/>
  <c r="N329" i="18"/>
  <c r="O329" i="18" s="1"/>
  <c r="N330" i="18"/>
  <c r="O330" i="18" s="1"/>
  <c r="N331" i="18"/>
  <c r="O331" i="18" s="1"/>
  <c r="N332" i="18"/>
  <c r="O332" i="18" s="1"/>
  <c r="N333" i="18"/>
  <c r="O333" i="18" s="1"/>
  <c r="N334" i="18"/>
  <c r="O334" i="18" s="1"/>
  <c r="N335" i="18"/>
  <c r="O335" i="18" s="1"/>
  <c r="N336" i="18"/>
  <c r="O336" i="18" s="1"/>
  <c r="N337" i="18"/>
  <c r="O337" i="18" s="1"/>
  <c r="N338" i="18"/>
  <c r="O338" i="18" s="1"/>
  <c r="N339" i="18"/>
  <c r="O339" i="18" s="1"/>
  <c r="N340" i="18"/>
  <c r="O340" i="18" s="1"/>
  <c r="N341" i="18"/>
  <c r="O341" i="18" s="1"/>
  <c r="N342" i="18"/>
  <c r="O342" i="18" s="1"/>
  <c r="N343" i="18"/>
  <c r="O343" i="18" s="1"/>
  <c r="N344" i="18"/>
  <c r="O344" i="18" s="1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O350" i="18" s="1"/>
  <c r="N351" i="18"/>
  <c r="O351" i="18" s="1"/>
  <c r="N352" i="18"/>
  <c r="O352" i="18" s="1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O360" i="18" s="1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O368" i="18" s="1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O376" i="18" s="1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O384" i="18" s="1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O392" i="18" s="1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O400" i="18" s="1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O408" i="18" s="1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O416" i="18" s="1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O424" i="18" s="1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O432" i="18" s="1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O440" i="18" s="1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O448" i="18" s="1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O456" i="18" s="1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O464" i="18" s="1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O472" i="18" s="1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O480" i="18" s="1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O488" i="18" s="1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O500" i="18" s="1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O520" i="18" s="1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532" i="18"/>
  <c r="O532" i="18" s="1"/>
  <c r="N533" i="18"/>
  <c r="O533" i="18" s="1"/>
  <c r="N534" i="18"/>
  <c r="O534" i="18" s="1"/>
  <c r="N535" i="18"/>
  <c r="O535" i="18" s="1"/>
  <c r="N536" i="18"/>
  <c r="O536" i="18" s="1"/>
  <c r="N537" i="18"/>
  <c r="O537" i="18" s="1"/>
  <c r="N538" i="18"/>
  <c r="O538" i="18" s="1"/>
  <c r="N539" i="18"/>
  <c r="O539" i="18" s="1"/>
  <c r="N540" i="18"/>
  <c r="O540" i="18" s="1"/>
  <c r="N541" i="18"/>
  <c r="O541" i="18" s="1"/>
  <c r="N542" i="18"/>
  <c r="O542" i="18" s="1"/>
  <c r="N543" i="18"/>
  <c r="O543" i="18" s="1"/>
  <c r="N544" i="18"/>
  <c r="O544" i="18" s="1"/>
  <c r="N545" i="18"/>
  <c r="O545" i="18" s="1"/>
  <c r="N546" i="18"/>
  <c r="O546" i="18" s="1"/>
  <c r="N547" i="18"/>
  <c r="O547" i="18" s="1"/>
  <c r="N548" i="18"/>
  <c r="O548" i="18" s="1"/>
  <c r="N549" i="18"/>
  <c r="O549" i="18" s="1"/>
  <c r="N550" i="18"/>
  <c r="O550" i="18" s="1"/>
  <c r="N551" i="18"/>
  <c r="O551" i="18" s="1"/>
  <c r="N552" i="18"/>
  <c r="O552" i="18" s="1"/>
  <c r="N553" i="18"/>
  <c r="O553" i="18" s="1"/>
  <c r="N554" i="18"/>
  <c r="O554" i="18" s="1"/>
  <c r="N555" i="18"/>
  <c r="O555" i="18" s="1"/>
  <c r="N556" i="18"/>
  <c r="O556" i="18" s="1"/>
  <c r="N557" i="18"/>
  <c r="O557" i="18" s="1"/>
  <c r="N558" i="18"/>
  <c r="O558" i="18" s="1"/>
  <c r="N559" i="18"/>
  <c r="O559" i="18" s="1"/>
  <c r="N560" i="18"/>
  <c r="O560" i="18" s="1"/>
  <c r="N561" i="18"/>
  <c r="O561" i="18" s="1"/>
  <c r="N562" i="18"/>
  <c r="O562" i="18" s="1"/>
  <c r="N563" i="18"/>
  <c r="O563" i="18" s="1"/>
  <c r="N564" i="18"/>
  <c r="O564" i="18" s="1"/>
  <c r="N565" i="18"/>
  <c r="O565" i="18" s="1"/>
  <c r="N566" i="18"/>
  <c r="O566" i="18" s="1"/>
  <c r="N567" i="18"/>
  <c r="O567" i="18" s="1"/>
  <c r="N568" i="18"/>
  <c r="O568" i="18" s="1"/>
  <c r="N569" i="18"/>
  <c r="O569" i="18" s="1"/>
  <c r="N570" i="18"/>
  <c r="O570" i="18" s="1"/>
  <c r="N571" i="18"/>
  <c r="O571" i="18" s="1"/>
  <c r="N572" i="18"/>
  <c r="O572" i="18" s="1"/>
  <c r="N573" i="18"/>
  <c r="O573" i="18" s="1"/>
  <c r="N574" i="18"/>
  <c r="O574" i="18" s="1"/>
  <c r="N575" i="18"/>
  <c r="O575" i="18" s="1"/>
  <c r="N576" i="18"/>
  <c r="O576" i="18" s="1"/>
  <c r="N577" i="18"/>
  <c r="O577" i="18" s="1"/>
  <c r="N578" i="18"/>
  <c r="O578" i="18" s="1"/>
  <c r="N579" i="18"/>
  <c r="O579" i="18" s="1"/>
  <c r="N580" i="18"/>
  <c r="O580" i="18" s="1"/>
  <c r="N581" i="18"/>
  <c r="O581" i="18" s="1"/>
  <c r="N582" i="18"/>
  <c r="O582" i="18" s="1"/>
  <c r="N583" i="18"/>
  <c r="O583" i="18" s="1"/>
  <c r="N584" i="18"/>
  <c r="O584" i="18" s="1"/>
  <c r="N585" i="18"/>
  <c r="O585" i="18" s="1"/>
  <c r="N586" i="18"/>
  <c r="O586" i="18" s="1"/>
  <c r="N587" i="18"/>
  <c r="O587" i="18" s="1"/>
  <c r="N588" i="18"/>
  <c r="O588" i="18" s="1"/>
  <c r="N589" i="18"/>
  <c r="O589" i="18" s="1"/>
  <c r="N590" i="18"/>
  <c r="O590" i="18" s="1"/>
  <c r="N591" i="18"/>
  <c r="O591" i="18" s="1"/>
  <c r="N592" i="18"/>
  <c r="O592" i="18" s="1"/>
  <c r="N593" i="18"/>
  <c r="O593" i="18" s="1"/>
  <c r="N594" i="18"/>
  <c r="O594" i="18" s="1"/>
  <c r="N595" i="18"/>
  <c r="O595" i="18" s="1"/>
  <c r="N596" i="18"/>
  <c r="O596" i="18" s="1"/>
  <c r="N597" i="18"/>
  <c r="O597" i="18" s="1"/>
  <c r="N598" i="18"/>
  <c r="O598" i="18" s="1"/>
  <c r="N599" i="18"/>
  <c r="O599" i="18" s="1"/>
  <c r="N600" i="18"/>
  <c r="O600" i="18" s="1"/>
  <c r="N601" i="18"/>
  <c r="O601" i="18" s="1"/>
  <c r="N602" i="18"/>
  <c r="O602" i="18" s="1"/>
  <c r="N603" i="18"/>
  <c r="O603" i="18" s="1"/>
  <c r="N604" i="18"/>
  <c r="O604" i="18" s="1"/>
  <c r="N605" i="18"/>
  <c r="O605" i="18" s="1"/>
  <c r="N606" i="18"/>
  <c r="O606" i="18" s="1"/>
  <c r="N607" i="18"/>
  <c r="O607" i="18" s="1"/>
  <c r="N608" i="18"/>
  <c r="O608" i="18" s="1"/>
  <c r="N609" i="18"/>
  <c r="O609" i="18" s="1"/>
  <c r="N610" i="18"/>
  <c r="O610" i="18" s="1"/>
  <c r="N611" i="18"/>
  <c r="O611" i="18" s="1"/>
  <c r="N612" i="18"/>
  <c r="O612" i="18" s="1"/>
  <c r="N613" i="18"/>
  <c r="O613" i="18" s="1"/>
  <c r="N614" i="18"/>
  <c r="O614" i="18" s="1"/>
  <c r="N615" i="18"/>
  <c r="O615" i="18" s="1"/>
  <c r="N616" i="18"/>
  <c r="O616" i="18" s="1"/>
  <c r="N617" i="18"/>
  <c r="O617" i="18" s="1"/>
  <c r="N618" i="18"/>
  <c r="O618" i="18" s="1"/>
  <c r="N619" i="18"/>
  <c r="O619" i="18" s="1"/>
  <c r="N620" i="18"/>
  <c r="O620" i="18" s="1"/>
  <c r="N621" i="18"/>
  <c r="O621" i="18" s="1"/>
  <c r="N622" i="18"/>
  <c r="O622" i="18" s="1"/>
  <c r="N623" i="18"/>
  <c r="O623" i="18" s="1"/>
  <c r="N624" i="18"/>
  <c r="O624" i="18" s="1"/>
  <c r="N625" i="18"/>
  <c r="O625" i="18" s="1"/>
  <c r="N626" i="18"/>
  <c r="O626" i="18" s="1"/>
  <c r="N627" i="18"/>
  <c r="O627" i="18" s="1"/>
  <c r="N628" i="18"/>
  <c r="O628" i="18" s="1"/>
  <c r="N629" i="18"/>
  <c r="O629" i="18" s="1"/>
  <c r="N630" i="18"/>
  <c r="O630" i="18" s="1"/>
  <c r="N631" i="18"/>
  <c r="O631" i="18" s="1"/>
  <c r="N632" i="18"/>
  <c r="O632" i="18" s="1"/>
  <c r="N633" i="18"/>
  <c r="O633" i="18" s="1"/>
  <c r="N634" i="18"/>
  <c r="O634" i="18" s="1"/>
  <c r="N635" i="18"/>
  <c r="O635" i="18" s="1"/>
  <c r="N636" i="18"/>
  <c r="O636" i="18" s="1"/>
  <c r="N637" i="18"/>
  <c r="O637" i="18" s="1"/>
  <c r="N638" i="18"/>
  <c r="O638" i="18" s="1"/>
  <c r="N639" i="18"/>
  <c r="O639" i="18" s="1"/>
  <c r="N640" i="18"/>
  <c r="O640" i="18" s="1"/>
  <c r="N641" i="18"/>
  <c r="O641" i="18" s="1"/>
  <c r="N642" i="18"/>
  <c r="O642" i="18" s="1"/>
  <c r="N643" i="18"/>
  <c r="O643" i="18" s="1"/>
  <c r="N644" i="18"/>
  <c r="O644" i="18" s="1"/>
  <c r="N645" i="18"/>
  <c r="O645" i="18" s="1"/>
  <c r="N646" i="18"/>
  <c r="O646" i="18" s="1"/>
  <c r="N647" i="18"/>
  <c r="O647" i="18" s="1"/>
  <c r="N648" i="18"/>
  <c r="O648" i="18" s="1"/>
  <c r="N649" i="18"/>
  <c r="O649" i="18" s="1"/>
  <c r="N650" i="18"/>
  <c r="O650" i="18" s="1"/>
  <c r="N651" i="18"/>
  <c r="O651" i="18" s="1"/>
  <c r="N652" i="18"/>
  <c r="O652" i="18" s="1"/>
  <c r="N653" i="18"/>
  <c r="O653" i="18" s="1"/>
  <c r="N654" i="18"/>
  <c r="O654" i="18" s="1"/>
  <c r="N655" i="18"/>
  <c r="O655" i="18" s="1"/>
  <c r="N656" i="18"/>
  <c r="O656" i="18" s="1"/>
  <c r="N657" i="18"/>
  <c r="O657" i="18" s="1"/>
  <c r="N658" i="18"/>
  <c r="O658" i="18" s="1"/>
  <c r="N659" i="18"/>
  <c r="O659" i="18" s="1"/>
  <c r="N660" i="18"/>
  <c r="O660" i="18" s="1"/>
  <c r="N661" i="18"/>
  <c r="O661" i="18" s="1"/>
  <c r="N662" i="18"/>
  <c r="O662" i="18" s="1"/>
  <c r="N663" i="18"/>
  <c r="O663" i="18" s="1"/>
  <c r="N664" i="18"/>
  <c r="O664" i="18" s="1"/>
  <c r="N665" i="18"/>
  <c r="O665" i="18" s="1"/>
  <c r="N666" i="18"/>
  <c r="O666" i="18" s="1"/>
  <c r="N667" i="18"/>
  <c r="O667" i="18" s="1"/>
  <c r="N668" i="18"/>
  <c r="O668" i="18" s="1"/>
  <c r="N669" i="18"/>
  <c r="O669" i="18" s="1"/>
  <c r="N670" i="18"/>
  <c r="O670" i="18" s="1"/>
  <c r="N671" i="18"/>
  <c r="O671" i="18" s="1"/>
  <c r="N672" i="18"/>
  <c r="O672" i="18" s="1"/>
  <c r="N673" i="18"/>
  <c r="O673" i="18" s="1"/>
  <c r="N674" i="18"/>
  <c r="O674" i="18" s="1"/>
  <c r="N675" i="18"/>
  <c r="O675" i="18" s="1"/>
  <c r="N676" i="18"/>
  <c r="O676" i="18" s="1"/>
  <c r="N677" i="18"/>
  <c r="O677" i="18" s="1"/>
  <c r="N678" i="18"/>
  <c r="O678" i="18" s="1"/>
  <c r="N679" i="18"/>
  <c r="O679" i="18" s="1"/>
  <c r="N680" i="18"/>
  <c r="O680" i="18" s="1"/>
  <c r="N681" i="18"/>
  <c r="O681" i="18" s="1"/>
  <c r="N682" i="18"/>
  <c r="O682" i="18" s="1"/>
  <c r="N683" i="18"/>
  <c r="O683" i="18" s="1"/>
  <c r="N684" i="18"/>
  <c r="O684" i="18" s="1"/>
  <c r="N685" i="18"/>
  <c r="O685" i="18" s="1"/>
  <c r="N686" i="18"/>
  <c r="O686" i="18" s="1"/>
  <c r="N687" i="18"/>
  <c r="O687" i="18" s="1"/>
  <c r="N688" i="18"/>
  <c r="O688" i="18" s="1"/>
  <c r="N689" i="18"/>
  <c r="O689" i="18" s="1"/>
  <c r="N690" i="18"/>
  <c r="O690" i="18" s="1"/>
  <c r="N691" i="18"/>
  <c r="O691" i="18" s="1"/>
  <c r="N692" i="18"/>
  <c r="O692" i="18" s="1"/>
  <c r="N693" i="18"/>
  <c r="O693" i="18" s="1"/>
  <c r="N694" i="18"/>
  <c r="O694" i="18" s="1"/>
  <c r="N695" i="18"/>
  <c r="O695" i="18" s="1"/>
  <c r="N696" i="18"/>
  <c r="O696" i="18" s="1"/>
  <c r="N697" i="18"/>
  <c r="O697" i="18" s="1"/>
  <c r="N698" i="18"/>
  <c r="O698" i="18" s="1"/>
  <c r="N699" i="18"/>
  <c r="O699" i="18" s="1"/>
  <c r="N700" i="18"/>
  <c r="O700" i="18" s="1"/>
  <c r="N701" i="18"/>
  <c r="O701" i="18" s="1"/>
  <c r="N702" i="18"/>
  <c r="O702" i="18" s="1"/>
  <c r="N703" i="18"/>
  <c r="O703" i="18" s="1"/>
  <c r="N704" i="18"/>
  <c r="O704" i="18" s="1"/>
  <c r="N705" i="18"/>
  <c r="O705" i="18" s="1"/>
  <c r="N706" i="18"/>
  <c r="O706" i="18" s="1"/>
  <c r="N707" i="18"/>
  <c r="O707" i="18" s="1"/>
  <c r="N708" i="18"/>
  <c r="O708" i="18" s="1"/>
  <c r="N709" i="18"/>
  <c r="O709" i="18" s="1"/>
  <c r="N710" i="18"/>
  <c r="O710" i="18" s="1"/>
  <c r="N711" i="18"/>
  <c r="O711" i="18" s="1"/>
  <c r="N712" i="18"/>
  <c r="O712" i="18" s="1"/>
  <c r="N713" i="18"/>
  <c r="O713" i="18" s="1"/>
  <c r="N714" i="18"/>
  <c r="O714" i="18" s="1"/>
  <c r="N715" i="18"/>
  <c r="O715" i="18" s="1"/>
  <c r="N716" i="18"/>
  <c r="O716" i="18" s="1"/>
  <c r="N717" i="18"/>
  <c r="O717" i="18" s="1"/>
  <c r="N718" i="18"/>
  <c r="O718" i="18" s="1"/>
  <c r="N719" i="18"/>
  <c r="O719" i="18" s="1"/>
  <c r="N720" i="18"/>
  <c r="O720" i="18" s="1"/>
  <c r="N721" i="18"/>
  <c r="O721" i="18" s="1"/>
  <c r="N722" i="18"/>
  <c r="O722" i="18" s="1"/>
  <c r="N723" i="18"/>
  <c r="O723" i="18" s="1"/>
  <c r="N724" i="18"/>
  <c r="O724" i="18" s="1"/>
  <c r="N725" i="18"/>
  <c r="O725" i="18" s="1"/>
  <c r="N726" i="18"/>
  <c r="O726" i="18" s="1"/>
  <c r="N727" i="18"/>
  <c r="O727" i="18" s="1"/>
  <c r="N728" i="18"/>
  <c r="O728" i="18" s="1"/>
  <c r="N729" i="18"/>
  <c r="O729" i="18" s="1"/>
  <c r="N730" i="18"/>
  <c r="O730" i="18" s="1"/>
  <c r="N731" i="18"/>
  <c r="O731" i="18" s="1"/>
  <c r="N732" i="18"/>
  <c r="O732" i="18" s="1"/>
  <c r="N733" i="18"/>
  <c r="O733" i="18" s="1"/>
  <c r="N734" i="18"/>
  <c r="O734" i="18" s="1"/>
  <c r="N735" i="18"/>
  <c r="O735" i="18" s="1"/>
  <c r="N736" i="18"/>
  <c r="O736" i="18" s="1"/>
  <c r="N737" i="18"/>
  <c r="O737" i="18" s="1"/>
  <c r="N738" i="18"/>
  <c r="O738" i="18" s="1"/>
  <c r="N739" i="18"/>
  <c r="O739" i="18" s="1"/>
  <c r="N740" i="18"/>
  <c r="O740" i="18" s="1"/>
  <c r="N741" i="18"/>
  <c r="O741" i="18" s="1"/>
  <c r="N742" i="18"/>
  <c r="O742" i="18" s="1"/>
  <c r="N743" i="18"/>
  <c r="O743" i="18" s="1"/>
  <c r="N744" i="18"/>
  <c r="O744" i="18" s="1"/>
  <c r="N745" i="18"/>
  <c r="O745" i="18" s="1"/>
  <c r="N746" i="18"/>
  <c r="O746" i="18" s="1"/>
  <c r="N747" i="18"/>
  <c r="O747" i="18" s="1"/>
  <c r="N748" i="18"/>
  <c r="O748" i="18" s="1"/>
  <c r="N749" i="18"/>
  <c r="O749" i="18" s="1"/>
  <c r="N750" i="18"/>
  <c r="O750" i="18" s="1"/>
  <c r="N751" i="18"/>
  <c r="O751" i="18" s="1"/>
  <c r="N752" i="18"/>
  <c r="O752" i="18" s="1"/>
  <c r="N753" i="18"/>
  <c r="O753" i="18" s="1"/>
  <c r="N754" i="18"/>
  <c r="O754" i="18" s="1"/>
  <c r="N755" i="18"/>
  <c r="O755" i="18" s="1"/>
  <c r="N756" i="18"/>
  <c r="O756" i="18" s="1"/>
  <c r="N757" i="18"/>
  <c r="O757" i="18" s="1"/>
  <c r="N758" i="18"/>
  <c r="O758" i="18" s="1"/>
  <c r="N759" i="18"/>
  <c r="O759" i="18" s="1"/>
  <c r="N760" i="18"/>
  <c r="O760" i="18" s="1"/>
  <c r="N761" i="18"/>
  <c r="O761" i="18" s="1"/>
  <c r="N762" i="18"/>
  <c r="O762" i="18" s="1"/>
  <c r="N763" i="18"/>
  <c r="O763" i="18" s="1"/>
  <c r="N764" i="18"/>
  <c r="O764" i="18" s="1"/>
  <c r="N765" i="18"/>
  <c r="O765" i="18" s="1"/>
  <c r="N766" i="18"/>
  <c r="O766" i="18" s="1"/>
  <c r="N767" i="18"/>
  <c r="O767" i="18" s="1"/>
  <c r="N768" i="18"/>
  <c r="O768" i="18" s="1"/>
  <c r="N769" i="18"/>
  <c r="O769" i="18" s="1"/>
  <c r="N770" i="18"/>
  <c r="O770" i="18" s="1"/>
  <c r="N771" i="18"/>
  <c r="O771" i="18" s="1"/>
  <c r="N772" i="18"/>
  <c r="O772" i="18" s="1"/>
  <c r="N773" i="18"/>
  <c r="O773" i="18" s="1"/>
  <c r="N774" i="18"/>
  <c r="O774" i="18" s="1"/>
  <c r="N775" i="18"/>
  <c r="O775" i="18" s="1"/>
  <c r="N776" i="18"/>
  <c r="O776" i="18" s="1"/>
  <c r="N777" i="18"/>
  <c r="O777" i="18" s="1"/>
  <c r="N778" i="18"/>
  <c r="O778" i="18" s="1"/>
  <c r="N779" i="18"/>
  <c r="O779" i="18" s="1"/>
  <c r="N780" i="18"/>
  <c r="O780" i="18" s="1"/>
  <c r="N781" i="18"/>
  <c r="O781" i="18" s="1"/>
  <c r="N782" i="18"/>
  <c r="O782" i="18" s="1"/>
  <c r="N783" i="18"/>
  <c r="O783" i="18" s="1"/>
  <c r="N784" i="18"/>
  <c r="O784" i="18" s="1"/>
  <c r="N785" i="18"/>
  <c r="O785" i="18" s="1"/>
  <c r="N786" i="18"/>
  <c r="O786" i="18" s="1"/>
  <c r="N787" i="18"/>
  <c r="O787" i="18" s="1"/>
  <c r="N788" i="18"/>
  <c r="O788" i="18" s="1"/>
  <c r="N789" i="18"/>
  <c r="O789" i="18" s="1"/>
  <c r="N790" i="18"/>
  <c r="O790" i="18" s="1"/>
  <c r="N791" i="18"/>
  <c r="O791" i="18" s="1"/>
  <c r="N792" i="18"/>
  <c r="O792" i="18" s="1"/>
  <c r="N793" i="18"/>
  <c r="O793" i="18" s="1"/>
  <c r="N794" i="18"/>
  <c r="O794" i="18" s="1"/>
  <c r="N795" i="18"/>
  <c r="O795" i="18" s="1"/>
  <c r="N796" i="18"/>
  <c r="O796" i="18" s="1"/>
  <c r="N797" i="18"/>
  <c r="O797" i="18" s="1"/>
  <c r="N798" i="18"/>
  <c r="O798" i="18" s="1"/>
  <c r="N799" i="18"/>
  <c r="O799" i="18" s="1"/>
  <c r="N800" i="18"/>
  <c r="O800" i="18" s="1"/>
  <c r="N801" i="18"/>
  <c r="O801" i="18" s="1"/>
  <c r="N802" i="18"/>
  <c r="O802" i="18" s="1"/>
  <c r="N803" i="18"/>
  <c r="O803" i="18" s="1"/>
  <c r="N804" i="18"/>
  <c r="O804" i="18" s="1"/>
  <c r="N805" i="18"/>
  <c r="O805" i="18" s="1"/>
  <c r="N806" i="18"/>
  <c r="O806" i="18" s="1"/>
  <c r="N807" i="18"/>
  <c r="O807" i="18" s="1"/>
  <c r="N808" i="18"/>
  <c r="O808" i="18" s="1"/>
  <c r="N809" i="18"/>
  <c r="O809" i="18" s="1"/>
  <c r="N810" i="18"/>
  <c r="O810" i="18" s="1"/>
  <c r="N811" i="18"/>
  <c r="O811" i="18" s="1"/>
  <c r="N812" i="18"/>
  <c r="O812" i="18" s="1"/>
  <c r="N813" i="18"/>
  <c r="O813" i="18" s="1"/>
  <c r="N814" i="18"/>
  <c r="O814" i="18" s="1"/>
  <c r="N815" i="18"/>
  <c r="O815" i="18" s="1"/>
  <c r="N816" i="18"/>
  <c r="O816" i="18" s="1"/>
  <c r="N817" i="18"/>
  <c r="O817" i="18" s="1"/>
  <c r="N818" i="18"/>
  <c r="O818" i="18" s="1"/>
  <c r="N819" i="18"/>
  <c r="O819" i="18" s="1"/>
  <c r="N820" i="18"/>
  <c r="O820" i="18" s="1"/>
  <c r="N821" i="18"/>
  <c r="O821" i="18" s="1"/>
  <c r="N822" i="18"/>
  <c r="O822" i="18" s="1"/>
  <c r="N823" i="18"/>
  <c r="O823" i="18" s="1"/>
  <c r="N824" i="18"/>
  <c r="O824" i="18" s="1"/>
  <c r="N825" i="18"/>
  <c r="O825" i="18" s="1"/>
  <c r="N826" i="18"/>
  <c r="O826" i="18" s="1"/>
  <c r="N827" i="18"/>
  <c r="O827" i="18" s="1"/>
  <c r="N828" i="18"/>
  <c r="O828" i="18" s="1"/>
  <c r="N829" i="18"/>
  <c r="O829" i="18" s="1"/>
  <c r="N830" i="18"/>
  <c r="O830" i="18" s="1"/>
  <c r="N831" i="18"/>
  <c r="O831" i="18" s="1"/>
  <c r="N832" i="18"/>
  <c r="O832" i="18" s="1"/>
  <c r="N833" i="18"/>
  <c r="O833" i="18" s="1"/>
  <c r="N834" i="18"/>
  <c r="O834" i="18" s="1"/>
  <c r="N835" i="18"/>
  <c r="O835" i="18" s="1"/>
  <c r="N836" i="18"/>
  <c r="O836" i="18" s="1"/>
  <c r="N837" i="18"/>
  <c r="O837" i="18" s="1"/>
  <c r="N838" i="18"/>
  <c r="O838" i="18" s="1"/>
  <c r="N839" i="18"/>
  <c r="O839" i="18" s="1"/>
  <c r="N840" i="18"/>
  <c r="O840" i="18" s="1"/>
  <c r="N841" i="18"/>
  <c r="O841" i="18" s="1"/>
  <c r="N842" i="18"/>
  <c r="O842" i="18" s="1"/>
  <c r="N843" i="18"/>
  <c r="O843" i="18" s="1"/>
  <c r="N844" i="18"/>
  <c r="O844" i="18" s="1"/>
  <c r="N845" i="18"/>
  <c r="O845" i="18" s="1"/>
  <c r="N846" i="18"/>
  <c r="O846" i="18" s="1"/>
  <c r="N847" i="18"/>
  <c r="O847" i="18" s="1"/>
  <c r="N848" i="18"/>
  <c r="O848" i="18" s="1"/>
  <c r="N849" i="18"/>
  <c r="O849" i="18" s="1"/>
  <c r="N850" i="18"/>
  <c r="O850" i="18" s="1"/>
  <c r="N851" i="18"/>
  <c r="O851" i="18" s="1"/>
  <c r="N852" i="18"/>
  <c r="O852" i="18" s="1"/>
  <c r="N853" i="18"/>
  <c r="O853" i="18" s="1"/>
  <c r="N854" i="18"/>
  <c r="O854" i="18" s="1"/>
  <c r="N855" i="18"/>
  <c r="O855" i="18" s="1"/>
  <c r="N856" i="18"/>
  <c r="O856" i="18" s="1"/>
  <c r="N857" i="18"/>
  <c r="O857" i="18" s="1"/>
  <c r="N858" i="18"/>
  <c r="O858" i="18" s="1"/>
  <c r="N859" i="18"/>
  <c r="O859" i="18" s="1"/>
  <c r="N860" i="18"/>
  <c r="O860" i="18" s="1"/>
  <c r="N861" i="18"/>
  <c r="O861" i="18" s="1"/>
  <c r="N862" i="18"/>
  <c r="O862" i="18" s="1"/>
  <c r="N863" i="18"/>
  <c r="O863" i="18" s="1"/>
  <c r="N864" i="18"/>
  <c r="O864" i="18" s="1"/>
  <c r="N865" i="18"/>
  <c r="O865" i="18" s="1"/>
  <c r="N866" i="18"/>
  <c r="O866" i="18" s="1"/>
  <c r="N867" i="18"/>
  <c r="O867" i="18" s="1"/>
  <c r="N868" i="18"/>
  <c r="O868" i="18" s="1"/>
  <c r="N869" i="18"/>
  <c r="O869" i="18" s="1"/>
  <c r="N870" i="18"/>
  <c r="O870" i="18" s="1"/>
  <c r="N871" i="18"/>
  <c r="O871" i="18" s="1"/>
  <c r="N872" i="18"/>
  <c r="O872" i="18" s="1"/>
  <c r="N873" i="18"/>
  <c r="O873" i="18" s="1"/>
  <c r="N874" i="18"/>
  <c r="O874" i="18" s="1"/>
  <c r="N875" i="18"/>
  <c r="O875" i="18" s="1"/>
  <c r="N876" i="18"/>
  <c r="O876" i="18" s="1"/>
  <c r="N877" i="18"/>
  <c r="O877" i="18" s="1"/>
  <c r="N878" i="18"/>
  <c r="O878" i="18" s="1"/>
  <c r="N879" i="18"/>
  <c r="O879" i="18" s="1"/>
  <c r="N880" i="18"/>
  <c r="O880" i="18" s="1"/>
  <c r="N881" i="18"/>
  <c r="O881" i="18" s="1"/>
  <c r="N882" i="18"/>
  <c r="O882" i="18" s="1"/>
  <c r="N883" i="18"/>
  <c r="O883" i="18" s="1"/>
  <c r="N884" i="18"/>
  <c r="O884" i="18" s="1"/>
  <c r="N885" i="18"/>
  <c r="O885" i="18" s="1"/>
  <c r="N886" i="18"/>
  <c r="O886" i="18" s="1"/>
  <c r="N887" i="18"/>
  <c r="O887" i="18" s="1"/>
  <c r="N888" i="18"/>
  <c r="O888" i="18" s="1"/>
  <c r="N889" i="18"/>
  <c r="O889" i="18" s="1"/>
  <c r="N890" i="18"/>
  <c r="O890" i="18" s="1"/>
  <c r="N891" i="18"/>
  <c r="O891" i="18" s="1"/>
  <c r="N892" i="18"/>
  <c r="O892" i="18" s="1"/>
  <c r="N893" i="18"/>
  <c r="O893" i="18" s="1"/>
  <c r="N894" i="18"/>
  <c r="O894" i="18" s="1"/>
  <c r="N895" i="18"/>
  <c r="O895" i="18" s="1"/>
  <c r="N896" i="18"/>
  <c r="O896" i="18" s="1"/>
  <c r="N897" i="18"/>
  <c r="O897" i="18" s="1"/>
  <c r="N898" i="18"/>
  <c r="O898" i="18" s="1"/>
  <c r="N899" i="18"/>
  <c r="O899" i="18" s="1"/>
  <c r="N900" i="18"/>
  <c r="O900" i="18" s="1"/>
  <c r="N901" i="18"/>
  <c r="O901" i="18" s="1"/>
  <c r="N902" i="18"/>
  <c r="O902" i="18" s="1"/>
  <c r="N903" i="18"/>
  <c r="O903" i="18" s="1"/>
  <c r="N904" i="18"/>
  <c r="O904" i="18" s="1"/>
  <c r="N905" i="18"/>
  <c r="O905" i="18" s="1"/>
  <c r="N906" i="18"/>
  <c r="O906" i="18" s="1"/>
  <c r="N907" i="18"/>
  <c r="O907" i="18" s="1"/>
  <c r="N908" i="18"/>
  <c r="O908" i="18" s="1"/>
  <c r="N909" i="18"/>
  <c r="O909" i="18" s="1"/>
  <c r="N910" i="18"/>
  <c r="O910" i="18" s="1"/>
  <c r="N911" i="18"/>
  <c r="O911" i="18" s="1"/>
  <c r="N912" i="18"/>
  <c r="O912" i="18" s="1"/>
  <c r="N913" i="18"/>
  <c r="O913" i="18" s="1"/>
  <c r="N914" i="18"/>
  <c r="O914" i="18" s="1"/>
  <c r="N915" i="18"/>
  <c r="O915" i="18" s="1"/>
  <c r="N916" i="18"/>
  <c r="O916" i="18" s="1"/>
  <c r="N917" i="18"/>
  <c r="O917" i="18" s="1"/>
  <c r="N918" i="18"/>
  <c r="O918" i="18" s="1"/>
  <c r="N919" i="18"/>
  <c r="O919" i="18" s="1"/>
  <c r="N920" i="18"/>
  <c r="O920" i="18" s="1"/>
  <c r="N921" i="18"/>
  <c r="O921" i="18" s="1"/>
  <c r="N922" i="18"/>
  <c r="O922" i="18" s="1"/>
  <c r="N923" i="18"/>
  <c r="O923" i="18" s="1"/>
  <c r="N924" i="18"/>
  <c r="O924" i="18" s="1"/>
  <c r="N925" i="18"/>
  <c r="O925" i="18" s="1"/>
  <c r="N926" i="18"/>
  <c r="O926" i="18" s="1"/>
  <c r="N927" i="18"/>
  <c r="O927" i="18" s="1"/>
  <c r="N928" i="18"/>
  <c r="O928" i="18" s="1"/>
  <c r="N929" i="18"/>
  <c r="O929" i="18" s="1"/>
  <c r="N930" i="18"/>
  <c r="O930" i="18" s="1"/>
  <c r="N931" i="18"/>
  <c r="O931" i="18" s="1"/>
  <c r="N932" i="18"/>
  <c r="O932" i="18" s="1"/>
  <c r="N933" i="18"/>
  <c r="O933" i="18" s="1"/>
  <c r="N934" i="18"/>
  <c r="O934" i="18" s="1"/>
  <c r="N935" i="18"/>
  <c r="O935" i="18" s="1"/>
  <c r="N936" i="18"/>
  <c r="O936" i="18" s="1"/>
  <c r="N937" i="18"/>
  <c r="O937" i="18" s="1"/>
  <c r="N938" i="18"/>
  <c r="O938" i="18" s="1"/>
  <c r="N939" i="18"/>
  <c r="O939" i="18" s="1"/>
  <c r="N940" i="18"/>
  <c r="O940" i="18" s="1"/>
  <c r="N941" i="18"/>
  <c r="O941" i="18" s="1"/>
  <c r="N942" i="18"/>
  <c r="O942" i="18" s="1"/>
  <c r="N943" i="18"/>
  <c r="O943" i="18" s="1"/>
  <c r="N944" i="18"/>
  <c r="O944" i="18" s="1"/>
  <c r="N945" i="18"/>
  <c r="O945" i="18" s="1"/>
  <c r="N946" i="18"/>
  <c r="O946" i="18" s="1"/>
  <c r="N947" i="18"/>
  <c r="O947" i="18" s="1"/>
  <c r="N948" i="18"/>
  <c r="O948" i="18" s="1"/>
  <c r="N949" i="18"/>
  <c r="O949" i="18" s="1"/>
  <c r="N950" i="18"/>
  <c r="O950" i="18" s="1"/>
  <c r="N951" i="18"/>
  <c r="O951" i="18" s="1"/>
  <c r="N952" i="18"/>
  <c r="O952" i="18" s="1"/>
  <c r="N953" i="18"/>
  <c r="O953" i="18" s="1"/>
  <c r="N954" i="18"/>
  <c r="O954" i="18" s="1"/>
  <c r="N955" i="18"/>
  <c r="O955" i="18" s="1"/>
  <c r="N956" i="18"/>
  <c r="O956" i="18" s="1"/>
  <c r="N957" i="18"/>
  <c r="O957" i="18" s="1"/>
  <c r="N958" i="18"/>
  <c r="O958" i="18" s="1"/>
  <c r="N959" i="18"/>
  <c r="O959" i="18" s="1"/>
  <c r="N960" i="18"/>
  <c r="O960" i="18" s="1"/>
  <c r="N961" i="18"/>
  <c r="O961" i="18" s="1"/>
  <c r="N962" i="18"/>
  <c r="O962" i="18" s="1"/>
  <c r="N963" i="18"/>
  <c r="O963" i="18" s="1"/>
  <c r="N964" i="18"/>
  <c r="O964" i="18" s="1"/>
  <c r="N965" i="18"/>
  <c r="O965" i="18" s="1"/>
  <c r="N966" i="18"/>
  <c r="O966" i="18" s="1"/>
  <c r="N967" i="18"/>
  <c r="O967" i="18" s="1"/>
  <c r="N968" i="18"/>
  <c r="O968" i="18" s="1"/>
  <c r="N969" i="18"/>
  <c r="O969" i="18" s="1"/>
  <c r="N970" i="18"/>
  <c r="O970" i="18" s="1"/>
  <c r="N971" i="18"/>
  <c r="O971" i="18" s="1"/>
  <c r="N972" i="18"/>
  <c r="O972" i="18" s="1"/>
  <c r="N973" i="18"/>
  <c r="O973" i="18" s="1"/>
  <c r="N974" i="18"/>
  <c r="O974" i="18" s="1"/>
  <c r="N975" i="18"/>
  <c r="O975" i="18" s="1"/>
  <c r="N976" i="18"/>
  <c r="O976" i="18" s="1"/>
  <c r="N977" i="18"/>
  <c r="O977" i="18" s="1"/>
  <c r="N978" i="18"/>
  <c r="O978" i="18" s="1"/>
  <c r="N979" i="18"/>
  <c r="O979" i="18" s="1"/>
  <c r="N980" i="18"/>
  <c r="O980" i="18" s="1"/>
  <c r="N981" i="18"/>
  <c r="O981" i="18" s="1"/>
  <c r="N982" i="18"/>
  <c r="O982" i="18" s="1"/>
  <c r="N983" i="18"/>
  <c r="O983" i="18" s="1"/>
  <c r="N984" i="18"/>
  <c r="O984" i="18" s="1"/>
  <c r="N985" i="18"/>
  <c r="O985" i="18" s="1"/>
  <c r="N986" i="18"/>
  <c r="O986" i="18" s="1"/>
  <c r="N987" i="18"/>
  <c r="O987" i="18" s="1"/>
  <c r="N988" i="18"/>
  <c r="O988" i="18" s="1"/>
  <c r="N989" i="18"/>
  <c r="O989" i="18" s="1"/>
  <c r="N990" i="18"/>
  <c r="O990" i="18" s="1"/>
  <c r="N991" i="18"/>
  <c r="O991" i="18" s="1"/>
  <c r="N992" i="18"/>
  <c r="O992" i="18" s="1"/>
  <c r="N993" i="18"/>
  <c r="O993" i="18" s="1"/>
  <c r="N994" i="18"/>
  <c r="O994" i="18" s="1"/>
  <c r="N995" i="18"/>
  <c r="O995" i="18" s="1"/>
  <c r="N996" i="18"/>
  <c r="O996" i="18" s="1"/>
  <c r="N997" i="18"/>
  <c r="O997" i="18" s="1"/>
  <c r="N998" i="18"/>
  <c r="O998" i="18" s="1"/>
  <c r="N999" i="18"/>
  <c r="O999" i="18" s="1"/>
  <c r="N1000" i="18"/>
  <c r="O1000" i="18" s="1"/>
  <c r="N1001" i="18"/>
  <c r="O1001" i="18" s="1"/>
  <c r="N2" i="18"/>
  <c r="O2" i="18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M2" i="18"/>
  <c r="K3" i="18"/>
  <c r="K4" i="18"/>
  <c r="K5" i="18"/>
  <c r="K7" i="18"/>
  <c r="K8" i="18"/>
  <c r="K9" i="18"/>
  <c r="K10" i="18"/>
  <c r="K11" i="18"/>
  <c r="K12" i="18"/>
  <c r="K14" i="18"/>
  <c r="K15" i="18"/>
  <c r="K16" i="18"/>
  <c r="K17" i="18"/>
  <c r="K19" i="18"/>
  <c r="K20" i="18"/>
  <c r="K22" i="18"/>
  <c r="K23" i="18"/>
  <c r="K24" i="18"/>
  <c r="K25" i="18"/>
  <c r="K26" i="18"/>
  <c r="K28" i="18"/>
  <c r="K30" i="18"/>
  <c r="K31" i="18"/>
  <c r="K33" i="18"/>
  <c r="K34" i="18"/>
  <c r="K35" i="18"/>
  <c r="K36" i="18"/>
  <c r="K37" i="18"/>
  <c r="K39" i="18"/>
  <c r="K40" i="18"/>
  <c r="K41" i="18"/>
  <c r="K42" i="18"/>
  <c r="K43" i="18"/>
  <c r="K44" i="18"/>
  <c r="K46" i="18"/>
  <c r="K47" i="18"/>
  <c r="K48" i="18"/>
  <c r="K49" i="18"/>
  <c r="K50" i="18"/>
  <c r="K51" i="18"/>
  <c r="K52" i="18"/>
  <c r="K54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3" i="18"/>
  <c r="K74" i="18"/>
  <c r="K76" i="18"/>
  <c r="K77" i="18"/>
  <c r="K78" i="18"/>
  <c r="K79" i="18"/>
  <c r="K80" i="18"/>
  <c r="K81" i="18"/>
  <c r="K82" i="18"/>
  <c r="K83" i="18"/>
  <c r="K84" i="18"/>
  <c r="K85" i="18"/>
  <c r="K86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2" i="18"/>
  <c r="K103" i="18"/>
  <c r="K104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2" i="18"/>
  <c r="K123" i="18"/>
  <c r="K124" i="18"/>
  <c r="K127" i="18"/>
  <c r="K128" i="18"/>
  <c r="K129" i="18"/>
  <c r="K130" i="18"/>
  <c r="K131" i="18"/>
  <c r="K133" i="18"/>
  <c r="K135" i="18"/>
  <c r="K136" i="18"/>
  <c r="K137" i="18"/>
  <c r="K138" i="18"/>
  <c r="K140" i="18"/>
  <c r="K141" i="18"/>
  <c r="K142" i="18"/>
  <c r="K143" i="18"/>
  <c r="K145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2" i="18"/>
  <c r="K163" i="18"/>
  <c r="K164" i="18"/>
  <c r="K165" i="18"/>
  <c r="K166" i="18"/>
  <c r="K167" i="18"/>
  <c r="K168" i="18"/>
  <c r="K169" i="18"/>
  <c r="K170" i="18"/>
  <c r="K171" i="18"/>
  <c r="K173" i="18"/>
  <c r="K174" i="18"/>
  <c r="K175" i="18"/>
  <c r="K177" i="18"/>
  <c r="K179" i="18"/>
  <c r="K180" i="18"/>
  <c r="K181" i="18"/>
  <c r="K182" i="18"/>
  <c r="K183" i="18"/>
  <c r="K184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3" i="18"/>
  <c r="K224" i="18"/>
  <c r="K225" i="18"/>
  <c r="K226" i="18"/>
  <c r="K227" i="18"/>
  <c r="K228" i="18"/>
  <c r="K229" i="18"/>
  <c r="K230" i="18"/>
  <c r="K232" i="18"/>
  <c r="K234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3" i="18"/>
  <c r="K254" i="18"/>
  <c r="K255" i="18"/>
  <c r="K256" i="18"/>
  <c r="K257" i="18"/>
  <c r="K258" i="18"/>
  <c r="K259" i="18"/>
  <c r="K260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9" i="18"/>
  <c r="K280" i="18"/>
  <c r="K281" i="18"/>
  <c r="K282" i="18"/>
  <c r="K283" i="18"/>
  <c r="K284" i="18"/>
  <c r="K285" i="18"/>
  <c r="K286" i="18"/>
  <c r="K287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2" i="18"/>
  <c r="K303" i="18"/>
  <c r="K304" i="18"/>
  <c r="K305" i="18"/>
  <c r="K306" i="18"/>
  <c r="K309" i="18"/>
  <c r="K310" i="18"/>
  <c r="K311" i="18"/>
  <c r="K312" i="18"/>
  <c r="K313" i="18"/>
  <c r="K314" i="18"/>
  <c r="K315" i="18"/>
  <c r="K316" i="18"/>
  <c r="K319" i="18"/>
  <c r="K320" i="18"/>
  <c r="K322" i="18"/>
  <c r="K323" i="18"/>
  <c r="K324" i="18"/>
  <c r="K325" i="18"/>
  <c r="K326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1" i="18"/>
  <c r="K352" i="18"/>
  <c r="K353" i="18"/>
  <c r="K354" i="18"/>
  <c r="K355" i="18"/>
  <c r="K356" i="18"/>
  <c r="K357" i="18"/>
  <c r="K358" i="18"/>
  <c r="K359" i="18"/>
  <c r="K361" i="18"/>
  <c r="K362" i="18"/>
  <c r="K363" i="18"/>
  <c r="K364" i="18"/>
  <c r="K365" i="18"/>
  <c r="K366" i="18"/>
  <c r="K367" i="18"/>
  <c r="K368" i="18"/>
  <c r="K370" i="18"/>
  <c r="K371" i="18"/>
  <c r="K372" i="18"/>
  <c r="K373" i="18"/>
  <c r="K374" i="18"/>
  <c r="K375" i="18"/>
  <c r="K376" i="18"/>
  <c r="K378" i="18"/>
  <c r="K379" i="18"/>
  <c r="K380" i="18"/>
  <c r="K381" i="18"/>
  <c r="K382" i="18"/>
  <c r="K383" i="18"/>
  <c r="K384" i="18"/>
  <c r="K385" i="18"/>
  <c r="K387" i="18"/>
  <c r="K388" i="18"/>
  <c r="K389" i="18"/>
  <c r="K390" i="18"/>
  <c r="K391" i="18"/>
  <c r="K392" i="18"/>
  <c r="K393" i="18"/>
  <c r="K394" i="18"/>
  <c r="K395" i="18"/>
  <c r="K397" i="18"/>
  <c r="K398" i="18"/>
  <c r="K399" i="18"/>
  <c r="K400" i="18"/>
  <c r="K401" i="18"/>
  <c r="K402" i="18"/>
  <c r="K404" i="18"/>
  <c r="K405" i="18"/>
  <c r="K406" i="18"/>
  <c r="K407" i="18"/>
  <c r="K408" i="18"/>
  <c r="K409" i="18"/>
  <c r="K410" i="18"/>
  <c r="K411" i="18"/>
  <c r="K412" i="18"/>
  <c r="K413" i="18"/>
  <c r="K414" i="18"/>
  <c r="K416" i="18"/>
  <c r="K418" i="18"/>
  <c r="K419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8" i="18"/>
  <c r="K479" i="18"/>
  <c r="K480" i="18"/>
  <c r="K481" i="18"/>
  <c r="K483" i="18"/>
  <c r="K484" i="18"/>
  <c r="K485" i="18"/>
  <c r="K486" i="18"/>
  <c r="K487" i="18"/>
  <c r="K488" i="18"/>
  <c r="K489" i="18"/>
  <c r="K490" i="18"/>
  <c r="K491" i="18"/>
  <c r="K492" i="18"/>
  <c r="K493" i="18"/>
  <c r="K495" i="18"/>
  <c r="K496" i="18"/>
  <c r="K497" i="18"/>
  <c r="K498" i="18"/>
  <c r="K499" i="18"/>
  <c r="K500" i="18"/>
  <c r="K501" i="18"/>
  <c r="K502" i="18"/>
  <c r="K503" i="18"/>
  <c r="K505" i="18"/>
  <c r="K506" i="18"/>
  <c r="K508" i="18"/>
  <c r="K510" i="18"/>
  <c r="K511" i="18"/>
  <c r="K512" i="18"/>
  <c r="K514" i="18"/>
  <c r="K515" i="18"/>
  <c r="K517" i="18"/>
  <c r="K518" i="18"/>
  <c r="K519" i="18"/>
  <c r="K520" i="18"/>
  <c r="K521" i="18"/>
  <c r="K522" i="18"/>
  <c r="K523" i="18"/>
  <c r="K524" i="18"/>
  <c r="K525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6" i="18"/>
  <c r="K547" i="18"/>
  <c r="K548" i="18"/>
  <c r="K549" i="18"/>
  <c r="K550" i="18"/>
  <c r="K551" i="18"/>
  <c r="K552" i="18"/>
  <c r="K553" i="18"/>
  <c r="K554" i="18"/>
  <c r="K555" i="18"/>
  <c r="K557" i="18"/>
  <c r="K559" i="18"/>
  <c r="K560" i="18"/>
  <c r="K561" i="18"/>
  <c r="K562" i="18"/>
  <c r="K563" i="18"/>
  <c r="K564" i="18"/>
  <c r="K565" i="18"/>
  <c r="K566" i="18"/>
  <c r="K567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9" i="18"/>
  <c r="K590" i="18"/>
  <c r="K592" i="18"/>
  <c r="K593" i="18"/>
  <c r="K594" i="18"/>
  <c r="K595" i="18"/>
  <c r="K597" i="18"/>
  <c r="K598" i="18"/>
  <c r="K599" i="18"/>
  <c r="K601" i="18"/>
  <c r="K602" i="18"/>
  <c r="K604" i="18"/>
  <c r="K606" i="18"/>
  <c r="K609" i="18"/>
  <c r="K610" i="18"/>
  <c r="K611" i="18"/>
  <c r="K612" i="18"/>
  <c r="K615" i="18"/>
  <c r="K616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3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4" i="18"/>
  <c r="K665" i="18"/>
  <c r="K666" i="18"/>
  <c r="K667" i="18"/>
  <c r="K668" i="18"/>
  <c r="K669" i="18"/>
  <c r="K671" i="18"/>
  <c r="K673" i="18"/>
  <c r="K674" i="18"/>
  <c r="K675" i="18"/>
  <c r="K677" i="18"/>
  <c r="K678" i="18"/>
  <c r="K679" i="18"/>
  <c r="K682" i="18"/>
  <c r="K683" i="18"/>
  <c r="K685" i="18"/>
  <c r="K686" i="18"/>
  <c r="K688" i="18"/>
  <c r="K689" i="18"/>
  <c r="K690" i="18"/>
  <c r="K691" i="18"/>
  <c r="K692" i="18"/>
  <c r="K693" i="18"/>
  <c r="K694" i="18"/>
  <c r="K695" i="18"/>
  <c r="K696" i="18"/>
  <c r="K698" i="18"/>
  <c r="K699" i="18"/>
  <c r="K700" i="18"/>
  <c r="K701" i="18"/>
  <c r="K702" i="18"/>
  <c r="K703" i="18"/>
  <c r="K704" i="18"/>
  <c r="K705" i="18"/>
  <c r="K706" i="18"/>
  <c r="K707" i="18"/>
  <c r="K709" i="18"/>
  <c r="K710" i="18"/>
  <c r="K711" i="18"/>
  <c r="K712" i="18"/>
  <c r="K714" i="18"/>
  <c r="K716" i="18"/>
  <c r="K717" i="18"/>
  <c r="K718" i="18"/>
  <c r="K719" i="18"/>
  <c r="K720" i="18"/>
  <c r="K721" i="18"/>
  <c r="K722" i="18"/>
  <c r="K724" i="18"/>
  <c r="K725" i="18"/>
  <c r="K727" i="18"/>
  <c r="K729" i="18"/>
  <c r="K730" i="18"/>
  <c r="K731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7" i="18"/>
  <c r="K768" i="18"/>
  <c r="K770" i="18"/>
  <c r="K771" i="18"/>
  <c r="K772" i="18"/>
  <c r="K773" i="18"/>
  <c r="K774" i="18"/>
  <c r="K776" i="18"/>
  <c r="K777" i="18"/>
  <c r="K778" i="18"/>
  <c r="K779" i="18"/>
  <c r="K780" i="18"/>
  <c r="K781" i="18"/>
  <c r="K782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5" i="18"/>
  <c r="K826" i="18"/>
  <c r="K827" i="18"/>
  <c r="K828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6" i="18"/>
  <c r="K847" i="18"/>
  <c r="K848" i="18"/>
  <c r="K849" i="18"/>
  <c r="K850" i="18"/>
  <c r="K851" i="18"/>
  <c r="K853" i="18"/>
  <c r="K854" i="18"/>
  <c r="K855" i="18"/>
  <c r="K856" i="18"/>
  <c r="K857" i="18"/>
  <c r="K860" i="18"/>
  <c r="K862" i="18"/>
  <c r="K863" i="18"/>
  <c r="K864" i="18"/>
  <c r="K865" i="18"/>
  <c r="K866" i="18"/>
  <c r="K867" i="18"/>
  <c r="K868" i="18"/>
  <c r="K870" i="18"/>
  <c r="K871" i="18"/>
  <c r="K872" i="18"/>
  <c r="K873" i="18"/>
  <c r="K874" i="18"/>
  <c r="K875" i="18"/>
  <c r="K876" i="18"/>
  <c r="K877" i="18"/>
  <c r="K878" i="18"/>
  <c r="K879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5" i="18"/>
  <c r="K896" i="18"/>
  <c r="K897" i="18"/>
  <c r="K898" i="18"/>
  <c r="K899" i="18"/>
  <c r="K900" i="18"/>
  <c r="K901" i="18"/>
  <c r="K902" i="18"/>
  <c r="K903" i="18"/>
  <c r="K904" i="18"/>
  <c r="K905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2" i="18"/>
  <c r="K953" i="18"/>
  <c r="K954" i="18"/>
  <c r="K955" i="18"/>
  <c r="K956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5" i="18"/>
  <c r="K976" i="18"/>
  <c r="K977" i="18"/>
  <c r="K979" i="18"/>
  <c r="K980" i="18"/>
  <c r="K981" i="18"/>
  <c r="K982" i="18"/>
  <c r="K983" i="18"/>
  <c r="K984" i="18"/>
  <c r="K986" i="18"/>
  <c r="K987" i="18"/>
  <c r="K988" i="18"/>
  <c r="K989" i="18"/>
  <c r="K990" i="18"/>
  <c r="K991" i="18"/>
  <c r="K992" i="18"/>
  <c r="K993" i="18"/>
  <c r="K995" i="18"/>
  <c r="K996" i="18"/>
  <c r="K998" i="18"/>
  <c r="K999" i="18"/>
  <c r="K1000" i="18"/>
  <c r="K2" i="18"/>
  <c r="F3" i="18"/>
  <c r="G3" i="18" s="1"/>
  <c r="F4" i="18"/>
  <c r="F5" i="18"/>
  <c r="F6" i="18"/>
  <c r="F7" i="18"/>
  <c r="F8" i="18"/>
  <c r="F9" i="18"/>
  <c r="F10" i="18"/>
  <c r="F11" i="18"/>
  <c r="F12" i="18"/>
  <c r="F13" i="18"/>
  <c r="F14" i="18"/>
  <c r="F15" i="18"/>
  <c r="H15" i="18" s="1"/>
  <c r="F16" i="18"/>
  <c r="F17" i="18"/>
  <c r="H17" i="18" s="1"/>
  <c r="F18" i="18"/>
  <c r="F19" i="18"/>
  <c r="F20" i="18"/>
  <c r="F21" i="18"/>
  <c r="F22" i="18"/>
  <c r="F23" i="18"/>
  <c r="H23" i="18" s="1"/>
  <c r="F24" i="18"/>
  <c r="F25" i="18"/>
  <c r="F26" i="18"/>
  <c r="F27" i="18"/>
  <c r="F28" i="18"/>
  <c r="F29" i="18"/>
  <c r="F30" i="18"/>
  <c r="H30" i="18" s="1"/>
  <c r="F31" i="18"/>
  <c r="F32" i="18"/>
  <c r="F33" i="18"/>
  <c r="F34" i="18"/>
  <c r="F35" i="18"/>
  <c r="F36" i="18"/>
  <c r="F37" i="18"/>
  <c r="G37" i="18" s="1"/>
  <c r="F38" i="18"/>
  <c r="F39" i="18"/>
  <c r="F40" i="18"/>
  <c r="F41" i="18"/>
  <c r="F42" i="18"/>
  <c r="H42" i="18" s="1"/>
  <c r="F43" i="18"/>
  <c r="H43" i="18" s="1"/>
  <c r="F44" i="18"/>
  <c r="F45" i="18"/>
  <c r="G45" i="18" s="1"/>
  <c r="F46" i="18"/>
  <c r="F47" i="18"/>
  <c r="H47" i="18" s="1"/>
  <c r="F48" i="18"/>
  <c r="F49" i="18"/>
  <c r="F50" i="18"/>
  <c r="G50" i="18" s="1"/>
  <c r="F51" i="18"/>
  <c r="F52" i="18"/>
  <c r="F53" i="18"/>
  <c r="F54" i="18"/>
  <c r="H54" i="18" s="1"/>
  <c r="F55" i="18"/>
  <c r="F56" i="18"/>
  <c r="F57" i="18"/>
  <c r="F58" i="18"/>
  <c r="F59" i="18"/>
  <c r="F60" i="18"/>
  <c r="F61" i="18"/>
  <c r="F62" i="18"/>
  <c r="F63" i="18"/>
  <c r="F64" i="18"/>
  <c r="F65" i="18"/>
  <c r="F66" i="18"/>
  <c r="H66" i="18" s="1"/>
  <c r="F67" i="18"/>
  <c r="H67" i="18" s="1"/>
  <c r="F68" i="18"/>
  <c r="F69" i="18"/>
  <c r="G69" i="18" s="1"/>
  <c r="F70" i="18"/>
  <c r="F71" i="18"/>
  <c r="H71" i="18" s="1"/>
  <c r="F72" i="18"/>
  <c r="F73" i="18"/>
  <c r="F74" i="18"/>
  <c r="F75" i="18"/>
  <c r="F76" i="18"/>
  <c r="F77" i="18"/>
  <c r="F78" i="18"/>
  <c r="H78" i="18" s="1"/>
  <c r="F79" i="18"/>
  <c r="F80" i="18"/>
  <c r="F81" i="18"/>
  <c r="F82" i="18"/>
  <c r="F83" i="18"/>
  <c r="F84" i="18"/>
  <c r="F85" i="18"/>
  <c r="F86" i="18"/>
  <c r="F87" i="18"/>
  <c r="F88" i="18"/>
  <c r="F89" i="18"/>
  <c r="F90" i="18"/>
  <c r="H90" i="18" s="1"/>
  <c r="F91" i="18"/>
  <c r="H91" i="18" s="1"/>
  <c r="F92" i="18"/>
  <c r="F93" i="18"/>
  <c r="F94" i="18"/>
  <c r="F95" i="18"/>
  <c r="H95" i="18" s="1"/>
  <c r="F96" i="18"/>
  <c r="G96" i="18" s="1"/>
  <c r="F97" i="18"/>
  <c r="F98" i="18"/>
  <c r="F99" i="18"/>
  <c r="F100" i="18"/>
  <c r="F101" i="18"/>
  <c r="F102" i="18"/>
  <c r="H102" i="18" s="1"/>
  <c r="F103" i="18"/>
  <c r="F104" i="18"/>
  <c r="F105" i="18"/>
  <c r="F106" i="18"/>
  <c r="F107" i="18"/>
  <c r="F108" i="18"/>
  <c r="F109" i="18"/>
  <c r="G109" i="18" s="1"/>
  <c r="F110" i="18"/>
  <c r="F111" i="18"/>
  <c r="F112" i="18"/>
  <c r="F113" i="18"/>
  <c r="F114" i="18"/>
  <c r="H114" i="18" s="1"/>
  <c r="F115" i="18"/>
  <c r="H115" i="18" s="1"/>
  <c r="F116" i="18"/>
  <c r="F117" i="18"/>
  <c r="F118" i="18"/>
  <c r="F119" i="18"/>
  <c r="H119" i="18" s="1"/>
  <c r="F120" i="18"/>
  <c r="F121" i="18"/>
  <c r="F122" i="18"/>
  <c r="G122" i="18" s="1"/>
  <c r="F123" i="18"/>
  <c r="F124" i="18"/>
  <c r="F125" i="18"/>
  <c r="F126" i="18"/>
  <c r="H126" i="18" s="1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H138" i="18" s="1"/>
  <c r="F139" i="18"/>
  <c r="H139" i="18" s="1"/>
  <c r="F140" i="18"/>
  <c r="F141" i="18"/>
  <c r="F142" i="18"/>
  <c r="F143" i="18"/>
  <c r="H143" i="18" s="1"/>
  <c r="F144" i="18"/>
  <c r="F145" i="18"/>
  <c r="F146" i="18"/>
  <c r="F147" i="18"/>
  <c r="F148" i="18"/>
  <c r="F149" i="18"/>
  <c r="F150" i="18"/>
  <c r="H150" i="18" s="1"/>
  <c r="F151" i="18"/>
  <c r="F152" i="18"/>
  <c r="F153" i="18"/>
  <c r="G153" i="18" s="1"/>
  <c r="F154" i="18"/>
  <c r="F155" i="18"/>
  <c r="F156" i="18"/>
  <c r="F157" i="18"/>
  <c r="G157" i="18" s="1"/>
  <c r="F158" i="18"/>
  <c r="F159" i="18"/>
  <c r="F160" i="18"/>
  <c r="F161" i="18"/>
  <c r="F162" i="18"/>
  <c r="H162" i="18" s="1"/>
  <c r="F163" i="18"/>
  <c r="H163" i="18" s="1"/>
  <c r="F164" i="18"/>
  <c r="F165" i="18"/>
  <c r="F166" i="18"/>
  <c r="F167" i="18"/>
  <c r="H167" i="18" s="1"/>
  <c r="F168" i="18"/>
  <c r="G168" i="18" s="1"/>
  <c r="F169" i="18"/>
  <c r="F170" i="18"/>
  <c r="F171" i="18"/>
  <c r="F172" i="18"/>
  <c r="F173" i="18"/>
  <c r="F174" i="18"/>
  <c r="H174" i="18" s="1"/>
  <c r="F175" i="18"/>
  <c r="F176" i="18"/>
  <c r="F177" i="18"/>
  <c r="F178" i="18"/>
  <c r="F179" i="18"/>
  <c r="F180" i="18"/>
  <c r="F181" i="18"/>
  <c r="G181" i="18" s="1"/>
  <c r="F182" i="18"/>
  <c r="F183" i="18"/>
  <c r="F184" i="18"/>
  <c r="F185" i="18"/>
  <c r="F186" i="18"/>
  <c r="H186" i="18" s="1"/>
  <c r="F187" i="18"/>
  <c r="H187" i="18" s="1"/>
  <c r="F188" i="18"/>
  <c r="F189" i="18"/>
  <c r="F190" i="18"/>
  <c r="F191" i="18"/>
  <c r="H191" i="18" s="1"/>
  <c r="F192" i="18"/>
  <c r="F193" i="18"/>
  <c r="F194" i="18"/>
  <c r="F195" i="18"/>
  <c r="F196" i="18"/>
  <c r="F197" i="18"/>
  <c r="F198" i="18"/>
  <c r="H198" i="18" s="1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H210" i="18" s="1"/>
  <c r="F211" i="18"/>
  <c r="H211" i="18" s="1"/>
  <c r="F212" i="18"/>
  <c r="F213" i="18"/>
  <c r="G213" i="18" s="1"/>
  <c r="F214" i="18"/>
  <c r="F215" i="18"/>
  <c r="H215" i="18" s="1"/>
  <c r="F216" i="18"/>
  <c r="G216" i="18" s="1"/>
  <c r="F217" i="18"/>
  <c r="F218" i="18"/>
  <c r="F219" i="18"/>
  <c r="F220" i="18"/>
  <c r="F221" i="18"/>
  <c r="G221" i="18" s="1"/>
  <c r="F222" i="18"/>
  <c r="H222" i="18" s="1"/>
  <c r="F223" i="18"/>
  <c r="F224" i="18"/>
  <c r="F225" i="18"/>
  <c r="F226" i="18"/>
  <c r="F227" i="18"/>
  <c r="F228" i="18"/>
  <c r="F229" i="18"/>
  <c r="F230" i="18"/>
  <c r="F231" i="18"/>
  <c r="F232" i="18"/>
  <c r="F233" i="18"/>
  <c r="G233" i="18" s="1"/>
  <c r="F234" i="18"/>
  <c r="H234" i="18" s="1"/>
  <c r="F235" i="18"/>
  <c r="H235" i="18" s="1"/>
  <c r="F236" i="18"/>
  <c r="F237" i="18"/>
  <c r="F238" i="18"/>
  <c r="F239" i="18"/>
  <c r="H239" i="18" s="1"/>
  <c r="F240" i="18"/>
  <c r="F241" i="18"/>
  <c r="F242" i="18"/>
  <c r="F243" i="18"/>
  <c r="F244" i="18"/>
  <c r="F245" i="18"/>
  <c r="F246" i="18"/>
  <c r="H246" i="18" s="1"/>
  <c r="F247" i="18"/>
  <c r="F248" i="18"/>
  <c r="F249" i="18"/>
  <c r="F250" i="18"/>
  <c r="F251" i="18"/>
  <c r="F252" i="18"/>
  <c r="F253" i="18"/>
  <c r="F254" i="18"/>
  <c r="F255" i="18"/>
  <c r="F256" i="18"/>
  <c r="F257" i="18"/>
  <c r="G257" i="18" s="1"/>
  <c r="F258" i="18"/>
  <c r="H258" i="18" s="1"/>
  <c r="F259" i="18"/>
  <c r="H259" i="18" s="1"/>
  <c r="F260" i="18"/>
  <c r="F261" i="18"/>
  <c r="F262" i="18"/>
  <c r="F263" i="18"/>
  <c r="H263" i="18" s="1"/>
  <c r="F264" i="18"/>
  <c r="F265" i="18"/>
  <c r="G265" i="18" s="1"/>
  <c r="F266" i="18"/>
  <c r="F267" i="18"/>
  <c r="F268" i="18"/>
  <c r="F269" i="18"/>
  <c r="F270" i="18"/>
  <c r="H270" i="18" s="1"/>
  <c r="F271" i="18"/>
  <c r="F272" i="18"/>
  <c r="F273" i="18"/>
  <c r="F274" i="18"/>
  <c r="F275" i="18"/>
  <c r="F276" i="18"/>
  <c r="G276" i="18" s="1"/>
  <c r="F277" i="18"/>
  <c r="F278" i="18"/>
  <c r="F279" i="18"/>
  <c r="F280" i="18"/>
  <c r="F281" i="18"/>
  <c r="F282" i="18"/>
  <c r="H282" i="18" s="1"/>
  <c r="F283" i="18"/>
  <c r="H283" i="18" s="1"/>
  <c r="F284" i="18"/>
  <c r="F285" i="18"/>
  <c r="G285" i="18" s="1"/>
  <c r="F286" i="18"/>
  <c r="F287" i="18"/>
  <c r="H287" i="18" s="1"/>
  <c r="F288" i="18"/>
  <c r="F289" i="18"/>
  <c r="F290" i="18"/>
  <c r="F291" i="18"/>
  <c r="F292" i="18"/>
  <c r="F293" i="18"/>
  <c r="F294" i="18"/>
  <c r="H294" i="18" s="1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H306" i="18" s="1"/>
  <c r="F307" i="18"/>
  <c r="H307" i="18" s="1"/>
  <c r="F308" i="18"/>
  <c r="F309" i="18"/>
  <c r="G309" i="18" s="1"/>
  <c r="F310" i="18"/>
  <c r="F311" i="18"/>
  <c r="H311" i="18" s="1"/>
  <c r="F312" i="18"/>
  <c r="F313" i="18"/>
  <c r="F314" i="18"/>
  <c r="F315" i="18"/>
  <c r="G315" i="18" s="1"/>
  <c r="F316" i="18"/>
  <c r="F317" i="18"/>
  <c r="F318" i="18"/>
  <c r="H318" i="18" s="1"/>
  <c r="F319" i="18"/>
  <c r="F320" i="18"/>
  <c r="F321" i="18"/>
  <c r="G321" i="18" s="1"/>
  <c r="F322" i="18"/>
  <c r="F323" i="18"/>
  <c r="F324" i="18"/>
  <c r="F325" i="18"/>
  <c r="F326" i="18"/>
  <c r="F327" i="18"/>
  <c r="F328" i="18"/>
  <c r="F329" i="18"/>
  <c r="F330" i="18"/>
  <c r="H330" i="18" s="1"/>
  <c r="F331" i="18"/>
  <c r="H331" i="18" s="1"/>
  <c r="F332" i="18"/>
  <c r="F333" i="18"/>
  <c r="F334" i="18"/>
  <c r="F335" i="18"/>
  <c r="H335" i="18" s="1"/>
  <c r="F336" i="18"/>
  <c r="F337" i="18"/>
  <c r="G337" i="18" s="1"/>
  <c r="F338" i="18"/>
  <c r="F339" i="18"/>
  <c r="F340" i="18"/>
  <c r="F341" i="18"/>
  <c r="F342" i="18"/>
  <c r="H342" i="18" s="1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H354" i="18" s="1"/>
  <c r="F355" i="18"/>
  <c r="H355" i="18" s="1"/>
  <c r="F356" i="18"/>
  <c r="F357" i="18"/>
  <c r="F358" i="18"/>
  <c r="H358" i="18" s="1"/>
  <c r="F359" i="18"/>
  <c r="F360" i="18"/>
  <c r="G360" i="18" s="1"/>
  <c r="F361" i="18"/>
  <c r="F362" i="18"/>
  <c r="G362" i="18" s="1"/>
  <c r="F363" i="18"/>
  <c r="F364" i="18"/>
  <c r="H364" i="18" s="1"/>
  <c r="F365" i="18"/>
  <c r="F366" i="18"/>
  <c r="F367" i="18"/>
  <c r="F368" i="18"/>
  <c r="F369" i="18"/>
  <c r="F370" i="18"/>
  <c r="F371" i="18"/>
  <c r="F372" i="18"/>
  <c r="G372" i="18" s="1"/>
  <c r="F373" i="18"/>
  <c r="F374" i="18"/>
  <c r="F375" i="18"/>
  <c r="H375" i="18" s="1"/>
  <c r="F376" i="18"/>
  <c r="F377" i="18"/>
  <c r="H377" i="18" s="1"/>
  <c r="F378" i="18"/>
  <c r="F379" i="18"/>
  <c r="F380" i="18"/>
  <c r="F381" i="18"/>
  <c r="H381" i="18" s="1"/>
  <c r="F382" i="18"/>
  <c r="F383" i="18"/>
  <c r="F384" i="18"/>
  <c r="G384" i="18" s="1"/>
  <c r="F385" i="18"/>
  <c r="F386" i="18"/>
  <c r="F387" i="18"/>
  <c r="F388" i="18"/>
  <c r="H388" i="18" s="1"/>
  <c r="F389" i="18"/>
  <c r="H389" i="18" s="1"/>
  <c r="F390" i="18"/>
  <c r="F391" i="18"/>
  <c r="H391" i="18" s="1"/>
  <c r="F392" i="18"/>
  <c r="F393" i="18"/>
  <c r="F394" i="18"/>
  <c r="F395" i="18"/>
  <c r="H395" i="18" s="1"/>
  <c r="F396" i="18"/>
  <c r="F397" i="18"/>
  <c r="F398" i="18"/>
  <c r="F399" i="18"/>
  <c r="F400" i="18"/>
  <c r="F401" i="18"/>
  <c r="F402" i="18"/>
  <c r="H402" i="18" s="1"/>
  <c r="F403" i="18"/>
  <c r="H403" i="18" s="1"/>
  <c r="F404" i="18"/>
  <c r="F405" i="18"/>
  <c r="F406" i="18"/>
  <c r="H406" i="18" s="1"/>
  <c r="F407" i="18"/>
  <c r="F408" i="18"/>
  <c r="F409" i="18"/>
  <c r="G409" i="18" s="1"/>
  <c r="F410" i="18"/>
  <c r="H410" i="18" s="1"/>
  <c r="F411" i="18"/>
  <c r="G411" i="18" s="1"/>
  <c r="F412" i="18"/>
  <c r="F413" i="18"/>
  <c r="F414" i="18"/>
  <c r="F415" i="18"/>
  <c r="F416" i="18"/>
  <c r="F417" i="18"/>
  <c r="H417" i="18" s="1"/>
  <c r="F418" i="18"/>
  <c r="H418" i="18" s="1"/>
  <c r="F419" i="18"/>
  <c r="F420" i="18"/>
  <c r="H420" i="18" s="1"/>
  <c r="F421" i="18"/>
  <c r="G421" i="18" s="1"/>
  <c r="F422" i="18"/>
  <c r="F423" i="18"/>
  <c r="F424" i="18"/>
  <c r="H424" i="18" s="1"/>
  <c r="F425" i="18"/>
  <c r="F426" i="18"/>
  <c r="F427" i="18"/>
  <c r="F428" i="18"/>
  <c r="F429" i="18"/>
  <c r="F430" i="18"/>
  <c r="H430" i="18" s="1"/>
  <c r="F431" i="18"/>
  <c r="H431" i="18" s="1"/>
  <c r="F432" i="18"/>
  <c r="F433" i="18"/>
  <c r="H433" i="18" s="1"/>
  <c r="F434" i="18"/>
  <c r="F435" i="18"/>
  <c r="F436" i="18"/>
  <c r="H436" i="18" s="1"/>
  <c r="F437" i="18"/>
  <c r="F438" i="18"/>
  <c r="F439" i="18"/>
  <c r="F440" i="18"/>
  <c r="F441" i="18"/>
  <c r="F442" i="18"/>
  <c r="H442" i="18" s="1"/>
  <c r="F443" i="18"/>
  <c r="H443" i="18" s="1"/>
  <c r="F444" i="18"/>
  <c r="F445" i="18"/>
  <c r="H445" i="18" s="1"/>
  <c r="F446" i="18"/>
  <c r="F447" i="18"/>
  <c r="F448" i="18"/>
  <c r="H448" i="18" s="1"/>
  <c r="F449" i="18"/>
  <c r="F450" i="18"/>
  <c r="F451" i="18"/>
  <c r="F452" i="18"/>
  <c r="F453" i="18"/>
  <c r="F454" i="18"/>
  <c r="H454" i="18" s="1"/>
  <c r="F455" i="18"/>
  <c r="H455" i="18" s="1"/>
  <c r="F456" i="18"/>
  <c r="F457" i="18"/>
  <c r="H457" i="18" s="1"/>
  <c r="F458" i="18"/>
  <c r="F459" i="18"/>
  <c r="G459" i="18" s="1"/>
  <c r="F460" i="18"/>
  <c r="H460" i="18" s="1"/>
  <c r="F461" i="18"/>
  <c r="F462" i="18"/>
  <c r="F463" i="18"/>
  <c r="F464" i="18"/>
  <c r="F465" i="18"/>
  <c r="F466" i="18"/>
  <c r="H466" i="18" s="1"/>
  <c r="F467" i="18"/>
  <c r="H467" i="18" s="1"/>
  <c r="F468" i="18"/>
  <c r="F469" i="18"/>
  <c r="H469" i="18" s="1"/>
  <c r="F470" i="18"/>
  <c r="G470" i="18" s="1"/>
  <c r="F471" i="18"/>
  <c r="F472" i="18"/>
  <c r="H472" i="18" s="1"/>
  <c r="F473" i="18"/>
  <c r="F474" i="18"/>
  <c r="F475" i="18"/>
  <c r="F476" i="18"/>
  <c r="F477" i="18"/>
  <c r="F478" i="18"/>
  <c r="H478" i="18" s="1"/>
  <c r="F479" i="18"/>
  <c r="H479" i="18" s="1"/>
  <c r="F480" i="18"/>
  <c r="F481" i="18"/>
  <c r="H481" i="18" s="1"/>
  <c r="F482" i="18"/>
  <c r="G482" i="18" s="1"/>
  <c r="F483" i="18"/>
  <c r="F484" i="18"/>
  <c r="H484" i="18" s="1"/>
  <c r="F485" i="18"/>
  <c r="F486" i="18"/>
  <c r="F487" i="18"/>
  <c r="F488" i="18"/>
  <c r="F489" i="18"/>
  <c r="F490" i="18"/>
  <c r="H490" i="18" s="1"/>
  <c r="F491" i="18"/>
  <c r="H491" i="18" s="1"/>
  <c r="F492" i="18"/>
  <c r="F493" i="18"/>
  <c r="H493" i="18" s="1"/>
  <c r="F494" i="18"/>
  <c r="F495" i="18"/>
  <c r="F496" i="18"/>
  <c r="H496" i="18" s="1"/>
  <c r="F497" i="18"/>
  <c r="F498" i="18"/>
  <c r="F499" i="18"/>
  <c r="F500" i="18"/>
  <c r="F501" i="18"/>
  <c r="F502" i="18"/>
  <c r="H502" i="18" s="1"/>
  <c r="F503" i="18"/>
  <c r="H503" i="18" s="1"/>
  <c r="F504" i="18"/>
  <c r="F505" i="18"/>
  <c r="H505" i="18" s="1"/>
  <c r="F506" i="18"/>
  <c r="G506" i="18" s="1"/>
  <c r="F507" i="18"/>
  <c r="F508" i="18"/>
  <c r="H508" i="18" s="1"/>
  <c r="F509" i="18"/>
  <c r="G509" i="18" s="1"/>
  <c r="F510" i="18"/>
  <c r="F511" i="18"/>
  <c r="F512" i="18"/>
  <c r="F513" i="18"/>
  <c r="F514" i="18"/>
  <c r="H514" i="18" s="1"/>
  <c r="F515" i="18"/>
  <c r="H515" i="18" s="1"/>
  <c r="F516" i="18"/>
  <c r="F517" i="18"/>
  <c r="H517" i="18" s="1"/>
  <c r="F518" i="18"/>
  <c r="F519" i="18"/>
  <c r="F520" i="18"/>
  <c r="G520" i="18" s="1"/>
  <c r="F521" i="18"/>
  <c r="F522" i="18"/>
  <c r="F523" i="18"/>
  <c r="F524" i="18"/>
  <c r="F525" i="18"/>
  <c r="F526" i="18"/>
  <c r="H526" i="18" s="1"/>
  <c r="F527" i="18"/>
  <c r="H527" i="18" s="1"/>
  <c r="F528" i="18"/>
  <c r="F529" i="18"/>
  <c r="H529" i="18" s="1"/>
  <c r="F530" i="18"/>
  <c r="G530" i="18" s="1"/>
  <c r="F531" i="18"/>
  <c r="F532" i="18"/>
  <c r="H532" i="18" s="1"/>
  <c r="F533" i="18"/>
  <c r="F534" i="18"/>
  <c r="F535" i="18"/>
  <c r="F536" i="18"/>
  <c r="F537" i="18"/>
  <c r="F538" i="18"/>
  <c r="H538" i="18" s="1"/>
  <c r="F539" i="18"/>
  <c r="H539" i="18" s="1"/>
  <c r="F540" i="18"/>
  <c r="F541" i="18"/>
  <c r="H541" i="18" s="1"/>
  <c r="F542" i="18"/>
  <c r="F543" i="18"/>
  <c r="F544" i="18"/>
  <c r="H544" i="18" s="1"/>
  <c r="F545" i="18"/>
  <c r="F546" i="18"/>
  <c r="F547" i="18"/>
  <c r="F548" i="18"/>
  <c r="F549" i="18"/>
  <c r="F550" i="18"/>
  <c r="H550" i="18" s="1"/>
  <c r="F551" i="18"/>
  <c r="H551" i="18" s="1"/>
  <c r="F552" i="18"/>
  <c r="G552" i="18" s="1"/>
  <c r="F553" i="18"/>
  <c r="H553" i="18" s="1"/>
  <c r="F554" i="18"/>
  <c r="F555" i="18"/>
  <c r="F556" i="18"/>
  <c r="G556" i="18" s="1"/>
  <c r="F557" i="18"/>
  <c r="F558" i="18"/>
  <c r="F559" i="18"/>
  <c r="F560" i="18"/>
  <c r="F561" i="18"/>
  <c r="G561" i="18" s="1"/>
  <c r="F562" i="18"/>
  <c r="H562" i="18" s="1"/>
  <c r="F563" i="18"/>
  <c r="H563" i="18" s="1"/>
  <c r="F564" i="18"/>
  <c r="F565" i="18"/>
  <c r="H565" i="18" s="1"/>
  <c r="F566" i="18"/>
  <c r="F567" i="18"/>
  <c r="F568" i="18"/>
  <c r="H568" i="18" s="1"/>
  <c r="F569" i="18"/>
  <c r="F570" i="18"/>
  <c r="F571" i="18"/>
  <c r="F572" i="18"/>
  <c r="F573" i="18"/>
  <c r="F574" i="18"/>
  <c r="H574" i="18" s="1"/>
  <c r="F575" i="18"/>
  <c r="H575" i="18" s="1"/>
  <c r="F576" i="18"/>
  <c r="G576" i="18" s="1"/>
  <c r="F577" i="18"/>
  <c r="H577" i="18" s="1"/>
  <c r="F578" i="18"/>
  <c r="F579" i="18"/>
  <c r="F580" i="18"/>
  <c r="H580" i="18" s="1"/>
  <c r="F581" i="18"/>
  <c r="F582" i="18"/>
  <c r="F583" i="18"/>
  <c r="F584" i="18"/>
  <c r="F585" i="18"/>
  <c r="F586" i="18"/>
  <c r="H586" i="18" s="1"/>
  <c r="F587" i="18"/>
  <c r="H587" i="18" s="1"/>
  <c r="F588" i="18"/>
  <c r="F589" i="18"/>
  <c r="H589" i="18" s="1"/>
  <c r="F590" i="18"/>
  <c r="F591" i="18"/>
  <c r="F592" i="18"/>
  <c r="H592" i="18" s="1"/>
  <c r="F593" i="18"/>
  <c r="G593" i="18" s="1"/>
  <c r="F594" i="18"/>
  <c r="F595" i="18"/>
  <c r="F596" i="18"/>
  <c r="F597" i="18"/>
  <c r="G597" i="18" s="1"/>
  <c r="F598" i="18"/>
  <c r="H598" i="18" s="1"/>
  <c r="F599" i="18"/>
  <c r="H599" i="18" s="1"/>
  <c r="F600" i="18"/>
  <c r="F601" i="18"/>
  <c r="H601" i="18" s="1"/>
  <c r="F602" i="18"/>
  <c r="F603" i="18"/>
  <c r="F604" i="18"/>
  <c r="H604" i="18" s="1"/>
  <c r="F605" i="18"/>
  <c r="F606" i="18"/>
  <c r="F607" i="18"/>
  <c r="F608" i="18"/>
  <c r="F609" i="18"/>
  <c r="F610" i="18"/>
  <c r="H610" i="18" s="1"/>
  <c r="F611" i="18"/>
  <c r="H611" i="18" s="1"/>
  <c r="F612" i="18"/>
  <c r="F613" i="18"/>
  <c r="H613" i="18" s="1"/>
  <c r="F614" i="18"/>
  <c r="F615" i="18"/>
  <c r="G615" i="18" s="1"/>
  <c r="F616" i="18"/>
  <c r="H616" i="18" s="1"/>
  <c r="F617" i="18"/>
  <c r="F618" i="18"/>
  <c r="F619" i="18"/>
  <c r="F620" i="18"/>
  <c r="F621" i="18"/>
  <c r="F622" i="18"/>
  <c r="H622" i="18" s="1"/>
  <c r="F623" i="18"/>
  <c r="H623" i="18" s="1"/>
  <c r="F624" i="18"/>
  <c r="F625" i="18"/>
  <c r="H625" i="18" s="1"/>
  <c r="F626" i="18"/>
  <c r="F627" i="18"/>
  <c r="F628" i="18"/>
  <c r="H628" i="18" s="1"/>
  <c r="F629" i="18"/>
  <c r="F630" i="18"/>
  <c r="F631" i="18"/>
  <c r="F632" i="18"/>
  <c r="F633" i="18"/>
  <c r="F634" i="18"/>
  <c r="H634" i="18" s="1"/>
  <c r="F635" i="18"/>
  <c r="H635" i="18" s="1"/>
  <c r="F636" i="18"/>
  <c r="F637" i="18"/>
  <c r="H637" i="18" s="1"/>
  <c r="F638" i="18"/>
  <c r="G638" i="18" s="1"/>
  <c r="F639" i="18"/>
  <c r="F640" i="18"/>
  <c r="H640" i="18" s="1"/>
  <c r="F641" i="18"/>
  <c r="F642" i="18"/>
  <c r="F643" i="18"/>
  <c r="F644" i="18"/>
  <c r="F645" i="18"/>
  <c r="F646" i="18"/>
  <c r="H646" i="18" s="1"/>
  <c r="F647" i="18"/>
  <c r="H647" i="18" s="1"/>
  <c r="F648" i="18"/>
  <c r="F649" i="18"/>
  <c r="H649" i="18" s="1"/>
  <c r="F650" i="18"/>
  <c r="F651" i="18"/>
  <c r="F652" i="18"/>
  <c r="H652" i="18" s="1"/>
  <c r="F653" i="18"/>
  <c r="F654" i="18"/>
  <c r="F655" i="18"/>
  <c r="F656" i="18"/>
  <c r="F657" i="18"/>
  <c r="F658" i="18"/>
  <c r="H658" i="18" s="1"/>
  <c r="F659" i="18"/>
  <c r="H659" i="18" s="1"/>
  <c r="F660" i="18"/>
  <c r="G660" i="18" s="1"/>
  <c r="F661" i="18"/>
  <c r="H661" i="18" s="1"/>
  <c r="F662" i="18"/>
  <c r="F663" i="18"/>
  <c r="F664" i="18"/>
  <c r="H664" i="18" s="1"/>
  <c r="F665" i="18"/>
  <c r="F666" i="18"/>
  <c r="F667" i="18"/>
  <c r="F668" i="18"/>
  <c r="F669" i="18"/>
  <c r="F670" i="18"/>
  <c r="H670" i="18" s="1"/>
  <c r="F671" i="18"/>
  <c r="H671" i="18" s="1"/>
  <c r="F672" i="18"/>
  <c r="F673" i="18"/>
  <c r="H673" i="18" s="1"/>
  <c r="F674" i="18"/>
  <c r="F675" i="18"/>
  <c r="F676" i="18"/>
  <c r="H676" i="18" s="1"/>
  <c r="F677" i="18"/>
  <c r="F678" i="18"/>
  <c r="F679" i="18"/>
  <c r="F680" i="18"/>
  <c r="F681" i="18"/>
  <c r="F682" i="18"/>
  <c r="H682" i="18" s="1"/>
  <c r="F683" i="18"/>
  <c r="H683" i="18" s="1"/>
  <c r="F684" i="18"/>
  <c r="G684" i="18" s="1"/>
  <c r="F685" i="18"/>
  <c r="H685" i="18" s="1"/>
  <c r="F686" i="18"/>
  <c r="F687" i="18"/>
  <c r="F688" i="18"/>
  <c r="H688" i="18" s="1"/>
  <c r="F689" i="18"/>
  <c r="F690" i="18"/>
  <c r="F691" i="18"/>
  <c r="F692" i="18"/>
  <c r="F693" i="18"/>
  <c r="F694" i="18"/>
  <c r="H694" i="18" s="1"/>
  <c r="F695" i="18"/>
  <c r="H695" i="18" s="1"/>
  <c r="F696" i="18"/>
  <c r="F697" i="18"/>
  <c r="H697" i="18" s="1"/>
  <c r="F698" i="18"/>
  <c r="F699" i="18"/>
  <c r="F700" i="18"/>
  <c r="H700" i="18" s="1"/>
  <c r="F701" i="18"/>
  <c r="G701" i="18" s="1"/>
  <c r="F702" i="18"/>
  <c r="F703" i="18"/>
  <c r="F704" i="18"/>
  <c r="F705" i="18"/>
  <c r="F706" i="18"/>
  <c r="H706" i="18" s="1"/>
  <c r="F707" i="18"/>
  <c r="H707" i="18" s="1"/>
  <c r="F708" i="18"/>
  <c r="F709" i="18"/>
  <c r="H709" i="18" s="1"/>
  <c r="F710" i="18"/>
  <c r="F711" i="18"/>
  <c r="F712" i="18"/>
  <c r="H712" i="18" s="1"/>
  <c r="F713" i="18"/>
  <c r="F714" i="18"/>
  <c r="F715" i="18"/>
  <c r="F716" i="18"/>
  <c r="F717" i="18"/>
  <c r="F718" i="18"/>
  <c r="H718" i="18" s="1"/>
  <c r="F719" i="18"/>
  <c r="H719" i="18" s="1"/>
  <c r="F720" i="18"/>
  <c r="F721" i="18"/>
  <c r="H721" i="18" s="1"/>
  <c r="F722" i="18"/>
  <c r="F723" i="18"/>
  <c r="G723" i="18" s="1"/>
  <c r="F724" i="18"/>
  <c r="H724" i="18" s="1"/>
  <c r="F725" i="18"/>
  <c r="F726" i="18"/>
  <c r="F727" i="18"/>
  <c r="F728" i="18"/>
  <c r="G728" i="18" s="1"/>
  <c r="F729" i="18"/>
  <c r="F730" i="18"/>
  <c r="H730" i="18" s="1"/>
  <c r="F731" i="18"/>
  <c r="H731" i="18" s="1"/>
  <c r="F732" i="18"/>
  <c r="F733" i="18"/>
  <c r="H733" i="18" s="1"/>
  <c r="F734" i="18"/>
  <c r="F735" i="18"/>
  <c r="F736" i="18"/>
  <c r="H736" i="18" s="1"/>
  <c r="F737" i="18"/>
  <c r="F738" i="18"/>
  <c r="F739" i="18"/>
  <c r="F740" i="18"/>
  <c r="F741" i="18"/>
  <c r="F742" i="18"/>
  <c r="H742" i="18" s="1"/>
  <c r="F743" i="18"/>
  <c r="H743" i="18" s="1"/>
  <c r="F744" i="18"/>
  <c r="F745" i="18"/>
  <c r="H745" i="18" s="1"/>
  <c r="F746" i="18"/>
  <c r="G746" i="18" s="1"/>
  <c r="F747" i="18"/>
  <c r="F748" i="18"/>
  <c r="H748" i="18" s="1"/>
  <c r="F749" i="18"/>
  <c r="F750" i="18"/>
  <c r="F751" i="18"/>
  <c r="F752" i="18"/>
  <c r="F753" i="18"/>
  <c r="F754" i="18"/>
  <c r="H754" i="18" s="1"/>
  <c r="F755" i="18"/>
  <c r="H755" i="18" s="1"/>
  <c r="F756" i="18"/>
  <c r="F757" i="18"/>
  <c r="H757" i="18" s="1"/>
  <c r="F758" i="18"/>
  <c r="F759" i="18"/>
  <c r="F760" i="18"/>
  <c r="H760" i="18" s="1"/>
  <c r="F761" i="18"/>
  <c r="F762" i="18"/>
  <c r="F763" i="18"/>
  <c r="F764" i="18"/>
  <c r="F765" i="18"/>
  <c r="F766" i="18"/>
  <c r="H766" i="18" s="1"/>
  <c r="F767" i="18"/>
  <c r="H767" i="18" s="1"/>
  <c r="F768" i="18"/>
  <c r="G768" i="18" s="1"/>
  <c r="F769" i="18"/>
  <c r="H769" i="18" s="1"/>
  <c r="F770" i="18"/>
  <c r="H770" i="18" s="1"/>
  <c r="F771" i="18"/>
  <c r="F772" i="18"/>
  <c r="G772" i="18" s="1"/>
  <c r="F773" i="18"/>
  <c r="F774" i="18"/>
  <c r="F775" i="18"/>
  <c r="F776" i="18"/>
  <c r="F777" i="18"/>
  <c r="G777" i="18" s="1"/>
  <c r="F778" i="18"/>
  <c r="H778" i="18" s="1"/>
  <c r="F779" i="18"/>
  <c r="H779" i="18" s="1"/>
  <c r="F780" i="18"/>
  <c r="F781" i="18"/>
  <c r="H781" i="18" s="1"/>
  <c r="F782" i="18"/>
  <c r="H782" i="18" s="1"/>
  <c r="F783" i="18"/>
  <c r="F784" i="18"/>
  <c r="H784" i="18" s="1"/>
  <c r="F785" i="18"/>
  <c r="F786" i="18"/>
  <c r="F787" i="18"/>
  <c r="F788" i="18"/>
  <c r="F789" i="18"/>
  <c r="F790" i="18"/>
  <c r="H790" i="18" s="1"/>
  <c r="F791" i="18"/>
  <c r="H791" i="18" s="1"/>
  <c r="F792" i="18"/>
  <c r="G792" i="18" s="1"/>
  <c r="F793" i="18"/>
  <c r="H793" i="18" s="1"/>
  <c r="F794" i="18"/>
  <c r="H794" i="18" s="1"/>
  <c r="F795" i="18"/>
  <c r="F796" i="18"/>
  <c r="H796" i="18" s="1"/>
  <c r="F797" i="18"/>
  <c r="H797" i="18" s="1"/>
  <c r="F798" i="18"/>
  <c r="F799" i="18"/>
  <c r="F800" i="18"/>
  <c r="F801" i="18"/>
  <c r="F802" i="18"/>
  <c r="H802" i="18" s="1"/>
  <c r="F803" i="18"/>
  <c r="H803" i="18" s="1"/>
  <c r="F804" i="18"/>
  <c r="F805" i="18"/>
  <c r="H805" i="18" s="1"/>
  <c r="F806" i="18"/>
  <c r="H806" i="18" s="1"/>
  <c r="F807" i="18"/>
  <c r="F808" i="18"/>
  <c r="H808" i="18" s="1"/>
  <c r="F809" i="18"/>
  <c r="H809" i="18" s="1"/>
  <c r="F810" i="18"/>
  <c r="F811" i="18"/>
  <c r="F812" i="18"/>
  <c r="F813" i="18"/>
  <c r="G813" i="18" s="1"/>
  <c r="F814" i="18"/>
  <c r="H814" i="18" s="1"/>
  <c r="F815" i="18"/>
  <c r="H815" i="18" s="1"/>
  <c r="F816" i="18"/>
  <c r="F817" i="18"/>
  <c r="H817" i="18" s="1"/>
  <c r="F818" i="18"/>
  <c r="H818" i="18" s="1"/>
  <c r="F819" i="18"/>
  <c r="F820" i="18"/>
  <c r="G820" i="18" s="1"/>
  <c r="F821" i="18"/>
  <c r="H821" i="18" s="1"/>
  <c r="F822" i="18"/>
  <c r="F823" i="18"/>
  <c r="F824" i="18"/>
  <c r="F825" i="18"/>
  <c r="F826" i="18"/>
  <c r="H826" i="18" s="1"/>
  <c r="F827" i="18"/>
  <c r="H827" i="18" s="1"/>
  <c r="F828" i="18"/>
  <c r="F829" i="18"/>
  <c r="H829" i="18" s="1"/>
  <c r="F830" i="18"/>
  <c r="H830" i="18" s="1"/>
  <c r="F831" i="18"/>
  <c r="G831" i="18" s="1"/>
  <c r="F832" i="18"/>
  <c r="H832" i="18" s="1"/>
  <c r="F833" i="18"/>
  <c r="H833" i="18" s="1"/>
  <c r="F834" i="18"/>
  <c r="F835" i="18"/>
  <c r="F836" i="18"/>
  <c r="F837" i="18"/>
  <c r="F838" i="18"/>
  <c r="H838" i="18" s="1"/>
  <c r="F839" i="18"/>
  <c r="H839" i="18" s="1"/>
  <c r="F840" i="18"/>
  <c r="F841" i="18"/>
  <c r="H841" i="18" s="1"/>
  <c r="F842" i="18"/>
  <c r="H842" i="18" s="1"/>
  <c r="F843" i="18"/>
  <c r="F844" i="18"/>
  <c r="H844" i="18" s="1"/>
  <c r="F845" i="18"/>
  <c r="H845" i="18" s="1"/>
  <c r="F846" i="18"/>
  <c r="F847" i="18"/>
  <c r="F848" i="18"/>
  <c r="F849" i="18"/>
  <c r="F850" i="18"/>
  <c r="H850" i="18" s="1"/>
  <c r="F851" i="18"/>
  <c r="H851" i="18" s="1"/>
  <c r="F852" i="18"/>
  <c r="F853" i="18"/>
  <c r="H853" i="18" s="1"/>
  <c r="F854" i="18"/>
  <c r="H854" i="18" s="1"/>
  <c r="F855" i="18"/>
  <c r="H855" i="18" s="1"/>
  <c r="F856" i="18"/>
  <c r="H856" i="18" s="1"/>
  <c r="F857" i="18"/>
  <c r="H857" i="18" s="1"/>
  <c r="F858" i="18"/>
  <c r="F859" i="18"/>
  <c r="F860" i="18"/>
  <c r="F861" i="18"/>
  <c r="F862" i="18"/>
  <c r="H862" i="18" s="1"/>
  <c r="F863" i="18"/>
  <c r="H863" i="18" s="1"/>
  <c r="F864" i="18"/>
  <c r="F865" i="18"/>
  <c r="G865" i="18" s="1"/>
  <c r="F866" i="18"/>
  <c r="H866" i="18" s="1"/>
  <c r="F867" i="18"/>
  <c r="H867" i="18" s="1"/>
  <c r="F868" i="18"/>
  <c r="H868" i="18" s="1"/>
  <c r="F869" i="18"/>
  <c r="H869" i="18" s="1"/>
  <c r="F870" i="18"/>
  <c r="F871" i="18"/>
  <c r="F872" i="18"/>
  <c r="F873" i="18"/>
  <c r="F874" i="18"/>
  <c r="H874" i="18" s="1"/>
  <c r="F875" i="18"/>
  <c r="H875" i="18" s="1"/>
  <c r="F876" i="18"/>
  <c r="G876" i="18" s="1"/>
  <c r="F877" i="18"/>
  <c r="H877" i="18" s="1"/>
  <c r="F878" i="18"/>
  <c r="H878" i="18" s="1"/>
  <c r="F879" i="18"/>
  <c r="H879" i="18" s="1"/>
  <c r="F880" i="18"/>
  <c r="H880" i="18" s="1"/>
  <c r="F881" i="18"/>
  <c r="H881" i="18" s="1"/>
  <c r="F882" i="18"/>
  <c r="F883" i="18"/>
  <c r="F884" i="18"/>
  <c r="F885" i="18"/>
  <c r="F886" i="18"/>
  <c r="H886" i="18" s="1"/>
  <c r="F887" i="18"/>
  <c r="H887" i="18" s="1"/>
  <c r="F888" i="18"/>
  <c r="F889" i="18"/>
  <c r="H889" i="18" s="1"/>
  <c r="F890" i="18"/>
  <c r="H890" i="18" s="1"/>
  <c r="F891" i="18"/>
  <c r="H891" i="18" s="1"/>
  <c r="F892" i="18"/>
  <c r="H892" i="18" s="1"/>
  <c r="F893" i="18"/>
  <c r="H893" i="18" s="1"/>
  <c r="F894" i="18"/>
  <c r="F895" i="18"/>
  <c r="F896" i="18"/>
  <c r="F897" i="18"/>
  <c r="F898" i="18"/>
  <c r="H898" i="18" s="1"/>
  <c r="F899" i="18"/>
  <c r="H899" i="18" s="1"/>
  <c r="F900" i="18"/>
  <c r="G900" i="18" s="1"/>
  <c r="F901" i="18"/>
  <c r="H901" i="18" s="1"/>
  <c r="F902" i="18"/>
  <c r="H902" i="18" s="1"/>
  <c r="F903" i="18"/>
  <c r="H903" i="18" s="1"/>
  <c r="F904" i="18"/>
  <c r="H904" i="18" s="1"/>
  <c r="F905" i="18"/>
  <c r="H905" i="18" s="1"/>
  <c r="F906" i="18"/>
  <c r="F907" i="18"/>
  <c r="F908" i="18"/>
  <c r="G908" i="18" s="1"/>
  <c r="F909" i="18"/>
  <c r="H909" i="18" s="1"/>
  <c r="F910" i="18"/>
  <c r="H910" i="18" s="1"/>
  <c r="F911" i="18"/>
  <c r="H911" i="18" s="1"/>
  <c r="F912" i="18"/>
  <c r="F913" i="18"/>
  <c r="H913" i="18" s="1"/>
  <c r="F914" i="18"/>
  <c r="H914" i="18" s="1"/>
  <c r="F915" i="18"/>
  <c r="H915" i="18" s="1"/>
  <c r="F916" i="18"/>
  <c r="H916" i="18" s="1"/>
  <c r="F917" i="18"/>
  <c r="G917" i="18" s="1"/>
  <c r="F918" i="18"/>
  <c r="F919" i="18"/>
  <c r="H919" i="18" s="1"/>
  <c r="F920" i="18"/>
  <c r="H920" i="18" s="1"/>
  <c r="F921" i="18"/>
  <c r="H921" i="18" s="1"/>
  <c r="F922" i="18"/>
  <c r="H922" i="18" s="1"/>
  <c r="F923" i="18"/>
  <c r="H923" i="18" s="1"/>
  <c r="F924" i="18"/>
  <c r="F925" i="18"/>
  <c r="H925" i="18" s="1"/>
  <c r="F926" i="18"/>
  <c r="H926" i="18" s="1"/>
  <c r="F927" i="18"/>
  <c r="H927" i="18" s="1"/>
  <c r="F928" i="18"/>
  <c r="H928" i="18" s="1"/>
  <c r="F929" i="18"/>
  <c r="H929" i="18" s="1"/>
  <c r="F930" i="18"/>
  <c r="F931" i="18"/>
  <c r="H931" i="18" s="1"/>
  <c r="F932" i="18"/>
  <c r="H932" i="18" s="1"/>
  <c r="F933" i="18"/>
  <c r="H933" i="18" s="1"/>
  <c r="F934" i="18"/>
  <c r="H934" i="18" s="1"/>
  <c r="F935" i="18"/>
  <c r="H935" i="18" s="1"/>
  <c r="F936" i="18"/>
  <c r="F937" i="18"/>
  <c r="H937" i="18" s="1"/>
  <c r="F938" i="18"/>
  <c r="H938" i="18" s="1"/>
  <c r="F939" i="18"/>
  <c r="G939" i="18" s="1"/>
  <c r="F940" i="18"/>
  <c r="H940" i="18" s="1"/>
  <c r="F941" i="18"/>
  <c r="H941" i="18" s="1"/>
  <c r="F942" i="18"/>
  <c r="F943" i="18"/>
  <c r="H943" i="18" s="1"/>
  <c r="F944" i="18"/>
  <c r="G944" i="18" s="1"/>
  <c r="F945" i="18"/>
  <c r="H945" i="18" s="1"/>
  <c r="F946" i="18"/>
  <c r="H946" i="18" s="1"/>
  <c r="F947" i="18"/>
  <c r="H947" i="18" s="1"/>
  <c r="F948" i="18"/>
  <c r="F949" i="18"/>
  <c r="H949" i="18" s="1"/>
  <c r="F950" i="18"/>
  <c r="H950" i="18" s="1"/>
  <c r="F951" i="18"/>
  <c r="H951" i="18" s="1"/>
  <c r="F952" i="18"/>
  <c r="G952" i="18" s="1"/>
  <c r="F953" i="18"/>
  <c r="H953" i="18" s="1"/>
  <c r="F954" i="18"/>
  <c r="F955" i="18"/>
  <c r="H955" i="18" s="1"/>
  <c r="F956" i="18"/>
  <c r="H956" i="18" s="1"/>
  <c r="F957" i="18"/>
  <c r="H957" i="18" s="1"/>
  <c r="F958" i="18"/>
  <c r="H958" i="18" s="1"/>
  <c r="F959" i="18"/>
  <c r="H959" i="18" s="1"/>
  <c r="F960" i="18"/>
  <c r="F961" i="18"/>
  <c r="H961" i="18" s="1"/>
  <c r="F962" i="18"/>
  <c r="H962" i="18" s="1"/>
  <c r="F963" i="18"/>
  <c r="H963" i="18" s="1"/>
  <c r="F964" i="18"/>
  <c r="H964" i="18" s="1"/>
  <c r="F965" i="18"/>
  <c r="H965" i="18" s="1"/>
  <c r="F966" i="18"/>
  <c r="H966" i="18" s="1"/>
  <c r="F967" i="18"/>
  <c r="H967" i="18" s="1"/>
  <c r="F968" i="18"/>
  <c r="H968" i="18" s="1"/>
  <c r="F969" i="18"/>
  <c r="H969" i="18" s="1"/>
  <c r="F970" i="18"/>
  <c r="H970" i="18" s="1"/>
  <c r="F971" i="18"/>
  <c r="H971" i="18" s="1"/>
  <c r="F972" i="18"/>
  <c r="F973" i="18"/>
  <c r="H973" i="18" s="1"/>
  <c r="F974" i="18"/>
  <c r="H974" i="18" s="1"/>
  <c r="F975" i="18"/>
  <c r="H975" i="18" s="1"/>
  <c r="F976" i="18"/>
  <c r="H976" i="18" s="1"/>
  <c r="F977" i="18"/>
  <c r="H977" i="18" s="1"/>
  <c r="F978" i="18"/>
  <c r="H978" i="18" s="1"/>
  <c r="F979" i="18"/>
  <c r="H979" i="18" s="1"/>
  <c r="F980" i="18"/>
  <c r="H980" i="18" s="1"/>
  <c r="F981" i="18"/>
  <c r="H981" i="18" s="1"/>
  <c r="F982" i="18"/>
  <c r="H982" i="18" s="1"/>
  <c r="F983" i="18"/>
  <c r="H983" i="18" s="1"/>
  <c r="F984" i="18"/>
  <c r="H984" i="18" s="1"/>
  <c r="F985" i="18"/>
  <c r="H985" i="18" s="1"/>
  <c r="F986" i="18"/>
  <c r="G986" i="18" s="1"/>
  <c r="F987" i="18"/>
  <c r="H987" i="18" s="1"/>
  <c r="F988" i="18"/>
  <c r="H988" i="18" s="1"/>
  <c r="F989" i="18"/>
  <c r="H989" i="18" s="1"/>
  <c r="F990" i="18"/>
  <c r="H990" i="18" s="1"/>
  <c r="F991" i="18"/>
  <c r="H991" i="18" s="1"/>
  <c r="F992" i="18"/>
  <c r="H992" i="18" s="1"/>
  <c r="F993" i="18"/>
  <c r="H993" i="18" s="1"/>
  <c r="F994" i="18"/>
  <c r="H994" i="18" s="1"/>
  <c r="F995" i="18"/>
  <c r="H995" i="18" s="1"/>
  <c r="F996" i="18"/>
  <c r="H996" i="18" s="1"/>
  <c r="F997" i="18"/>
  <c r="H997" i="18" s="1"/>
  <c r="F998" i="18"/>
  <c r="H998" i="18" s="1"/>
  <c r="F999" i="18"/>
  <c r="H999" i="18" s="1"/>
  <c r="F1000" i="18"/>
  <c r="G1000" i="18" s="1"/>
  <c r="F1001" i="18"/>
  <c r="H1001" i="18" s="1"/>
  <c r="F2" i="18"/>
  <c r="K957" i="18" l="1"/>
  <c r="K237" i="18"/>
  <c r="K45" i="18"/>
  <c r="K824" i="18"/>
  <c r="K728" i="18"/>
  <c r="K680" i="18"/>
  <c r="K644" i="18"/>
  <c r="K608" i="18"/>
  <c r="K596" i="18"/>
  <c r="K308" i="18"/>
  <c r="K236" i="18"/>
  <c r="K176" i="18"/>
  <c r="K32" i="18"/>
  <c r="K670" i="18"/>
  <c r="K681" i="18"/>
  <c r="K105" i="18"/>
  <c r="K21" i="18"/>
  <c r="K859" i="18"/>
  <c r="K775" i="18"/>
  <c r="K715" i="18"/>
  <c r="K607" i="18"/>
  <c r="K415" i="18"/>
  <c r="K403" i="18"/>
  <c r="K307" i="18"/>
  <c r="K235" i="18"/>
  <c r="K139" i="18"/>
  <c r="K55" i="18"/>
  <c r="K178" i="18"/>
  <c r="K477" i="18"/>
  <c r="K978" i="18"/>
  <c r="K906" i="18"/>
  <c r="K894" i="18"/>
  <c r="K858" i="18"/>
  <c r="K810" i="18"/>
  <c r="K726" i="18"/>
  <c r="K642" i="18"/>
  <c r="K558" i="18"/>
  <c r="K318" i="18"/>
  <c r="K222" i="18"/>
  <c r="K126" i="18"/>
  <c r="K18" i="18"/>
  <c r="K6" i="18"/>
  <c r="K994" i="18"/>
  <c r="K845" i="18"/>
  <c r="K713" i="18"/>
  <c r="K617" i="18"/>
  <c r="K605" i="18"/>
  <c r="K569" i="18"/>
  <c r="K545" i="18"/>
  <c r="K509" i="18"/>
  <c r="K377" i="18"/>
  <c r="K317" i="18"/>
  <c r="K233" i="18"/>
  <c r="K185" i="18"/>
  <c r="K161" i="18"/>
  <c r="K125" i="18"/>
  <c r="K101" i="18"/>
  <c r="K53" i="18"/>
  <c r="K29" i="18"/>
  <c r="K321" i="18"/>
  <c r="K880" i="18"/>
  <c r="K844" i="18"/>
  <c r="K796" i="18"/>
  <c r="K676" i="18"/>
  <c r="K568" i="18"/>
  <c r="K556" i="18"/>
  <c r="K172" i="18"/>
  <c r="K369" i="18"/>
  <c r="K261" i="18"/>
  <c r="K869" i="18"/>
  <c r="K951" i="18"/>
  <c r="K843" i="18"/>
  <c r="K783" i="18"/>
  <c r="K723" i="18"/>
  <c r="K687" i="18"/>
  <c r="K663" i="18"/>
  <c r="K603" i="18"/>
  <c r="K591" i="18"/>
  <c r="K507" i="18"/>
  <c r="K327" i="18"/>
  <c r="K231" i="18"/>
  <c r="K147" i="18"/>
  <c r="K87" i="18"/>
  <c r="K75" i="18"/>
  <c r="K27" i="18"/>
  <c r="K958" i="18"/>
  <c r="K766" i="18"/>
  <c r="K513" i="18"/>
  <c r="K1001" i="18"/>
  <c r="K974" i="18"/>
  <c r="K926" i="18"/>
  <c r="K746" i="18"/>
  <c r="K614" i="18"/>
  <c r="K494" i="18"/>
  <c r="K482" i="18"/>
  <c r="K446" i="18"/>
  <c r="K386" i="18"/>
  <c r="K350" i="18"/>
  <c r="K278" i="18"/>
  <c r="K146" i="18"/>
  <c r="K134" i="18"/>
  <c r="K38" i="18"/>
  <c r="K262" i="18"/>
  <c r="K985" i="18"/>
  <c r="K973" i="18"/>
  <c r="K829" i="18"/>
  <c r="K769" i="18"/>
  <c r="K697" i="18"/>
  <c r="K613" i="18"/>
  <c r="K301" i="18"/>
  <c r="K277" i="18"/>
  <c r="K121" i="18"/>
  <c r="K13" i="18"/>
  <c r="K526" i="18"/>
  <c r="K861" i="18"/>
  <c r="K645" i="18"/>
  <c r="K417" i="18"/>
  <c r="K997" i="18"/>
  <c r="K852" i="18"/>
  <c r="K708" i="18"/>
  <c r="K684" i="18"/>
  <c r="K672" i="18"/>
  <c r="K600" i="18"/>
  <c r="K588" i="18"/>
  <c r="K420" i="18"/>
  <c r="K360" i="18"/>
  <c r="K144" i="18"/>
  <c r="G47" i="18"/>
  <c r="G43" i="18"/>
  <c r="H593" i="18"/>
  <c r="G755" i="18"/>
  <c r="G263" i="18"/>
  <c r="G259" i="18"/>
  <c r="G150" i="18"/>
  <c r="G138" i="18"/>
  <c r="G78" i="18"/>
  <c r="G539" i="18"/>
  <c r="H276" i="18"/>
  <c r="G448" i="18"/>
  <c r="H265" i="18"/>
  <c r="G433" i="18"/>
  <c r="G389" i="18"/>
  <c r="G692" i="18"/>
  <c r="H692" i="18"/>
  <c r="G916" i="18"/>
  <c r="G721" i="18"/>
  <c r="G505" i="18"/>
  <c r="G364" i="18"/>
  <c r="H561" i="18"/>
  <c r="G929" i="18"/>
  <c r="G901" i="18"/>
  <c r="G719" i="18"/>
  <c r="G503" i="18"/>
  <c r="G354" i="18"/>
  <c r="G119" i="18"/>
  <c r="H556" i="18"/>
  <c r="G899" i="18"/>
  <c r="G685" i="18"/>
  <c r="G484" i="18"/>
  <c r="G335" i="18"/>
  <c r="G115" i="18"/>
  <c r="H421" i="18"/>
  <c r="G879" i="18"/>
  <c r="G683" i="18"/>
  <c r="G469" i="18"/>
  <c r="G331" i="18"/>
  <c r="H411" i="18"/>
  <c r="G878" i="18"/>
  <c r="G649" i="18"/>
  <c r="G467" i="18"/>
  <c r="G282" i="18"/>
  <c r="G66" i="18"/>
  <c r="H337" i="18"/>
  <c r="G857" i="18"/>
  <c r="G647" i="18"/>
  <c r="G98" i="18"/>
  <c r="H98" i="18"/>
  <c r="G973" i="18"/>
  <c r="G856" i="18"/>
  <c r="G613" i="18"/>
  <c r="G959" i="18"/>
  <c r="G833" i="18"/>
  <c r="G611" i="18"/>
  <c r="G431" i="18"/>
  <c r="G222" i="18"/>
  <c r="H952" i="18"/>
  <c r="H181" i="18"/>
  <c r="G945" i="18"/>
  <c r="G809" i="18"/>
  <c r="G577" i="18"/>
  <c r="G410" i="18"/>
  <c r="G210" i="18"/>
  <c r="H944" i="18"/>
  <c r="H109" i="18"/>
  <c r="G784" i="18"/>
  <c r="G575" i="18"/>
  <c r="G402" i="18"/>
  <c r="G191" i="18"/>
  <c r="H820" i="18"/>
  <c r="G931" i="18"/>
  <c r="G757" i="18"/>
  <c r="G541" i="18"/>
  <c r="G391" i="18"/>
  <c r="G187" i="18"/>
  <c r="H564" i="18"/>
  <c r="G564" i="18"/>
  <c r="H274" i="18"/>
  <c r="G274" i="18"/>
  <c r="H106" i="18"/>
  <c r="G106" i="18"/>
  <c r="H237" i="18"/>
  <c r="G237" i="18"/>
  <c r="H177" i="18"/>
  <c r="G177" i="18"/>
  <c r="H9" i="18"/>
  <c r="G9" i="18"/>
  <c r="H813" i="18"/>
  <c r="H896" i="18"/>
  <c r="G896" i="18"/>
  <c r="H884" i="18"/>
  <c r="G884" i="18"/>
  <c r="H872" i="18"/>
  <c r="G872" i="18"/>
  <c r="H860" i="18"/>
  <c r="G860" i="18"/>
  <c r="H848" i="18"/>
  <c r="G848" i="18"/>
  <c r="H836" i="18"/>
  <c r="G836" i="18"/>
  <c r="H824" i="18"/>
  <c r="G824" i="18"/>
  <c r="H812" i="18"/>
  <c r="G812" i="18"/>
  <c r="H800" i="18"/>
  <c r="G800" i="18"/>
  <c r="H788" i="18"/>
  <c r="G788" i="18"/>
  <c r="H776" i="18"/>
  <c r="G776" i="18"/>
  <c r="G764" i="18"/>
  <c r="H764" i="18"/>
  <c r="H752" i="18"/>
  <c r="G752" i="18"/>
  <c r="H740" i="18"/>
  <c r="G740" i="18"/>
  <c r="H716" i="18"/>
  <c r="G716" i="18"/>
  <c r="H704" i="18"/>
  <c r="G704" i="18"/>
  <c r="H680" i="18"/>
  <c r="G680" i="18"/>
  <c r="H668" i="18"/>
  <c r="G668" i="18"/>
  <c r="H656" i="18"/>
  <c r="G656" i="18"/>
  <c r="H644" i="18"/>
  <c r="G644" i="18"/>
  <c r="H632" i="18"/>
  <c r="G632" i="18"/>
  <c r="H620" i="18"/>
  <c r="G620" i="18"/>
  <c r="H608" i="18"/>
  <c r="G608" i="18"/>
  <c r="H596" i="18"/>
  <c r="G596" i="18"/>
  <c r="H584" i="18"/>
  <c r="G584" i="18"/>
  <c r="H572" i="18"/>
  <c r="G572" i="18"/>
  <c r="H560" i="18"/>
  <c r="G560" i="18"/>
  <c r="G548" i="18"/>
  <c r="H548" i="18"/>
  <c r="H536" i="18"/>
  <c r="G536" i="18"/>
  <c r="H524" i="18"/>
  <c r="G524" i="18"/>
  <c r="H512" i="18"/>
  <c r="G512" i="18"/>
  <c r="H500" i="18"/>
  <c r="G500" i="18"/>
  <c r="H488" i="18"/>
  <c r="G488" i="18"/>
  <c r="H476" i="18"/>
  <c r="G476" i="18"/>
  <c r="H464" i="18"/>
  <c r="G464" i="18"/>
  <c r="H452" i="18"/>
  <c r="G452" i="18"/>
  <c r="H440" i="18"/>
  <c r="G440" i="18"/>
  <c r="H428" i="18"/>
  <c r="G428" i="18"/>
  <c r="H416" i="18"/>
  <c r="G416" i="18"/>
  <c r="H404" i="18"/>
  <c r="G404" i="18"/>
  <c r="H392" i="18"/>
  <c r="G392" i="18"/>
  <c r="H380" i="18"/>
  <c r="G380" i="18"/>
  <c r="H368" i="18"/>
  <c r="G368" i="18"/>
  <c r="H356" i="18"/>
  <c r="G356" i="18"/>
  <c r="H344" i="18"/>
  <c r="G344" i="18"/>
  <c r="H332" i="18"/>
  <c r="G332" i="18"/>
  <c r="H320" i="18"/>
  <c r="G320" i="18"/>
  <c r="H308" i="18"/>
  <c r="G308" i="18"/>
  <c r="H296" i="18"/>
  <c r="G296" i="18"/>
  <c r="H284" i="18"/>
  <c r="G284" i="18"/>
  <c r="H272" i="18"/>
  <c r="G272" i="18"/>
  <c r="H260" i="18"/>
  <c r="G260" i="18"/>
  <c r="H248" i="18"/>
  <c r="G248" i="18"/>
  <c r="H236" i="18"/>
  <c r="G236" i="18"/>
  <c r="H224" i="18"/>
  <c r="G224" i="18"/>
  <c r="H212" i="18"/>
  <c r="G212" i="18"/>
  <c r="H200" i="18"/>
  <c r="G200" i="18"/>
  <c r="H188" i="18"/>
  <c r="G188" i="18"/>
  <c r="H176" i="18"/>
  <c r="G176" i="18"/>
  <c r="H164" i="18"/>
  <c r="G164" i="18"/>
  <c r="H152" i="18"/>
  <c r="G152" i="18"/>
  <c r="H140" i="18"/>
  <c r="G140" i="18"/>
  <c r="H128" i="18"/>
  <c r="G128" i="18"/>
  <c r="H116" i="18"/>
  <c r="G116" i="18"/>
  <c r="H104" i="18"/>
  <c r="G104" i="18"/>
  <c r="H92" i="18"/>
  <c r="G92" i="18"/>
  <c r="H80" i="18"/>
  <c r="G80" i="18"/>
  <c r="H68" i="18"/>
  <c r="G68" i="18"/>
  <c r="H56" i="18"/>
  <c r="G56" i="18"/>
  <c r="H44" i="18"/>
  <c r="G44" i="18"/>
  <c r="H32" i="18"/>
  <c r="G32" i="18"/>
  <c r="H20" i="18"/>
  <c r="G20" i="18"/>
  <c r="H8" i="18"/>
  <c r="G8" i="18"/>
  <c r="G995" i="18"/>
  <c r="G983" i="18"/>
  <c r="G970" i="18"/>
  <c r="G957" i="18"/>
  <c r="G943" i="18"/>
  <c r="G928" i="18"/>
  <c r="G914" i="18"/>
  <c r="G898" i="18"/>
  <c r="G877" i="18"/>
  <c r="G855" i="18"/>
  <c r="G832" i="18"/>
  <c r="G808" i="18"/>
  <c r="G782" i="18"/>
  <c r="G754" i="18"/>
  <c r="G718" i="18"/>
  <c r="G682" i="18"/>
  <c r="G646" i="18"/>
  <c r="G610" i="18"/>
  <c r="G574" i="18"/>
  <c r="G538" i="18"/>
  <c r="G502" i="18"/>
  <c r="G466" i="18"/>
  <c r="G430" i="18"/>
  <c r="G388" i="18"/>
  <c r="G330" i="18"/>
  <c r="G258" i="18"/>
  <c r="G186" i="18"/>
  <c r="G114" i="18"/>
  <c r="G42" i="18"/>
  <c r="H939" i="18"/>
  <c r="H684" i="18"/>
  <c r="H552" i="18"/>
  <c r="H409" i="18"/>
  <c r="H257" i="18"/>
  <c r="H96" i="18"/>
  <c r="G972" i="18"/>
  <c r="H972" i="18"/>
  <c r="G936" i="18"/>
  <c r="H936" i="18"/>
  <c r="H888" i="18"/>
  <c r="G888" i="18"/>
  <c r="H852" i="18"/>
  <c r="G852" i="18"/>
  <c r="G828" i="18"/>
  <c r="H828" i="18"/>
  <c r="H780" i="18"/>
  <c r="G780" i="18"/>
  <c r="H732" i="18"/>
  <c r="G732" i="18"/>
  <c r="G696" i="18"/>
  <c r="H696" i="18"/>
  <c r="G624" i="18"/>
  <c r="H624" i="18"/>
  <c r="H334" i="18"/>
  <c r="G334" i="18"/>
  <c r="H286" i="18"/>
  <c r="G286" i="18"/>
  <c r="H250" i="18"/>
  <c r="G250" i="18"/>
  <c r="H202" i="18"/>
  <c r="G202" i="18"/>
  <c r="H178" i="18"/>
  <c r="G178" i="18"/>
  <c r="H142" i="18"/>
  <c r="G142" i="18"/>
  <c r="H82" i="18"/>
  <c r="G82" i="18"/>
  <c r="H46" i="18"/>
  <c r="G46" i="18"/>
  <c r="H22" i="18"/>
  <c r="G22" i="18"/>
  <c r="H897" i="18"/>
  <c r="G897" i="18"/>
  <c r="H885" i="18"/>
  <c r="G885" i="18"/>
  <c r="H873" i="18"/>
  <c r="G873" i="18"/>
  <c r="H861" i="18"/>
  <c r="G861" i="18"/>
  <c r="H849" i="18"/>
  <c r="G849" i="18"/>
  <c r="H837" i="18"/>
  <c r="G837" i="18"/>
  <c r="H825" i="18"/>
  <c r="G825" i="18"/>
  <c r="H801" i="18"/>
  <c r="G801" i="18"/>
  <c r="H789" i="18"/>
  <c r="G789" i="18"/>
  <c r="H765" i="18"/>
  <c r="G765" i="18"/>
  <c r="H753" i="18"/>
  <c r="G753" i="18"/>
  <c r="H741" i="18"/>
  <c r="G741" i="18"/>
  <c r="H729" i="18"/>
  <c r="G729" i="18"/>
  <c r="H717" i="18"/>
  <c r="G717" i="18"/>
  <c r="H705" i="18"/>
  <c r="G705" i="18"/>
  <c r="H693" i="18"/>
  <c r="G693" i="18"/>
  <c r="H681" i="18"/>
  <c r="G681" i="18"/>
  <c r="H669" i="18"/>
  <c r="G669" i="18"/>
  <c r="H657" i="18"/>
  <c r="G657" i="18"/>
  <c r="H645" i="18"/>
  <c r="G645" i="18"/>
  <c r="H633" i="18"/>
  <c r="G633" i="18"/>
  <c r="H621" i="18"/>
  <c r="G621" i="18"/>
  <c r="H609" i="18"/>
  <c r="G609" i="18"/>
  <c r="H585" i="18"/>
  <c r="G585" i="18"/>
  <c r="H573" i="18"/>
  <c r="G573" i="18"/>
  <c r="H549" i="18"/>
  <c r="G549" i="18"/>
  <c r="H537" i="18"/>
  <c r="G537" i="18"/>
  <c r="H525" i="18"/>
  <c r="G525" i="18"/>
  <c r="H513" i="18"/>
  <c r="G513" i="18"/>
  <c r="H501" i="18"/>
  <c r="G501" i="18"/>
  <c r="H489" i="18"/>
  <c r="G489" i="18"/>
  <c r="H477" i="18"/>
  <c r="G477" i="18"/>
  <c r="H465" i="18"/>
  <c r="G465" i="18"/>
  <c r="H453" i="18"/>
  <c r="G453" i="18"/>
  <c r="H441" i="18"/>
  <c r="G441" i="18"/>
  <c r="H429" i="18"/>
  <c r="G429" i="18"/>
  <c r="H405" i="18"/>
  <c r="G405" i="18"/>
  <c r="H393" i="18"/>
  <c r="G393" i="18"/>
  <c r="H369" i="18"/>
  <c r="G369" i="18"/>
  <c r="G357" i="18"/>
  <c r="H357" i="18"/>
  <c r="H345" i="18"/>
  <c r="G345" i="18"/>
  <c r="H333" i="18"/>
  <c r="G333" i="18"/>
  <c r="G297" i="18"/>
  <c r="H297" i="18"/>
  <c r="H273" i="18"/>
  <c r="G273" i="18"/>
  <c r="H261" i="18"/>
  <c r="G261" i="18"/>
  <c r="H249" i="18"/>
  <c r="G249" i="18"/>
  <c r="H225" i="18"/>
  <c r="G225" i="18"/>
  <c r="G201" i="18"/>
  <c r="H201" i="18"/>
  <c r="G189" i="18"/>
  <c r="H189" i="18"/>
  <c r="H165" i="18"/>
  <c r="G165" i="18"/>
  <c r="G141" i="18"/>
  <c r="H141" i="18"/>
  <c r="H129" i="18"/>
  <c r="G129" i="18"/>
  <c r="G117" i="18"/>
  <c r="H117" i="18"/>
  <c r="H105" i="18"/>
  <c r="G105" i="18"/>
  <c r="G93" i="18"/>
  <c r="H93" i="18"/>
  <c r="G81" i="18"/>
  <c r="H81" i="18"/>
  <c r="H57" i="18"/>
  <c r="G57" i="18"/>
  <c r="G33" i="18"/>
  <c r="H33" i="18"/>
  <c r="G21" i="18"/>
  <c r="H21" i="18"/>
  <c r="G996" i="18"/>
  <c r="G984" i="18"/>
  <c r="G971" i="18"/>
  <c r="G958" i="18"/>
  <c r="G915" i="18"/>
  <c r="H907" i="18"/>
  <c r="G907" i="18"/>
  <c r="H895" i="18"/>
  <c r="G895" i="18"/>
  <c r="H883" i="18"/>
  <c r="G883" i="18"/>
  <c r="H871" i="18"/>
  <c r="G871" i="18"/>
  <c r="H859" i="18"/>
  <c r="G859" i="18"/>
  <c r="H847" i="18"/>
  <c r="G847" i="18"/>
  <c r="H835" i="18"/>
  <c r="G835" i="18"/>
  <c r="H823" i="18"/>
  <c r="G823" i="18"/>
  <c r="H811" i="18"/>
  <c r="G811" i="18"/>
  <c r="H799" i="18"/>
  <c r="G799" i="18"/>
  <c r="H787" i="18"/>
  <c r="G787" i="18"/>
  <c r="H775" i="18"/>
  <c r="G775" i="18"/>
  <c r="H763" i="18"/>
  <c r="G763" i="18"/>
  <c r="H751" i="18"/>
  <c r="G751" i="18"/>
  <c r="H739" i="18"/>
  <c r="G739" i="18"/>
  <c r="H727" i="18"/>
  <c r="G727" i="18"/>
  <c r="H715" i="18"/>
  <c r="G715" i="18"/>
  <c r="H703" i="18"/>
  <c r="G703" i="18"/>
  <c r="H691" i="18"/>
  <c r="G691" i="18"/>
  <c r="H679" i="18"/>
  <c r="G679" i="18"/>
  <c r="H667" i="18"/>
  <c r="G667" i="18"/>
  <c r="H655" i="18"/>
  <c r="G655" i="18"/>
  <c r="H643" i="18"/>
  <c r="G643" i="18"/>
  <c r="H631" i="18"/>
  <c r="G631" i="18"/>
  <c r="H619" i="18"/>
  <c r="G619" i="18"/>
  <c r="H607" i="18"/>
  <c r="G607" i="18"/>
  <c r="H595" i="18"/>
  <c r="G595" i="18"/>
  <c r="H583" i="18"/>
  <c r="G583" i="18"/>
  <c r="H571" i="18"/>
  <c r="G571" i="18"/>
  <c r="H559" i="18"/>
  <c r="G559" i="18"/>
  <c r="H547" i="18"/>
  <c r="G547" i="18"/>
  <c r="H535" i="18"/>
  <c r="G535" i="18"/>
  <c r="H523" i="18"/>
  <c r="G523" i="18"/>
  <c r="H511" i="18"/>
  <c r="G511" i="18"/>
  <c r="H499" i="18"/>
  <c r="G499" i="18"/>
  <c r="H487" i="18"/>
  <c r="G487" i="18"/>
  <c r="H475" i="18"/>
  <c r="G475" i="18"/>
  <c r="H463" i="18"/>
  <c r="G463" i="18"/>
  <c r="H451" i="18"/>
  <c r="G451" i="18"/>
  <c r="H439" i="18"/>
  <c r="G439" i="18"/>
  <c r="H427" i="18"/>
  <c r="G427" i="18"/>
  <c r="H415" i="18"/>
  <c r="G415" i="18"/>
  <c r="H379" i="18"/>
  <c r="G379" i="18"/>
  <c r="H367" i="18"/>
  <c r="G367" i="18"/>
  <c r="H343" i="18"/>
  <c r="G343" i="18"/>
  <c r="H319" i="18"/>
  <c r="G319" i="18"/>
  <c r="H295" i="18"/>
  <c r="G295" i="18"/>
  <c r="H271" i="18"/>
  <c r="G271" i="18"/>
  <c r="H247" i="18"/>
  <c r="G247" i="18"/>
  <c r="H223" i="18"/>
  <c r="G223" i="18"/>
  <c r="H199" i="18"/>
  <c r="G199" i="18"/>
  <c r="H175" i="18"/>
  <c r="G175" i="18"/>
  <c r="H151" i="18"/>
  <c r="G151" i="18"/>
  <c r="H127" i="18"/>
  <c r="G127" i="18"/>
  <c r="H103" i="18"/>
  <c r="G103" i="18"/>
  <c r="H79" i="18"/>
  <c r="G79" i="18"/>
  <c r="H55" i="18"/>
  <c r="G55" i="18"/>
  <c r="H31" i="18"/>
  <c r="G31" i="18"/>
  <c r="H19" i="18"/>
  <c r="G19" i="18"/>
  <c r="H7" i="18"/>
  <c r="G7" i="18"/>
  <c r="G994" i="18"/>
  <c r="G982" i="18"/>
  <c r="G969" i="18"/>
  <c r="G956" i="18"/>
  <c r="G941" i="18"/>
  <c r="G927" i="18"/>
  <c r="G913" i="18"/>
  <c r="G893" i="18"/>
  <c r="G875" i="18"/>
  <c r="G854" i="18"/>
  <c r="G830" i="18"/>
  <c r="G806" i="18"/>
  <c r="G781" i="18"/>
  <c r="G748" i="18"/>
  <c r="G712" i="18"/>
  <c r="G676" i="18"/>
  <c r="G640" i="18"/>
  <c r="G604" i="18"/>
  <c r="G568" i="18"/>
  <c r="G532" i="18"/>
  <c r="G496" i="18"/>
  <c r="G460" i="18"/>
  <c r="G424" i="18"/>
  <c r="G381" i="18"/>
  <c r="G318" i="18"/>
  <c r="G246" i="18"/>
  <c r="G174" i="18"/>
  <c r="G102" i="18"/>
  <c r="G30" i="18"/>
  <c r="H917" i="18"/>
  <c r="H792" i="18"/>
  <c r="H660" i="18"/>
  <c r="H530" i="18"/>
  <c r="H384" i="18"/>
  <c r="H233" i="18"/>
  <c r="H69" i="18"/>
  <c r="H954" i="18"/>
  <c r="G954" i="18"/>
  <c r="H942" i="18"/>
  <c r="G942" i="18"/>
  <c r="H930" i="18"/>
  <c r="G930" i="18"/>
  <c r="H918" i="18"/>
  <c r="G918" i="18"/>
  <c r="H906" i="18"/>
  <c r="G906" i="18"/>
  <c r="H894" i="18"/>
  <c r="G894" i="18"/>
  <c r="H882" i="18"/>
  <c r="G882" i="18"/>
  <c r="H870" i="18"/>
  <c r="G870" i="18"/>
  <c r="H858" i="18"/>
  <c r="G858" i="18"/>
  <c r="H846" i="18"/>
  <c r="G846" i="18"/>
  <c r="H834" i="18"/>
  <c r="G834" i="18"/>
  <c r="H822" i="18"/>
  <c r="G822" i="18"/>
  <c r="H810" i="18"/>
  <c r="G810" i="18"/>
  <c r="H798" i="18"/>
  <c r="G798" i="18"/>
  <c r="H786" i="18"/>
  <c r="G786" i="18"/>
  <c r="H774" i="18"/>
  <c r="G774" i="18"/>
  <c r="H762" i="18"/>
  <c r="G762" i="18"/>
  <c r="H750" i="18"/>
  <c r="G750" i="18"/>
  <c r="H738" i="18"/>
  <c r="G738" i="18"/>
  <c r="H726" i="18"/>
  <c r="G726" i="18"/>
  <c r="H714" i="18"/>
  <c r="G714" i="18"/>
  <c r="H702" i="18"/>
  <c r="G702" i="18"/>
  <c r="H690" i="18"/>
  <c r="G690" i="18"/>
  <c r="H678" i="18"/>
  <c r="G678" i="18"/>
  <c r="H666" i="18"/>
  <c r="G666" i="18"/>
  <c r="H654" i="18"/>
  <c r="G654" i="18"/>
  <c r="H642" i="18"/>
  <c r="G642" i="18"/>
  <c r="H630" i="18"/>
  <c r="G630" i="18"/>
  <c r="H618" i="18"/>
  <c r="G618" i="18"/>
  <c r="H606" i="18"/>
  <c r="G606" i="18"/>
  <c r="H594" i="18"/>
  <c r="G594" i="18"/>
  <c r="H582" i="18"/>
  <c r="G582" i="18"/>
  <c r="H570" i="18"/>
  <c r="G570" i="18"/>
  <c r="H558" i="18"/>
  <c r="G558" i="18"/>
  <c r="H546" i="18"/>
  <c r="G546" i="18"/>
  <c r="H534" i="18"/>
  <c r="G534" i="18"/>
  <c r="H522" i="18"/>
  <c r="G522" i="18"/>
  <c r="H510" i="18"/>
  <c r="G510" i="18"/>
  <c r="H498" i="18"/>
  <c r="G498" i="18"/>
  <c r="H486" i="18"/>
  <c r="G486" i="18"/>
  <c r="H474" i="18"/>
  <c r="G474" i="18"/>
  <c r="H462" i="18"/>
  <c r="G462" i="18"/>
  <c r="H450" i="18"/>
  <c r="G450" i="18"/>
  <c r="H438" i="18"/>
  <c r="G438" i="18"/>
  <c r="H426" i="18"/>
  <c r="G426" i="18"/>
  <c r="H414" i="18"/>
  <c r="G414" i="18"/>
  <c r="H390" i="18"/>
  <c r="G390" i="18"/>
  <c r="H378" i="18"/>
  <c r="G378" i="18"/>
  <c r="H366" i="18"/>
  <c r="G366" i="18"/>
  <c r="G18" i="18"/>
  <c r="H18" i="18"/>
  <c r="G6" i="18"/>
  <c r="H6" i="18"/>
  <c r="G993" i="18"/>
  <c r="G981" i="18"/>
  <c r="G968" i="18"/>
  <c r="G955" i="18"/>
  <c r="G940" i="18"/>
  <c r="G926" i="18"/>
  <c r="G911" i="18"/>
  <c r="G892" i="18"/>
  <c r="G874" i="18"/>
  <c r="G853" i="18"/>
  <c r="G829" i="18"/>
  <c r="G805" i="18"/>
  <c r="G779" i="18"/>
  <c r="G745" i="18"/>
  <c r="G709" i="18"/>
  <c r="G673" i="18"/>
  <c r="G637" i="18"/>
  <c r="G601" i="18"/>
  <c r="G565" i="18"/>
  <c r="G529" i="18"/>
  <c r="G493" i="18"/>
  <c r="G457" i="18"/>
  <c r="G420" i="18"/>
  <c r="G377" i="18"/>
  <c r="G311" i="18"/>
  <c r="G239" i="18"/>
  <c r="G167" i="18"/>
  <c r="G95" i="18"/>
  <c r="G23" i="18"/>
  <c r="H908" i="18"/>
  <c r="H777" i="18"/>
  <c r="H520" i="18"/>
  <c r="H372" i="18"/>
  <c r="H221" i="18"/>
  <c r="H50" i="18"/>
  <c r="G840" i="18"/>
  <c r="H840" i="18"/>
  <c r="G804" i="18"/>
  <c r="H804" i="18"/>
  <c r="G756" i="18"/>
  <c r="H756" i="18"/>
  <c r="G720" i="18"/>
  <c r="H720" i="18"/>
  <c r="H672" i="18"/>
  <c r="G672" i="18"/>
  <c r="H636" i="18"/>
  <c r="G636" i="18"/>
  <c r="H382" i="18"/>
  <c r="G382" i="18"/>
  <c r="H346" i="18"/>
  <c r="G346" i="18"/>
  <c r="H310" i="18"/>
  <c r="G310" i="18"/>
  <c r="H262" i="18"/>
  <c r="G262" i="18"/>
  <c r="H226" i="18"/>
  <c r="G226" i="18"/>
  <c r="H190" i="18"/>
  <c r="G190" i="18"/>
  <c r="H154" i="18"/>
  <c r="G154" i="18"/>
  <c r="H118" i="18"/>
  <c r="G118" i="18"/>
  <c r="H70" i="18"/>
  <c r="G70" i="18"/>
  <c r="H34" i="18"/>
  <c r="G34" i="18"/>
  <c r="G814" i="18"/>
  <c r="H785" i="18"/>
  <c r="G785" i="18"/>
  <c r="H773" i="18"/>
  <c r="G773" i="18"/>
  <c r="H761" i="18"/>
  <c r="G761" i="18"/>
  <c r="H749" i="18"/>
  <c r="G749" i="18"/>
  <c r="H737" i="18"/>
  <c r="G737" i="18"/>
  <c r="H725" i="18"/>
  <c r="G725" i="18"/>
  <c r="H713" i="18"/>
  <c r="G713" i="18"/>
  <c r="H689" i="18"/>
  <c r="G689" i="18"/>
  <c r="H677" i="18"/>
  <c r="G677" i="18"/>
  <c r="G665" i="18"/>
  <c r="H665" i="18"/>
  <c r="H653" i="18"/>
  <c r="G653" i="18"/>
  <c r="H641" i="18"/>
  <c r="G641" i="18"/>
  <c r="G629" i="18"/>
  <c r="H629" i="18"/>
  <c r="H617" i="18"/>
  <c r="G617" i="18"/>
  <c r="H605" i="18"/>
  <c r="G605" i="18"/>
  <c r="H581" i="18"/>
  <c r="G581" i="18"/>
  <c r="H569" i="18"/>
  <c r="G569" i="18"/>
  <c r="H557" i="18"/>
  <c r="G557" i="18"/>
  <c r="H545" i="18"/>
  <c r="G545" i="18"/>
  <c r="H533" i="18"/>
  <c r="G533" i="18"/>
  <c r="H521" i="18"/>
  <c r="G521" i="18"/>
  <c r="H497" i="18"/>
  <c r="G497" i="18"/>
  <c r="H485" i="18"/>
  <c r="G485" i="18"/>
  <c r="H473" i="18"/>
  <c r="G473" i="18"/>
  <c r="H461" i="18"/>
  <c r="G461" i="18"/>
  <c r="H449" i="18"/>
  <c r="G449" i="18"/>
  <c r="H437" i="18"/>
  <c r="G437" i="18"/>
  <c r="H425" i="18"/>
  <c r="G425" i="18"/>
  <c r="H413" i="18"/>
  <c r="G413" i="18"/>
  <c r="H401" i="18"/>
  <c r="G401" i="18"/>
  <c r="G365" i="18"/>
  <c r="H365" i="18"/>
  <c r="G353" i="18"/>
  <c r="H353" i="18"/>
  <c r="G341" i="18"/>
  <c r="H341" i="18"/>
  <c r="G329" i="18"/>
  <c r="H329" i="18"/>
  <c r="H317" i="18"/>
  <c r="G317" i="18"/>
  <c r="G305" i="18"/>
  <c r="H305" i="18"/>
  <c r="G293" i="18"/>
  <c r="H293" i="18"/>
  <c r="G281" i="18"/>
  <c r="H281" i="18"/>
  <c r="G269" i="18"/>
  <c r="H269" i="18"/>
  <c r="G245" i="18"/>
  <c r="H245" i="18"/>
  <c r="G209" i="18"/>
  <c r="H209" i="18"/>
  <c r="G197" i="18"/>
  <c r="H197" i="18"/>
  <c r="G185" i="18"/>
  <c r="H185" i="18"/>
  <c r="G173" i="18"/>
  <c r="H173" i="18"/>
  <c r="G161" i="18"/>
  <c r="H161" i="18"/>
  <c r="G149" i="18"/>
  <c r="H149" i="18"/>
  <c r="G137" i="18"/>
  <c r="H137" i="18"/>
  <c r="G125" i="18"/>
  <c r="H125" i="18"/>
  <c r="G113" i="18"/>
  <c r="H113" i="18"/>
  <c r="G101" i="18"/>
  <c r="H101" i="18"/>
  <c r="G89" i="18"/>
  <c r="H89" i="18"/>
  <c r="G77" i="18"/>
  <c r="H77" i="18"/>
  <c r="G65" i="18"/>
  <c r="H65" i="18"/>
  <c r="G53" i="18"/>
  <c r="H53" i="18"/>
  <c r="G41" i="18"/>
  <c r="H41" i="18"/>
  <c r="G29" i="18"/>
  <c r="H29" i="18"/>
  <c r="G5" i="18"/>
  <c r="H5" i="18"/>
  <c r="G992" i="18"/>
  <c r="G980" i="18"/>
  <c r="G967" i="18"/>
  <c r="G953" i="18"/>
  <c r="G925" i="18"/>
  <c r="G910" i="18"/>
  <c r="G891" i="18"/>
  <c r="G869" i="18"/>
  <c r="G851" i="18"/>
  <c r="G827" i="18"/>
  <c r="G803" i="18"/>
  <c r="G778" i="18"/>
  <c r="G743" i="18"/>
  <c r="G707" i="18"/>
  <c r="G671" i="18"/>
  <c r="G635" i="18"/>
  <c r="G599" i="18"/>
  <c r="G563" i="18"/>
  <c r="G527" i="18"/>
  <c r="G491" i="18"/>
  <c r="G455" i="18"/>
  <c r="G418" i="18"/>
  <c r="G375" i="18"/>
  <c r="G307" i="18"/>
  <c r="G235" i="18"/>
  <c r="G163" i="18"/>
  <c r="G91" i="18"/>
  <c r="G17" i="18"/>
  <c r="H772" i="18"/>
  <c r="H509" i="18"/>
  <c r="H362" i="18"/>
  <c r="H216" i="18"/>
  <c r="H45" i="18"/>
  <c r="H412" i="18"/>
  <c r="G412" i="18"/>
  <c r="H400" i="18"/>
  <c r="G400" i="18"/>
  <c r="G376" i="18"/>
  <c r="H376" i="18"/>
  <c r="H352" i="18"/>
  <c r="G352" i="18"/>
  <c r="G340" i="18"/>
  <c r="H340" i="18"/>
  <c r="H328" i="18"/>
  <c r="G328" i="18"/>
  <c r="H316" i="18"/>
  <c r="G316" i="18"/>
  <c r="H304" i="18"/>
  <c r="G304" i="18"/>
  <c r="H292" i="18"/>
  <c r="G292" i="18"/>
  <c r="H280" i="18"/>
  <c r="G280" i="18"/>
  <c r="H268" i="18"/>
  <c r="G268" i="18"/>
  <c r="H256" i="18"/>
  <c r="G256" i="18"/>
  <c r="H244" i="18"/>
  <c r="G244" i="18"/>
  <c r="H232" i="18"/>
  <c r="G232" i="18"/>
  <c r="H220" i="18"/>
  <c r="G220" i="18"/>
  <c r="H208" i="18"/>
  <c r="G208" i="18"/>
  <c r="H196" i="18"/>
  <c r="G196" i="18"/>
  <c r="H184" i="18"/>
  <c r="G184" i="18"/>
  <c r="H172" i="18"/>
  <c r="G172" i="18"/>
  <c r="H160" i="18"/>
  <c r="G160" i="18"/>
  <c r="H148" i="18"/>
  <c r="G148" i="18"/>
  <c r="H136" i="18"/>
  <c r="G136" i="18"/>
  <c r="H124" i="18"/>
  <c r="G124" i="18"/>
  <c r="H112" i="18"/>
  <c r="G112" i="18"/>
  <c r="H100" i="18"/>
  <c r="G100" i="18"/>
  <c r="H88" i="18"/>
  <c r="G88" i="18"/>
  <c r="H76" i="18"/>
  <c r="G76" i="18"/>
  <c r="H64" i="18"/>
  <c r="G64" i="18"/>
  <c r="H52" i="18"/>
  <c r="G52" i="18"/>
  <c r="H40" i="18"/>
  <c r="G40" i="18"/>
  <c r="H28" i="18"/>
  <c r="G28" i="18"/>
  <c r="H16" i="18"/>
  <c r="G16" i="18"/>
  <c r="H4" i="18"/>
  <c r="G4" i="18"/>
  <c r="G991" i="18"/>
  <c r="G979" i="18"/>
  <c r="G966" i="18"/>
  <c r="G938" i="18"/>
  <c r="G923" i="18"/>
  <c r="G909" i="18"/>
  <c r="G890" i="18"/>
  <c r="G868" i="18"/>
  <c r="G850" i="18"/>
  <c r="G826" i="18"/>
  <c r="G802" i="18"/>
  <c r="G742" i="18"/>
  <c r="G706" i="18"/>
  <c r="G670" i="18"/>
  <c r="G634" i="18"/>
  <c r="G598" i="18"/>
  <c r="G562" i="18"/>
  <c r="G526" i="18"/>
  <c r="G490" i="18"/>
  <c r="G454" i="18"/>
  <c r="G417" i="18"/>
  <c r="G306" i="18"/>
  <c r="G234" i="18"/>
  <c r="G162" i="18"/>
  <c r="G90" i="18"/>
  <c r="G15" i="18"/>
  <c r="H900" i="18"/>
  <c r="H768" i="18"/>
  <c r="H638" i="18"/>
  <c r="H506" i="18"/>
  <c r="H360" i="18"/>
  <c r="H213" i="18"/>
  <c r="H37" i="18"/>
  <c r="H711" i="18"/>
  <c r="G711" i="18"/>
  <c r="H699" i="18"/>
  <c r="G699" i="18"/>
  <c r="H687" i="18"/>
  <c r="G687" i="18"/>
  <c r="H675" i="18"/>
  <c r="G675" i="18"/>
  <c r="H663" i="18"/>
  <c r="G663" i="18"/>
  <c r="H651" i="18"/>
  <c r="G651" i="18"/>
  <c r="H639" i="18"/>
  <c r="G639" i="18"/>
  <c r="H627" i="18"/>
  <c r="G627" i="18"/>
  <c r="H603" i="18"/>
  <c r="G603" i="18"/>
  <c r="H591" i="18"/>
  <c r="G591" i="18"/>
  <c r="G579" i="18"/>
  <c r="H579" i="18"/>
  <c r="H567" i="18"/>
  <c r="G567" i="18"/>
  <c r="H555" i="18"/>
  <c r="G555" i="18"/>
  <c r="G543" i="18"/>
  <c r="H543" i="18"/>
  <c r="H531" i="18"/>
  <c r="G531" i="18"/>
  <c r="H519" i="18"/>
  <c r="G519" i="18"/>
  <c r="H507" i="18"/>
  <c r="G507" i="18"/>
  <c r="H495" i="18"/>
  <c r="G495" i="18"/>
  <c r="H483" i="18"/>
  <c r="G483" i="18"/>
  <c r="H471" i="18"/>
  <c r="G471" i="18"/>
  <c r="H447" i="18"/>
  <c r="G447" i="18"/>
  <c r="H435" i="18"/>
  <c r="G435" i="18"/>
  <c r="H423" i="18"/>
  <c r="G423" i="18"/>
  <c r="G399" i="18"/>
  <c r="H399" i="18"/>
  <c r="H387" i="18"/>
  <c r="G387" i="18"/>
  <c r="H363" i="18"/>
  <c r="G363" i="18"/>
  <c r="H351" i="18"/>
  <c r="G351" i="18"/>
  <c r="H339" i="18"/>
  <c r="G339" i="18"/>
  <c r="H327" i="18"/>
  <c r="G327" i="18"/>
  <c r="H303" i="18"/>
  <c r="G303" i="18"/>
  <c r="H291" i="18"/>
  <c r="G291" i="18"/>
  <c r="H279" i="18"/>
  <c r="G279" i="18"/>
  <c r="H267" i="18"/>
  <c r="G267" i="18"/>
  <c r="G255" i="18"/>
  <c r="H255" i="18"/>
  <c r="G243" i="18"/>
  <c r="H243" i="18"/>
  <c r="H231" i="18"/>
  <c r="G231" i="18"/>
  <c r="H219" i="18"/>
  <c r="G219" i="18"/>
  <c r="H207" i="18"/>
  <c r="G207" i="18"/>
  <c r="H195" i="18"/>
  <c r="G195" i="18"/>
  <c r="H183" i="18"/>
  <c r="G183" i="18"/>
  <c r="H171" i="18"/>
  <c r="G171" i="18"/>
  <c r="H159" i="18"/>
  <c r="G159" i="18"/>
  <c r="H147" i="18"/>
  <c r="G147" i="18"/>
  <c r="H135" i="18"/>
  <c r="G135" i="18"/>
  <c r="H123" i="18"/>
  <c r="G123" i="18"/>
  <c r="H111" i="18"/>
  <c r="G111" i="18"/>
  <c r="H99" i="18"/>
  <c r="G99" i="18"/>
  <c r="H87" i="18"/>
  <c r="G87" i="18"/>
  <c r="H75" i="18"/>
  <c r="G75" i="18"/>
  <c r="H63" i="18"/>
  <c r="G63" i="18"/>
  <c r="H51" i="18"/>
  <c r="G51" i="18"/>
  <c r="H39" i="18"/>
  <c r="G39" i="18"/>
  <c r="H27" i="18"/>
  <c r="G27" i="18"/>
  <c r="G990" i="18"/>
  <c r="G978" i="18"/>
  <c r="G965" i="18"/>
  <c r="G951" i="18"/>
  <c r="G937" i="18"/>
  <c r="G922" i="18"/>
  <c r="G889" i="18"/>
  <c r="G867" i="18"/>
  <c r="G845" i="18"/>
  <c r="G821" i="18"/>
  <c r="G797" i="18"/>
  <c r="G770" i="18"/>
  <c r="G736" i="18"/>
  <c r="G700" i="18"/>
  <c r="G664" i="18"/>
  <c r="G628" i="18"/>
  <c r="G592" i="18"/>
  <c r="G294" i="18"/>
  <c r="H1000" i="18"/>
  <c r="H876" i="18"/>
  <c r="H746" i="18"/>
  <c r="H615" i="18"/>
  <c r="H482" i="18"/>
  <c r="H3" i="18"/>
  <c r="G612" i="18"/>
  <c r="H612" i="18"/>
  <c r="G588" i="18"/>
  <c r="H588" i="18"/>
  <c r="H394" i="18"/>
  <c r="G394" i="18"/>
  <c r="H370" i="18"/>
  <c r="G370" i="18"/>
  <c r="H322" i="18"/>
  <c r="G322" i="18"/>
  <c r="H298" i="18"/>
  <c r="G298" i="18"/>
  <c r="H238" i="18"/>
  <c r="G238" i="18"/>
  <c r="H214" i="18"/>
  <c r="G214" i="18"/>
  <c r="H166" i="18"/>
  <c r="G166" i="18"/>
  <c r="H130" i="18"/>
  <c r="G130" i="18"/>
  <c r="H94" i="18"/>
  <c r="G94" i="18"/>
  <c r="H58" i="18"/>
  <c r="G58" i="18"/>
  <c r="H10" i="18"/>
  <c r="G10" i="18"/>
  <c r="G997" i="18"/>
  <c r="G985" i="18"/>
  <c r="G838" i="18"/>
  <c r="G790" i="18"/>
  <c r="G2" i="18"/>
  <c r="H2" i="18"/>
  <c r="H843" i="18"/>
  <c r="G843" i="18"/>
  <c r="H819" i="18"/>
  <c r="G819" i="18"/>
  <c r="H807" i="18"/>
  <c r="G807" i="18"/>
  <c r="G795" i="18"/>
  <c r="H795" i="18"/>
  <c r="H783" i="18"/>
  <c r="G783" i="18"/>
  <c r="H771" i="18"/>
  <c r="G771" i="18"/>
  <c r="G759" i="18"/>
  <c r="H759" i="18"/>
  <c r="H747" i="18"/>
  <c r="G747" i="18"/>
  <c r="H735" i="18"/>
  <c r="G735" i="18"/>
  <c r="H758" i="18"/>
  <c r="G758" i="18"/>
  <c r="H734" i="18"/>
  <c r="G734" i="18"/>
  <c r="H722" i="18"/>
  <c r="G722" i="18"/>
  <c r="G710" i="18"/>
  <c r="H710" i="18"/>
  <c r="H698" i="18"/>
  <c r="G698" i="18"/>
  <c r="H686" i="18"/>
  <c r="G686" i="18"/>
  <c r="G674" i="18"/>
  <c r="H674" i="18"/>
  <c r="H662" i="18"/>
  <c r="G662" i="18"/>
  <c r="H650" i="18"/>
  <c r="G650" i="18"/>
  <c r="H626" i="18"/>
  <c r="G626" i="18"/>
  <c r="H614" i="18"/>
  <c r="G614" i="18"/>
  <c r="H602" i="18"/>
  <c r="G602" i="18"/>
  <c r="H590" i="18"/>
  <c r="G590" i="18"/>
  <c r="H578" i="18"/>
  <c r="G578" i="18"/>
  <c r="H566" i="18"/>
  <c r="G566" i="18"/>
  <c r="H554" i="18"/>
  <c r="G554" i="18"/>
  <c r="H542" i="18"/>
  <c r="G542" i="18"/>
  <c r="H518" i="18"/>
  <c r="G518" i="18"/>
  <c r="G494" i="18"/>
  <c r="H494" i="18"/>
  <c r="H458" i="18"/>
  <c r="G458" i="18"/>
  <c r="H446" i="18"/>
  <c r="G446" i="18"/>
  <c r="H434" i="18"/>
  <c r="G434" i="18"/>
  <c r="H422" i="18"/>
  <c r="G422" i="18"/>
  <c r="G398" i="18"/>
  <c r="H398" i="18"/>
  <c r="H386" i="18"/>
  <c r="G386" i="18"/>
  <c r="H374" i="18"/>
  <c r="G374" i="18"/>
  <c r="G350" i="18"/>
  <c r="H350" i="18"/>
  <c r="G338" i="18"/>
  <c r="H338" i="18"/>
  <c r="G326" i="18"/>
  <c r="H326" i="18"/>
  <c r="H314" i="18"/>
  <c r="G314" i="18"/>
  <c r="H302" i="18"/>
  <c r="G302" i="18"/>
  <c r="H290" i="18"/>
  <c r="G290" i="18"/>
  <c r="H278" i="18"/>
  <c r="G278" i="18"/>
  <c r="H266" i="18"/>
  <c r="G266" i="18"/>
  <c r="G254" i="18"/>
  <c r="H254" i="18"/>
  <c r="H242" i="18"/>
  <c r="G242" i="18"/>
  <c r="H230" i="18"/>
  <c r="G230" i="18"/>
  <c r="G218" i="18"/>
  <c r="H218" i="18"/>
  <c r="H206" i="18"/>
  <c r="G206" i="18"/>
  <c r="G194" i="18"/>
  <c r="H194" i="18"/>
  <c r="H182" i="18"/>
  <c r="G182" i="18"/>
  <c r="G170" i="18"/>
  <c r="H170" i="18"/>
  <c r="H158" i="18"/>
  <c r="G158" i="18"/>
  <c r="G146" i="18"/>
  <c r="H146" i="18"/>
  <c r="H134" i="18"/>
  <c r="G134" i="18"/>
  <c r="H110" i="18"/>
  <c r="G110" i="18"/>
  <c r="H86" i="18"/>
  <c r="G86" i="18"/>
  <c r="G74" i="18"/>
  <c r="H74" i="18"/>
  <c r="H62" i="18"/>
  <c r="G62" i="18"/>
  <c r="H38" i="18"/>
  <c r="G38" i="18"/>
  <c r="H26" i="18"/>
  <c r="G26" i="18"/>
  <c r="H14" i="18"/>
  <c r="G14" i="18"/>
  <c r="G1001" i="18"/>
  <c r="G989" i="18"/>
  <c r="G977" i="18"/>
  <c r="G964" i="18"/>
  <c r="G950" i="18"/>
  <c r="G935" i="18"/>
  <c r="G921" i="18"/>
  <c r="G905" i="18"/>
  <c r="G887" i="18"/>
  <c r="G866" i="18"/>
  <c r="G844" i="18"/>
  <c r="G796" i="18"/>
  <c r="G769" i="18"/>
  <c r="G733" i="18"/>
  <c r="G697" i="18"/>
  <c r="G661" i="18"/>
  <c r="G625" i="18"/>
  <c r="G589" i="18"/>
  <c r="G553" i="18"/>
  <c r="G517" i="18"/>
  <c r="G481" i="18"/>
  <c r="G445" i="18"/>
  <c r="G406" i="18"/>
  <c r="G358" i="18"/>
  <c r="G287" i="18"/>
  <c r="G215" i="18"/>
  <c r="G143" i="18"/>
  <c r="G71" i="18"/>
  <c r="H865" i="18"/>
  <c r="H470" i="18"/>
  <c r="H321" i="18"/>
  <c r="H168" i="18"/>
  <c r="H924" i="18"/>
  <c r="G924" i="18"/>
  <c r="H744" i="18"/>
  <c r="G744" i="18"/>
  <c r="H708" i="18"/>
  <c r="G708" i="18"/>
  <c r="H600" i="18"/>
  <c r="G600" i="18"/>
  <c r="G397" i="18"/>
  <c r="H397" i="18"/>
  <c r="H385" i="18"/>
  <c r="G385" i="18"/>
  <c r="H373" i="18"/>
  <c r="G373" i="18"/>
  <c r="H361" i="18"/>
  <c r="G361" i="18"/>
  <c r="H349" i="18"/>
  <c r="G349" i="18"/>
  <c r="H325" i="18"/>
  <c r="G325" i="18"/>
  <c r="H313" i="18"/>
  <c r="G313" i="18"/>
  <c r="G301" i="18"/>
  <c r="H301" i="18"/>
  <c r="G289" i="18"/>
  <c r="H289" i="18"/>
  <c r="G277" i="18"/>
  <c r="H277" i="18"/>
  <c r="G253" i="18"/>
  <c r="H253" i="18"/>
  <c r="H241" i="18"/>
  <c r="G241" i="18"/>
  <c r="H229" i="18"/>
  <c r="G229" i="18"/>
  <c r="H217" i="18"/>
  <c r="G217" i="18"/>
  <c r="G205" i="18"/>
  <c r="H205" i="18"/>
  <c r="H193" i="18"/>
  <c r="G193" i="18"/>
  <c r="H169" i="18"/>
  <c r="G169" i="18"/>
  <c r="H145" i="18"/>
  <c r="G145" i="18"/>
  <c r="G133" i="18"/>
  <c r="H133" i="18"/>
  <c r="H121" i="18"/>
  <c r="G121" i="18"/>
  <c r="H97" i="18"/>
  <c r="G97" i="18"/>
  <c r="G85" i="18"/>
  <c r="H85" i="18"/>
  <c r="H73" i="18"/>
  <c r="G73" i="18"/>
  <c r="G61" i="18"/>
  <c r="H61" i="18"/>
  <c r="H49" i="18"/>
  <c r="G49" i="18"/>
  <c r="G25" i="18"/>
  <c r="H25" i="18"/>
  <c r="H13" i="18"/>
  <c r="G13" i="18"/>
  <c r="G988" i="18"/>
  <c r="G976" i="18"/>
  <c r="G963" i="18"/>
  <c r="G949" i="18"/>
  <c r="G934" i="18"/>
  <c r="G920" i="18"/>
  <c r="G904" i="18"/>
  <c r="G886" i="18"/>
  <c r="G842" i="18"/>
  <c r="G818" i="18"/>
  <c r="G794" i="18"/>
  <c r="G767" i="18"/>
  <c r="G731" i="18"/>
  <c r="G695" i="18"/>
  <c r="G659" i="18"/>
  <c r="G623" i="18"/>
  <c r="G587" i="18"/>
  <c r="G551" i="18"/>
  <c r="G515" i="18"/>
  <c r="G479" i="18"/>
  <c r="G443" i="18"/>
  <c r="G403" i="18"/>
  <c r="G355" i="18"/>
  <c r="G283" i="18"/>
  <c r="G211" i="18"/>
  <c r="G139" i="18"/>
  <c r="G67" i="18"/>
  <c r="H986" i="18"/>
  <c r="H728" i="18"/>
  <c r="H597" i="18"/>
  <c r="H315" i="18"/>
  <c r="H157" i="18"/>
  <c r="H516" i="18"/>
  <c r="G516" i="18"/>
  <c r="G504" i="18"/>
  <c r="H504" i="18"/>
  <c r="G492" i="18"/>
  <c r="H492" i="18"/>
  <c r="H480" i="18"/>
  <c r="G480" i="18"/>
  <c r="H468" i="18"/>
  <c r="G468" i="18"/>
  <c r="H456" i="18"/>
  <c r="G456" i="18"/>
  <c r="H444" i="18"/>
  <c r="G444" i="18"/>
  <c r="H432" i="18"/>
  <c r="G432" i="18"/>
  <c r="H408" i="18"/>
  <c r="G408" i="18"/>
  <c r="H396" i="18"/>
  <c r="G396" i="18"/>
  <c r="G348" i="18"/>
  <c r="H348" i="18"/>
  <c r="G336" i="18"/>
  <c r="H336" i="18"/>
  <c r="H324" i="18"/>
  <c r="G324" i="18"/>
  <c r="H312" i="18"/>
  <c r="G312" i="18"/>
  <c r="H300" i="18"/>
  <c r="G300" i="18"/>
  <c r="H288" i="18"/>
  <c r="G288" i="18"/>
  <c r="H264" i="18"/>
  <c r="G264" i="18"/>
  <c r="G252" i="18"/>
  <c r="H252" i="18"/>
  <c r="G240" i="18"/>
  <c r="H240" i="18"/>
  <c r="G228" i="18"/>
  <c r="H228" i="18"/>
  <c r="H204" i="18"/>
  <c r="G204" i="18"/>
  <c r="G192" i="18"/>
  <c r="H192" i="18"/>
  <c r="H180" i="18"/>
  <c r="G180" i="18"/>
  <c r="H156" i="18"/>
  <c r="G156" i="18"/>
  <c r="G144" i="18"/>
  <c r="H144" i="18"/>
  <c r="H132" i="18"/>
  <c r="G132" i="18"/>
  <c r="G120" i="18"/>
  <c r="H120" i="18"/>
  <c r="H108" i="18"/>
  <c r="G108" i="18"/>
  <c r="H84" i="18"/>
  <c r="G84" i="18"/>
  <c r="G72" i="18"/>
  <c r="H72" i="18"/>
  <c r="H60" i="18"/>
  <c r="G60" i="18"/>
  <c r="G48" i="18"/>
  <c r="H48" i="18"/>
  <c r="H36" i="18"/>
  <c r="G36" i="18"/>
  <c r="H24" i="18"/>
  <c r="G24" i="18"/>
  <c r="H12" i="18"/>
  <c r="G12" i="18"/>
  <c r="G999" i="18"/>
  <c r="G987" i="18"/>
  <c r="G975" i="18"/>
  <c r="G962" i="18"/>
  <c r="G947" i="18"/>
  <c r="G933" i="18"/>
  <c r="G919" i="18"/>
  <c r="G903" i="18"/>
  <c r="G881" i="18"/>
  <c r="G863" i="18"/>
  <c r="G841" i="18"/>
  <c r="G817" i="18"/>
  <c r="G793" i="18"/>
  <c r="G766" i="18"/>
  <c r="G730" i="18"/>
  <c r="G694" i="18"/>
  <c r="G658" i="18"/>
  <c r="G622" i="18"/>
  <c r="G586" i="18"/>
  <c r="G550" i="18"/>
  <c r="G514" i="18"/>
  <c r="G478" i="18"/>
  <c r="G442" i="18"/>
  <c r="H723" i="18"/>
  <c r="H459" i="18"/>
  <c r="H309" i="18"/>
  <c r="H153" i="18"/>
  <c r="H960" i="18"/>
  <c r="G960" i="18"/>
  <c r="H948" i="18"/>
  <c r="G948" i="18"/>
  <c r="G912" i="18"/>
  <c r="H912" i="18"/>
  <c r="H864" i="18"/>
  <c r="G864" i="18"/>
  <c r="H816" i="18"/>
  <c r="G816" i="18"/>
  <c r="H648" i="18"/>
  <c r="G648" i="18"/>
  <c r="G540" i="18"/>
  <c r="H540" i="18"/>
  <c r="H528" i="18"/>
  <c r="G528" i="18"/>
  <c r="H419" i="18"/>
  <c r="G419" i="18"/>
  <c r="H407" i="18"/>
  <c r="G407" i="18"/>
  <c r="H383" i="18"/>
  <c r="G383" i="18"/>
  <c r="H371" i="18"/>
  <c r="G371" i="18"/>
  <c r="H359" i="18"/>
  <c r="G359" i="18"/>
  <c r="H347" i="18"/>
  <c r="G347" i="18"/>
  <c r="H323" i="18"/>
  <c r="G323" i="18"/>
  <c r="H299" i="18"/>
  <c r="G299" i="18"/>
  <c r="H275" i="18"/>
  <c r="G275" i="18"/>
  <c r="H251" i="18"/>
  <c r="G251" i="18"/>
  <c r="H227" i="18"/>
  <c r="G227" i="18"/>
  <c r="H203" i="18"/>
  <c r="G203" i="18"/>
  <c r="H179" i="18"/>
  <c r="G179" i="18"/>
  <c r="H155" i="18"/>
  <c r="G155" i="18"/>
  <c r="H131" i="18"/>
  <c r="G131" i="18"/>
  <c r="H107" i="18"/>
  <c r="G107" i="18"/>
  <c r="H83" i="18"/>
  <c r="G83" i="18"/>
  <c r="H59" i="18"/>
  <c r="G59" i="18"/>
  <c r="H35" i="18"/>
  <c r="G35" i="18"/>
  <c r="H11" i="18"/>
  <c r="G11" i="18"/>
  <c r="G998" i="18"/>
  <c r="G974" i="18"/>
  <c r="G961" i="18"/>
  <c r="G946" i="18"/>
  <c r="G932" i="18"/>
  <c r="G902" i="18"/>
  <c r="G880" i="18"/>
  <c r="G862" i="18"/>
  <c r="G839" i="18"/>
  <c r="G815" i="18"/>
  <c r="G791" i="18"/>
  <c r="G760" i="18"/>
  <c r="G724" i="18"/>
  <c r="G688" i="18"/>
  <c r="G652" i="18"/>
  <c r="G616" i="18"/>
  <c r="G580" i="18"/>
  <c r="G544" i="18"/>
  <c r="G508" i="18"/>
  <c r="G472" i="18"/>
  <c r="G436" i="18"/>
  <c r="G395" i="18"/>
  <c r="G342" i="18"/>
  <c r="G270" i="18"/>
  <c r="G198" i="18"/>
  <c r="G126" i="18"/>
  <c r="G54" i="18"/>
  <c r="H831" i="18"/>
  <c r="H701" i="18"/>
  <c r="H576" i="18"/>
  <c r="H285" i="18"/>
  <c r="H122" i="18"/>
</calcChain>
</file>

<file path=xl/sharedStrings.xml><?xml version="1.0" encoding="utf-8"?>
<sst xmlns="http://schemas.openxmlformats.org/spreadsheetml/2006/main" count="22118" uniqueCount="6199">
  <si>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</si>
  <si>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</si>
  <si>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</si>
  <si>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</si>
  <si>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</si>
  <si>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</si>
  <si>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</si>
  <si>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</si>
  <si>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</si>
  <si>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</si>
  <si>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</si>
  <si>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</si>
  <si>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</si>
  <si>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</si>
  <si>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</si>
  <si>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</si>
  <si>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</si>
  <si>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</si>
  <si>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</si>
  <si>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</si>
  <si>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</si>
  <si>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</si>
  <si>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</si>
  <si>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</si>
  <si>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</si>
  <si>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</si>
  <si>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</si>
  <si>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</si>
  <si>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</si>
  <si>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</si>
  <si>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</si>
  <si>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</si>
  <si>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</si>
  <si>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</si>
  <si>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</si>
  <si>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</si>
  <si>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</si>
  <si>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</si>
  <si>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</si>
  <si>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</si>
  <si>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</si>
  <si>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</si>
  <si>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</si>
  <si>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</si>
  <si>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</si>
  <si>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</si>
  <si>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</si>
  <si>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</si>
  <si>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</si>
  <si>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</si>
  <si>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</si>
  <si>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</si>
  <si>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</si>
  <si>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</si>
  <si>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</si>
  <si>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</si>
  <si>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</si>
  <si>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</si>
  <si>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</si>
  <si>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</si>
  <si>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</si>
  <si>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</si>
  <si>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</si>
  <si>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</si>
  <si>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</si>
  <si>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</si>
  <si>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</si>
  <si>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</si>
  <si>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</si>
  <si>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</si>
  <si>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</si>
  <si>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</si>
  <si>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</si>
  <si>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</si>
  <si>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</si>
  <si>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</si>
  <si>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</si>
  <si>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</si>
  <si>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</si>
  <si>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</si>
  <si>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</si>
  <si>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</si>
  <si>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</si>
  <si>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</si>
  <si>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</si>
  <si>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</si>
  <si>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</si>
  <si>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</si>
  <si>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</si>
  <si>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</si>
  <si>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</si>
  <si>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</si>
  <si>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</si>
  <si>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</si>
  <si>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</si>
  <si>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</si>
  <si>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</si>
  <si>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</si>
  <si>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</si>
  <si>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</si>
  <si>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</si>
  <si>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</si>
  <si>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</si>
  <si>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</si>
  <si>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</si>
  <si>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</si>
  <si>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</si>
  <si>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</si>
  <si>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</si>
  <si>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</si>
  <si>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</si>
  <si>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</si>
  <si>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</si>
  <si>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</si>
  <si>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</si>
  <si>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</si>
  <si>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</si>
  <si>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</si>
  <si>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</si>
  <si>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</si>
  <si>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</si>
  <si>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</si>
  <si>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</si>
  <si>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</si>
  <si>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</si>
  <si>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</si>
  <si>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</si>
  <si>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</si>
  <si>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</si>
  <si>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</si>
  <si>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</si>
  <si>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</si>
  <si>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</si>
  <si>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</si>
  <si>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</si>
  <si>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</si>
  <si>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</si>
  <si>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</si>
  <si>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</si>
  <si>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</si>
  <si>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</si>
  <si>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</si>
  <si>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</si>
  <si>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</si>
  <si>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</si>
  <si>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</si>
  <si>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</si>
  <si>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</si>
  <si>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</si>
  <si>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</si>
  <si>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</si>
  <si>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</si>
  <si>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</si>
  <si>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</si>
  <si>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</si>
  <si>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</si>
  <si>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</si>
  <si>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</si>
  <si>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</si>
  <si>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</si>
  <si>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</si>
  <si>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</si>
  <si>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</si>
  <si>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</si>
  <si>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</si>
  <si>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</si>
  <si>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</si>
  <si>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</si>
  <si>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</si>
  <si>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</si>
  <si>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</si>
  <si>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</si>
  <si>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</si>
  <si>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</si>
  <si>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</si>
  <si>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</si>
  <si>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</si>
  <si>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</si>
  <si>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</si>
  <si>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</si>
  <si>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</si>
  <si>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</si>
  <si>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</si>
  <si>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</si>
  <si>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</si>
  <si>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</si>
  <si>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</si>
  <si>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</si>
  <si>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</si>
  <si>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</si>
  <si>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</si>
  <si>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</si>
  <si>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</si>
  <si>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</si>
  <si>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</si>
  <si>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</si>
  <si>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</si>
  <si>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</si>
  <si>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</si>
  <si>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</si>
  <si>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</si>
  <si>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</si>
  <si>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</si>
  <si>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</si>
  <si>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</si>
  <si>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</si>
  <si>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</si>
  <si>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</si>
  <si>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</si>
  <si>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</si>
  <si>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</si>
  <si>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</si>
  <si>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</si>
  <si>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</si>
  <si>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</si>
  <si>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</si>
  <si>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</si>
  <si>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</si>
  <si>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</si>
  <si>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</si>
  <si>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</si>
  <si>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</si>
  <si>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</si>
  <si>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</si>
  <si>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</si>
  <si>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</si>
  <si>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</si>
  <si>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</si>
  <si>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</si>
  <si>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</si>
  <si>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</si>
  <si>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</si>
  <si>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</si>
  <si>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</si>
  <si>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</si>
  <si>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</si>
  <si>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</si>
  <si>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</si>
  <si>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</si>
  <si>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</si>
  <si>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</si>
  <si>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</si>
  <si>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</si>
  <si>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</si>
  <si>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</si>
  <si>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</si>
  <si>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</si>
  <si>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</si>
  <si>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</si>
  <si>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</si>
  <si>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</si>
  <si>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</si>
  <si>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</si>
  <si>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</si>
  <si>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</si>
  <si>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</si>
  <si>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</si>
  <si>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</si>
  <si>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</si>
  <si>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</si>
  <si>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</si>
  <si>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</si>
  <si>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</si>
  <si>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</si>
  <si>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</si>
  <si>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</si>
  <si>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</si>
  <si>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</si>
  <si>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</si>
  <si>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</si>
  <si>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</si>
  <si>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</si>
  <si>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</si>
  <si>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</si>
  <si>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</si>
  <si>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</si>
  <si>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</si>
  <si>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</si>
  <si>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</si>
  <si>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</si>
  <si>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</si>
  <si>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</si>
  <si>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</si>
  <si>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</si>
  <si>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</si>
  <si>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</si>
  <si>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</si>
  <si>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</si>
  <si>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</si>
  <si>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</si>
  <si>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</si>
  <si>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</si>
  <si>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</si>
  <si>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</si>
  <si>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</si>
  <si>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</si>
  <si>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</si>
  <si>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</si>
  <si>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</si>
  <si>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</si>
  <si>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</si>
  <si>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</si>
  <si>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</si>
  <si>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</si>
  <si>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</si>
  <si>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</si>
  <si>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</si>
  <si>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</si>
  <si>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</si>
  <si>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</si>
  <si>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</si>
  <si>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</si>
  <si>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</si>
  <si>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</si>
  <si>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</si>
  <si>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</si>
  <si>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</si>
  <si>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</si>
  <si>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</si>
  <si>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</si>
  <si>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</si>
  <si>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</si>
  <si>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</si>
  <si>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</si>
  <si>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</si>
  <si>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</si>
  <si>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</si>
  <si>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</si>
  <si>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</si>
  <si>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</si>
  <si>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</si>
  <si>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</si>
  <si>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</si>
  <si>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</si>
  <si>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</si>
  <si>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</si>
  <si>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</si>
  <si>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</si>
  <si>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</si>
  <si>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</si>
  <si>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</si>
  <si>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</si>
  <si>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</si>
  <si>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</si>
  <si>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</si>
  <si>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</si>
  <si>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</si>
  <si>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</si>
  <si>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</si>
  <si>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</si>
  <si>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</si>
  <si>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</si>
  <si>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</si>
  <si>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</si>
  <si>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</si>
  <si>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</si>
  <si>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</si>
  <si>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</si>
  <si>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</si>
  <si>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</si>
  <si>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</si>
  <si>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</si>
  <si>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</si>
  <si>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</si>
  <si>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</si>
  <si>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</si>
  <si>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</si>
  <si>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</si>
  <si>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</si>
  <si>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</si>
  <si>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</si>
  <si>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</si>
  <si>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</si>
  <si>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</si>
  <si>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</si>
  <si>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</si>
  <si>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</si>
  <si>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</si>
  <si>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</si>
  <si>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</si>
  <si>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</si>
  <si>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</si>
  <si>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</si>
  <si>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</si>
  <si>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</si>
  <si>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</si>
  <si>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</si>
  <si>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</si>
  <si>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</si>
  <si>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</si>
  <si>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</si>
  <si>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</si>
  <si>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</si>
  <si>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</si>
  <si>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</si>
  <si>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</si>
  <si>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</si>
  <si>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</si>
  <si>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</si>
  <si>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</si>
  <si>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</si>
  <si>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</si>
  <si>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</si>
  <si>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</si>
  <si>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</si>
  <si>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</si>
  <si>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</si>
  <si>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</si>
  <si>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</si>
  <si>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</si>
  <si>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</si>
  <si>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</si>
  <si>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</si>
  <si>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</si>
  <si>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</si>
  <si>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</si>
  <si>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</si>
  <si>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</si>
  <si>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</si>
  <si>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</si>
  <si>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</si>
  <si>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</si>
  <si>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</si>
  <si>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</si>
  <si>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</si>
  <si>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</si>
  <si>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</si>
  <si>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</si>
  <si>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</si>
  <si>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</si>
  <si>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</si>
  <si>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</si>
  <si>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</si>
  <si>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</si>
  <si>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</si>
  <si>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</si>
  <si>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</si>
  <si>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</si>
  <si>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</si>
  <si>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</si>
  <si>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</si>
  <si>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</si>
  <si>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</si>
  <si>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</si>
  <si>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</si>
  <si>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</si>
  <si>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</si>
  <si>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</si>
  <si>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</si>
  <si>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</si>
  <si>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</si>
  <si>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</si>
  <si>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</si>
  <si>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</si>
  <si>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</si>
  <si>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</si>
  <si>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</si>
  <si>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</si>
  <si>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</si>
  <si>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</si>
  <si>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</si>
  <si>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</si>
  <si>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</si>
  <si>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</si>
  <si>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</si>
  <si>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</si>
  <si>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</si>
  <si>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</si>
  <si>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</si>
  <si>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</si>
  <si>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</si>
  <si>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</si>
  <si>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</si>
  <si>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</si>
  <si>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</si>
  <si>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</si>
  <si>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</si>
  <si>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</si>
  <si>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</si>
  <si>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</si>
  <si>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</si>
  <si>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</si>
  <si>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</si>
  <si>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</si>
  <si>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</si>
  <si>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</si>
  <si>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</si>
  <si>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</si>
  <si>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</si>
  <si>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</si>
  <si>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</si>
  <si>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</si>
  <si>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</si>
  <si>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</si>
  <si>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</si>
  <si>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</si>
  <si>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</si>
  <si>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</si>
  <si>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</si>
  <si>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</si>
  <si>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</si>
  <si>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</si>
  <si>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</si>
  <si>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</si>
  <si>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</si>
  <si>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</si>
  <si>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</si>
  <si>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</si>
  <si>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</si>
  <si>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</si>
  <si>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</si>
  <si>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</si>
  <si>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</si>
  <si>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</si>
  <si>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</si>
  <si>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</si>
  <si>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</si>
  <si>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</si>
  <si>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</si>
  <si>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</si>
  <si>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</si>
  <si>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</si>
  <si>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</si>
  <si>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</si>
  <si>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</si>
  <si>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</si>
  <si>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</si>
  <si>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</si>
  <si>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</si>
  <si>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</si>
  <si>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</si>
  <si>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</si>
  <si>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</si>
  <si>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</si>
  <si>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</si>
  <si>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</si>
  <si>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</si>
  <si>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</si>
  <si>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</si>
  <si>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</si>
  <si>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</si>
  <si>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</si>
  <si>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</si>
  <si>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</si>
  <si>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</si>
  <si>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</si>
  <si>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</si>
  <si>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</si>
  <si>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</si>
  <si>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</si>
  <si>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</si>
  <si>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</si>
  <si>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</si>
  <si>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</si>
  <si>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</si>
  <si>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</si>
  <si>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</si>
  <si>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</si>
  <si>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</si>
  <si>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</si>
  <si>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</si>
  <si>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</si>
  <si>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</si>
  <si>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</si>
  <si>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</si>
  <si>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</si>
  <si>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</si>
  <si>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</si>
  <si>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</si>
  <si>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</si>
  <si>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</si>
  <si>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</si>
  <si>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</si>
  <si>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</si>
  <si>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</si>
  <si>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</si>
  <si>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</si>
  <si>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</si>
  <si>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</si>
  <si>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</si>
  <si>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</si>
  <si>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</si>
  <si>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</si>
  <si>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</si>
  <si>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</si>
  <si>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</si>
  <si>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</si>
  <si>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</si>
  <si>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</si>
  <si>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</si>
  <si>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</si>
  <si>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</si>
  <si>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</si>
  <si>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</si>
  <si>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</si>
  <si>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</si>
  <si>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</si>
  <si>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</si>
  <si>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</si>
  <si>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</si>
  <si>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</si>
  <si>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</si>
  <si>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</si>
  <si>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</si>
  <si>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</si>
  <si>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</si>
  <si>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</si>
  <si>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</si>
  <si>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</si>
  <si>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</si>
  <si>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</si>
  <si>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</si>
  <si>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</si>
  <si>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</si>
  <si>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</si>
  <si>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</si>
  <si>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</si>
  <si>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</si>
  <si>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</si>
  <si>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</si>
  <si>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</si>
  <si>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</si>
  <si>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</si>
  <si>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</si>
  <si>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</si>
  <si>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</si>
  <si>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</si>
  <si>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</si>
  <si>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</si>
  <si>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</si>
  <si>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</si>
  <si>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</si>
  <si>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</si>
  <si>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</si>
  <si>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</si>
  <si>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</si>
  <si>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</si>
  <si>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</si>
  <si>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</si>
  <si>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</si>
  <si>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</si>
  <si>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</si>
  <si>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</si>
  <si>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</si>
  <si>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</si>
  <si>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</si>
  <si>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</si>
  <si>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</si>
  <si>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</si>
  <si>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</si>
  <si>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</si>
  <si>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</si>
  <si>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</si>
  <si>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</si>
  <si>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</si>
  <si>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</si>
  <si>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</si>
  <si>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</si>
  <si>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</si>
  <si>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</si>
  <si>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</si>
  <si>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</si>
  <si>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</si>
  <si>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</si>
  <si>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</si>
  <si>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</si>
  <si>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</si>
  <si>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</si>
  <si>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</si>
  <si>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</si>
  <si>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</si>
  <si>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</si>
  <si>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</si>
  <si>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</si>
  <si>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</si>
  <si>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</si>
  <si>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</si>
  <si>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</si>
  <si>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</si>
  <si>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</si>
  <si>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</si>
  <si>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</si>
  <si>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</si>
  <si>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</si>
  <si>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</si>
  <si>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</si>
  <si>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</si>
  <si>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</si>
  <si>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</si>
  <si>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</si>
  <si>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</si>
  <si>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</si>
  <si>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</si>
  <si>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</si>
  <si>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</si>
  <si>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</si>
  <si>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</si>
  <si>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</si>
  <si>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</si>
  <si>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</si>
  <si>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</si>
  <si>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</si>
  <si>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</si>
  <si>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</si>
  <si>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</si>
  <si>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</si>
  <si>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</si>
  <si>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</si>
  <si>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</si>
  <si>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</si>
  <si>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</si>
  <si>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</si>
  <si>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</si>
  <si>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</si>
  <si>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</si>
  <si>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</si>
  <si>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</si>
  <si>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</si>
  <si>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</si>
  <si>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</si>
  <si>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</si>
  <si>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</si>
  <si>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</si>
  <si>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</si>
  <si>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</si>
  <si>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</si>
  <si>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</si>
  <si>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</si>
  <si>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</si>
  <si>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</si>
  <si>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</si>
  <si>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</si>
  <si>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</si>
  <si>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</si>
  <si>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</si>
  <si>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</si>
  <si>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</si>
  <si>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</si>
  <si>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</si>
  <si>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</si>
  <si>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</si>
  <si>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</si>
  <si>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</si>
  <si>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</si>
  <si>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</si>
  <si>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</si>
  <si>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</si>
  <si>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</si>
  <si>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</si>
  <si>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</si>
  <si>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</si>
  <si>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</si>
  <si>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</si>
  <si>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</si>
  <si>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</si>
  <si>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</si>
  <si>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</si>
  <si>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</si>
  <si>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</si>
  <si>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</si>
  <si>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</si>
  <si>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</si>
  <si>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</si>
  <si>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</si>
  <si>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</si>
  <si>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</si>
  <si>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</si>
  <si>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</si>
  <si>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</si>
  <si>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</si>
  <si>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</si>
  <si>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</si>
  <si>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</si>
  <si>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</si>
  <si>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</si>
  <si>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</si>
  <si>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</si>
  <si>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</si>
  <si>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</si>
  <si>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</si>
  <si>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</si>
  <si>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</si>
  <si>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</si>
  <si>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</si>
  <si>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</si>
  <si>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</si>
  <si>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</si>
  <si>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</si>
  <si>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</si>
  <si>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</si>
  <si>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</si>
  <si>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</si>
  <si>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</si>
  <si>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</si>
  <si>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</si>
  <si>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</si>
  <si>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</si>
  <si>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</si>
  <si>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</si>
  <si>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</si>
  <si>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</si>
  <si>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</si>
  <si>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</si>
  <si>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</si>
  <si>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</si>
  <si>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</si>
  <si>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</si>
  <si>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</si>
  <si>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</si>
  <si>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</si>
  <si>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</si>
  <si>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</si>
  <si>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</si>
  <si>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</si>
  <si>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</si>
  <si>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</si>
  <si>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</si>
  <si>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</si>
  <si>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</si>
  <si>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</si>
  <si>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</si>
  <si>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</si>
  <si>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</si>
  <si>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</si>
  <si>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</si>
  <si>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</si>
  <si>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</si>
  <si>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</si>
  <si>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</si>
  <si>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</si>
  <si>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</si>
  <si>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</si>
  <si>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</si>
  <si>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</si>
  <si>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</si>
  <si>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</si>
  <si>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</si>
  <si>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</si>
  <si>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</si>
  <si>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</si>
  <si>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</si>
  <si>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</si>
  <si>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</si>
  <si>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</si>
  <si>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</si>
  <si>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</si>
  <si>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</si>
  <si>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</si>
  <si>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</si>
  <si>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</si>
  <si>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</si>
  <si>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</si>
  <si>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</si>
  <si>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</si>
  <si>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</si>
  <si>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</si>
  <si>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</si>
  <si>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</si>
  <si>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</si>
  <si>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</si>
  <si>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</si>
  <si>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</si>
  <si>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</si>
  <si>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</si>
  <si>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</si>
  <si>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</si>
  <si>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</si>
  <si>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</si>
  <si>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</si>
  <si>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</si>
  <si>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</si>
  <si>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</si>
  <si>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</si>
  <si>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</si>
  <si>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</si>
  <si>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</si>
  <si>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</si>
  <si>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</si>
  <si>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</si>
  <si>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</si>
  <si>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</si>
  <si>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</si>
  <si>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</si>
  <si>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</si>
  <si>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</si>
  <si>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</si>
  <si>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</si>
  <si>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</si>
  <si>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</si>
  <si>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</si>
  <si>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</si>
  <si>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</si>
  <si>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</si>
  <si>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</si>
  <si>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</si>
  <si>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</si>
  <si>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</si>
  <si>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</si>
  <si>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</si>
  <si>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</si>
  <si>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</si>
  <si>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</si>
  <si>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</si>
  <si>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</si>
  <si>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</si>
  <si>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</si>
  <si>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</si>
  <si>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</si>
  <si>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</si>
  <si>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</si>
  <si>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</si>
  <si>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</si>
  <si>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</si>
  <si>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</si>
  <si>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</si>
  <si>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</si>
  <si>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</si>
  <si>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</si>
  <si>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</si>
  <si>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</si>
  <si>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</si>
  <si>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</si>
  <si>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</si>
  <si>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</si>
  <si>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</si>
  <si>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</si>
  <si>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</si>
  <si>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</si>
  <si>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</si>
  <si>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</si>
  <si>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</si>
  <si>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</si>
  <si>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</si>
  <si>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</si>
  <si>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</si>
  <si>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</si>
  <si>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</si>
  <si>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</si>
  <si>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</si>
  <si>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</si>
  <si>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</si>
  <si>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</si>
  <si>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</si>
  <si>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</si>
  <si>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</si>
  <si>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</si>
  <si>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</si>
  <si>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</si>
  <si>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</si>
  <si>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</si>
  <si>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</si>
  <si>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</si>
  <si>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</si>
  <si>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</si>
  <si>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</si>
  <si>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</si>
  <si>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</si>
  <si>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</si>
  <si>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</si>
  <si>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</si>
  <si>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</si>
  <si>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</si>
  <si>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</si>
  <si>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</si>
  <si>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</si>
  <si>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</si>
  <si>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</si>
  <si>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</si>
  <si>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</si>
  <si>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</si>
  <si>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</si>
  <si>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</si>
  <si>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</si>
  <si>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</si>
  <si>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</si>
  <si>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</si>
  <si>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</si>
  <si>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</si>
  <si>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</si>
  <si>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</si>
  <si>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</si>
  <si>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</si>
  <si>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</si>
  <si>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</si>
  <si>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</si>
  <si>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</si>
  <si>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</si>
  <si>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</si>
  <si>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</si>
  <si>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</si>
  <si>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</si>
  <si>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</si>
  <si>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</si>
  <si>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</si>
  <si>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</si>
  <si>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</si>
  <si>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</si>
  <si>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</si>
  <si>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</si>
  <si>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</si>
  <si>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</si>
  <si>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</si>
  <si>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</si>
  <si>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</si>
  <si>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</si>
  <si>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</si>
  <si>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</si>
  <si>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</si>
  <si>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</si>
  <si>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</si>
  <si>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</si>
  <si>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</si>
  <si>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</si>
  <si>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</si>
  <si>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</si>
  <si>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</si>
  <si>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</si>
  <si>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</si>
  <si>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</si>
  <si>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</si>
  <si>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</si>
  <si>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</si>
  <si>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</si>
  <si>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</si>
  <si>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</si>
  <si>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</si>
  <si>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</si>
  <si>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</si>
  <si>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</si>
  <si>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</si>
  <si>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</si>
  <si>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</si>
  <si>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</si>
  <si>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</si>
  <si>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</si>
  <si>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</si>
  <si>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</si>
  <si>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</si>
  <si>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</si>
  <si>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</si>
  <si>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</si>
  <si>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</si>
  <si>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</si>
  <si>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</si>
  <si>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</si>
  <si>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</si>
  <si>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</si>
  <si>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</si>
  <si>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</si>
  <si>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</si>
  <si>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</si>
  <si>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</si>
  <si>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</si>
  <si>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</si>
  <si>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</si>
  <si>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</si>
  <si>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</si>
  <si>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</si>
  <si>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</si>
  <si>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</si>
  <si>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</si>
  <si>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</si>
  <si>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</si>
  <si>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</si>
  <si>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</si>
  <si>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</si>
  <si>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</si>
  <si>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</si>
  <si>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</si>
  <si>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</si>
  <si>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</si>
  <si>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</si>
  <si>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</si>
  <si>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</si>
  <si>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</si>
  <si>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</si>
  <si>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</si>
  <si>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</si>
  <si>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</si>
  <si>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</si>
  <si>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</si>
  <si>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</si>
  <si>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</si>
  <si>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</si>
  <si>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</si>
  <si>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</si>
  <si>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</si>
  <si>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</si>
  <si>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</si>
  <si>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</si>
  <si>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</si>
  <si>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</si>
  <si>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</si>
  <si>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</si>
  <si>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</si>
  <si>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</si>
  <si>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</si>
  <si>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</si>
  <si>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</si>
  <si>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</si>
  <si>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</si>
  <si>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</si>
  <si>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</si>
  <si>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</si>
  <si>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</si>
  <si>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</si>
  <si>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</si>
  <si>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</si>
  <si>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</si>
  <si>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</si>
  <si>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</si>
  <si>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</si>
  <si>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</si>
  <si>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</si>
  <si>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</si>
  <si>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</si>
  <si>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</si>
  <si>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</si>
  <si>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</si>
  <si>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</si>
  <si>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</si>
  <si>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</si>
  <si>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</si>
  <si>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</si>
  <si>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</si>
  <si>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</si>
  <si>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</si>
  <si>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</si>
  <si>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</si>
  <si>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</si>
  <si>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</si>
  <si>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</si>
  <si>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</si>
  <si>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</si>
  <si>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</si>
  <si>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</si>
  <si>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</si>
  <si>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</si>
  <si>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</si>
  <si>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</si>
  <si>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</si>
  <si>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</si>
  <si>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</si>
  <si>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</si>
  <si>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</si>
  <si>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</si>
  <si>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</si>
  <si>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</si>
  <si>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</si>
  <si>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</si>
  <si>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</si>
  <si>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</si>
  <si>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</si>
  <si>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</si>
  <si>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</si>
  <si>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</si>
  <si>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</si>
  <si>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</si>
  <si>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</si>
  <si>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</si>
  <si>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</si>
  <si>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</si>
  <si>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</si>
  <si>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</si>
  <si>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</si>
  <si>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</si>
  <si>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</si>
  <si>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</si>
  <si>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</si>
  <si>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</si>
  <si>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</si>
  <si>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</si>
  <si>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</si>
  <si>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</si>
  <si>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</si>
  <si>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</si>
  <si>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</si>
  <si>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</si>
  <si>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</si>
  <si>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</si>
  <si>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</si>
  <si>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</si>
  <si>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</si>
  <si>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</si>
  <si>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</si>
  <si>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</si>
  <si>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</si>
  <si>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</si>
  <si>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</si>
  <si>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</si>
  <si>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</si>
  <si>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</si>
  <si>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</si>
  <si>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</si>
  <si>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</si>
  <si>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</si>
  <si>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</si>
  <si>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</si>
  <si>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</si>
  <si>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</si>
  <si>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</si>
  <si>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</si>
  <si>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</si>
  <si>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</si>
  <si>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</si>
  <si>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</si>
  <si>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</si>
  <si>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</si>
  <si>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</si>
  <si>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</si>
  <si>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</si>
  <si>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</si>
  <si>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</si>
  <si>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</si>
  <si>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</si>
  <si>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</si>
  <si>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</si>
  <si>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</si>
  <si>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</si>
  <si>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</si>
  <si>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</si>
  <si>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</si>
  <si>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</si>
  <si>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</si>
  <si>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</si>
  <si>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</si>
  <si>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</si>
  <si>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</si>
  <si>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</si>
  <si>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</si>
  <si>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</si>
  <si>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</si>
  <si>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</si>
  <si>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</si>
  <si>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</si>
  <si>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</si>
  <si>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</si>
  <si>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</si>
  <si>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</si>
  <si>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</si>
  <si>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</si>
  <si>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</si>
  <si>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</si>
  <si>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</si>
  <si>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</si>
  <si>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</si>
  <si>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</si>
  <si>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</si>
  <si>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</si>
  <si>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</si>
  <si>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</si>
  <si>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</si>
  <si>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</si>
  <si>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</si>
  <si>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</si>
  <si>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</si>
  <si>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</si>
  <si>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</si>
  <si>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</si>
  <si>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</si>
  <si>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</si>
  <si>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</si>
  <si>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</si>
  <si>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</si>
  <si>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</si>
  <si>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</si>
  <si>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</si>
  <si>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</si>
  <si>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</si>
  <si>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</si>
  <si>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</si>
  <si>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</si>
  <si>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</si>
  <si>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</si>
  <si>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</si>
  <si>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</si>
  <si>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</si>
  <si>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</si>
  <si>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</si>
  <si>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</si>
  <si>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</si>
  <si>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</si>
  <si>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</si>
  <si>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</si>
  <si>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</si>
  <si>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</si>
  <si>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</si>
  <si>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</si>
  <si>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</si>
  <si>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</si>
  <si>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</si>
  <si>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</si>
  <si>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</si>
  <si>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</si>
  <si>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</si>
  <si>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</si>
  <si>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</si>
  <si>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</si>
  <si>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</si>
  <si>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</si>
  <si>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</si>
  <si>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</si>
  <si>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</si>
  <si>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</si>
  <si>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</si>
  <si>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</si>
  <si>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</si>
  <si>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</si>
  <si>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</si>
  <si>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</si>
  <si>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</si>
  <si>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</si>
  <si>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</si>
  <si>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</si>
  <si>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</si>
  <si>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</si>
  <si>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</si>
  <si>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</si>
  <si>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</si>
  <si>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</si>
  <si>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</si>
  <si>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</si>
  <si>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</si>
  <si>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</si>
  <si>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</si>
  <si>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</si>
  <si>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</si>
  <si>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</si>
  <si>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</si>
  <si>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</si>
  <si>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</si>
  <si>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</si>
  <si>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</si>
  <si>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</si>
  <si>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</si>
  <si>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</si>
  <si>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</si>
  <si>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</si>
  <si>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</si>
  <si>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</si>
  <si>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</si>
  <si>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</si>
  <si>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</si>
  <si>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</si>
  <si>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</si>
  <si>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</si>
  <si>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</si>
  <si>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</si>
  <si>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</si>
  <si>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</si>
  <si>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</si>
  <si>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</si>
  <si>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</si>
  <si>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</si>
  <si>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</si>
  <si>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</si>
  <si>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</si>
  <si>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</si>
  <si>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</si>
  <si>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</si>
  <si>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</si>
  <si>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</si>
  <si>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</si>
  <si>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</si>
  <si>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</si>
  <si>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</si>
  <si>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</si>
  <si>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</si>
  <si>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</si>
  <si>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</si>
  <si>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</si>
  <si>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</si>
  <si>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</si>
  <si>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</si>
  <si>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</si>
  <si>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</si>
  <si>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</si>
  <si>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</si>
  <si>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</si>
  <si>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</si>
  <si>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</si>
  <si>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</si>
  <si>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</si>
  <si>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</si>
  <si>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</si>
  <si>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</si>
  <si>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</si>
  <si>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</si>
  <si>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</si>
  <si>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</si>
  <si>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</si>
  <si>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</si>
  <si>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</si>
  <si>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</si>
  <si>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</si>
  <si>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</si>
  <si>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</si>
  <si>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</si>
  <si>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</si>
  <si>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</si>
  <si>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</si>
  <si>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</si>
  <si>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</si>
  <si>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</si>
  <si>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</si>
  <si>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</si>
  <si>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</si>
  <si>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</si>
  <si>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</si>
  <si>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</si>
  <si>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</si>
  <si>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</si>
  <si>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</si>
  <si>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</si>
  <si>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</si>
  <si>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</si>
  <si>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</si>
  <si>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</si>
  <si>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</si>
  <si>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</si>
  <si>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</si>
  <si>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</si>
  <si>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</si>
  <si>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</si>
  <si>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</si>
  <si>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</si>
  <si>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</si>
  <si>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</si>
  <si>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</si>
  <si>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</si>
  <si>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</si>
  <si>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</si>
  <si>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</si>
  <si>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</si>
  <si>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</si>
  <si>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</si>
  <si>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</si>
  <si>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</si>
  <si>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</si>
  <si>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</si>
  <si>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</si>
  <si>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</si>
  <si>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</si>
  <si>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</si>
  <si>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</si>
  <si>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</si>
  <si>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</si>
  <si>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</si>
  <si>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</si>
  <si>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</si>
  <si>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</si>
  <si>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</si>
  <si>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</si>
  <si>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</si>
  <si>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</si>
  <si>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</si>
  <si>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</si>
  <si>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</si>
  <si>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</si>
  <si>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</si>
  <si>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</si>
  <si>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</si>
  <si>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</si>
  <si>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</si>
  <si>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</si>
  <si>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</si>
  <si>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</si>
  <si>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</si>
  <si>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</si>
  <si>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</si>
  <si>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</si>
  <si>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</si>
  <si>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</si>
  <si>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</si>
  <si>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</si>
  <si>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</si>
  <si>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</si>
  <si>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</si>
  <si>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</si>
  <si>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</si>
  <si>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</si>
  <si>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</si>
  <si>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</si>
  <si>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</si>
  <si>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</si>
  <si>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</si>
  <si>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</si>
  <si>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</si>
  <si>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</si>
  <si>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</si>
  <si>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</si>
  <si>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</si>
  <si>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</si>
  <si>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</si>
  <si>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</si>
  <si>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</si>
  <si>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</si>
  <si>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</si>
  <si>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</si>
  <si>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</si>
  <si>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</si>
  <si>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</si>
  <si>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</si>
  <si>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</si>
  <si>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</si>
  <si>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</si>
  <si>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</si>
  <si>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</si>
  <si>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</si>
  <si>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</si>
  <si>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</si>
  <si>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</si>
  <si>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</si>
  <si>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</si>
  <si>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</si>
  <si>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</si>
  <si>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</si>
  <si>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</si>
  <si>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</si>
  <si>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</si>
  <si>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</si>
  <si>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</si>
  <si>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</si>
  <si>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</si>
  <si>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</si>
  <si>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</si>
  <si>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</si>
  <si>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</si>
  <si>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</si>
  <si>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</si>
  <si>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</si>
  <si>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</si>
  <si>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</si>
  <si>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</si>
  <si>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</si>
  <si>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</si>
  <si>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</si>
  <si>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</si>
  <si>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</si>
  <si>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</si>
  <si>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</si>
  <si>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</si>
  <si>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</si>
  <si>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</si>
  <si>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</si>
  <si>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</si>
  <si>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</si>
  <si>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</si>
  <si>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</si>
  <si>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</si>
  <si>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</si>
  <si>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</si>
  <si>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</si>
  <si>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</si>
  <si>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</si>
  <si>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</si>
  <si>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</si>
  <si>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</si>
  <si>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</si>
  <si>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</si>
  <si>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</si>
  <si>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</si>
  <si>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</si>
  <si>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</si>
  <si>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</si>
  <si>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</si>
  <si>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</si>
  <si>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</si>
  <si>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</si>
  <si>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</si>
  <si>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</si>
  <si>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</si>
  <si>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</si>
  <si>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</si>
  <si>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</si>
  <si>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</si>
  <si>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</si>
  <si>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</si>
  <si>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</si>
  <si>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</si>
  <si>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</si>
  <si>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</si>
  <si>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</si>
  <si>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</si>
  <si>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</si>
  <si>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</si>
  <si>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</si>
  <si>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</si>
  <si>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</si>
  <si>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</si>
  <si>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</si>
  <si>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</si>
  <si>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</si>
  <si>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</si>
  <si>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</si>
  <si>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</si>
  <si>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</si>
  <si>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</si>
  <si>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</si>
  <si>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</si>
  <si>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</si>
  <si>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</si>
  <si>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</si>
  <si>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</si>
  <si>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</si>
  <si>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</si>
  <si>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</si>
  <si>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</si>
  <si>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</si>
  <si>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</si>
  <si>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</si>
  <si>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</si>
  <si>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</si>
  <si>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</si>
  <si>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</si>
  <si>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</si>
  <si>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</si>
  <si>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</si>
  <si>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</si>
  <si>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</si>
  <si>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</si>
  <si>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</si>
  <si>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</si>
  <si>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</si>
  <si>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</si>
  <si>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</si>
  <si>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</si>
  <si>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</si>
  <si>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</si>
  <si>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</si>
  <si>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</si>
  <si>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</si>
  <si>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</si>
  <si>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</si>
  <si>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</si>
  <si>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</si>
  <si>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</si>
  <si>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</si>
  <si>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</si>
  <si>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</si>
  <si>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</si>
  <si>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</si>
  <si>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</si>
  <si>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</si>
  <si>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</si>
  <si>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</si>
  <si>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</si>
  <si>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</si>
  <si>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</si>
  <si>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</si>
  <si>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</si>
  <si>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</si>
  <si>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</si>
  <si>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</si>
  <si>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</si>
  <si>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</si>
  <si>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</si>
  <si>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</si>
  <si>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</si>
  <si>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</si>
  <si>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</si>
  <si>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</si>
  <si>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</si>
  <si>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</si>
  <si>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</si>
  <si>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</si>
  <si>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</si>
  <si>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</si>
  <si>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</si>
  <si>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</si>
  <si>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</si>
  <si>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</si>
  <si>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</si>
  <si>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</si>
  <si>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</si>
  <si>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</si>
  <si>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</si>
  <si>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</si>
  <si>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</si>
  <si>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</si>
  <si>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</si>
  <si>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</si>
  <si>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</si>
  <si>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</si>
  <si>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</si>
  <si>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</si>
  <si>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</si>
  <si>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</si>
  <si>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</si>
  <si>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</si>
  <si>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</si>
  <si>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</si>
  <si>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</si>
  <si>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</si>
  <si>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</si>
  <si>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</si>
  <si>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</si>
  <si>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</si>
  <si>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</si>
  <si>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</si>
  <si>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</si>
  <si>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</si>
  <si>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</si>
  <si>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</si>
  <si>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</si>
  <si>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</si>
  <si>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</si>
  <si>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</si>
  <si>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</si>
  <si>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</si>
  <si>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</si>
  <si>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</si>
  <si>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</si>
  <si>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</si>
  <si>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</si>
  <si>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</si>
  <si>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</si>
  <si>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</si>
  <si>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</si>
  <si>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</si>
  <si>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</si>
  <si>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</si>
  <si>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</si>
  <si>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</si>
  <si>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</si>
  <si>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</si>
  <si>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</si>
  <si>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</si>
  <si>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</si>
  <si>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</si>
  <si>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</si>
  <si>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</si>
  <si>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</si>
  <si>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</si>
  <si>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</si>
  <si>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</si>
  <si>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</si>
  <si>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</si>
  <si>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</si>
  <si>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</si>
  <si>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</si>
  <si>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</si>
  <si>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</si>
  <si>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</si>
  <si>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</si>
  <si>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</si>
  <si>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</si>
  <si>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</si>
  <si>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</si>
  <si>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</si>
  <si>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</si>
  <si>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</si>
  <si>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</si>
  <si>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</si>
  <si>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</si>
  <si>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</si>
  <si>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</si>
  <si>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</si>
  <si>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</si>
  <si>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</si>
  <si>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</si>
  <si>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</si>
  <si>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</si>
  <si>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</si>
  <si>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</si>
  <si>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</si>
  <si>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</si>
  <si>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</si>
  <si>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</si>
  <si>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</si>
  <si>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</si>
  <si>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</si>
  <si>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</si>
  <si>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</si>
  <si>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</si>
  <si>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</si>
  <si>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</si>
  <si>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</si>
  <si>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</si>
  <si>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</si>
  <si>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</si>
  <si>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</si>
  <si>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</si>
  <si>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</si>
  <si>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</si>
  <si>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</si>
  <si>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</si>
  <si>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</si>
  <si>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</si>
  <si>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</si>
  <si>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</si>
  <si>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</si>
  <si>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</si>
  <si>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</si>
  <si>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</si>
  <si>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</si>
  <si>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</si>
  <si>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</si>
  <si>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</si>
  <si>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</si>
  <si>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</si>
  <si>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</si>
  <si>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</si>
  <si>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</si>
  <si>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</si>
  <si>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</si>
  <si>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</si>
  <si>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</si>
  <si>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</si>
  <si>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</si>
  <si>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</si>
  <si>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</si>
  <si>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</si>
  <si>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</si>
  <si>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</si>
  <si>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</si>
  <si>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</si>
  <si>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</si>
  <si>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</si>
  <si>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</si>
  <si>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</si>
  <si>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</si>
  <si>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</si>
  <si>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</si>
  <si>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</si>
  <si>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</si>
  <si>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</si>
  <si>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</si>
  <si>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</si>
  <si>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</si>
  <si>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</si>
  <si>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</si>
  <si>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</si>
  <si>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</si>
  <si>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</si>
  <si>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</si>
  <si>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</si>
  <si>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</si>
  <si>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</si>
  <si>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</si>
  <si>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</si>
  <si>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</si>
  <si>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</si>
  <si>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</si>
  <si>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</si>
  <si>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</si>
  <si>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</si>
  <si>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</si>
  <si>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</si>
  <si>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</si>
  <si>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</si>
  <si>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</si>
  <si>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</si>
  <si>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</si>
  <si>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</si>
  <si>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</si>
  <si>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</si>
  <si>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</si>
  <si>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</si>
  <si>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</si>
  <si>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</si>
  <si>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</si>
  <si>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</si>
  <si>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</si>
  <si>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</si>
  <si>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</si>
  <si>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</si>
  <si>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</si>
  <si>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</si>
  <si>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</si>
  <si>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</si>
  <si>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</si>
  <si>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</si>
  <si>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</si>
  <si>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</si>
  <si>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</si>
  <si>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</si>
  <si>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</si>
  <si>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</si>
  <si>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</si>
  <si>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</si>
  <si>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</si>
  <si>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</si>
  <si>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</si>
  <si>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</si>
  <si>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</si>
  <si>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</si>
  <si>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</si>
  <si>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</si>
  <si>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</si>
  <si>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</si>
  <si>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</si>
  <si>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</si>
  <si>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</si>
  <si>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</si>
  <si>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</si>
  <si>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</si>
  <si>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</si>
  <si>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</si>
  <si>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</si>
  <si>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</si>
  <si>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</si>
  <si>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</si>
  <si>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</si>
  <si>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</si>
  <si>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</si>
  <si>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</si>
  <si>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</si>
  <si>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</si>
  <si>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</si>
  <si>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</si>
  <si>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</si>
  <si>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</si>
  <si>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</si>
  <si>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</si>
  <si>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</si>
  <si>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</si>
  <si>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</si>
  <si>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</si>
  <si>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</si>
  <si>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</si>
  <si>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</si>
  <si>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</si>
  <si>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</si>
  <si>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</si>
  <si>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</si>
  <si>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</si>
  <si>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</si>
  <si>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</si>
  <si>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</si>
  <si>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</si>
  <si>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</si>
  <si>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</si>
  <si>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</si>
  <si>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</si>
  <si>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</si>
  <si>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</si>
  <si>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</si>
  <si>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</si>
  <si>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</si>
  <si>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</si>
  <si>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</si>
  <si>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</si>
  <si>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</si>
  <si>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</si>
  <si>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</si>
  <si>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</si>
  <si>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</si>
  <si>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</si>
  <si>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</si>
  <si>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</si>
  <si>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</si>
  <si>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</si>
  <si>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</si>
  <si>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</si>
  <si>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</si>
  <si>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</si>
  <si>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</si>
  <si>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</si>
  <si>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</si>
  <si>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</si>
  <si>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</si>
  <si>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</si>
  <si>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</si>
  <si>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</si>
  <si>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</si>
  <si>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</si>
  <si>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</si>
  <si>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</si>
  <si>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</si>
  <si>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</si>
  <si>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</si>
  <si>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</si>
  <si>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</si>
  <si>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</si>
  <si>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</si>
  <si>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</si>
  <si>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</si>
  <si>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</si>
  <si>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</si>
  <si>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</si>
  <si>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</si>
  <si>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</si>
  <si>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</si>
  <si>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</si>
  <si>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</si>
  <si>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</si>
  <si>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</si>
  <si>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</si>
  <si>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</si>
  <si>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</si>
  <si>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</si>
  <si>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</si>
  <si>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</si>
  <si>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</si>
  <si>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</si>
  <si>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</si>
  <si>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</si>
  <si>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</si>
  <si>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</si>
  <si>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</si>
  <si>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</si>
  <si>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</si>
  <si>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</si>
  <si>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</si>
  <si>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</si>
  <si>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</si>
  <si>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</si>
  <si>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</si>
  <si>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</si>
  <si>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</si>
  <si>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</si>
  <si>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</si>
  <si>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</si>
  <si>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</si>
  <si>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</si>
  <si>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</si>
  <si>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</si>
  <si>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</si>
  <si>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</si>
  <si>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</si>
  <si>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</si>
  <si>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</si>
  <si>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</si>
  <si>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</si>
  <si>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</si>
  <si>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</si>
  <si>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</si>
  <si>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</si>
  <si>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</si>
  <si>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</si>
  <si>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</si>
  <si>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</si>
  <si>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</si>
  <si>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</si>
  <si>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</si>
  <si>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</si>
  <si>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</si>
  <si>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</si>
  <si>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</si>
  <si>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</si>
  <si>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</si>
  <si>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</si>
  <si>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</si>
  <si>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</si>
  <si>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</si>
  <si>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</si>
  <si>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</si>
  <si>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</si>
  <si>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</si>
  <si>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</si>
  <si>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</si>
  <si>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</si>
  <si>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</si>
  <si>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</si>
  <si>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</si>
  <si>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</si>
  <si>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</si>
  <si>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</si>
  <si>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</si>
  <si>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</si>
  <si>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</si>
  <si>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</si>
  <si>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</si>
  <si>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</si>
  <si>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</si>
  <si>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</si>
  <si>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</si>
  <si>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</si>
  <si>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</si>
  <si>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</si>
  <si>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</si>
  <si>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</si>
  <si>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</si>
  <si>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</si>
  <si>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</si>
  <si>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</si>
  <si>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</si>
  <si>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</si>
  <si>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</si>
  <si>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</si>
  <si>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</si>
  <si>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</si>
  <si>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</si>
  <si>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</si>
  <si>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</si>
  <si>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</si>
  <si>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</si>
  <si>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</si>
  <si>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</si>
  <si>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</si>
  <si>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</si>
  <si>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</si>
  <si>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</si>
  <si>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</si>
  <si>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</si>
  <si>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</si>
  <si>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</si>
  <si>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</si>
  <si>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</si>
  <si>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</si>
  <si>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</si>
  <si>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</si>
  <si>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</si>
  <si>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</si>
  <si>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</si>
  <si>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</si>
  <si>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</si>
  <si>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</si>
  <si>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</si>
  <si>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</si>
  <si>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</si>
  <si>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</si>
  <si>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</si>
  <si>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</si>
  <si>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</si>
  <si>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</si>
  <si>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</si>
  <si>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</si>
  <si>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</si>
  <si>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</si>
  <si>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</si>
  <si>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</si>
  <si>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</si>
  <si>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</si>
  <si>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</si>
  <si>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</si>
  <si>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</si>
  <si>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</si>
  <si>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</si>
  <si>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</si>
  <si>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</si>
  <si>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</si>
  <si>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</si>
  <si>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</si>
  <si>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</si>
  <si>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</si>
  <si>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</si>
  <si>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</si>
  <si>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</si>
  <si>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</si>
  <si>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</si>
  <si>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</si>
  <si>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</si>
  <si>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</si>
  <si>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</si>
  <si>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</si>
  <si>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</si>
  <si>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</si>
  <si>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</si>
  <si>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</si>
  <si>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</si>
  <si>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</si>
  <si>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</si>
  <si>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</si>
  <si>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</si>
  <si>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</si>
  <si>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</si>
  <si>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</si>
  <si>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</si>
  <si>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</si>
  <si>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</si>
  <si>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</si>
  <si>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</si>
  <si>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</si>
  <si>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</si>
  <si>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</si>
  <si>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</si>
  <si>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</si>
  <si>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</si>
  <si>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</si>
  <si>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</si>
  <si>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</si>
  <si>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</si>
  <si>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</si>
  <si>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</si>
  <si>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</si>
  <si>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</si>
  <si>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</si>
  <si>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</si>
  <si>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</si>
  <si>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</si>
  <si>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</si>
  <si>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</si>
  <si>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</si>
  <si>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</si>
  <si>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</si>
  <si>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</si>
  <si>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</si>
  <si>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</si>
  <si>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</si>
  <si>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</si>
  <si>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</si>
  <si>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</si>
  <si>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</si>
  <si>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</si>
  <si>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</si>
  <si>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</si>
  <si>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</si>
  <si>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</si>
  <si>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</si>
  <si>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</si>
  <si>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</si>
  <si>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</si>
  <si>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</si>
  <si>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</si>
  <si>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</si>
  <si>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</si>
  <si>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</si>
  <si>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</si>
  <si>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</si>
  <si>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</si>
  <si>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</si>
  <si>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</si>
  <si>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</si>
  <si>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</si>
  <si>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</si>
  <si>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</si>
  <si>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</si>
  <si>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</si>
  <si>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</si>
  <si>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</si>
  <si>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</si>
  <si>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</si>
  <si>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</si>
  <si>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</si>
  <si>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</si>
  <si>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</si>
  <si>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</si>
  <si>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</si>
  <si>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</si>
  <si>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</si>
  <si>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</si>
  <si>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</si>
  <si>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</si>
  <si>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</si>
  <si>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</si>
  <si>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</si>
  <si>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</si>
  <si>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</si>
  <si>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</si>
  <si>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</si>
  <si>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</si>
  <si>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</si>
  <si>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</si>
  <si>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</si>
  <si>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</si>
  <si>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</si>
  <si>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</si>
  <si>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</si>
  <si>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</si>
  <si>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</si>
  <si>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</si>
  <si>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</si>
  <si>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</si>
  <si>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</si>
  <si>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</si>
  <si>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</si>
  <si>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</si>
  <si>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</si>
  <si>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</si>
  <si>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</si>
  <si>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</si>
  <si>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</si>
  <si>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</si>
  <si>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</si>
  <si>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</si>
  <si>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</si>
  <si>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</si>
  <si>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</si>
  <si>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</si>
  <si>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</si>
  <si>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</si>
  <si>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</si>
  <si>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</si>
  <si>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</si>
  <si>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</si>
  <si>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</si>
  <si>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</si>
  <si>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</si>
  <si>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</si>
  <si>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</si>
  <si>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</si>
  <si>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</si>
  <si>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</si>
  <si>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</si>
  <si>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</si>
  <si>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</si>
  <si>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</si>
  <si>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</si>
  <si>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</si>
  <si>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</si>
  <si>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</si>
  <si>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</si>
  <si>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</si>
  <si>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</si>
  <si>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</si>
  <si>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</si>
  <si>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</si>
  <si>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</si>
  <si>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</si>
  <si>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</si>
  <si>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</si>
  <si>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</si>
  <si>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</si>
  <si>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</si>
  <si>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</si>
  <si>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</si>
  <si>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</si>
  <si>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</si>
  <si>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</si>
  <si>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</si>
  <si>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</si>
  <si>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</si>
  <si>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</si>
  <si>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</si>
  <si>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</si>
  <si>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</si>
  <si>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</si>
  <si>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</si>
  <si>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</si>
  <si>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</si>
  <si>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</si>
  <si>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</si>
  <si>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</si>
  <si>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</si>
  <si>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</si>
  <si>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</si>
  <si>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</si>
  <si>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</si>
  <si>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</si>
  <si>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</si>
  <si>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</si>
  <si>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</si>
  <si>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</si>
  <si>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</si>
  <si>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</si>
  <si>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</si>
  <si>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</si>
  <si>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</si>
  <si>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</si>
  <si>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</si>
  <si>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</si>
  <si>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</si>
  <si>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</si>
  <si>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</si>
  <si>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</si>
  <si>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</si>
  <si>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</si>
  <si>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</si>
  <si>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</si>
  <si>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</si>
  <si>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</si>
  <si>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</si>
  <si>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</si>
  <si>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</si>
  <si>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</si>
  <si>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</si>
  <si>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</si>
  <si>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</si>
  <si>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</si>
  <si>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</si>
  <si>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</si>
  <si>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</si>
  <si>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</si>
  <si>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</si>
  <si>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</si>
  <si>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</si>
  <si>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</si>
  <si>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</si>
  <si>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</si>
  <si>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</si>
  <si>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</si>
  <si>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</si>
  <si>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</si>
  <si>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</si>
  <si>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</si>
  <si>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</si>
  <si>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</si>
  <si>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</si>
  <si>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</si>
  <si>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</si>
  <si>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</si>
  <si>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</si>
  <si>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</si>
  <si>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</si>
  <si>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</si>
  <si>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</si>
  <si>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</si>
  <si>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</si>
  <si>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</si>
  <si>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</si>
  <si>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</si>
  <si>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</si>
  <si>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</si>
  <si>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</si>
  <si>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</si>
  <si>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</si>
  <si>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</si>
  <si>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</si>
  <si>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</si>
  <si>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</si>
  <si>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</si>
  <si>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</si>
  <si>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</si>
  <si>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</si>
  <si>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</si>
  <si>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</si>
  <si>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</si>
  <si>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</si>
  <si>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</si>
  <si>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</si>
  <si>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</si>
  <si>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</si>
  <si>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</si>
  <si>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</si>
  <si>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</si>
  <si>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</si>
  <si>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</si>
  <si>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</si>
  <si>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</si>
  <si>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</si>
  <si>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</si>
  <si>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</si>
  <si>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</si>
  <si>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</si>
  <si>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</si>
  <si>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</si>
  <si>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</si>
  <si>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</si>
  <si>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</si>
  <si>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</si>
  <si>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</si>
  <si>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</si>
  <si>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</si>
  <si>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</si>
  <si>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</si>
  <si>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</si>
  <si>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</si>
  <si>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</si>
  <si>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</si>
  <si>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</si>
  <si>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</si>
  <si>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</si>
  <si>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</si>
  <si>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</si>
  <si>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</si>
  <si>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</si>
  <si>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</si>
  <si>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</si>
  <si>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</si>
  <si>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</si>
  <si>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</si>
  <si>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</si>
  <si>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</si>
  <si>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</si>
  <si>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</si>
  <si>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</si>
  <si>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</si>
  <si>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</si>
  <si>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</si>
  <si>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</si>
  <si>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</si>
  <si>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</si>
  <si>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</si>
  <si>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</si>
  <si>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</si>
  <si>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</si>
  <si>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</si>
  <si>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</si>
  <si>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</si>
  <si>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</si>
  <si>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</si>
  <si>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</si>
  <si>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</si>
  <si>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</si>
  <si>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</si>
  <si>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</si>
  <si>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</si>
  <si>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</si>
  <si>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</si>
  <si>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</si>
  <si>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</si>
  <si>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</si>
  <si>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</si>
  <si>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</si>
  <si>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</si>
  <si>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</si>
  <si>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</si>
  <si>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</si>
  <si>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</si>
  <si>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</si>
  <si>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</si>
  <si>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</si>
  <si>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</si>
  <si>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</si>
  <si>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</si>
  <si>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</si>
  <si>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</si>
  <si>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</si>
  <si>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</si>
  <si>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</si>
  <si>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</si>
  <si>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</si>
  <si>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</si>
  <si>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</si>
  <si>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</si>
  <si>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</si>
  <si>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</si>
  <si>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</si>
  <si>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</si>
  <si>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</si>
  <si>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</si>
  <si>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</si>
  <si>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</si>
  <si>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</si>
  <si>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</si>
  <si>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</si>
  <si>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</si>
  <si>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</si>
  <si>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</si>
  <si>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</si>
  <si>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</si>
  <si>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</si>
  <si>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</si>
  <si>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</si>
  <si>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</si>
  <si>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</si>
  <si>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</si>
  <si>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</si>
  <si>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</si>
  <si>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</si>
  <si>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</si>
  <si>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</si>
  <si>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</si>
  <si>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</si>
  <si>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</si>
  <si>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</si>
  <si>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</si>
  <si>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</si>
  <si>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</si>
  <si>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</si>
  <si>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</si>
  <si>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</si>
  <si>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</si>
  <si>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</si>
  <si>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</si>
  <si>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</si>
  <si>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</si>
  <si>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</si>
  <si>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</si>
  <si>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</si>
  <si>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</si>
  <si>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</si>
  <si>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</si>
  <si>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</si>
  <si>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</si>
  <si>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</si>
  <si>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</si>
  <si>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</si>
  <si>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</si>
  <si>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</si>
  <si>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</si>
  <si>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</si>
  <si>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</si>
  <si>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</si>
  <si>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</si>
  <si>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</si>
  <si>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</si>
  <si>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</si>
  <si>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</si>
  <si>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</si>
  <si>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</si>
  <si>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</si>
  <si>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</si>
  <si>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</si>
  <si>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</si>
  <si>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</si>
  <si>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</si>
  <si>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</si>
  <si>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</si>
  <si>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</si>
  <si>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</si>
  <si>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</si>
  <si>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</si>
  <si>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</si>
  <si>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</si>
  <si>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</si>
  <si>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</si>
  <si>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</si>
  <si>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</si>
  <si>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</si>
  <si>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</si>
  <si>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</si>
  <si>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</si>
  <si>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</si>
  <si>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</si>
  <si>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</si>
  <si>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</si>
  <si>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</si>
  <si>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</si>
  <si>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</si>
  <si>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</si>
  <si>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</si>
  <si>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</si>
  <si>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</si>
  <si>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</si>
  <si>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</si>
  <si>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</si>
  <si>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</si>
  <si>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</si>
  <si>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</si>
  <si>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</si>
  <si>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</si>
  <si>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</si>
  <si>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</si>
  <si>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</si>
  <si>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</si>
  <si>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</si>
  <si>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</si>
  <si>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</si>
  <si>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</si>
  <si>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</si>
  <si>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</si>
  <si>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</si>
  <si>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</si>
  <si>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</si>
  <si>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</si>
  <si>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</si>
  <si>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</si>
  <si>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</si>
  <si>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</si>
  <si>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</si>
  <si>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</si>
  <si>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</si>
  <si>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</si>
  <si>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</si>
  <si>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</si>
  <si>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</si>
  <si>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</si>
  <si>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</si>
  <si>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</si>
  <si>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</si>
  <si>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</si>
  <si>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</si>
  <si>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</si>
  <si>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</si>
  <si>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</si>
  <si>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</si>
  <si>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</si>
  <si>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</si>
  <si>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</si>
  <si>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</si>
  <si>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</si>
  <si>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</si>
  <si>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</si>
  <si>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</si>
  <si>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</si>
  <si>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</si>
  <si>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</si>
  <si>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</si>
  <si>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</si>
  <si>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</si>
  <si>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</si>
  <si>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</si>
  <si>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</si>
  <si>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</si>
  <si>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</si>
  <si>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</si>
  <si>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</si>
  <si>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</si>
  <si>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</si>
  <si>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</si>
  <si>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</si>
  <si>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</si>
  <si>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</si>
  <si>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</si>
  <si>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</si>
  <si>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</si>
  <si>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</si>
  <si>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</si>
  <si>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</si>
  <si>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</si>
  <si>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</si>
  <si>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</si>
  <si>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</si>
  <si>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</si>
  <si>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</si>
  <si>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</si>
  <si>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</si>
  <si>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</si>
  <si>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</si>
  <si>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</si>
  <si>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</si>
  <si>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</si>
  <si>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</si>
  <si>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</si>
  <si>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</si>
  <si>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</si>
  <si>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</si>
  <si>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</si>
  <si>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</si>
  <si>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</si>
  <si>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</si>
  <si>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</si>
  <si>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</si>
  <si>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</si>
  <si>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</si>
  <si>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</si>
  <si>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</si>
  <si>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</si>
  <si>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</si>
  <si>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</si>
  <si>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</si>
  <si>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</si>
  <si>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</si>
  <si>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</si>
  <si>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</si>
  <si>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</si>
  <si>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</si>
  <si>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</si>
  <si>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</si>
  <si>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</si>
  <si>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</si>
  <si>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</si>
  <si>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</si>
  <si>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</si>
  <si>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</si>
  <si>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</si>
  <si>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</si>
  <si>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</si>
  <si>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</si>
  <si>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</si>
  <si>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</si>
  <si>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</si>
  <si>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</si>
  <si>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</si>
  <si>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</si>
  <si>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</si>
  <si>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</si>
  <si>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</si>
  <si>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</si>
  <si>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</si>
  <si>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</si>
  <si>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</si>
  <si>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</si>
  <si>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</si>
  <si>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</si>
  <si>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</si>
  <si>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</si>
  <si>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</si>
  <si>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</si>
  <si>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</si>
  <si>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</si>
  <si>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</si>
  <si>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</si>
  <si>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</si>
  <si>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</si>
  <si>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</si>
  <si>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</si>
  <si>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</si>
  <si>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</si>
  <si>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</si>
  <si>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</si>
  <si>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</si>
  <si>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</si>
  <si>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</si>
  <si>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</si>
  <si>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</si>
  <si>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</si>
  <si>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</si>
  <si>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</si>
  <si>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</si>
  <si>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</si>
  <si>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</si>
  <si>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</si>
  <si>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</si>
  <si>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</si>
  <si>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</si>
  <si>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</si>
  <si>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</si>
  <si>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</si>
  <si>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</si>
  <si>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</si>
  <si>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</si>
  <si>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</si>
  <si>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</si>
  <si>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</si>
  <si>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</si>
  <si>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</si>
  <si>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</si>
  <si>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</si>
  <si>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</si>
  <si>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</si>
  <si>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</si>
  <si>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</si>
  <si>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</si>
  <si>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</si>
  <si>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</si>
  <si>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</si>
  <si>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</si>
  <si>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</si>
  <si>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</si>
  <si>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</si>
  <si>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</si>
  <si>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</si>
  <si>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</si>
  <si>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</si>
  <si>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</si>
  <si>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</si>
  <si>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</si>
  <si>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</si>
  <si>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</si>
  <si>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</si>
  <si>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</si>
  <si>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</si>
  <si>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</si>
  <si>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</si>
  <si>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</si>
  <si>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</si>
  <si>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</si>
  <si>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</si>
  <si>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</si>
  <si>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</si>
  <si>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</si>
  <si>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</si>
  <si>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</si>
  <si>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</si>
  <si>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</si>
  <si>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</si>
  <si>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</si>
  <si>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</si>
  <si>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</si>
  <si>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</si>
  <si>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</si>
  <si>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</si>
  <si>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</si>
  <si>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</si>
  <si>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</si>
  <si>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</si>
  <si>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</si>
  <si>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</si>
  <si>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</si>
  <si>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</si>
  <si>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</si>
  <si>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</si>
  <si>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</si>
  <si>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</si>
  <si>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</si>
  <si>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</si>
  <si>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</si>
  <si>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</si>
  <si>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</si>
  <si>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</si>
  <si>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</si>
  <si>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</si>
  <si>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</si>
  <si>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</si>
  <si>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</si>
  <si>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</si>
  <si>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</si>
  <si>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</si>
  <si>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</si>
  <si>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</si>
  <si>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</si>
  <si>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</si>
  <si>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</si>
  <si>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</si>
  <si>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</si>
  <si>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</si>
  <si>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</si>
  <si>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</si>
  <si>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</si>
  <si>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</si>
  <si>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</si>
  <si>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</si>
  <si>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</si>
  <si>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</si>
  <si>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</si>
  <si>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</si>
  <si>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</si>
  <si>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</si>
  <si>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</si>
  <si>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</si>
  <si>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</si>
  <si>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</si>
  <si>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</si>
  <si>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</si>
  <si>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</si>
  <si>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</si>
  <si>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</si>
  <si>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</si>
  <si>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</si>
  <si>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</si>
  <si>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</si>
  <si>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</si>
  <si>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</si>
  <si>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</si>
  <si>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</si>
  <si>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</si>
  <si>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</si>
  <si>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</si>
  <si>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</si>
  <si>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</si>
  <si>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</si>
  <si>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</si>
  <si>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</si>
  <si>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</si>
  <si>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</si>
  <si>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</si>
  <si>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</si>
  <si>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</si>
  <si>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</si>
  <si>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</si>
  <si>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</si>
  <si>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</si>
  <si>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</si>
  <si>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</si>
  <si>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</si>
  <si>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</si>
  <si>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</si>
  <si>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</si>
  <si>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</si>
  <si>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</si>
  <si>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</si>
  <si>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</si>
  <si>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</si>
  <si>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</si>
  <si>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</si>
  <si>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</si>
  <si>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</si>
  <si>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</si>
  <si>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</si>
  <si>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</si>
  <si>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</si>
  <si>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</si>
  <si>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</si>
  <si>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</si>
  <si>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</si>
  <si>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</si>
  <si>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</si>
  <si>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</si>
  <si>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</si>
  <si>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</si>
  <si>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</si>
  <si>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</si>
  <si>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</si>
  <si>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</si>
  <si>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</si>
  <si>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</si>
  <si>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</si>
  <si>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</si>
  <si>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</si>
  <si>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</si>
  <si>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</si>
  <si>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</si>
  <si>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</si>
  <si>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</si>
  <si>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</si>
  <si>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</si>
  <si>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</si>
  <si>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</si>
  <si>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</si>
  <si>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</si>
  <si>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</si>
  <si>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</si>
  <si>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</si>
  <si>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</si>
  <si>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</si>
  <si>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</si>
  <si>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</si>
  <si>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</si>
  <si>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</si>
  <si>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</si>
  <si>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</si>
  <si>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</si>
  <si>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</si>
  <si>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</si>
  <si>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</si>
  <si>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</si>
  <si>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</si>
  <si>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</si>
  <si>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</si>
  <si>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</si>
  <si>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</si>
  <si>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</si>
  <si>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</si>
  <si>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</si>
  <si>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</si>
  <si>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</si>
  <si>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</si>
  <si>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</si>
  <si>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</si>
  <si>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</si>
  <si>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</si>
  <si>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</si>
  <si>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</si>
  <si>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</si>
  <si>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</si>
  <si>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</si>
  <si>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</si>
  <si>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</si>
  <si>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</si>
  <si>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</si>
  <si>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</si>
  <si>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</si>
  <si>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</si>
  <si>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</si>
  <si>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</si>
  <si>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</si>
  <si>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</si>
  <si>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</si>
  <si>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</si>
  <si>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</si>
  <si>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</si>
  <si>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</si>
  <si>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</si>
  <si>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</si>
  <si>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</si>
  <si>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</si>
  <si>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</si>
  <si>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</si>
  <si>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</si>
  <si>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</si>
  <si>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</si>
  <si>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</si>
  <si>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</si>
  <si>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</si>
  <si>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</si>
  <si>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</si>
  <si>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</si>
  <si>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</si>
  <si>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</si>
  <si>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</si>
  <si>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</si>
  <si>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</si>
  <si>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</si>
  <si>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</si>
  <si>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</si>
  <si>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</si>
  <si>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</si>
  <si>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</si>
  <si>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</si>
  <si>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</si>
  <si>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</si>
  <si>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</si>
  <si>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</si>
  <si>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</si>
  <si>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</si>
  <si>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</si>
  <si>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</si>
  <si>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</si>
  <si>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</si>
  <si>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</si>
  <si>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</si>
  <si>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</si>
  <si>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</si>
  <si>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</si>
  <si>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</si>
  <si>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</si>
  <si>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</si>
  <si>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</si>
  <si>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</si>
  <si>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</si>
  <si>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</si>
  <si>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</si>
  <si>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</si>
  <si>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</si>
  <si>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</si>
  <si>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</si>
  <si>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</si>
  <si>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</si>
  <si>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</si>
  <si>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</si>
  <si>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</si>
  <si>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</si>
  <si>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</si>
  <si>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</si>
  <si>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</si>
  <si>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</si>
  <si>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</si>
  <si>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</si>
  <si>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</si>
  <si>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</si>
  <si>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</si>
  <si>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</si>
  <si>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</si>
  <si>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</si>
  <si>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</si>
  <si>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</si>
  <si>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</si>
  <si>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</si>
  <si>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</si>
  <si>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</si>
  <si>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</si>
  <si>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</si>
  <si>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</si>
  <si>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</si>
  <si>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</si>
  <si>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</si>
  <si>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</si>
  <si>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</si>
  <si>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</si>
  <si>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</si>
  <si>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</si>
  <si>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</si>
  <si>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</si>
  <si>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</si>
  <si>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</si>
  <si>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</si>
  <si>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</si>
  <si>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</si>
  <si>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</si>
  <si>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</si>
  <si>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</si>
  <si>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</si>
  <si>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</si>
  <si>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</si>
  <si>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</si>
  <si>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</si>
  <si>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</si>
  <si>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</si>
  <si>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</si>
  <si>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</si>
  <si>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</si>
  <si>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</si>
  <si>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</si>
  <si>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</si>
  <si>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</si>
  <si>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</si>
  <si>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</si>
  <si>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</si>
  <si>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</si>
  <si>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</si>
  <si>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</si>
  <si>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</si>
  <si>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</si>
  <si>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</si>
  <si>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</si>
  <si>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</si>
  <si>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</si>
  <si>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</si>
  <si>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</si>
  <si>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</si>
  <si>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</si>
  <si>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</si>
  <si>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</si>
  <si>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</si>
  <si>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</si>
  <si>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</si>
  <si>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</si>
  <si>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</si>
  <si>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</si>
  <si>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</si>
  <si>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</si>
  <si>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</si>
  <si>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</si>
  <si>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</si>
  <si>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</si>
  <si>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</si>
  <si>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</si>
  <si>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</si>
  <si>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</si>
  <si>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</si>
  <si>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</si>
  <si>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</si>
  <si>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</si>
  <si>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</si>
  <si>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</si>
  <si>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</si>
  <si>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</si>
  <si>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</si>
  <si>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</si>
  <si>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</si>
  <si>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</si>
  <si>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</si>
  <si>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</si>
  <si>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</si>
  <si>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</si>
  <si>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</si>
  <si>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</si>
  <si>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</si>
  <si>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</si>
  <si>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</si>
  <si>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</si>
  <si>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</si>
  <si>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</si>
  <si>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</si>
  <si>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</si>
  <si>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</si>
  <si>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</si>
  <si>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</si>
  <si>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</si>
  <si>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</si>
  <si>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</si>
  <si>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</si>
  <si>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</si>
  <si>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</si>
  <si>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</si>
  <si>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</si>
  <si>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</si>
  <si>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</si>
  <si>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</si>
  <si>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</si>
  <si>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</si>
  <si>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</si>
  <si>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</si>
  <si>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</si>
  <si>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</si>
  <si>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</si>
  <si>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</si>
  <si>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</si>
  <si>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</si>
  <si>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</si>
  <si>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</si>
  <si>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</si>
  <si>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</si>
  <si>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</si>
  <si>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</si>
  <si>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</si>
  <si>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</si>
  <si>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</si>
  <si>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</si>
  <si>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</si>
  <si>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</si>
  <si>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</si>
  <si>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</si>
  <si>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</si>
  <si>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</si>
  <si>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</si>
  <si>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</si>
  <si>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</si>
  <si>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</si>
  <si>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</si>
  <si>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</si>
  <si>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</si>
  <si>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</si>
  <si>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</si>
  <si>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</si>
  <si>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</si>
  <si>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</si>
  <si>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</si>
  <si>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</si>
  <si>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</si>
  <si>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</si>
  <si>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</si>
  <si>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</si>
  <si>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</si>
  <si>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</si>
  <si>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</si>
  <si>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</si>
  <si>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</si>
  <si>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</si>
  <si>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</si>
  <si>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</si>
  <si>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</si>
  <si>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</si>
  <si>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</si>
  <si>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</si>
  <si>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</si>
  <si>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</si>
  <si>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</si>
  <si>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</si>
  <si>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</si>
  <si>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</si>
  <si>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</si>
  <si>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</si>
  <si>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</si>
  <si>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</si>
  <si>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</si>
  <si>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</si>
  <si>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</si>
  <si>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</si>
  <si>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</si>
  <si>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</si>
  <si>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</si>
  <si>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</si>
  <si>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</si>
  <si>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</si>
  <si>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</si>
  <si>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</si>
  <si>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</si>
  <si>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</si>
  <si>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</si>
  <si>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</si>
  <si>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</si>
  <si>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</si>
  <si>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</si>
  <si>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</si>
  <si>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</si>
  <si>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</si>
  <si>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</si>
  <si>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</si>
  <si>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</si>
  <si>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</si>
  <si>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</si>
  <si>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</si>
  <si>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</si>
  <si>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</si>
  <si>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</si>
  <si>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</si>
  <si>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</si>
  <si>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</si>
  <si>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</si>
  <si>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</si>
  <si>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</si>
  <si>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</si>
  <si>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</si>
  <si>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</si>
  <si>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</si>
  <si>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</si>
  <si>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</si>
  <si>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</si>
  <si>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</si>
  <si>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</si>
  <si>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</si>
  <si>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</si>
  <si>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</si>
  <si>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</si>
  <si>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</si>
  <si>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</si>
  <si>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</si>
  <si>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</si>
  <si>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</si>
  <si>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</si>
  <si>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</si>
  <si>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</si>
  <si>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</si>
  <si>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</si>
  <si>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</si>
  <si>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</si>
  <si>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</si>
  <si>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</si>
  <si>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</si>
  <si>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</si>
  <si>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</si>
  <si>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</si>
  <si>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</si>
  <si>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</si>
  <si>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</si>
  <si>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</si>
  <si>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</si>
  <si>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</si>
  <si>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</si>
  <si>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</si>
  <si>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</si>
  <si>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</si>
  <si>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</si>
  <si>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</si>
  <si>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</si>
  <si>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</si>
  <si>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</si>
  <si>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</si>
  <si>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</si>
  <si>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</si>
  <si>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</si>
  <si>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</si>
  <si>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</si>
  <si>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</si>
  <si>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</si>
  <si>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</si>
  <si>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</si>
  <si>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</si>
  <si>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</si>
  <si>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</si>
  <si>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</si>
  <si>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</si>
  <si>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</si>
  <si>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</si>
  <si>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</si>
  <si>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</si>
  <si>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</si>
  <si>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</si>
  <si>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</si>
  <si>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</si>
  <si>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</si>
  <si>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</si>
  <si>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</si>
  <si>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</si>
  <si>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</si>
  <si>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</si>
  <si>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</si>
  <si>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</si>
  <si>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</si>
  <si>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</si>
  <si>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</si>
  <si>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</si>
  <si>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</si>
  <si>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</si>
  <si>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</si>
  <si>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</si>
  <si>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</si>
  <si>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</si>
  <si>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</si>
  <si>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</si>
  <si>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</si>
  <si>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</si>
  <si>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</si>
  <si>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</si>
  <si>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</si>
  <si>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</si>
  <si>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</si>
  <si>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</si>
  <si>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</si>
  <si>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</si>
  <si>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</si>
  <si>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</si>
  <si>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</si>
  <si>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</si>
  <si>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</si>
  <si>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</si>
  <si>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</si>
  <si>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</si>
  <si>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</si>
  <si>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</si>
  <si>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</si>
  <si>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</si>
  <si>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</si>
  <si>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</si>
  <si>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</si>
  <si>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</si>
  <si>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</si>
  <si>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</si>
  <si>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</si>
  <si>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</si>
  <si>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</si>
  <si>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</si>
  <si>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</si>
  <si>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</si>
  <si>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</si>
  <si>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</si>
  <si>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</si>
  <si>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</si>
  <si>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</si>
  <si>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</si>
  <si>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</si>
  <si>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</si>
  <si>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</si>
  <si>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</si>
  <si>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</si>
  <si>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</si>
  <si>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</si>
  <si>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</si>
  <si>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</si>
  <si>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</si>
  <si>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</si>
  <si>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</si>
  <si>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</si>
  <si>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</si>
  <si>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</si>
  <si>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</si>
  <si>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</si>
  <si>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</si>
  <si>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</si>
  <si>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</si>
  <si>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</si>
  <si>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</si>
  <si>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</si>
  <si>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</si>
  <si>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</si>
  <si>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</si>
  <si>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</si>
  <si>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</si>
  <si>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</si>
  <si>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</si>
  <si>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</si>
  <si>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</si>
  <si>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</si>
  <si>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</si>
  <si>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</si>
  <si>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</si>
  <si>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</si>
  <si>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</si>
  <si>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</si>
  <si>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</si>
  <si>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</si>
  <si>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</si>
  <si>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</si>
  <si>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</si>
  <si>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</si>
  <si>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</si>
  <si>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</si>
  <si>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</si>
  <si>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</si>
  <si>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</si>
  <si>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</si>
  <si>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</si>
  <si>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</si>
  <si>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</si>
  <si>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</si>
  <si>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</si>
  <si>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</si>
  <si>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</si>
  <si>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</si>
  <si>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</si>
  <si>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</si>
  <si>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</si>
  <si>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</si>
  <si>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</si>
  <si>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</si>
  <si>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</si>
  <si>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</si>
  <si>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</si>
  <si>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</si>
  <si>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</si>
  <si>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</si>
  <si>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</si>
  <si>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</si>
  <si>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</si>
  <si>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</si>
  <si>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</si>
  <si>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</si>
  <si>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</si>
  <si>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</si>
  <si>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</si>
  <si>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</si>
  <si>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</si>
  <si>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</si>
  <si>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</si>
  <si>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</si>
  <si>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</si>
  <si>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</si>
  <si>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</si>
  <si>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</si>
  <si>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</si>
  <si>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</si>
  <si>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</si>
  <si>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</si>
  <si>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</si>
  <si>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</si>
  <si>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</si>
  <si>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</si>
  <si>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</si>
  <si>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</si>
  <si>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</si>
  <si>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</si>
  <si>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</si>
  <si>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</si>
  <si>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</si>
  <si>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</si>
  <si>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</si>
  <si>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</si>
  <si>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</si>
  <si>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</si>
  <si>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</si>
  <si>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</si>
  <si>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</si>
  <si>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</si>
  <si>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</si>
  <si>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</si>
  <si>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</si>
  <si>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</si>
  <si>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</si>
  <si>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</si>
  <si>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</si>
  <si>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</si>
  <si>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</si>
  <si>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</si>
  <si>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</si>
  <si>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</si>
  <si>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</si>
  <si>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</si>
  <si>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</si>
  <si>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</si>
  <si>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</si>
  <si>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</si>
  <si>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</si>
  <si>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</si>
  <si>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</si>
  <si>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</si>
  <si>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</si>
  <si>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</si>
  <si>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</si>
  <si>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</si>
  <si>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</si>
  <si>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</si>
  <si>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</si>
  <si>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</si>
  <si>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</si>
  <si>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</si>
  <si>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</si>
  <si>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</si>
  <si>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</si>
  <si>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</si>
  <si>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</si>
  <si>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</si>
  <si>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</si>
  <si>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</si>
  <si>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</si>
  <si>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</si>
  <si>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</si>
  <si>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</si>
  <si>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</si>
  <si>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</si>
  <si>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</si>
  <si>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</si>
  <si>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</si>
  <si>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</si>
  <si>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</si>
  <si>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</si>
  <si>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</si>
  <si>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</si>
  <si>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</si>
  <si>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</si>
  <si>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</si>
  <si>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</si>
  <si>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</si>
  <si>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</si>
  <si>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</si>
  <si>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</si>
  <si>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</si>
  <si>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</si>
  <si>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</si>
  <si>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</si>
  <si>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</si>
  <si>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</si>
  <si>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</si>
  <si>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</si>
  <si>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</si>
  <si>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</si>
  <si>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</si>
  <si>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</si>
  <si>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</si>
  <si>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</si>
  <si>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</si>
  <si>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</si>
  <si>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</si>
  <si>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</si>
  <si>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</si>
  <si>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</si>
  <si>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</si>
  <si>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</si>
  <si>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</si>
  <si>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</si>
  <si>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</si>
  <si>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</si>
  <si>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</si>
  <si>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</si>
  <si>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</si>
  <si>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</si>
  <si>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</si>
  <si>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</si>
  <si>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</si>
  <si>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</si>
  <si>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</si>
  <si>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</si>
  <si>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</si>
  <si>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</si>
  <si>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</si>
  <si>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</si>
  <si>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</si>
  <si>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</si>
  <si>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</si>
  <si>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</si>
  <si>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</si>
  <si>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</si>
  <si>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</si>
  <si>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</si>
  <si>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</si>
  <si>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</si>
  <si>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</si>
  <si>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</si>
  <si>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</si>
  <si>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</si>
  <si>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</si>
  <si>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</si>
  <si>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</si>
  <si>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</si>
  <si>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</si>
  <si>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</si>
  <si>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</si>
  <si>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</si>
  <si>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</si>
  <si>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</si>
  <si>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</si>
  <si>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</si>
  <si>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</si>
  <si>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</si>
  <si>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</si>
  <si>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</si>
  <si>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</si>
  <si>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</si>
  <si>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</si>
  <si>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</si>
  <si>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</si>
  <si>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</si>
  <si>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</si>
  <si>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</si>
  <si>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</si>
  <si>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</si>
  <si>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</si>
  <si>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</si>
  <si>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</si>
  <si>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</si>
  <si>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</si>
  <si>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</si>
  <si>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</si>
  <si>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</si>
  <si>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</si>
  <si>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</si>
  <si>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</si>
  <si>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</si>
  <si>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</si>
  <si>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</si>
  <si>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</si>
  <si>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</si>
  <si>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</si>
  <si>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</si>
  <si>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</si>
  <si>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</si>
  <si>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</si>
  <si>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</si>
  <si>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</si>
  <si>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</si>
  <si>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</si>
  <si>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</si>
  <si>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</si>
  <si>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</si>
  <si>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</si>
  <si>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</si>
  <si>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</si>
  <si>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</si>
  <si>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</si>
  <si>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</si>
  <si>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</si>
  <si>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</si>
  <si>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</si>
  <si>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</si>
  <si>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</si>
  <si>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</si>
  <si>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</si>
  <si>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</si>
  <si>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</si>
  <si>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</si>
  <si>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</si>
  <si>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</si>
  <si>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</si>
  <si>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</si>
  <si>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</si>
  <si>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</si>
  <si>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</si>
  <si>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</si>
  <si>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</si>
  <si>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</si>
  <si>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</si>
  <si>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</si>
  <si>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</si>
  <si>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</si>
  <si>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</si>
  <si>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</si>
  <si>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</si>
  <si>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</si>
  <si>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</si>
  <si>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</si>
  <si>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</si>
  <si>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</si>
  <si>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</si>
  <si>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</si>
  <si>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</si>
  <si>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</si>
  <si>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</si>
  <si>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</si>
  <si>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</si>
  <si>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</si>
  <si>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</si>
  <si>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</si>
  <si>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</si>
  <si>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</si>
  <si>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</si>
  <si>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</si>
  <si>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</si>
  <si>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</si>
  <si>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</si>
  <si>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</si>
  <si>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</si>
  <si>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</si>
  <si>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</si>
  <si>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</si>
  <si>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</si>
  <si>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</si>
  <si>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</si>
  <si>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</si>
  <si>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</si>
  <si>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</si>
  <si>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</si>
  <si>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</si>
  <si>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</si>
  <si>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</si>
  <si>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</si>
  <si>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</si>
  <si>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</si>
  <si>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</si>
  <si>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</si>
  <si>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</si>
  <si>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</si>
  <si>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</si>
  <si>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</si>
  <si>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</si>
  <si>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</si>
  <si>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</si>
  <si>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</si>
  <si>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</si>
  <si>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</si>
  <si>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</si>
  <si>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</si>
  <si>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</si>
  <si>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</si>
  <si>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</si>
  <si>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</si>
  <si>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</si>
  <si>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</si>
  <si>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</si>
  <si>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</si>
  <si>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</si>
  <si>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</si>
  <si>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</si>
  <si>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</si>
  <si>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</si>
  <si>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</si>
  <si>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</si>
  <si>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</si>
  <si>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</si>
  <si>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</si>
  <si>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</si>
  <si>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</si>
  <si>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</si>
  <si>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</si>
  <si>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</si>
  <si>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</si>
  <si>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</si>
  <si>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</si>
  <si>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</si>
  <si>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</si>
  <si>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</si>
  <si>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</si>
  <si>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</si>
  <si>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</si>
  <si>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</si>
  <si>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</si>
  <si>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</si>
  <si>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</si>
  <si>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</si>
  <si>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</si>
  <si>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</si>
  <si>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</si>
  <si>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</si>
  <si>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</si>
  <si>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</si>
  <si>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</si>
  <si>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</si>
  <si>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</si>
  <si>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</si>
  <si>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</si>
  <si>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</si>
  <si>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</si>
  <si>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</si>
  <si>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</si>
  <si>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</si>
  <si>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</si>
  <si>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</si>
  <si>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</si>
  <si>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</si>
  <si>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</si>
  <si>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</si>
  <si>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</si>
  <si>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</si>
  <si>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</si>
  <si>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</si>
  <si>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</si>
  <si>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</si>
  <si>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</si>
  <si>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</si>
  <si>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</si>
  <si>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</si>
  <si>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</si>
  <si>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</si>
  <si>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</si>
  <si>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</si>
  <si>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</si>
  <si>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</si>
  <si>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</si>
  <si>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</si>
  <si>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</si>
  <si>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</si>
  <si>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</si>
  <si>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</si>
  <si>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</si>
  <si>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</si>
  <si>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</si>
  <si>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</si>
  <si>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</si>
  <si>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</si>
  <si>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</si>
  <si>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</si>
  <si>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</si>
  <si>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</si>
  <si>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</si>
  <si>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</si>
  <si>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</si>
  <si>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</si>
  <si>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</si>
  <si>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</si>
  <si>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</si>
  <si>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</si>
  <si>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</si>
  <si>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</si>
  <si>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</si>
  <si>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</si>
  <si>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</si>
  <si>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</si>
  <si>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</si>
  <si>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</si>
  <si>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</si>
  <si>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</si>
  <si>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</si>
  <si>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</si>
  <si>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</si>
  <si>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</si>
  <si>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</si>
  <si>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</si>
  <si>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</si>
  <si>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</si>
  <si>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</si>
  <si>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</si>
  <si>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</si>
  <si>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</si>
  <si>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</si>
  <si>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</si>
  <si>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</si>
  <si>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</si>
  <si>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</si>
  <si>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</si>
  <si>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</si>
  <si>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</si>
  <si>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</si>
  <si>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</si>
  <si>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</si>
  <si>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</si>
  <si>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</si>
  <si>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</si>
  <si>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</si>
  <si>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</si>
  <si>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</si>
  <si>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</si>
  <si>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</si>
  <si>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</si>
  <si>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</si>
  <si>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</si>
  <si>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</si>
  <si>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</si>
  <si>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</si>
  <si>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</si>
  <si>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</si>
  <si>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</si>
  <si>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</si>
  <si>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</si>
  <si>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</si>
  <si>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</si>
  <si>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</si>
  <si>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</si>
  <si>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</si>
  <si>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</si>
  <si>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</si>
  <si>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</si>
  <si>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</si>
  <si>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</si>
  <si>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</si>
  <si>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</si>
  <si>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</si>
  <si>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</si>
  <si>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</si>
  <si>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</si>
  <si>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</si>
  <si>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</si>
  <si>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</si>
  <si>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</si>
  <si>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</si>
  <si>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</si>
  <si>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</si>
  <si>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</si>
  <si>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</si>
  <si>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</si>
  <si>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</si>
  <si>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</si>
  <si>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</si>
  <si>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</si>
  <si>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</si>
  <si>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</si>
  <si>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</si>
  <si>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</si>
  <si>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</si>
  <si>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</si>
  <si>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</si>
  <si>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</si>
  <si>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</si>
  <si>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</si>
  <si>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</si>
  <si>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</si>
  <si>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</si>
  <si>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</si>
  <si>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</si>
  <si>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</si>
  <si>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</si>
  <si>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</si>
  <si>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</si>
  <si>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</si>
  <si>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</si>
  <si>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</si>
  <si>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</si>
  <si>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</si>
  <si>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</si>
  <si>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</si>
  <si>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</si>
  <si>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</si>
  <si>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</si>
  <si>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</si>
  <si>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</si>
  <si>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</si>
  <si>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</si>
  <si>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</si>
  <si>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</si>
  <si>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</si>
  <si>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</si>
  <si>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</si>
  <si>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</si>
  <si>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</si>
  <si>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</si>
  <si>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</si>
  <si>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</si>
  <si>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</si>
  <si>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</si>
  <si>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</si>
  <si>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</si>
  <si>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</si>
  <si>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</si>
  <si>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</si>
  <si>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</si>
  <si>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</si>
  <si>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</si>
  <si>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</si>
  <si>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</si>
  <si>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</si>
  <si>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</si>
  <si>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</si>
  <si>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</si>
  <si>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</si>
  <si>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</si>
  <si>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</si>
  <si>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</si>
  <si>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</si>
  <si>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</si>
  <si>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</si>
  <si>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</si>
  <si>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</si>
  <si>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</si>
  <si>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</si>
  <si>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</si>
  <si>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</si>
  <si>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</si>
  <si>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</si>
  <si>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</si>
  <si>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</si>
  <si>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</si>
  <si>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</si>
  <si>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</si>
  <si>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</si>
  <si>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</si>
  <si>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</si>
  <si>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</si>
  <si>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</si>
  <si>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</si>
  <si>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</si>
  <si>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</si>
  <si>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</si>
  <si>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</si>
  <si>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</si>
  <si>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</si>
  <si>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</si>
  <si>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</si>
  <si>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</si>
  <si>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</si>
  <si>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</si>
  <si>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</si>
  <si>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</si>
  <si>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</si>
  <si>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</si>
  <si>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</si>
  <si>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</si>
  <si>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</si>
  <si>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</si>
  <si>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</si>
  <si>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</si>
  <si>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</si>
  <si>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</si>
  <si>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</si>
  <si>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</si>
  <si>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</si>
  <si>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</si>
  <si>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</si>
  <si>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</si>
  <si>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</si>
  <si>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</si>
  <si>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</si>
  <si>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</si>
  <si>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</si>
  <si>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</si>
  <si>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</si>
  <si>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</si>
  <si>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</si>
  <si>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</si>
  <si>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</si>
  <si>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</si>
  <si>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</si>
  <si>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</si>
  <si>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</si>
  <si>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</si>
  <si>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</si>
  <si>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</si>
  <si>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</si>
  <si>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</si>
  <si>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</si>
  <si>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</si>
  <si>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</si>
  <si>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</si>
  <si>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</si>
  <si>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</si>
  <si>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</si>
  <si>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</si>
  <si>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</si>
  <si>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</si>
  <si>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</si>
  <si>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</si>
  <si>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</si>
  <si>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</si>
  <si>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</si>
  <si>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</si>
  <si>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</si>
  <si>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</si>
  <si>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</si>
  <si>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</si>
  <si>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</si>
  <si>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</si>
  <si>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</si>
  <si>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</si>
  <si>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</si>
  <si>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</si>
  <si>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</si>
  <si>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</si>
  <si>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</si>
  <si>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</si>
  <si>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</si>
  <si>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</si>
  <si>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</si>
  <si>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</si>
  <si>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</si>
  <si>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</si>
  <si>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</si>
  <si>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</si>
  <si>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</si>
  <si>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</si>
  <si>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</si>
  <si>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</si>
  <si>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</si>
  <si>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</si>
  <si>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</si>
  <si>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</si>
  <si>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</si>
  <si>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</si>
  <si>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</si>
  <si>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</si>
  <si>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</si>
  <si>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</si>
  <si>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</si>
  <si>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</si>
  <si>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</si>
  <si>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</si>
  <si>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</si>
  <si>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</si>
  <si>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</si>
  <si>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</si>
  <si>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</si>
  <si>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</si>
  <si>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</si>
  <si>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</si>
  <si>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</si>
  <si>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</si>
  <si>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</si>
  <si>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</si>
  <si>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</si>
  <si>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</si>
  <si>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</si>
  <si>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</si>
  <si>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</si>
  <si>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</si>
  <si>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</si>
  <si>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</si>
  <si>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</si>
  <si>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</si>
  <si>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</si>
  <si>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</si>
  <si>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</si>
  <si>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</si>
  <si>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</si>
  <si>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</si>
  <si>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</si>
  <si>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</si>
  <si>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</si>
  <si>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</si>
  <si>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</si>
  <si>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</si>
  <si>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</si>
  <si>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</si>
  <si>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</si>
  <si>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</si>
  <si>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</si>
  <si>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</si>
  <si>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</si>
  <si>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</si>
  <si>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</si>
  <si>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</si>
  <si>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</si>
  <si>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</si>
  <si>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</si>
  <si>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</si>
  <si>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</si>
  <si>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</si>
  <si>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</si>
  <si>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</si>
  <si>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</si>
  <si>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</si>
  <si>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</si>
  <si>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</si>
  <si>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</si>
  <si>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</si>
  <si>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</si>
  <si>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</si>
  <si>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</si>
  <si>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</si>
  <si>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</si>
  <si>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</si>
  <si>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</si>
  <si>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</si>
  <si>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</si>
  <si>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</si>
  <si>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</si>
  <si>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</si>
  <si>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</si>
  <si>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</si>
  <si>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</si>
  <si>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</si>
  <si>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</si>
  <si>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</si>
  <si>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</si>
  <si>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</si>
  <si>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</si>
  <si>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</si>
  <si>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</si>
  <si>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</si>
  <si>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</si>
  <si>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</si>
  <si>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</si>
  <si>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</si>
  <si>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</si>
  <si>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</si>
  <si>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</si>
  <si>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</si>
  <si>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</si>
  <si>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</si>
  <si>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</si>
  <si>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</si>
  <si>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</si>
  <si>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</si>
  <si>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</si>
  <si>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</si>
  <si>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</si>
  <si>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</si>
  <si>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</si>
  <si>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</si>
  <si>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</si>
  <si>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</si>
  <si>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</si>
  <si>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</si>
  <si>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</si>
  <si>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</si>
  <si>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</si>
  <si>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</si>
  <si>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</si>
  <si>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</si>
  <si>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</si>
  <si>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</si>
  <si>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</si>
  <si>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</si>
  <si>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</si>
  <si>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</si>
  <si>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</si>
  <si>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</si>
  <si>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</si>
  <si>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</si>
  <si>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</si>
  <si>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</si>
  <si>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</si>
  <si>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</si>
  <si>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</si>
  <si>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</si>
  <si>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</si>
  <si>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</si>
  <si>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</si>
  <si>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</si>
  <si>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</si>
  <si>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</si>
  <si>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</si>
  <si>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</si>
  <si>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</si>
  <si>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</si>
  <si>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</si>
  <si>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</si>
  <si>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</si>
  <si>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</si>
  <si>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</si>
  <si>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</si>
  <si>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</si>
  <si>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</si>
  <si>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</si>
  <si>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</si>
  <si>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</si>
  <si>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</si>
  <si>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</si>
  <si>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</si>
  <si>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</si>
  <si>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</si>
  <si>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</si>
  <si>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</si>
  <si>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</si>
  <si>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</si>
  <si>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</si>
  <si>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</si>
  <si>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</si>
  <si>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</si>
  <si>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</si>
  <si>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</si>
  <si>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</si>
  <si>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</si>
  <si>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</si>
  <si>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</si>
  <si>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</si>
  <si>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</si>
  <si>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</si>
  <si>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</si>
  <si>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</si>
  <si>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</si>
  <si>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</si>
  <si>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</si>
  <si>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</si>
  <si>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</si>
  <si>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</si>
  <si>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</si>
  <si>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</si>
  <si>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</si>
  <si>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</si>
  <si>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</si>
  <si>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</si>
  <si>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</si>
  <si>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</si>
  <si>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</si>
  <si>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</si>
  <si>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</si>
  <si>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</si>
  <si>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</si>
  <si>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</si>
  <si>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</si>
  <si>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</si>
  <si>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</si>
  <si>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</si>
  <si>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</si>
  <si>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</si>
  <si>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</si>
  <si>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</si>
  <si>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</si>
  <si>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</si>
  <si>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</si>
  <si>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</si>
  <si>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</si>
  <si>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</si>
  <si>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</si>
  <si>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</si>
  <si>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</si>
  <si>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</si>
  <si>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</si>
  <si>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</si>
  <si>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</si>
  <si>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</si>
  <si>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</si>
  <si>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</si>
  <si>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</si>
  <si>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</si>
  <si>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</si>
  <si>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</si>
  <si>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</si>
  <si>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</si>
  <si>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</si>
  <si>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</si>
  <si>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</si>
  <si>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</si>
  <si>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</si>
  <si>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</si>
  <si>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</si>
  <si>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</si>
  <si>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</si>
  <si>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</si>
  <si>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</si>
  <si>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</si>
  <si>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</si>
  <si>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</si>
  <si>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</si>
  <si>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</si>
  <si>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</si>
  <si>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</si>
  <si>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</si>
  <si>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</si>
  <si>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</si>
  <si>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</si>
  <si>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</si>
  <si>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</si>
  <si>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</si>
  <si>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</si>
  <si>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</si>
  <si>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</si>
  <si>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</si>
  <si>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</si>
  <si>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</si>
  <si>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</si>
  <si>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</si>
  <si>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</si>
  <si>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</si>
  <si>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</si>
  <si>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</si>
  <si>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</si>
  <si>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</si>
  <si>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</si>
  <si>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</si>
  <si>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</si>
  <si>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</si>
  <si>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</si>
  <si>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</si>
  <si>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</si>
  <si>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</si>
  <si>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</si>
  <si>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</si>
  <si>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</si>
  <si>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</si>
  <si>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</si>
  <si>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</si>
  <si>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</si>
  <si>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</si>
  <si>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</si>
  <si>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</si>
  <si>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</si>
  <si>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</si>
  <si>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</si>
  <si>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</si>
  <si>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</si>
  <si>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</si>
  <si>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</si>
  <si>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</si>
  <si>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</si>
  <si>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</si>
  <si>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</si>
  <si>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</si>
  <si>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</si>
  <si>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</si>
  <si>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</si>
  <si>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</si>
  <si>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</si>
  <si>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</si>
  <si>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</si>
  <si>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</si>
  <si>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</si>
  <si>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</si>
  <si>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</si>
  <si>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</si>
  <si>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</si>
  <si>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</si>
  <si>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</si>
  <si>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</si>
  <si>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</si>
  <si>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</si>
  <si>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</si>
  <si>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</si>
  <si>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</si>
  <si>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</si>
  <si>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</si>
  <si>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</si>
  <si>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</si>
  <si>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</si>
  <si>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</si>
  <si>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</si>
  <si>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</si>
  <si>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</si>
  <si>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</si>
  <si>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</si>
  <si>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</si>
  <si>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</si>
  <si>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</si>
  <si>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</si>
  <si>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</si>
  <si>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</si>
  <si>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</si>
  <si>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</si>
  <si>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</si>
  <si>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</si>
  <si>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</si>
  <si>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</si>
  <si>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</si>
  <si>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</si>
  <si>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</si>
  <si>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</si>
  <si>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</si>
  <si>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</si>
  <si>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</si>
  <si>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</si>
  <si>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</si>
  <si>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</si>
  <si>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</si>
  <si>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</si>
  <si>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</si>
  <si>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</si>
  <si>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</si>
  <si>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</si>
  <si>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</si>
  <si>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</si>
  <si>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</si>
  <si>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</si>
  <si>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</si>
  <si>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</si>
  <si>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</si>
  <si>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</si>
  <si>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</si>
  <si>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</si>
  <si>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</si>
  <si>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</si>
  <si>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</si>
  <si>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</si>
  <si>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</si>
  <si>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</si>
  <si>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</si>
  <si>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</si>
  <si>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</si>
  <si>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</si>
  <si>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</si>
  <si>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</si>
  <si>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</si>
  <si>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</si>
  <si>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</si>
  <si>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</si>
  <si>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</si>
  <si>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</si>
  <si>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</si>
  <si>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</si>
  <si>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</si>
  <si>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</si>
  <si>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</si>
  <si>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</si>
  <si>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</si>
  <si>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</si>
  <si>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</si>
  <si>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</si>
  <si>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</si>
  <si>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</si>
  <si>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</si>
  <si>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</si>
  <si>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</si>
  <si>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</si>
  <si>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</si>
  <si>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</si>
  <si>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</si>
  <si>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</si>
  <si>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</si>
  <si>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</si>
  <si>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</si>
  <si>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</si>
  <si>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</si>
  <si>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</si>
  <si>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</si>
  <si>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</si>
  <si>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</si>
  <si>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</si>
  <si>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</si>
  <si>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</si>
  <si>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</si>
  <si>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</si>
  <si>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</si>
  <si>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</si>
  <si>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</si>
  <si>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</si>
  <si>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</si>
  <si>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</si>
  <si>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</si>
  <si>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</si>
  <si>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</si>
  <si>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</si>
  <si>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</si>
  <si>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</si>
  <si>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</si>
  <si>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</si>
  <si>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</si>
  <si>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</si>
  <si>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</si>
  <si>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</si>
  <si>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</si>
  <si>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</si>
  <si>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</si>
  <si>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</si>
  <si>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</si>
  <si>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</si>
  <si>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</si>
  <si>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</si>
  <si>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</si>
  <si>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</si>
  <si>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</si>
  <si>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</si>
  <si>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</si>
  <si>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</si>
  <si>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</si>
  <si>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</si>
  <si>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</si>
  <si>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</si>
  <si>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</si>
  <si>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</si>
  <si>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</si>
  <si>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</si>
  <si>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</si>
  <si>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</si>
  <si>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</si>
  <si>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</si>
  <si>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</si>
  <si>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</si>
  <si>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</si>
  <si>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</si>
  <si>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</si>
  <si>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</si>
  <si>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</si>
  <si>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</si>
  <si>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</si>
  <si>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</si>
  <si>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</si>
  <si>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</si>
  <si>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</si>
  <si>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</si>
  <si>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</si>
  <si>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</si>
  <si>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</si>
  <si>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</si>
  <si>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</si>
  <si>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</si>
  <si>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</si>
  <si>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</si>
  <si>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</si>
  <si>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</si>
  <si>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</si>
  <si>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</si>
  <si>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</si>
  <si>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</si>
  <si>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</si>
  <si>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</si>
  <si>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</si>
  <si>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</si>
  <si>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</si>
  <si>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</si>
  <si>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</si>
  <si>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</si>
  <si>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</si>
  <si>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</si>
  <si>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</si>
  <si>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</si>
  <si>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</si>
  <si>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</si>
  <si>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</si>
  <si>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</si>
  <si>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</si>
  <si>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</si>
  <si>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</si>
  <si>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</si>
  <si>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</si>
  <si>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</si>
  <si>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</si>
  <si>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</si>
  <si>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</si>
  <si>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</si>
  <si>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</si>
  <si>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</si>
  <si>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</si>
  <si>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</si>
  <si>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</si>
  <si>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</si>
  <si>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</si>
  <si>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</si>
  <si>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</si>
  <si>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</si>
  <si>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</si>
  <si>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</si>
  <si>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</si>
  <si>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</si>
  <si>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</si>
  <si>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</si>
  <si>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</si>
  <si>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</si>
  <si>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</si>
  <si>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</si>
  <si>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</si>
  <si>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</si>
  <si>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</si>
  <si>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</si>
  <si>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</si>
  <si>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</si>
  <si>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</si>
  <si>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</si>
  <si>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</si>
  <si>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</si>
  <si>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</si>
  <si>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</si>
  <si>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</si>
  <si>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</si>
  <si>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</si>
  <si>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</si>
  <si>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</si>
  <si>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</si>
  <si>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</si>
  <si>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</si>
  <si>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</si>
  <si>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</si>
  <si>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</si>
  <si>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</si>
  <si>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</si>
  <si>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</si>
  <si>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</si>
  <si>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</si>
  <si>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</si>
  <si>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</si>
  <si>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</si>
  <si>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</si>
  <si>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</si>
  <si>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</si>
  <si>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</si>
  <si>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</si>
  <si>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</si>
  <si>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</si>
  <si>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</si>
  <si>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</si>
  <si>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</si>
  <si>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</si>
  <si>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</si>
  <si>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</si>
  <si>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</si>
  <si>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</si>
  <si>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</si>
  <si>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</si>
  <si>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</si>
  <si>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</si>
  <si>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</si>
  <si>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</si>
  <si>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</si>
  <si>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</si>
  <si>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</si>
  <si>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</si>
  <si>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</si>
  <si>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</si>
  <si>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</si>
  <si>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</si>
  <si>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</si>
  <si>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</si>
  <si>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</si>
  <si>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</si>
  <si>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</si>
  <si>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</si>
  <si>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</si>
  <si>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</si>
  <si>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</si>
  <si>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</si>
  <si>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</si>
  <si>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</si>
  <si>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</si>
  <si>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</si>
  <si>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</si>
  <si>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</si>
  <si>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</si>
  <si>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</si>
  <si>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</si>
  <si>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</si>
  <si>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</si>
  <si>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</si>
  <si>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</si>
  <si>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</si>
  <si>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</si>
  <si>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</si>
  <si>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</si>
  <si>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</si>
  <si>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</si>
  <si>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</si>
  <si>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</si>
  <si>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</si>
  <si>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</si>
  <si>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</si>
  <si>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</si>
  <si>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</si>
  <si>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</si>
  <si>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</si>
  <si>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</si>
  <si>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</si>
  <si>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</si>
  <si>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</si>
  <si>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</si>
  <si>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</si>
  <si>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</si>
  <si>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</si>
  <si>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</si>
  <si>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</si>
  <si>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</si>
  <si>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</si>
  <si>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</si>
  <si>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</si>
  <si>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</si>
  <si>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</si>
  <si>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</si>
  <si>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</si>
  <si>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</si>
  <si>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</si>
  <si>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</si>
  <si>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</si>
  <si>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</si>
  <si>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</si>
  <si>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</si>
  <si>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</si>
  <si>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</si>
  <si>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</si>
  <si>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</si>
  <si>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</si>
  <si>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</si>
  <si>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</si>
  <si>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</si>
  <si>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</si>
  <si>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</si>
  <si>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</si>
  <si>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</si>
  <si>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</si>
  <si>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</si>
  <si>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</si>
  <si>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</si>
  <si>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</si>
  <si>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</si>
  <si>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</si>
  <si>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</si>
  <si>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</si>
  <si>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</si>
  <si>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</si>
  <si>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</si>
  <si>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</si>
  <si>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</si>
  <si>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</si>
  <si>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</si>
  <si>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</si>
  <si>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</si>
  <si>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</si>
  <si>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</si>
  <si>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</si>
  <si>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</si>
  <si>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</si>
  <si>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</si>
  <si>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</si>
  <si>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</si>
  <si>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</si>
  <si>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</si>
  <si>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</si>
  <si>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</si>
  <si>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</si>
  <si>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</si>
  <si>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</si>
  <si>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</si>
  <si>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</si>
  <si>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</si>
  <si>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</si>
  <si>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</si>
  <si>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</si>
  <si>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</si>
  <si>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</si>
  <si>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</si>
  <si>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</si>
  <si>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</si>
  <si>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</si>
  <si>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</si>
  <si>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</si>
  <si>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</si>
  <si>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</si>
  <si>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</si>
  <si>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</si>
  <si>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</si>
  <si>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</si>
  <si>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</si>
  <si>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</si>
  <si>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</si>
  <si>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</si>
  <si>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</si>
  <si>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</si>
  <si>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</si>
  <si>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</si>
  <si>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</si>
  <si>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</si>
  <si>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</si>
  <si>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</si>
  <si>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</si>
  <si>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</si>
  <si>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</si>
  <si>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</si>
  <si>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</si>
  <si>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</si>
  <si>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</si>
  <si>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</si>
  <si>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</si>
  <si>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</si>
  <si>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</si>
  <si>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</si>
  <si>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</si>
  <si>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</si>
  <si>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</si>
  <si>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</si>
  <si>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</si>
  <si>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</si>
  <si>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</si>
  <si>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</si>
  <si>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</si>
  <si>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</si>
  <si>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</si>
  <si>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</si>
  <si>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</si>
  <si>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</si>
  <si>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</si>
  <si>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</si>
  <si>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</si>
  <si>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</si>
  <si>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</si>
  <si>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</si>
  <si>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</si>
  <si>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</si>
  <si>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</si>
  <si>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</si>
  <si>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</si>
  <si>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</si>
  <si>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</si>
  <si>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</si>
  <si>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</si>
  <si>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</si>
  <si>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</si>
  <si>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</si>
  <si>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</si>
  <si>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</si>
  <si>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</si>
  <si>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</si>
  <si>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</si>
  <si>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</si>
  <si>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</si>
  <si>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</si>
  <si>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</si>
  <si>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</si>
  <si>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</si>
  <si>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</si>
  <si>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</si>
  <si>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</si>
  <si>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</si>
  <si>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</si>
  <si>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</si>
  <si>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</si>
  <si>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</si>
  <si>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</si>
  <si>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</si>
  <si>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</si>
  <si>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</si>
  <si>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</si>
  <si>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</si>
  <si>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</si>
  <si>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</si>
  <si>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</si>
  <si>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</si>
  <si>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</si>
  <si>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</si>
  <si>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</si>
  <si>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</si>
  <si>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</si>
  <si>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</si>
  <si>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</si>
  <si>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</si>
  <si>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</si>
  <si>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</si>
  <si>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</si>
  <si>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</si>
  <si>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</si>
  <si>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</si>
  <si>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</si>
  <si>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</si>
  <si>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</si>
  <si>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</si>
  <si>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</si>
  <si>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</si>
  <si>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</si>
  <si>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</si>
  <si>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</si>
  <si>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</si>
  <si>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</si>
  <si>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</si>
  <si>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</si>
  <si>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</si>
  <si>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</si>
  <si>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</si>
  <si>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</si>
  <si>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</si>
  <si>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</si>
  <si>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</si>
  <si>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</si>
  <si>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</si>
  <si>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</si>
  <si>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</si>
  <si>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</si>
  <si>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</si>
  <si>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</si>
  <si>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</si>
  <si>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</si>
  <si>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</si>
  <si>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</si>
  <si>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</si>
  <si>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</si>
  <si>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</si>
  <si>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</si>
  <si>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</si>
  <si>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</si>
  <si>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</si>
  <si>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</si>
  <si>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</si>
  <si>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</si>
  <si>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</si>
  <si>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</si>
  <si>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</si>
  <si>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</si>
  <si>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</si>
  <si>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</si>
  <si>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</si>
  <si>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</si>
  <si>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</si>
  <si>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</si>
  <si>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</si>
  <si>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</si>
  <si>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</si>
  <si>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</si>
  <si>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</si>
  <si>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</si>
  <si>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</si>
  <si>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</si>
  <si>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</si>
  <si>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</si>
  <si>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</si>
  <si>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</si>
  <si>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</si>
  <si>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</si>
  <si>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</si>
  <si>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</si>
  <si>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</si>
  <si>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</si>
  <si>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</si>
  <si>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</si>
  <si>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</si>
  <si>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</si>
  <si>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</si>
  <si>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</si>
  <si>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</si>
  <si>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</si>
  <si>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</si>
  <si>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</si>
  <si>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</si>
  <si>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</si>
  <si>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</si>
  <si>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</si>
  <si>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</si>
  <si>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</si>
  <si>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</si>
  <si>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</si>
  <si>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</si>
  <si>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</si>
  <si>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</si>
  <si>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</si>
  <si>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</si>
  <si>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</si>
  <si>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</si>
  <si>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</si>
  <si>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</si>
  <si>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</si>
  <si>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</si>
  <si>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</si>
  <si>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</si>
  <si>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</si>
  <si>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</si>
  <si>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</si>
  <si>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</si>
  <si>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</si>
  <si>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</si>
  <si>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</si>
  <si>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</si>
  <si>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</si>
  <si>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</si>
  <si>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</si>
  <si>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</si>
  <si>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</si>
  <si>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</si>
  <si>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</si>
  <si>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</si>
  <si>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</si>
  <si>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</si>
  <si>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</si>
  <si>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</si>
  <si>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</si>
  <si>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</si>
  <si>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</si>
  <si>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</si>
  <si>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</si>
  <si>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</si>
  <si>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</si>
  <si>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</si>
  <si>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</si>
  <si>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</si>
  <si>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</si>
  <si>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</si>
  <si>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</si>
  <si>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</si>
  <si>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</si>
  <si>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</si>
  <si>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</si>
  <si>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</si>
  <si>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</si>
  <si>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</si>
  <si>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</si>
  <si>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</si>
  <si>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</si>
  <si>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</si>
  <si>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</si>
  <si>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</si>
  <si>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</si>
  <si>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</si>
  <si>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</si>
  <si>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</si>
  <si>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</si>
  <si>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</si>
  <si>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</si>
  <si>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</si>
  <si>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</si>
  <si>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</si>
  <si>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</si>
  <si>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</si>
  <si>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</si>
  <si>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</si>
  <si>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</si>
  <si>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</si>
  <si>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</si>
  <si>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</si>
  <si>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</si>
  <si>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</si>
  <si>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</si>
  <si>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</si>
  <si>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</si>
  <si>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</si>
  <si>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</si>
  <si>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</si>
  <si>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</si>
  <si>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</si>
  <si>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</si>
  <si>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</si>
  <si>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</si>
  <si>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</si>
  <si>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</si>
  <si>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</si>
  <si>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</si>
  <si>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</si>
  <si>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</si>
  <si>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</si>
  <si>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</si>
  <si>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</si>
  <si>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</si>
  <si>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</si>
  <si>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</si>
  <si>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</si>
  <si>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</si>
  <si>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</si>
  <si>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</si>
  <si>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</si>
  <si>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</si>
  <si>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</si>
  <si>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</si>
  <si>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</si>
  <si>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</si>
  <si>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</si>
  <si>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</si>
  <si>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</si>
  <si>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</si>
  <si>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</si>
  <si>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</si>
  <si>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</si>
  <si>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</si>
  <si>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</si>
  <si>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</si>
  <si>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</si>
  <si>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</si>
  <si>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</si>
  <si>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</si>
  <si>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</si>
  <si>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</si>
  <si>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</si>
  <si>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</si>
  <si>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</si>
  <si>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</si>
  <si>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</si>
  <si>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</si>
  <si>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</si>
  <si>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</si>
  <si>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</si>
  <si>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</si>
  <si>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</si>
  <si>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</si>
  <si>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</si>
  <si>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</si>
  <si>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</si>
  <si>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</si>
  <si>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</si>
  <si>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</si>
  <si>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</si>
  <si>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</si>
  <si>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</si>
  <si>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</si>
  <si>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</si>
  <si>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</si>
  <si>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</si>
  <si>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</si>
  <si>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</si>
  <si>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</si>
  <si>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</si>
  <si>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</si>
  <si>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</si>
  <si>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</si>
  <si>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</si>
  <si>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</si>
  <si>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</si>
  <si>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</si>
  <si>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</si>
  <si>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</si>
  <si>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</si>
  <si>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</si>
  <si>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</si>
  <si>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</si>
  <si>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</si>
  <si>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</si>
  <si>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</si>
  <si>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</si>
  <si>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</si>
  <si>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</si>
  <si>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</si>
  <si>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</si>
  <si>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</si>
  <si>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</si>
  <si>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</si>
  <si>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</si>
  <si>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</si>
  <si>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</si>
  <si>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</si>
  <si>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</si>
  <si>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</si>
  <si>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</si>
  <si>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</si>
  <si>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</si>
  <si>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</si>
  <si>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</si>
  <si>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</si>
  <si>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</si>
  <si>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</si>
  <si>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</si>
  <si>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</si>
  <si>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</si>
  <si>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</si>
  <si>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</si>
  <si>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</si>
  <si>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</si>
  <si>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</si>
  <si>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</si>
  <si>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</si>
  <si>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</si>
  <si>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</si>
  <si>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</si>
  <si>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</si>
  <si>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</si>
  <si>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</si>
  <si>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</si>
  <si>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</si>
  <si>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</si>
  <si>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</si>
  <si>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</si>
  <si>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</si>
  <si>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</si>
  <si>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</si>
  <si>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</si>
  <si>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</si>
  <si>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</si>
  <si>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</si>
  <si>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</si>
  <si>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</si>
  <si>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</si>
  <si>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</si>
  <si>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</si>
  <si>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</si>
  <si>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</si>
  <si>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</si>
  <si>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</si>
  <si>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</si>
  <si>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</si>
  <si>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</si>
  <si>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</si>
  <si>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</si>
  <si>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</si>
  <si>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</si>
  <si>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</si>
  <si>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</si>
  <si>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</si>
  <si>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</si>
  <si>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</si>
  <si>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</si>
  <si>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</si>
  <si>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</si>
  <si>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</si>
  <si>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</si>
  <si>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</si>
  <si>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</si>
  <si>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</si>
  <si>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</si>
  <si>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</si>
  <si>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</si>
  <si>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</si>
  <si>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</si>
  <si>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</si>
  <si>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</si>
  <si>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</si>
  <si>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</si>
  <si>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</si>
  <si>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</si>
  <si>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</si>
  <si>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</si>
  <si>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</si>
  <si>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</si>
  <si>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</si>
  <si>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</si>
  <si>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</si>
  <si>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</si>
  <si>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</si>
  <si>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</si>
  <si>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</si>
  <si>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</si>
  <si>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</si>
  <si>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</si>
  <si>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</si>
  <si>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</si>
  <si>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</si>
  <si>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</si>
  <si>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</si>
  <si>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</si>
  <si>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</si>
  <si>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</si>
  <si>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</si>
  <si>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</si>
  <si>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</si>
  <si>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</si>
  <si>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</si>
  <si>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</si>
  <si>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</si>
  <si>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</si>
  <si>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</si>
  <si>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</si>
  <si>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</si>
  <si>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</si>
  <si>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</si>
  <si>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</si>
  <si>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</si>
  <si>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</si>
  <si>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</si>
  <si>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</si>
  <si>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</si>
  <si>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</si>
  <si>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</si>
  <si>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</si>
  <si>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</si>
  <si>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</si>
  <si>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</si>
  <si>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</si>
  <si>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</si>
  <si>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</si>
  <si>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</si>
  <si>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</si>
  <si>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</si>
  <si>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</si>
  <si>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</si>
  <si>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</si>
  <si>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</si>
  <si>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</si>
  <si>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</si>
  <si>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</si>
  <si>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</si>
  <si>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</si>
  <si>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</si>
  <si>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</si>
  <si>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</si>
  <si>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</si>
  <si>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</si>
  <si>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</si>
  <si>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</si>
  <si>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</si>
  <si>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</si>
  <si>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</si>
  <si>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</si>
  <si>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</si>
  <si>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</si>
  <si>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</si>
  <si>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</si>
  <si>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</si>
  <si>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</si>
  <si>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</si>
  <si>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</si>
  <si>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</si>
  <si>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</si>
  <si>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</si>
  <si>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</si>
  <si>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</si>
  <si>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</si>
  <si>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</si>
  <si>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</si>
  <si>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</si>
  <si>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</si>
  <si>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</si>
  <si>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</si>
  <si>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</si>
  <si>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</si>
  <si>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</si>
  <si>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</si>
  <si>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</si>
  <si>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</si>
  <si>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</si>
  <si>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</si>
  <si>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</si>
  <si>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</si>
  <si>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</si>
  <si>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</si>
  <si>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</si>
  <si>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</si>
  <si>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</si>
  <si>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</si>
  <si>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</si>
  <si>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</si>
  <si>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</si>
  <si>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</si>
  <si>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</si>
  <si>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</si>
  <si>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</si>
  <si>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</si>
  <si>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</si>
  <si>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</si>
  <si>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</si>
  <si>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</si>
  <si>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</si>
  <si>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</si>
  <si>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</si>
  <si>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</si>
  <si>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</si>
  <si>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</si>
  <si>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</si>
  <si>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</si>
  <si>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</si>
  <si>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</si>
  <si>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</si>
  <si>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</si>
  <si>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</si>
  <si>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</si>
  <si>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</si>
  <si>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</si>
  <si>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</si>
  <si>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</si>
  <si>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</si>
  <si>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</si>
  <si>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</si>
  <si>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</si>
  <si>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</si>
  <si>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</si>
  <si>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</si>
  <si>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</si>
  <si>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</si>
  <si>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</si>
  <si>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</si>
  <si>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</si>
  <si>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</si>
  <si>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</si>
  <si>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</si>
  <si>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</si>
  <si>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</si>
  <si>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</si>
  <si>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</si>
  <si>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</si>
  <si>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</si>
  <si>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</si>
  <si>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</si>
  <si>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</si>
  <si>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</si>
  <si>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</si>
  <si>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</si>
  <si>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</si>
  <si>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</si>
  <si>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</si>
  <si>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</si>
  <si>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</si>
  <si>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</si>
  <si>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</si>
  <si>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</si>
  <si>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</si>
  <si>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</si>
  <si>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</si>
  <si>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</si>
  <si>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</si>
  <si>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</si>
  <si>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</si>
  <si>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</si>
  <si>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</si>
  <si>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</si>
  <si>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</si>
  <si>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</si>
  <si>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</si>
  <si>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</si>
  <si>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</si>
  <si>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</si>
  <si>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</si>
  <si>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</si>
  <si>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</si>
  <si>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</si>
  <si>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</si>
  <si>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</si>
  <si>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</si>
  <si>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</si>
  <si>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</si>
  <si>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</si>
  <si>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</si>
  <si>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</si>
  <si>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</si>
  <si>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</si>
  <si>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</si>
  <si>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</si>
  <si>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</si>
  <si>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</si>
  <si>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</si>
  <si>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</si>
  <si>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</si>
  <si>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</si>
  <si>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</si>
  <si>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</si>
  <si>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</si>
  <si>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</si>
  <si>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</si>
  <si>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</si>
  <si>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</si>
  <si>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</si>
  <si>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</si>
  <si>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</si>
  <si>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</si>
  <si>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</si>
  <si>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</si>
  <si>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</si>
  <si>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</si>
  <si>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</si>
  <si>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</si>
  <si>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</si>
  <si>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</si>
  <si>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</si>
  <si>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</si>
  <si>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</si>
  <si>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</si>
  <si>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</si>
  <si>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</si>
  <si>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</si>
  <si>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</si>
  <si>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</si>
  <si>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</si>
  <si>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</si>
  <si>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</si>
  <si>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</si>
  <si>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</si>
  <si>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</si>
  <si>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</si>
  <si>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</si>
  <si>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</si>
  <si>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</si>
  <si>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</si>
  <si>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</si>
  <si>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</si>
  <si>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</si>
  <si>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</si>
  <si>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</si>
  <si>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</si>
  <si>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</si>
  <si>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</si>
  <si>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</si>
  <si>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</si>
  <si>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</si>
  <si>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</si>
  <si>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</si>
  <si>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</si>
  <si>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</si>
  <si>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</si>
  <si>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</si>
  <si>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</si>
  <si>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</si>
  <si>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</si>
  <si>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</si>
  <si>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</si>
  <si>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</si>
  <si>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</si>
  <si>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</si>
  <si>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</si>
  <si>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</si>
  <si>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</si>
  <si>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</si>
  <si>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</si>
  <si>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</si>
  <si>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</si>
  <si>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</si>
  <si>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</si>
  <si>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</si>
  <si>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</si>
  <si>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</si>
  <si>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</si>
  <si>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</si>
  <si>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</si>
  <si>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</si>
  <si>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</si>
  <si>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</si>
  <si>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</si>
  <si>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</si>
  <si>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</si>
  <si>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</si>
  <si>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</si>
  <si>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</si>
  <si>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</si>
  <si>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</si>
  <si>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</si>
  <si>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</si>
  <si>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</si>
  <si>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</si>
  <si>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</si>
  <si>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</si>
  <si>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</si>
  <si>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</si>
  <si>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</si>
  <si>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</si>
  <si>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</si>
  <si>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</si>
  <si>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</si>
  <si>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</si>
  <si>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</si>
  <si>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</si>
  <si>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</si>
  <si>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</si>
  <si>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</si>
  <si>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</si>
  <si>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</si>
  <si>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</si>
  <si>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</si>
  <si>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</si>
  <si>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</si>
  <si>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</si>
  <si>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</si>
  <si>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</si>
  <si>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</si>
  <si>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</si>
  <si>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</si>
  <si>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</si>
  <si>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</si>
  <si>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</si>
  <si>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</si>
  <si>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</si>
  <si>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</si>
  <si>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</si>
  <si>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</si>
  <si>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</si>
  <si>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</si>
  <si>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</si>
  <si>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</si>
  <si>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</si>
  <si>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</si>
  <si>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</si>
  <si>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</si>
  <si>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</si>
  <si>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</si>
  <si>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</si>
  <si>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</si>
  <si>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</si>
  <si>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</si>
  <si>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</si>
  <si>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</si>
  <si>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</si>
  <si>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</si>
  <si>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</si>
  <si>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</si>
  <si>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</si>
  <si>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</si>
  <si>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</si>
  <si>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</si>
  <si>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</si>
  <si>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</si>
  <si>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</si>
  <si>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</si>
  <si>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</si>
  <si>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</si>
  <si>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</si>
  <si>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</si>
  <si>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</si>
  <si>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</si>
  <si>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</si>
  <si>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</si>
  <si>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</si>
  <si>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</si>
  <si>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</si>
  <si>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</si>
  <si>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</si>
  <si>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</si>
  <si>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</si>
  <si>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</si>
  <si>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</si>
  <si>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</si>
  <si>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</si>
  <si>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</si>
  <si>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</si>
  <si>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</si>
  <si>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</si>
  <si>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</si>
  <si>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</si>
  <si>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</si>
  <si>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</si>
  <si>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</si>
  <si>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</si>
  <si>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</si>
  <si>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</si>
  <si>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</si>
  <si>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</si>
  <si>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</si>
  <si>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</si>
  <si>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</si>
  <si>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</si>
  <si>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</si>
  <si>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</si>
  <si>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</si>
  <si>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</si>
  <si>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</si>
  <si>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</si>
  <si>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</si>
  <si>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</si>
  <si>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</si>
  <si>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</si>
  <si>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</si>
  <si>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</si>
  <si>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</si>
  <si>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</si>
  <si>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</si>
  <si>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</si>
  <si>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</si>
  <si>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</si>
  <si>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</si>
  <si>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</si>
  <si>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</si>
  <si>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</si>
  <si>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</si>
  <si>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</si>
  <si>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</si>
  <si>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</si>
  <si>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</si>
  <si>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</si>
  <si>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</si>
  <si>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</si>
  <si>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</si>
  <si>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</si>
  <si>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</si>
  <si>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</si>
  <si>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</si>
  <si>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</si>
  <si>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</si>
  <si>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</si>
  <si>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</si>
  <si>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</si>
  <si>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</si>
  <si>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</si>
  <si>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</si>
  <si>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</si>
  <si>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</si>
  <si>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</si>
  <si>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</si>
  <si>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</si>
  <si>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</si>
  <si>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</si>
  <si>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</si>
  <si>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</si>
  <si>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</si>
  <si>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</si>
  <si>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</si>
  <si>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</si>
  <si>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</si>
  <si>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</si>
  <si>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</si>
  <si>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</si>
  <si>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</si>
  <si>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</si>
  <si>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</si>
  <si>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</si>
  <si>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</si>
  <si>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</si>
  <si>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</si>
  <si>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</si>
  <si>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</si>
  <si>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</si>
  <si>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</si>
  <si>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</si>
  <si>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</si>
  <si>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</si>
  <si>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</si>
  <si>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</si>
  <si>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</si>
  <si>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</si>
  <si>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</si>
  <si>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</si>
  <si>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</si>
  <si>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</si>
  <si>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</si>
  <si>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</si>
  <si>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</si>
  <si>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</si>
  <si>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</si>
  <si>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</si>
  <si>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</si>
  <si>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</si>
  <si>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</si>
  <si>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</si>
  <si>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</si>
  <si>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</si>
  <si>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</si>
  <si>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</si>
  <si>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</si>
  <si>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</si>
  <si>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</si>
  <si>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</si>
  <si>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</si>
  <si>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</si>
  <si>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</si>
  <si>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</si>
  <si>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</si>
  <si>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</si>
  <si>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</si>
  <si>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</si>
  <si>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</si>
  <si>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</si>
  <si>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</si>
  <si>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</si>
  <si>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</si>
  <si>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</si>
  <si>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</si>
  <si>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</si>
  <si>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</si>
  <si>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</si>
  <si>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</si>
  <si>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</si>
  <si>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</si>
  <si>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</si>
  <si>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</si>
  <si>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</si>
  <si>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</si>
  <si>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</si>
  <si>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</si>
  <si>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</si>
  <si>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</si>
  <si>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</si>
  <si>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</si>
  <si>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</si>
  <si>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</si>
  <si>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</si>
  <si>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</si>
  <si>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</si>
  <si>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</si>
  <si>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</si>
  <si>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</si>
  <si>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</si>
  <si>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</si>
  <si>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</si>
  <si>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</si>
  <si>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</si>
  <si>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</si>
  <si>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</si>
  <si>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</si>
  <si>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</si>
  <si>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</si>
  <si>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</si>
  <si>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</si>
  <si>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</si>
  <si>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</si>
  <si>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</si>
  <si>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</si>
  <si>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</si>
  <si>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</si>
  <si>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</si>
  <si>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</si>
  <si>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</si>
  <si>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</si>
  <si>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</si>
  <si>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</si>
  <si>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</si>
  <si>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</si>
  <si>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</si>
  <si>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</si>
  <si>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</si>
  <si>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</si>
  <si>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</si>
  <si>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</si>
  <si>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</si>
  <si>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</si>
  <si>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</si>
  <si>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</si>
  <si>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</si>
  <si>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</si>
  <si>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</si>
  <si>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</si>
  <si>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</si>
  <si>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</si>
  <si>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</si>
  <si>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</si>
  <si>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</si>
  <si>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</si>
  <si>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</si>
  <si>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</si>
  <si>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</si>
  <si>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</si>
  <si>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</si>
  <si>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</si>
  <si>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</si>
  <si>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</si>
  <si>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</si>
  <si>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</si>
  <si>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</si>
  <si>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</si>
  <si>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</si>
  <si>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</si>
  <si>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</si>
  <si>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</si>
  <si>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</si>
  <si>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</si>
  <si>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</si>
  <si>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</si>
  <si>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</si>
  <si>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</si>
  <si>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</si>
  <si>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</si>
  <si>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</si>
  <si>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</si>
  <si>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</si>
  <si>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</si>
  <si>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</si>
  <si>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</si>
  <si>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</si>
  <si>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</si>
  <si>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</si>
  <si>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</si>
  <si>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</si>
  <si>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</si>
  <si>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</si>
  <si>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</si>
  <si>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</si>
  <si>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</si>
  <si>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</si>
  <si>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</si>
  <si>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</si>
  <si>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</si>
  <si>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</si>
  <si>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</si>
  <si>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</si>
  <si>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</si>
  <si>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</si>
  <si>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</si>
  <si>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</si>
  <si>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</si>
  <si>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</si>
  <si>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</si>
  <si>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</si>
  <si>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</si>
  <si>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</si>
  <si>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</si>
  <si>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</si>
  <si>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</si>
  <si>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</si>
  <si>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</si>
  <si>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</si>
  <si>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</si>
  <si>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</si>
  <si>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</si>
  <si>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</si>
  <si>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</si>
  <si>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</si>
  <si>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</si>
  <si>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</si>
  <si>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</si>
  <si>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</si>
  <si>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</si>
  <si>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</si>
  <si>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</si>
  <si>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</si>
  <si>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</si>
  <si>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</si>
  <si>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</si>
  <si>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</si>
  <si>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</si>
  <si>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</si>
  <si>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</si>
  <si>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</si>
  <si>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</si>
  <si>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</si>
  <si>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</si>
  <si>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</si>
  <si>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</si>
  <si>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</si>
  <si>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</si>
  <si>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</si>
  <si>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</si>
  <si>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</si>
  <si>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</si>
  <si>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</si>
  <si>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</si>
  <si>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</si>
  <si>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</si>
  <si>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</si>
  <si>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</si>
  <si>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</si>
  <si>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</si>
  <si>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</si>
  <si>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</si>
  <si>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</si>
  <si>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</si>
  <si>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</si>
  <si>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</si>
  <si>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</si>
  <si>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</si>
  <si>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</si>
  <si>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</si>
  <si>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</si>
  <si>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</si>
  <si>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</si>
  <si>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</si>
  <si>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</si>
  <si>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</si>
  <si>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</si>
  <si>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</si>
  <si>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</si>
  <si>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</si>
  <si>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</si>
  <si>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</si>
  <si>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</si>
  <si>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</si>
  <si>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</si>
  <si>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</si>
  <si>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</si>
  <si>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</si>
  <si>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</si>
  <si>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</si>
  <si>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</si>
  <si>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</si>
  <si>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</si>
  <si>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</si>
  <si>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</si>
  <si>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</si>
  <si>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</si>
  <si>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</si>
  <si>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</si>
  <si>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</si>
  <si>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</si>
  <si>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</si>
  <si>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</si>
  <si>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</si>
  <si>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</si>
  <si>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</si>
  <si>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</si>
  <si>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</si>
  <si>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</si>
  <si>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</si>
  <si>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</si>
  <si>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</si>
  <si>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</si>
  <si>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</si>
  <si>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</si>
  <si>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</si>
  <si>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</si>
  <si>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</si>
  <si>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</si>
  <si>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</si>
  <si>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</si>
  <si>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</si>
  <si>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</si>
  <si>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</si>
  <si>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</si>
  <si>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</si>
  <si>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</si>
  <si>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</si>
  <si>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</si>
  <si>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</si>
  <si>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</si>
  <si>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</si>
  <si>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</si>
  <si>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</si>
  <si>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</si>
  <si>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</si>
  <si>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</si>
  <si>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</si>
  <si>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</si>
  <si>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</si>
  <si>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</si>
  <si>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</si>
  <si>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</si>
  <si>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</si>
  <si>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</si>
  <si>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</si>
  <si>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</si>
  <si>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</si>
  <si>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</si>
  <si>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</si>
  <si>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</si>
  <si>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</si>
  <si>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</si>
  <si>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</si>
  <si>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</si>
  <si>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</si>
  <si>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</si>
  <si>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</si>
  <si>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</si>
  <si>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</si>
  <si>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</si>
  <si>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</si>
  <si>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</si>
  <si>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</si>
  <si>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</si>
  <si>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</si>
  <si>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</si>
  <si>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</si>
  <si>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</si>
  <si>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</si>
  <si>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</si>
  <si>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</si>
  <si>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</si>
  <si>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</si>
  <si>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</si>
  <si>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</si>
  <si>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</si>
  <si>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</si>
  <si>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</si>
  <si>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</si>
  <si>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</si>
  <si>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</si>
  <si>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</si>
  <si>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</si>
  <si>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</si>
  <si>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</si>
  <si>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</si>
  <si>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</si>
  <si>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</si>
  <si>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</si>
  <si>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</si>
  <si>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</si>
  <si>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</si>
  <si>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</si>
  <si>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</si>
  <si>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</si>
  <si>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</si>
  <si>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</si>
  <si>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</si>
  <si>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</si>
  <si>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</si>
  <si>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</si>
  <si>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</si>
  <si>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</si>
  <si>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</si>
  <si>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</si>
  <si>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</si>
  <si>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</si>
  <si>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</si>
  <si>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</si>
  <si>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</si>
  <si>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</si>
  <si>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</si>
  <si>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</si>
  <si>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</si>
  <si>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</si>
  <si>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</si>
  <si>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Type2</t>
  </si>
  <si>
    <t>Coffee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</si>
</sst>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GH₵&quot;* #,##0.00_-;\-&quot;GH₵&quot;* #,##0.00_-;_-&quot;GH₵&quot;* &quot;-&quot;??_-;_-@_-"/>
    <numFmt numFmtId="164" formatCode="0.0"/>
    <numFmt numFmtId="165" formatCode="0.0\ &quot;kg&quot;"/>
    <numFmt numFmtId="167" formatCode="_-[$$-409]* #,##0.00_ ;_-[$$-409]* \-#,##0.00\ ;_-[$$-409]* &quot;-&quot;??_ ;_-@_ "/>
    <numFmt numFmtId="168" formatCode="0.0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7" fontId="1" fillId="0" borderId="0" xfId="1" applyNumberFormat="1" applyFont="1" applyAlignment="1">
      <alignment vertical="center"/>
    </xf>
    <xf numFmtId="167" fontId="0" fillId="0" borderId="0" xfId="1" applyNumberFormat="1" applyFon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</cellXfs>
  <cellStyles count="2">
    <cellStyle name="Currency" xfId="1" builtinId="4"/>
    <cellStyle name="Normal" xfId="0" builtinId="0"/>
  </cellStyles>
  <dxfs count="25">
    <dxf>
      <numFmt numFmtId="168" formatCode="0.0&quot;kg&quot;"/>
    </dxf>
    <dxf>
      <numFmt numFmtId="167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240D-76BE-479D-B970-E5AEE436DA60}" name="OrdersTable" displayName="OrdersTable" ref="A1:O1001" totalsRowShown="0">
  <autoFilter ref="A1:O1001" xr:uid="{A3860455-35EF-4F0E-8A27-B66691E5594C}"/>
  <tableColumns count="15">
    <tableColumn id="1" xr3:uid="{DA91368F-B6B2-46CC-AF2B-EB31C136EE9F}" name="Order ID" dataDxfId="24"/>
    <tableColumn id="2" xr3:uid="{962FFB4B-6175-4FD0-BECF-75649D99319E}" name="Order Date" dataDxfId="23"/>
    <tableColumn id="3" xr3:uid="{A53499E5-365F-44C0-A288-F43416AFCC79}" name="Customer ID" dataDxfId="22"/>
    <tableColumn id="4" xr3:uid="{7FA7D651-99CA-458E-9400-5EC355A41825}" name="Product ID"/>
    <tableColumn id="5" xr3:uid="{F80968DB-0EF9-41E1-A370-ED5EB4F1971C}" name="Quantity" dataDxfId="21"/>
    <tableColumn id="6" xr3:uid="{272FCB4B-FFE7-427C-A70D-A4C0D669CF39}" name="Customer Name" dataDxfId="20">
      <calculatedColumnFormula>_xlfn.XLOOKUP('orders worksheet'!C2,'customers worsheet'!A:A,'customers worsheet'!B:B)</calculatedColumnFormula>
    </tableColumn>
    <tableColumn id="7" xr3:uid="{5E0C6A75-2E2B-46E1-96A0-5CF779A6341F}" name="Email" dataDxfId="19">
      <calculatedColumnFormula>IF(_xlfn.XLOOKUP(F2,'customers worsheet'!B:B,'customers worsheet'!C:C," ",0)=0," ", _xlfn.XLOOKUP(F2,'customers worsheet'!B:B,'customers worsheet'!C:C," ",0))</calculatedColumnFormula>
    </tableColumn>
    <tableColumn id="8" xr3:uid="{37757532-BC11-4F54-B7D7-05D9284CD178}" name="Country" dataDxfId="18">
      <calculatedColumnFormula>_xlfn.XLOOKUP(F2,'customers worsheet'!B:B,'customers worsheet'!G:G)</calculatedColumnFormula>
    </tableColumn>
    <tableColumn id="9" xr3:uid="{A1000ACA-F9BB-4C6A-8F12-839B85ED4CE8}" name="Coffee Type">
      <calculatedColumnFormula>_xlfn.XLOOKUP(D2,'products worsheet'!A:A,'products worsheet'!B:B)</calculatedColumnFormula>
    </tableColumn>
    <tableColumn id="10" xr3:uid="{7D8CAD64-ECAB-4371-8A1E-42974FC7BB22}" name="Coffee type name">
      <calculatedColumnFormula>IF(I2="Rob","Robusta",IF(I2="Exc","Excelsa",IF(I2="Ara","Arabica",IF(I2="Lib","Liberica",""))))</calculatedColumnFormula>
    </tableColumn>
    <tableColumn id="11" xr3:uid="{213C0BA3-0BE2-463C-9E22-7FBF28B1EDC0}" name="Roast Type">
      <calculatedColumnFormula>_xlfn.XLOOKUP(D2,'products worsheet'!A:A,'products worsheet'!D:D)</calculatedColumnFormula>
    </tableColumn>
    <tableColumn id="12" xr3:uid="{043FAF03-9DBB-49A3-B31C-28254BBC951C}" name="Roast Type2" dataDxfId="3">
      <calculatedColumnFormula>IF(K2="M","Medium",IF(K2="L","Light",IF(K2="D","Dark","")))</calculatedColumnFormula>
    </tableColumn>
    <tableColumn id="13" xr3:uid="{865C4807-02CA-41EE-9A68-45701BDCC469}" name="Size" dataDxfId="17">
      <calculatedColumnFormula>_xlfn.XLOOKUP(D2,'products worsheet'!A:A,'products worsheet'!F:F)</calculatedColumnFormula>
    </tableColumn>
    <tableColumn id="14" xr3:uid="{4AC9255F-CEB4-4C1D-B4E0-D7A761A113B4}" name="Unit Price" dataDxfId="16" dataCellStyle="Currency">
      <calculatedColumnFormula>_xlfn.XLOOKUP(D2,'products worsheet'!A:A,'products worsheet'!G:G)</calculatedColumnFormula>
    </tableColumn>
    <tableColumn id="15" xr3:uid="{D7E11BF7-44EB-4B7A-9F44-E3B08E0120C4}" name="Sales" dataDxfId="15">
      <calculatedColumnFormula>N2*E2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40F9F-B8F2-47FD-B650-B3D54406A460}" name="CustomerTable" displayName="CustomerTable" ref="A1:I1001" totalsRowShown="0" headerRowDxfId="5" dataDxfId="6">
  <autoFilter ref="A1:I1001" xr:uid="{CE840F9F-B8F2-47FD-B650-B3D54406A460}"/>
  <tableColumns count="9">
    <tableColumn id="1" xr3:uid="{D93E01C2-EC8D-4EE2-89B6-E5AF3EC820C0}" name="Customer ID" dataDxfId="14"/>
    <tableColumn id="2" xr3:uid="{DC2C452A-2FDA-492C-BB1A-B06A9FF6D8ED}" name="Customer Name" dataDxfId="13"/>
    <tableColumn id="3" xr3:uid="{B2E93B28-14FE-4043-87E8-DDBCA769B587}" name="Email" dataDxfId="12"/>
    <tableColumn id="4" xr3:uid="{720DE1A8-DA1F-4B50-BF39-A3C617680C07}" name="Phone Number" dataDxfId="11"/>
    <tableColumn id="5" xr3:uid="{F8AA6A2B-C0EB-4BA1-A39C-A80313D8B0CE}" name="Address Line 1" dataDxfId="10"/>
    <tableColumn id="6" xr3:uid="{8DCF7101-7550-4777-94C5-9EEE6CE18D24}" name="City" dataDxfId="9"/>
    <tableColumn id="7" xr3:uid="{48AE4403-9334-476D-9342-DBDC30EA7163}" name="Country" dataDxfId="8"/>
    <tableColumn id="8" xr3:uid="{5705B9C9-C434-4578-9E18-85EDC3EB8809}" name="Postcode" dataDxfId="7"/>
    <tableColumn id="9" xr3:uid="{D81D251D-3EEF-4AA3-8B66-87FA2A7FC3A2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C8B5A-68B8-463B-9DC5-D1E6AED797AC}" name="ProductTable" displayName="ProductTable" ref="A1:I49" totalsRowShown="0">
  <autoFilter ref="A1:I49" xr:uid="{533C8B5A-68B8-463B-9DC5-D1E6AED797AC}"/>
  <tableColumns count="9">
    <tableColumn id="1" xr3:uid="{366772FA-E803-494E-B622-FE73678807D4}" name="Product ID"/>
    <tableColumn id="2" xr3:uid="{AD9AEF3F-5F8E-489F-82F5-92648372E903}" name="Coffee Type"/>
    <tableColumn id="8" xr3:uid="{C3DC41BE-5BD1-490F-B8D6-8CBA7276DBA8}" name="Coffee Type2" dataDxfId="4">
      <calculatedColumnFormula>IF(ProductTable[[#This Row],[Coffee Type]]="Rob","Robusta",IF(ProductTable[[#This Row],[Coffee Type]]="Exc","Excelsa",IF(ProductTable[[#This Row],[Coffee Type]]="Ara","Arabica",IF(ProductTable[[#This Row],[Coffee Type]]="Lib","Liberica",""))))</calculatedColumnFormula>
    </tableColumn>
    <tableColumn id="3" xr3:uid="{A5C0ADB3-DBCE-4FF6-9DC8-8C93DC93F736}" name="Roast Type"/>
    <tableColumn id="9" xr3:uid="{B7767BAD-F493-4EF1-8D63-CED35EDAA772}" name="Roast Type2" dataDxfId="2">
      <calculatedColumnFormula>IF(ProductTable[[#This Row],[Roast Type]]="M","Medium",IF(ProductTable[[#This Row],[Roast Type]]="L","Light",IF(ProductTable[[#This Row],[Roast Type]]="D","Dark","")))</calculatedColumnFormula>
    </tableColumn>
    <tableColumn id="4" xr3:uid="{FB071F1F-8569-4B4E-88A3-9B00E3BC1435}" name="Size" dataDxfId="0"/>
    <tableColumn id="5" xr3:uid="{C6386384-E4EC-46C6-B6A3-4DEA26C597A8}" name="Unit Price" dataDxfId="1"/>
    <tableColumn id="6" xr3:uid="{BAA3C14D-A58E-4233-A272-C07ABBFD2C50}" name="Price per 100g"/>
    <tableColumn id="7" xr3:uid="{4C78ADBB-37C1-41EC-B6EB-00E926CD88EE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rgb="FFFF0000"/>
  </sheetPr>
  <dimension ref="A1:M1001"/>
  <sheetViews>
    <sheetView topLeftCell="A985" zoomScale="115" zoomScaleNormal="115" workbookViewId="0">
      <selection sqref="A1:M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rgb="FFFF0000"/>
  </sheetPr>
  <dimension ref="A1:I1001"/>
  <sheetViews>
    <sheetView topLeftCell="A982" workbookViewId="0">
      <selection sqref="A1:I100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rgb="FFFF0000"/>
  </sheetPr>
  <dimension ref="A1:G49"/>
  <sheetViews>
    <sheetView workbookViewId="0">
      <selection sqref="A1:G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0455-35EF-4F0E-8A27-B66691E5594C}">
  <sheetPr>
    <tabColor rgb="FF92D050"/>
  </sheetPr>
  <dimension ref="A1:O1001"/>
  <sheetViews>
    <sheetView tabSelected="1" topLeftCell="F1" workbookViewId="0">
      <selection activeCell="Q5" sqref="Q5"/>
    </sheetView>
  </sheetViews>
  <sheetFormatPr defaultRowHeight="15" x14ac:dyDescent="0.25"/>
  <cols>
    <col min="1" max="1" width="15.5703125" bestFit="1" customWidth="1"/>
    <col min="2" max="2" width="13" bestFit="1" customWidth="1"/>
    <col min="3" max="3" width="16.285156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9.28515625" bestFit="1" customWidth="1"/>
    <col min="11" max="11" width="12.85546875" bestFit="1" customWidth="1"/>
    <col min="12" max="12" width="13.7109375" customWidth="1"/>
    <col min="13" max="13" width="6.85546875" style="5" bestFit="1" customWidth="1"/>
    <col min="14" max="14" width="13" style="7" bestFit="1" customWidth="1"/>
    <col min="15" max="15" width="9" style="9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6196</v>
      </c>
      <c r="K1" s="2" t="s">
        <v>10</v>
      </c>
      <c r="L1" s="2" t="s">
        <v>6197</v>
      </c>
      <c r="M1" s="4" t="s">
        <v>12</v>
      </c>
      <c r="N1" s="6" t="s">
        <v>13</v>
      </c>
      <c r="O1" s="8" t="s">
        <v>15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_xlfn.XLOOKUP('orders worksheet'!C2,'customers worsheet'!A:A,'customers worsheet'!B:B)</f>
        <v>Aloisia Allner</v>
      </c>
      <c r="G2" s="2" t="str">
        <f>IF(_xlfn.XLOOKUP(F2,'customers worsheet'!B:B,'customers worsheet'!C:C," ",0)=0," ", _xlfn.XLOOKUP(F2,'customers worsheet'!B:B,'customers worsheet'!C:C," ",0))</f>
        <v>aallner0@lulu.com</v>
      </c>
      <c r="H2" s="2" t="str">
        <f>_xlfn.XLOOKUP(F2,'customers worsheet'!B:B,'customers worsheet'!G:G)</f>
        <v>United States</v>
      </c>
      <c r="I2" t="str">
        <f>_xlfn.XLOOKUP(D2,'products worsheet'!A:A,'products worsheet'!B:B)</f>
        <v>Rob</v>
      </c>
      <c r="J2" t="str">
        <f>IF(I2="Rob","Robusta",IF(I2="Exc","Excelsa",IF(I2="Ara","Arabica",IF(I2="Lib","Liberica",""))))</f>
        <v>Robusta</v>
      </c>
      <c r="K2" t="str">
        <f>_xlfn.XLOOKUP(D2,'products worsheet'!A:A,'products worsheet'!D:D)</f>
        <v>M</v>
      </c>
      <c r="L2" t="str">
        <f>IF(K2="M","Medium",IF(K2="L","Light",IF(K2="D","Dark","")))</f>
        <v>Medium</v>
      </c>
      <c r="M2" s="5">
        <f>_xlfn.XLOOKUP(D2,'products worsheet'!A:A,'products worsheet'!F:F)</f>
        <v>1</v>
      </c>
      <c r="N2" s="7">
        <f>_xlfn.XLOOKUP(D2,'products worsheet'!A:A,'products worsheet'!G:G)</f>
        <v>9.9499999999999993</v>
      </c>
      <c r="O2" s="9">
        <f>N2*E2</f>
        <v>19.899999999999999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_xlfn.XLOOKUP('orders worksheet'!C3,'customers worsheet'!A:A,'customers worsheet'!B:B)</f>
        <v>Aloisia Allner</v>
      </c>
      <c r="G3" s="2" t="str">
        <f>IF(_xlfn.XLOOKUP(F3,'customers worsheet'!B:B,'customers worsheet'!C:C," ",0)=0," ", _xlfn.XLOOKUP(F3,'customers worsheet'!B:B,'customers worsheet'!C:C," ",0))</f>
        <v>aallner0@lulu.com</v>
      </c>
      <c r="H3" s="2" t="str">
        <f>_xlfn.XLOOKUP(F3,'customers worsheet'!B:B,'customers worsheet'!G:G)</f>
        <v>United States</v>
      </c>
      <c r="I3" t="str">
        <f>_xlfn.XLOOKUP(D3,'products worsheet'!A:A,'products worsheet'!B:B)</f>
        <v>Exc</v>
      </c>
      <c r="J3" t="str">
        <f t="shared" ref="J3:J66" si="0">IF(I3="Rob","Robusta",IF(I3="Exc","Excelsa",IF(I3="Ara","Arabica",IF(I3="Lib","Liberica",""))))</f>
        <v>Excelsa</v>
      </c>
      <c r="K3" t="str">
        <f>_xlfn.XLOOKUP(D3,'products worsheet'!A:A,'products worsheet'!D:D)</f>
        <v>M</v>
      </c>
      <c r="L3" t="str">
        <f t="shared" ref="L3:L65" si="1">IF(K3="M","Medium",IF(K3="L","Light",IF(K3="D","Dark","")))</f>
        <v>Medium</v>
      </c>
      <c r="M3" s="5">
        <f>_xlfn.XLOOKUP(D3,'products worsheet'!A:A,'products worsheet'!F:F)</f>
        <v>0.5</v>
      </c>
      <c r="N3" s="7">
        <f>_xlfn.XLOOKUP(D3,'products worsheet'!A:A,'products worsheet'!G:G)</f>
        <v>8.25</v>
      </c>
      <c r="O3" s="9">
        <f>N3*E3</f>
        <v>41.25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_xlfn.XLOOKUP('orders worksheet'!C4,'customers worsheet'!A:A,'customers worsheet'!B:B)</f>
        <v>Jami Redholes</v>
      </c>
      <c r="G4" s="2" t="str">
        <f>IF(_xlfn.XLOOKUP(F4,'customers worsheet'!B:B,'customers worsheet'!C:C," ",0)=0," ", _xlfn.XLOOKUP(F4,'customers worsheet'!B:B,'customers worsheet'!C:C," ",0))</f>
        <v>jredholes2@tmall.com</v>
      </c>
      <c r="H4" s="2" t="str">
        <f>_xlfn.XLOOKUP(F4,'customers worsheet'!B:B,'customers worsheet'!G:G)</f>
        <v>United States</v>
      </c>
      <c r="I4" t="str">
        <f>_xlfn.XLOOKUP(D4,'products worsheet'!A:A,'products worsheet'!B:B)</f>
        <v>Ara</v>
      </c>
      <c r="J4" t="str">
        <f t="shared" si="0"/>
        <v>Arabica</v>
      </c>
      <c r="K4" t="str">
        <f>_xlfn.XLOOKUP(D4,'products worsheet'!A:A,'products worsheet'!D:D)</f>
        <v>L</v>
      </c>
      <c r="L4" t="str">
        <f t="shared" si="1"/>
        <v>Light</v>
      </c>
      <c r="M4" s="5">
        <f>_xlfn.XLOOKUP(D4,'products worsheet'!A:A,'products worsheet'!F:F)</f>
        <v>1</v>
      </c>
      <c r="N4" s="7">
        <f>_xlfn.XLOOKUP(D4,'products worsheet'!A:A,'products worsheet'!G:G)</f>
        <v>12.95</v>
      </c>
      <c r="O4" s="9">
        <f>N4*E4</f>
        <v>12.95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_xlfn.XLOOKUP('orders worksheet'!C5,'customers worsheet'!A:A,'customers worsheet'!B:B)</f>
        <v>Christoffer O' Shea</v>
      </c>
      <c r="G5" s="2" t="str">
        <f>IF(_xlfn.XLOOKUP(F5,'customers worsheet'!B:B,'customers worsheet'!C:C," ",0)=0," ", _xlfn.XLOOKUP(F5,'customers worsheet'!B:B,'customers worsheet'!C:C," ",0))</f>
        <v xml:space="preserve"> </v>
      </c>
      <c r="H5" s="2" t="str">
        <f>_xlfn.XLOOKUP(F5,'customers worsheet'!B:B,'customers worsheet'!G:G)</f>
        <v>Ireland</v>
      </c>
      <c r="I5" t="str">
        <f>_xlfn.XLOOKUP(D5,'products worsheet'!A:A,'products worsheet'!B:B)</f>
        <v>Exc</v>
      </c>
      <c r="J5" t="str">
        <f t="shared" si="0"/>
        <v>Excelsa</v>
      </c>
      <c r="K5" t="str">
        <f>_xlfn.XLOOKUP(D5,'products worsheet'!A:A,'products worsheet'!D:D)</f>
        <v>M</v>
      </c>
      <c r="L5" t="str">
        <f t="shared" si="1"/>
        <v>Medium</v>
      </c>
      <c r="M5" s="5">
        <f>_xlfn.XLOOKUP(D5,'products worsheet'!A:A,'products worsheet'!F:F)</f>
        <v>1</v>
      </c>
      <c r="N5" s="7">
        <f>_xlfn.XLOOKUP(D5,'products worsheet'!A:A,'products worsheet'!G:G)</f>
        <v>13.75</v>
      </c>
      <c r="O5" s="9">
        <f>N5*E5</f>
        <v>27.5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_xlfn.XLOOKUP('orders worksheet'!C6,'customers worsheet'!A:A,'customers worsheet'!B:B)</f>
        <v>Christoffer O' Shea</v>
      </c>
      <c r="G6" s="2" t="str">
        <f>IF(_xlfn.XLOOKUP(F6,'customers worsheet'!B:B,'customers worsheet'!C:C," ",0)=0," ", _xlfn.XLOOKUP(F6,'customers worsheet'!B:B,'customers worsheet'!C:C," ",0))</f>
        <v xml:space="preserve"> </v>
      </c>
      <c r="H6" s="2" t="str">
        <f>_xlfn.XLOOKUP(F6,'customers worsheet'!B:B,'customers worsheet'!G:G)</f>
        <v>Ireland</v>
      </c>
      <c r="I6" t="str">
        <f>_xlfn.XLOOKUP(D6,'products worsheet'!A:A,'products worsheet'!B:B)</f>
        <v>Rob</v>
      </c>
      <c r="J6" t="str">
        <f t="shared" si="0"/>
        <v>Robusta</v>
      </c>
      <c r="K6" t="str">
        <f>_xlfn.XLOOKUP(D6,'products worsheet'!A:A,'products worsheet'!D:D)</f>
        <v>L</v>
      </c>
      <c r="L6" t="str">
        <f t="shared" si="1"/>
        <v>Light</v>
      </c>
      <c r="M6" s="5">
        <f>_xlfn.XLOOKUP(D6,'products worsheet'!A:A,'products worsheet'!F:F)</f>
        <v>2.5</v>
      </c>
      <c r="N6" s="7">
        <f>_xlfn.XLOOKUP(D6,'products worsheet'!A:A,'products worsheet'!G:G)</f>
        <v>27.484999999999996</v>
      </c>
      <c r="O6" s="9">
        <f>N6*E6</f>
        <v>54.969999999999992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_xlfn.XLOOKUP('orders worksheet'!C7,'customers worsheet'!A:A,'customers worsheet'!B:B)</f>
        <v>Beryle Cottier</v>
      </c>
      <c r="G7" s="2" t="str">
        <f>IF(_xlfn.XLOOKUP(F7,'customers worsheet'!B:B,'customers worsheet'!C:C," ",0)=0," ", _xlfn.XLOOKUP(F7,'customers worsheet'!B:B,'customers worsheet'!C:C," ",0))</f>
        <v xml:space="preserve"> </v>
      </c>
      <c r="H7" s="2" t="str">
        <f>_xlfn.XLOOKUP(F7,'customers worsheet'!B:B,'customers worsheet'!G:G)</f>
        <v>United States</v>
      </c>
      <c r="I7" t="str">
        <f>_xlfn.XLOOKUP(D7,'products worsheet'!A:A,'products worsheet'!B:B)</f>
        <v>Lib</v>
      </c>
      <c r="J7" t="str">
        <f t="shared" si="0"/>
        <v>Liberica</v>
      </c>
      <c r="K7" t="str">
        <f>_xlfn.XLOOKUP(D7,'products worsheet'!A:A,'products worsheet'!D:D)</f>
        <v>D</v>
      </c>
      <c r="L7" t="str">
        <f t="shared" si="1"/>
        <v>Dark</v>
      </c>
      <c r="M7" s="5">
        <f>_xlfn.XLOOKUP(D7,'products worsheet'!A:A,'products worsheet'!F:F)</f>
        <v>1</v>
      </c>
      <c r="N7" s="7">
        <f>_xlfn.XLOOKUP(D7,'products worsheet'!A:A,'products worsheet'!G:G)</f>
        <v>12.95</v>
      </c>
      <c r="O7" s="9">
        <f>N7*E7</f>
        <v>38.849999999999994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_xlfn.XLOOKUP('orders worksheet'!C8,'customers worsheet'!A:A,'customers worsheet'!B:B)</f>
        <v>Shaylynn Lobe</v>
      </c>
      <c r="G8" s="2" t="str">
        <f>IF(_xlfn.XLOOKUP(F8,'customers worsheet'!B:B,'customers worsheet'!C:C," ",0)=0," ", _xlfn.XLOOKUP(F8,'customers worsheet'!B:B,'customers worsheet'!C:C," ",0))</f>
        <v>slobe6@nifty.com</v>
      </c>
      <c r="H8" s="2" t="str">
        <f>_xlfn.XLOOKUP(F8,'customers worsheet'!B:B,'customers worsheet'!G:G)</f>
        <v>United States</v>
      </c>
      <c r="I8" t="str">
        <f>_xlfn.XLOOKUP(D8,'products worsheet'!A:A,'products worsheet'!B:B)</f>
        <v>Exc</v>
      </c>
      <c r="J8" t="str">
        <f t="shared" si="0"/>
        <v>Excelsa</v>
      </c>
      <c r="K8" t="str">
        <f>_xlfn.XLOOKUP(D8,'products worsheet'!A:A,'products worsheet'!D:D)</f>
        <v>D</v>
      </c>
      <c r="L8" t="str">
        <f t="shared" si="1"/>
        <v>Dark</v>
      </c>
      <c r="M8" s="5">
        <f>_xlfn.XLOOKUP(D8,'products worsheet'!A:A,'products worsheet'!F:F)</f>
        <v>0.5</v>
      </c>
      <c r="N8" s="7">
        <f>_xlfn.XLOOKUP(D8,'products worsheet'!A:A,'products worsheet'!G:G)</f>
        <v>7.29</v>
      </c>
      <c r="O8" s="9">
        <f>N8*E8</f>
        <v>21.87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_xlfn.XLOOKUP('orders worksheet'!C9,'customers worsheet'!A:A,'customers worsheet'!B:B)</f>
        <v>Melvin Wharfe</v>
      </c>
      <c r="G9" s="2" t="str">
        <f>IF(_xlfn.XLOOKUP(F9,'customers worsheet'!B:B,'customers worsheet'!C:C," ",0)=0," ", _xlfn.XLOOKUP(F9,'customers worsheet'!B:B,'customers worsheet'!C:C," ",0))</f>
        <v xml:space="preserve"> </v>
      </c>
      <c r="H9" s="2" t="str">
        <f>_xlfn.XLOOKUP(F9,'customers worsheet'!B:B,'customers worsheet'!G:G)</f>
        <v>Ireland</v>
      </c>
      <c r="I9" t="str">
        <f>_xlfn.XLOOKUP(D9,'products worsheet'!A:A,'products worsheet'!B:B)</f>
        <v>Lib</v>
      </c>
      <c r="J9" t="str">
        <f t="shared" si="0"/>
        <v>Liberica</v>
      </c>
      <c r="K9" t="str">
        <f>_xlfn.XLOOKUP(D9,'products worsheet'!A:A,'products worsheet'!D:D)</f>
        <v>L</v>
      </c>
      <c r="L9" t="str">
        <f t="shared" si="1"/>
        <v>Light</v>
      </c>
      <c r="M9" s="5">
        <f>_xlfn.XLOOKUP(D9,'products worsheet'!A:A,'products worsheet'!F:F)</f>
        <v>0.2</v>
      </c>
      <c r="N9" s="7">
        <f>_xlfn.XLOOKUP(D9,'products worsheet'!A:A,'products worsheet'!G:G)</f>
        <v>4.7549999999999999</v>
      </c>
      <c r="O9" s="9">
        <f>N9*E9</f>
        <v>4.7549999999999999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_xlfn.XLOOKUP('orders worksheet'!C10,'customers worsheet'!A:A,'customers worsheet'!B:B)</f>
        <v>Guthrey Petracci</v>
      </c>
      <c r="G10" s="2" t="str">
        <f>IF(_xlfn.XLOOKUP(F10,'customers worsheet'!B:B,'customers worsheet'!C:C," ",0)=0," ", _xlfn.XLOOKUP(F10,'customers worsheet'!B:B,'customers worsheet'!C:C," ",0))</f>
        <v>gpetracci8@livejournal.com</v>
      </c>
      <c r="H10" s="2" t="str">
        <f>_xlfn.XLOOKUP(F10,'customers worsheet'!B:B,'customers worsheet'!G:G)</f>
        <v>United States</v>
      </c>
      <c r="I10" t="str">
        <f>_xlfn.XLOOKUP(D10,'products worsheet'!A:A,'products worsheet'!B:B)</f>
        <v>Rob</v>
      </c>
      <c r="J10" t="str">
        <f t="shared" si="0"/>
        <v>Robusta</v>
      </c>
      <c r="K10" t="str">
        <f>_xlfn.XLOOKUP(D10,'products worsheet'!A:A,'products worsheet'!D:D)</f>
        <v>M</v>
      </c>
      <c r="L10" t="str">
        <f t="shared" si="1"/>
        <v>Medium</v>
      </c>
      <c r="M10" s="5">
        <f>_xlfn.XLOOKUP(D10,'products worsheet'!A:A,'products worsheet'!F:F)</f>
        <v>0.5</v>
      </c>
      <c r="N10" s="7">
        <f>_xlfn.XLOOKUP(D10,'products worsheet'!A:A,'products worsheet'!G:G)</f>
        <v>5.97</v>
      </c>
      <c r="O10" s="9">
        <f>N10*E10</f>
        <v>17.91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_xlfn.XLOOKUP('orders worksheet'!C11,'customers worsheet'!A:A,'customers worsheet'!B:B)</f>
        <v>Rodger Raven</v>
      </c>
      <c r="G11" s="2" t="str">
        <f>IF(_xlfn.XLOOKUP(F11,'customers worsheet'!B:B,'customers worsheet'!C:C," ",0)=0," ", _xlfn.XLOOKUP(F11,'customers worsheet'!B:B,'customers worsheet'!C:C," ",0))</f>
        <v>rraven9@ed.gov</v>
      </c>
      <c r="H11" s="2" t="str">
        <f>_xlfn.XLOOKUP(F11,'customers worsheet'!B:B,'customers worsheet'!G:G)</f>
        <v>United States</v>
      </c>
      <c r="I11" t="str">
        <f>_xlfn.XLOOKUP(D11,'products worsheet'!A:A,'products worsheet'!B:B)</f>
        <v>Rob</v>
      </c>
      <c r="J11" t="str">
        <f t="shared" si="0"/>
        <v>Robusta</v>
      </c>
      <c r="K11" t="str">
        <f>_xlfn.XLOOKUP(D11,'products worsheet'!A:A,'products worsheet'!D:D)</f>
        <v>M</v>
      </c>
      <c r="L11" t="str">
        <f t="shared" si="1"/>
        <v>Medium</v>
      </c>
      <c r="M11" s="5">
        <f>_xlfn.XLOOKUP(D11,'products worsheet'!A:A,'products worsheet'!F:F)</f>
        <v>0.5</v>
      </c>
      <c r="N11" s="7">
        <f>_xlfn.XLOOKUP(D11,'products worsheet'!A:A,'products worsheet'!G:G)</f>
        <v>5.97</v>
      </c>
      <c r="O11" s="9">
        <f>N11*E11</f>
        <v>5.97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_xlfn.XLOOKUP('orders worksheet'!C12,'customers worsheet'!A:A,'customers worsheet'!B:B)</f>
        <v>Ferrell Ferber</v>
      </c>
      <c r="G12" s="2" t="str">
        <f>IF(_xlfn.XLOOKUP(F12,'customers worsheet'!B:B,'customers worsheet'!C:C," ",0)=0," ", _xlfn.XLOOKUP(F12,'customers worsheet'!B:B,'customers worsheet'!C:C," ",0))</f>
        <v>fferbera@businesswire.com</v>
      </c>
      <c r="H12" s="2" t="str">
        <f>_xlfn.XLOOKUP(F12,'customers worsheet'!B:B,'customers worsheet'!G:G)</f>
        <v>United States</v>
      </c>
      <c r="I12" t="str">
        <f>_xlfn.XLOOKUP(D12,'products worsheet'!A:A,'products worsheet'!B:B)</f>
        <v>Ara</v>
      </c>
      <c r="J12" t="str">
        <f t="shared" si="0"/>
        <v>Arabica</v>
      </c>
      <c r="K12" t="str">
        <f>_xlfn.XLOOKUP(D12,'products worsheet'!A:A,'products worsheet'!D:D)</f>
        <v>D</v>
      </c>
      <c r="L12" t="str">
        <f t="shared" si="1"/>
        <v>Dark</v>
      </c>
      <c r="M12" s="5">
        <f>_xlfn.XLOOKUP(D12,'products worsheet'!A:A,'products worsheet'!F:F)</f>
        <v>1</v>
      </c>
      <c r="N12" s="7">
        <f>_xlfn.XLOOKUP(D12,'products worsheet'!A:A,'products worsheet'!G:G)</f>
        <v>9.9499999999999993</v>
      </c>
      <c r="O12" s="9">
        <f>N12*E12</f>
        <v>39.799999999999997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_xlfn.XLOOKUP('orders worksheet'!C13,'customers worsheet'!A:A,'customers worsheet'!B:B)</f>
        <v>Duky Phizackerly</v>
      </c>
      <c r="G13" s="2" t="str">
        <f>IF(_xlfn.XLOOKUP(F13,'customers worsheet'!B:B,'customers worsheet'!C:C," ",0)=0," ", _xlfn.XLOOKUP(F13,'customers worsheet'!B:B,'customers worsheet'!C:C," ",0))</f>
        <v>dphizackerlyb@utexas.edu</v>
      </c>
      <c r="H13" s="2" t="str">
        <f>_xlfn.XLOOKUP(F13,'customers worsheet'!B:B,'customers worsheet'!G:G)</f>
        <v>United States</v>
      </c>
      <c r="I13" t="str">
        <f>_xlfn.XLOOKUP(D13,'products worsheet'!A:A,'products worsheet'!B:B)</f>
        <v>Exc</v>
      </c>
      <c r="J13" t="str">
        <f t="shared" si="0"/>
        <v>Excelsa</v>
      </c>
      <c r="K13" t="str">
        <f>_xlfn.XLOOKUP(D13,'products worsheet'!A:A,'products worsheet'!D:D)</f>
        <v>L</v>
      </c>
      <c r="L13" t="str">
        <f t="shared" si="1"/>
        <v>Light</v>
      </c>
      <c r="M13" s="5">
        <f>_xlfn.XLOOKUP(D13,'products worsheet'!A:A,'products worsheet'!F:F)</f>
        <v>2.5</v>
      </c>
      <c r="N13" s="7">
        <f>_xlfn.XLOOKUP(D13,'products worsheet'!A:A,'products worsheet'!G:G)</f>
        <v>34.154999999999994</v>
      </c>
      <c r="O13" s="9">
        <f>N13*E13</f>
        <v>170.77499999999998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_xlfn.XLOOKUP('orders worksheet'!C14,'customers worsheet'!A:A,'customers worsheet'!B:B)</f>
        <v>Rosaleen Scholar</v>
      </c>
      <c r="G14" s="2" t="str">
        <f>IF(_xlfn.XLOOKUP(F14,'customers worsheet'!B:B,'customers worsheet'!C:C," ",0)=0," ", _xlfn.XLOOKUP(F14,'customers worsheet'!B:B,'customers worsheet'!C:C," ",0))</f>
        <v>rscholarc@nyu.edu</v>
      </c>
      <c r="H14" s="2" t="str">
        <f>_xlfn.XLOOKUP(F14,'customers worsheet'!B:B,'customers worsheet'!G:G)</f>
        <v>United States</v>
      </c>
      <c r="I14" t="str">
        <f>_xlfn.XLOOKUP(D14,'products worsheet'!A:A,'products worsheet'!B:B)</f>
        <v>Rob</v>
      </c>
      <c r="J14" t="str">
        <f t="shared" si="0"/>
        <v>Robusta</v>
      </c>
      <c r="K14" t="str">
        <f>_xlfn.XLOOKUP(D14,'products worsheet'!A:A,'products worsheet'!D:D)</f>
        <v>M</v>
      </c>
      <c r="L14" t="str">
        <f t="shared" si="1"/>
        <v>Medium</v>
      </c>
      <c r="M14" s="5">
        <f>_xlfn.XLOOKUP(D14,'products worsheet'!A:A,'products worsheet'!F:F)</f>
        <v>1</v>
      </c>
      <c r="N14" s="7">
        <f>_xlfn.XLOOKUP(D14,'products worsheet'!A:A,'products worsheet'!G:G)</f>
        <v>9.9499999999999993</v>
      </c>
      <c r="O14" s="9">
        <f>N14*E14</f>
        <v>49.75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_xlfn.XLOOKUP('orders worksheet'!C15,'customers worsheet'!A:A,'customers worsheet'!B:B)</f>
        <v>Terence Vanyutin</v>
      </c>
      <c r="G15" s="2" t="str">
        <f>IF(_xlfn.XLOOKUP(F15,'customers worsheet'!B:B,'customers worsheet'!C:C," ",0)=0," ", _xlfn.XLOOKUP(F15,'customers worsheet'!B:B,'customers worsheet'!C:C," ",0))</f>
        <v>tvanyutind@wix.com</v>
      </c>
      <c r="H15" s="2" t="str">
        <f>_xlfn.XLOOKUP(F15,'customers worsheet'!B:B,'customers worsheet'!G:G)</f>
        <v>United States</v>
      </c>
      <c r="I15" t="str">
        <f>_xlfn.XLOOKUP(D15,'products worsheet'!A:A,'products worsheet'!B:B)</f>
        <v>Rob</v>
      </c>
      <c r="J15" t="str">
        <f t="shared" si="0"/>
        <v>Robusta</v>
      </c>
      <c r="K15" t="str">
        <f>_xlfn.XLOOKUP(D15,'products worsheet'!A:A,'products worsheet'!D:D)</f>
        <v>D</v>
      </c>
      <c r="L15" t="str">
        <f t="shared" si="1"/>
        <v>Dark</v>
      </c>
      <c r="M15" s="5">
        <f>_xlfn.XLOOKUP(D15,'products worsheet'!A:A,'products worsheet'!F:F)</f>
        <v>2.5</v>
      </c>
      <c r="N15" s="7">
        <f>_xlfn.XLOOKUP(D15,'products worsheet'!A:A,'products worsheet'!G:G)</f>
        <v>20.584999999999997</v>
      </c>
      <c r="O15" s="9">
        <f>N15*E15</f>
        <v>41.169999999999995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_xlfn.XLOOKUP('orders worksheet'!C16,'customers worsheet'!A:A,'customers worsheet'!B:B)</f>
        <v>Patrice Trobe</v>
      </c>
      <c r="G16" s="2" t="str">
        <f>IF(_xlfn.XLOOKUP(F16,'customers worsheet'!B:B,'customers worsheet'!C:C," ",0)=0," ", _xlfn.XLOOKUP(F16,'customers worsheet'!B:B,'customers worsheet'!C:C," ",0))</f>
        <v>ptrobee@wunderground.com</v>
      </c>
      <c r="H16" s="2" t="str">
        <f>_xlfn.XLOOKUP(F16,'customers worsheet'!B:B,'customers worsheet'!G:G)</f>
        <v>United States</v>
      </c>
      <c r="I16" t="str">
        <f>_xlfn.XLOOKUP(D16,'products worsheet'!A:A,'products worsheet'!B:B)</f>
        <v>Lib</v>
      </c>
      <c r="J16" t="str">
        <f t="shared" si="0"/>
        <v>Liberica</v>
      </c>
      <c r="K16" t="str">
        <f>_xlfn.XLOOKUP(D16,'products worsheet'!A:A,'products worsheet'!D:D)</f>
        <v>D</v>
      </c>
      <c r="L16" t="str">
        <f t="shared" si="1"/>
        <v>Dark</v>
      </c>
      <c r="M16" s="5">
        <f>_xlfn.XLOOKUP(D16,'products worsheet'!A:A,'products worsheet'!F:F)</f>
        <v>0.2</v>
      </c>
      <c r="N16" s="7">
        <f>_xlfn.XLOOKUP(D16,'products worsheet'!A:A,'products worsheet'!G:G)</f>
        <v>3.8849999999999998</v>
      </c>
      <c r="O16" s="9">
        <f>N16*E16</f>
        <v>11.654999999999999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_xlfn.XLOOKUP('orders worksheet'!C17,'customers worsheet'!A:A,'customers worsheet'!B:B)</f>
        <v>Llywellyn Oscroft</v>
      </c>
      <c r="G17" s="2" t="str">
        <f>IF(_xlfn.XLOOKUP(F17,'customers worsheet'!B:B,'customers worsheet'!C:C," ",0)=0," ", _xlfn.XLOOKUP(F17,'customers worsheet'!B:B,'customers worsheet'!C:C," ",0))</f>
        <v>loscroftf@ebay.co.uk</v>
      </c>
      <c r="H17" s="2" t="str">
        <f>_xlfn.XLOOKUP(F17,'customers worsheet'!B:B,'customers worsheet'!G:G)</f>
        <v>United States</v>
      </c>
      <c r="I17" t="str">
        <f>_xlfn.XLOOKUP(D17,'products worsheet'!A:A,'products worsheet'!B:B)</f>
        <v>Rob</v>
      </c>
      <c r="J17" t="str">
        <f t="shared" si="0"/>
        <v>Robusta</v>
      </c>
      <c r="K17" t="str">
        <f>_xlfn.XLOOKUP(D17,'products worsheet'!A:A,'products worsheet'!D:D)</f>
        <v>M</v>
      </c>
      <c r="L17" t="str">
        <f t="shared" si="1"/>
        <v>Medium</v>
      </c>
      <c r="M17" s="5">
        <f>_xlfn.XLOOKUP(D17,'products worsheet'!A:A,'products worsheet'!F:F)</f>
        <v>2.5</v>
      </c>
      <c r="N17" s="7">
        <f>_xlfn.XLOOKUP(D17,'products worsheet'!A:A,'products worsheet'!G:G)</f>
        <v>22.884999999999998</v>
      </c>
      <c r="O17" s="9">
        <f>N17*E17</f>
        <v>114.42499999999998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_xlfn.XLOOKUP('orders worksheet'!C18,'customers worsheet'!A:A,'customers worsheet'!B:B)</f>
        <v>Minni Alabaster</v>
      </c>
      <c r="G18" s="2" t="str">
        <f>IF(_xlfn.XLOOKUP(F18,'customers worsheet'!B:B,'customers worsheet'!C:C," ",0)=0," ", _xlfn.XLOOKUP(F18,'customers worsheet'!B:B,'customers worsheet'!C:C," ",0))</f>
        <v>malabasterg@hexun.com</v>
      </c>
      <c r="H18" s="2" t="str">
        <f>_xlfn.XLOOKUP(F18,'customers worsheet'!B:B,'customers worsheet'!G:G)</f>
        <v>United States</v>
      </c>
      <c r="I18" t="str">
        <f>_xlfn.XLOOKUP(D18,'products worsheet'!A:A,'products worsheet'!B:B)</f>
        <v>Ara</v>
      </c>
      <c r="J18" t="str">
        <f t="shared" si="0"/>
        <v>Arabica</v>
      </c>
      <c r="K18" t="str">
        <f>_xlfn.XLOOKUP(D18,'products worsheet'!A:A,'products worsheet'!D:D)</f>
        <v>M</v>
      </c>
      <c r="L18" t="str">
        <f t="shared" si="1"/>
        <v>Medium</v>
      </c>
      <c r="M18" s="5">
        <f>_xlfn.XLOOKUP(D18,'products worsheet'!A:A,'products worsheet'!F:F)</f>
        <v>0.2</v>
      </c>
      <c r="N18" s="7">
        <f>_xlfn.XLOOKUP(D18,'products worsheet'!A:A,'products worsheet'!G:G)</f>
        <v>3.375</v>
      </c>
      <c r="O18" s="9">
        <f>N18*E18</f>
        <v>20.25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_xlfn.XLOOKUP('orders worksheet'!C19,'customers worsheet'!A:A,'customers worsheet'!B:B)</f>
        <v>Rhianon Broxup</v>
      </c>
      <c r="G19" s="2" t="str">
        <f>IF(_xlfn.XLOOKUP(F19,'customers worsheet'!B:B,'customers worsheet'!C:C," ",0)=0," ", _xlfn.XLOOKUP(F19,'customers worsheet'!B:B,'customers worsheet'!C:C," ",0))</f>
        <v>rbroxuph@jimdo.com</v>
      </c>
      <c r="H19" s="2" t="str">
        <f>_xlfn.XLOOKUP(F19,'customers worsheet'!B:B,'customers worsheet'!G:G)</f>
        <v>United States</v>
      </c>
      <c r="I19" t="str">
        <f>_xlfn.XLOOKUP(D19,'products worsheet'!A:A,'products worsheet'!B:B)</f>
        <v>Ara</v>
      </c>
      <c r="J19" t="str">
        <f t="shared" si="0"/>
        <v>Arabica</v>
      </c>
      <c r="K19" t="str">
        <f>_xlfn.XLOOKUP(D19,'products worsheet'!A:A,'products worsheet'!D:D)</f>
        <v>L</v>
      </c>
      <c r="L19" t="str">
        <f t="shared" si="1"/>
        <v>Light</v>
      </c>
      <c r="M19" s="5">
        <f>_xlfn.XLOOKUP(D19,'products worsheet'!A:A,'products worsheet'!F:F)</f>
        <v>1</v>
      </c>
      <c r="N19" s="7">
        <f>_xlfn.XLOOKUP(D19,'products worsheet'!A:A,'products worsheet'!G:G)</f>
        <v>12.95</v>
      </c>
      <c r="O19" s="9">
        <f>N19*E19</f>
        <v>77.699999999999989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_xlfn.XLOOKUP('orders worksheet'!C20,'customers worsheet'!A:A,'customers worsheet'!B:B)</f>
        <v>Pall Redford</v>
      </c>
      <c r="G20" s="2" t="str">
        <f>IF(_xlfn.XLOOKUP(F20,'customers worsheet'!B:B,'customers worsheet'!C:C," ",0)=0," ", _xlfn.XLOOKUP(F20,'customers worsheet'!B:B,'customers worsheet'!C:C," ",0))</f>
        <v>predfordi@ow.ly</v>
      </c>
      <c r="H20" s="2" t="str">
        <f>_xlfn.XLOOKUP(F20,'customers worsheet'!B:B,'customers worsheet'!G:G)</f>
        <v>Ireland</v>
      </c>
      <c r="I20" t="str">
        <f>_xlfn.XLOOKUP(D20,'products worsheet'!A:A,'products worsheet'!B:B)</f>
        <v>Rob</v>
      </c>
      <c r="J20" t="str">
        <f t="shared" si="0"/>
        <v>Robusta</v>
      </c>
      <c r="K20" t="str">
        <f>_xlfn.XLOOKUP(D20,'products worsheet'!A:A,'products worsheet'!D:D)</f>
        <v>D</v>
      </c>
      <c r="L20" t="str">
        <f t="shared" si="1"/>
        <v>Dark</v>
      </c>
      <c r="M20" s="5">
        <f>_xlfn.XLOOKUP(D20,'products worsheet'!A:A,'products worsheet'!F:F)</f>
        <v>2.5</v>
      </c>
      <c r="N20" s="7">
        <f>_xlfn.XLOOKUP(D20,'products worsheet'!A:A,'products worsheet'!G:G)</f>
        <v>20.584999999999997</v>
      </c>
      <c r="O20" s="9">
        <f>N20*E20</f>
        <v>82.339999999999989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_xlfn.XLOOKUP('orders worksheet'!C21,'customers worsheet'!A:A,'customers worsheet'!B:B)</f>
        <v>Aurea Corradino</v>
      </c>
      <c r="G21" s="2" t="str">
        <f>IF(_xlfn.XLOOKUP(F21,'customers worsheet'!B:B,'customers worsheet'!C:C," ",0)=0," ", _xlfn.XLOOKUP(F21,'customers worsheet'!B:B,'customers worsheet'!C:C," ",0))</f>
        <v>acorradinoj@harvard.edu</v>
      </c>
      <c r="H21" s="2" t="str">
        <f>_xlfn.XLOOKUP(F21,'customers worsheet'!B:B,'customers worsheet'!G:G)</f>
        <v>United States</v>
      </c>
      <c r="I21" t="str">
        <f>_xlfn.XLOOKUP(D21,'products worsheet'!A:A,'products worsheet'!B:B)</f>
        <v>Ara</v>
      </c>
      <c r="J21" t="str">
        <f t="shared" si="0"/>
        <v>Arabica</v>
      </c>
      <c r="K21" t="str">
        <f>_xlfn.XLOOKUP(D21,'products worsheet'!A:A,'products worsheet'!D:D)</f>
        <v>M</v>
      </c>
      <c r="L21" t="str">
        <f t="shared" si="1"/>
        <v>Medium</v>
      </c>
      <c r="M21" s="5">
        <f>_xlfn.XLOOKUP(D21,'products worsheet'!A:A,'products worsheet'!F:F)</f>
        <v>0.2</v>
      </c>
      <c r="N21" s="7">
        <f>_xlfn.XLOOKUP(D21,'products worsheet'!A:A,'products worsheet'!G:G)</f>
        <v>3.375</v>
      </c>
      <c r="O21" s="9">
        <f>N21*E21</f>
        <v>16.875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_xlfn.XLOOKUP('orders worksheet'!C22,'customers worsheet'!A:A,'customers worsheet'!B:B)</f>
        <v>Aurea Corradino</v>
      </c>
      <c r="G22" s="2" t="str">
        <f>IF(_xlfn.XLOOKUP(F22,'customers worsheet'!B:B,'customers worsheet'!C:C," ",0)=0," ", _xlfn.XLOOKUP(F22,'customers worsheet'!B:B,'customers worsheet'!C:C," ",0))</f>
        <v>acorradinoj@harvard.edu</v>
      </c>
      <c r="H22" s="2" t="str">
        <f>_xlfn.XLOOKUP(F22,'customers worsheet'!B:B,'customers worsheet'!G:G)</f>
        <v>United States</v>
      </c>
      <c r="I22" t="str">
        <f>_xlfn.XLOOKUP(D22,'products worsheet'!A:A,'products worsheet'!B:B)</f>
        <v>Exc</v>
      </c>
      <c r="J22" t="str">
        <f t="shared" si="0"/>
        <v>Excelsa</v>
      </c>
      <c r="K22" t="str">
        <f>_xlfn.XLOOKUP(D22,'products worsheet'!A:A,'products worsheet'!D:D)</f>
        <v>D</v>
      </c>
      <c r="L22" t="str">
        <f t="shared" si="1"/>
        <v>Dark</v>
      </c>
      <c r="M22" s="5">
        <f>_xlfn.XLOOKUP(D22,'products worsheet'!A:A,'products worsheet'!F:F)</f>
        <v>0.2</v>
      </c>
      <c r="N22" s="7">
        <f>_xlfn.XLOOKUP(D22,'products worsheet'!A:A,'products worsheet'!G:G)</f>
        <v>3.645</v>
      </c>
      <c r="O22" s="9">
        <f>N22*E22</f>
        <v>14.58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_xlfn.XLOOKUP('orders worksheet'!C23,'customers worsheet'!A:A,'customers worsheet'!B:B)</f>
        <v>Avrit Davidowsky</v>
      </c>
      <c r="G23" s="2" t="str">
        <f>IF(_xlfn.XLOOKUP(F23,'customers worsheet'!B:B,'customers worsheet'!C:C," ",0)=0," ", _xlfn.XLOOKUP(F23,'customers worsheet'!B:B,'customers worsheet'!C:C," ",0))</f>
        <v>adavidowskyl@netvibes.com</v>
      </c>
      <c r="H23" s="2" t="str">
        <f>_xlfn.XLOOKUP(F23,'customers worsheet'!B:B,'customers worsheet'!G:G)</f>
        <v>United States</v>
      </c>
      <c r="I23" t="str">
        <f>_xlfn.XLOOKUP(D23,'products worsheet'!A:A,'products worsheet'!B:B)</f>
        <v>Ara</v>
      </c>
      <c r="J23" t="str">
        <f t="shared" si="0"/>
        <v>Arabica</v>
      </c>
      <c r="K23" t="str">
        <f>_xlfn.XLOOKUP(D23,'products worsheet'!A:A,'products worsheet'!D:D)</f>
        <v>D</v>
      </c>
      <c r="L23" t="str">
        <f t="shared" si="1"/>
        <v>Dark</v>
      </c>
      <c r="M23" s="5">
        <f>_xlfn.XLOOKUP(D23,'products worsheet'!A:A,'products worsheet'!F:F)</f>
        <v>0.2</v>
      </c>
      <c r="N23" s="7">
        <f>_xlfn.XLOOKUP(D23,'products worsheet'!A:A,'products worsheet'!G:G)</f>
        <v>2.9849999999999999</v>
      </c>
      <c r="O23" s="9">
        <f>N23*E23</f>
        <v>17.91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_xlfn.XLOOKUP('orders worksheet'!C24,'customers worsheet'!A:A,'customers worsheet'!B:B)</f>
        <v>Annabel Antuk</v>
      </c>
      <c r="G24" s="2" t="str">
        <f>IF(_xlfn.XLOOKUP(F24,'customers worsheet'!B:B,'customers worsheet'!C:C," ",0)=0," ", _xlfn.XLOOKUP(F24,'customers worsheet'!B:B,'customers worsheet'!C:C," ",0))</f>
        <v>aantukm@kickstarter.com</v>
      </c>
      <c r="H24" s="2" t="str">
        <f>_xlfn.XLOOKUP(F24,'customers worsheet'!B:B,'customers worsheet'!G:G)</f>
        <v>United States</v>
      </c>
      <c r="I24" t="str">
        <f>_xlfn.XLOOKUP(D24,'products worsheet'!A:A,'products worsheet'!B:B)</f>
        <v>Rob</v>
      </c>
      <c r="J24" t="str">
        <f t="shared" si="0"/>
        <v>Robusta</v>
      </c>
      <c r="K24" t="str">
        <f>_xlfn.XLOOKUP(D24,'products worsheet'!A:A,'products worsheet'!D:D)</f>
        <v>M</v>
      </c>
      <c r="L24" t="str">
        <f t="shared" si="1"/>
        <v>Medium</v>
      </c>
      <c r="M24" s="5">
        <f>_xlfn.XLOOKUP(D24,'products worsheet'!A:A,'products worsheet'!F:F)</f>
        <v>2.5</v>
      </c>
      <c r="N24" s="7">
        <f>_xlfn.XLOOKUP(D24,'products worsheet'!A:A,'products worsheet'!G:G)</f>
        <v>22.884999999999998</v>
      </c>
      <c r="O24" s="9">
        <f>N24*E24</f>
        <v>91.539999999999992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_xlfn.XLOOKUP('orders worksheet'!C25,'customers worsheet'!A:A,'customers worsheet'!B:B)</f>
        <v>Iorgo Kleinert</v>
      </c>
      <c r="G25" s="2" t="str">
        <f>IF(_xlfn.XLOOKUP(F25,'customers worsheet'!B:B,'customers worsheet'!C:C," ",0)=0," ", _xlfn.XLOOKUP(F25,'customers worsheet'!B:B,'customers worsheet'!C:C," ",0))</f>
        <v>ikleinertn@timesonline.co.uk</v>
      </c>
      <c r="H25" s="2" t="str">
        <f>_xlfn.XLOOKUP(F25,'customers worsheet'!B:B,'customers worsheet'!G:G)</f>
        <v>United States</v>
      </c>
      <c r="I25" t="str">
        <f>_xlfn.XLOOKUP(D25,'products worsheet'!A:A,'products worsheet'!B:B)</f>
        <v>Ara</v>
      </c>
      <c r="J25" t="str">
        <f t="shared" si="0"/>
        <v>Arabica</v>
      </c>
      <c r="K25" t="str">
        <f>_xlfn.XLOOKUP(D25,'products worsheet'!A:A,'products worsheet'!D:D)</f>
        <v>D</v>
      </c>
      <c r="L25" t="str">
        <f t="shared" si="1"/>
        <v>Dark</v>
      </c>
      <c r="M25" s="5">
        <f>_xlfn.XLOOKUP(D25,'products worsheet'!A:A,'products worsheet'!F:F)</f>
        <v>0.2</v>
      </c>
      <c r="N25" s="7">
        <f>_xlfn.XLOOKUP(D25,'products worsheet'!A:A,'products worsheet'!G:G)</f>
        <v>2.9849999999999999</v>
      </c>
      <c r="O25" s="9">
        <f>N25*E25</f>
        <v>11.94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_xlfn.XLOOKUP('orders worksheet'!C26,'customers worsheet'!A:A,'customers worsheet'!B:B)</f>
        <v>Chrisy Blofeld</v>
      </c>
      <c r="G26" s="2" t="str">
        <f>IF(_xlfn.XLOOKUP(F26,'customers worsheet'!B:B,'customers worsheet'!C:C," ",0)=0," ", _xlfn.XLOOKUP(F26,'customers worsheet'!B:B,'customers worsheet'!C:C," ",0))</f>
        <v>cblofeldo@amazon.co.uk</v>
      </c>
      <c r="H26" s="2" t="str">
        <f>_xlfn.XLOOKUP(F26,'customers worsheet'!B:B,'customers worsheet'!G:G)</f>
        <v>United States</v>
      </c>
      <c r="I26" t="str">
        <f>_xlfn.XLOOKUP(D26,'products worsheet'!A:A,'products worsheet'!B:B)</f>
        <v>Ara</v>
      </c>
      <c r="J26" t="str">
        <f t="shared" si="0"/>
        <v>Arabica</v>
      </c>
      <c r="K26" t="str">
        <f>_xlfn.XLOOKUP(D26,'products worsheet'!A:A,'products worsheet'!D:D)</f>
        <v>M</v>
      </c>
      <c r="L26" t="str">
        <f t="shared" si="1"/>
        <v>Medium</v>
      </c>
      <c r="M26" s="5">
        <f>_xlfn.XLOOKUP(D26,'products worsheet'!A:A,'products worsheet'!F:F)</f>
        <v>1</v>
      </c>
      <c r="N26" s="7">
        <f>_xlfn.XLOOKUP(D26,'products worsheet'!A:A,'products worsheet'!G:G)</f>
        <v>11.25</v>
      </c>
      <c r="O26" s="9">
        <f>N26*E26</f>
        <v>11.25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_xlfn.XLOOKUP('orders worksheet'!C27,'customers worsheet'!A:A,'customers worsheet'!B:B)</f>
        <v>Culley Farris</v>
      </c>
      <c r="G27" s="2" t="str">
        <f>IF(_xlfn.XLOOKUP(F27,'customers worsheet'!B:B,'customers worsheet'!C:C," ",0)=0," ", _xlfn.XLOOKUP(F27,'customers worsheet'!B:B,'customers worsheet'!C:C," ",0))</f>
        <v xml:space="preserve"> </v>
      </c>
      <c r="H27" s="2" t="str">
        <f>_xlfn.XLOOKUP(F27,'customers worsheet'!B:B,'customers worsheet'!G:G)</f>
        <v>United States</v>
      </c>
      <c r="I27" t="str">
        <f>_xlfn.XLOOKUP(D27,'products worsheet'!A:A,'products worsheet'!B:B)</f>
        <v>Exc</v>
      </c>
      <c r="J27" t="str">
        <f t="shared" si="0"/>
        <v>Excelsa</v>
      </c>
      <c r="K27" t="str">
        <f>_xlfn.XLOOKUP(D27,'products worsheet'!A:A,'products worsheet'!D:D)</f>
        <v>M</v>
      </c>
      <c r="L27" t="str">
        <f t="shared" si="1"/>
        <v>Medium</v>
      </c>
      <c r="M27" s="5">
        <f>_xlfn.XLOOKUP(D27,'products worsheet'!A:A,'products worsheet'!F:F)</f>
        <v>0.2</v>
      </c>
      <c r="N27" s="7">
        <f>_xlfn.XLOOKUP(D27,'products worsheet'!A:A,'products worsheet'!G:G)</f>
        <v>4.125</v>
      </c>
      <c r="O27" s="9">
        <f>N27*E27</f>
        <v>12.375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_xlfn.XLOOKUP('orders worksheet'!C28,'customers worsheet'!A:A,'customers worsheet'!B:B)</f>
        <v>Selene Shales</v>
      </c>
      <c r="G28" s="2" t="str">
        <f>IF(_xlfn.XLOOKUP(F28,'customers worsheet'!B:B,'customers worsheet'!C:C," ",0)=0," ", _xlfn.XLOOKUP(F28,'customers worsheet'!B:B,'customers worsheet'!C:C," ",0))</f>
        <v>sshalesq@umich.edu</v>
      </c>
      <c r="H28" s="2" t="str">
        <f>_xlfn.XLOOKUP(F28,'customers worsheet'!B:B,'customers worsheet'!G:G)</f>
        <v>United States</v>
      </c>
      <c r="I28" t="str">
        <f>_xlfn.XLOOKUP(D28,'products worsheet'!A:A,'products worsheet'!B:B)</f>
        <v>Ara</v>
      </c>
      <c r="J28" t="str">
        <f t="shared" si="0"/>
        <v>Arabica</v>
      </c>
      <c r="K28" t="str">
        <f>_xlfn.XLOOKUP(D28,'products worsheet'!A:A,'products worsheet'!D:D)</f>
        <v>M</v>
      </c>
      <c r="L28" t="str">
        <f t="shared" si="1"/>
        <v>Medium</v>
      </c>
      <c r="M28" s="5">
        <f>_xlfn.XLOOKUP(D28,'products worsheet'!A:A,'products worsheet'!F:F)</f>
        <v>0.5</v>
      </c>
      <c r="N28" s="7">
        <f>_xlfn.XLOOKUP(D28,'products worsheet'!A:A,'products worsheet'!G:G)</f>
        <v>6.75</v>
      </c>
      <c r="O28" s="9">
        <f>N28*E28</f>
        <v>27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_xlfn.XLOOKUP('orders worksheet'!C29,'customers worsheet'!A:A,'customers worsheet'!B:B)</f>
        <v>Vivie Danneil</v>
      </c>
      <c r="G29" s="2" t="str">
        <f>IF(_xlfn.XLOOKUP(F29,'customers worsheet'!B:B,'customers worsheet'!C:C," ",0)=0," ", _xlfn.XLOOKUP(F29,'customers worsheet'!B:B,'customers worsheet'!C:C," ",0))</f>
        <v>vdanneilr@mtv.com</v>
      </c>
      <c r="H29" s="2" t="str">
        <f>_xlfn.XLOOKUP(F29,'customers worsheet'!B:B,'customers worsheet'!G:G)</f>
        <v>Ireland</v>
      </c>
      <c r="I29" t="str">
        <f>_xlfn.XLOOKUP(D29,'products worsheet'!A:A,'products worsheet'!B:B)</f>
        <v>Ara</v>
      </c>
      <c r="J29" t="str">
        <f t="shared" si="0"/>
        <v>Arabica</v>
      </c>
      <c r="K29" t="str">
        <f>_xlfn.XLOOKUP(D29,'products worsheet'!A:A,'products worsheet'!D:D)</f>
        <v>M</v>
      </c>
      <c r="L29" t="str">
        <f t="shared" si="1"/>
        <v>Medium</v>
      </c>
      <c r="M29" s="5">
        <f>_xlfn.XLOOKUP(D29,'products worsheet'!A:A,'products worsheet'!F:F)</f>
        <v>0.2</v>
      </c>
      <c r="N29" s="7">
        <f>_xlfn.XLOOKUP(D29,'products worsheet'!A:A,'products worsheet'!G:G)</f>
        <v>3.375</v>
      </c>
      <c r="O29" s="9">
        <f>N29*E29</f>
        <v>16.875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_xlfn.XLOOKUP('orders worksheet'!C30,'customers worsheet'!A:A,'customers worsheet'!B:B)</f>
        <v>Theresita Newbury</v>
      </c>
      <c r="G30" s="2" t="str">
        <f>IF(_xlfn.XLOOKUP(F30,'customers worsheet'!B:B,'customers worsheet'!C:C," ",0)=0," ", _xlfn.XLOOKUP(F30,'customers worsheet'!B:B,'customers worsheet'!C:C," ",0))</f>
        <v>tnewburys@usda.gov</v>
      </c>
      <c r="H30" s="2" t="str">
        <f>_xlfn.XLOOKUP(F30,'customers worsheet'!B:B,'customers worsheet'!G:G)</f>
        <v>Ireland</v>
      </c>
      <c r="I30" t="str">
        <f>_xlfn.XLOOKUP(D30,'products worsheet'!A:A,'products worsheet'!B:B)</f>
        <v>Ara</v>
      </c>
      <c r="J30" t="str">
        <f t="shared" si="0"/>
        <v>Arabica</v>
      </c>
      <c r="K30" t="str">
        <f>_xlfn.XLOOKUP(D30,'products worsheet'!A:A,'products worsheet'!D:D)</f>
        <v>D</v>
      </c>
      <c r="L30" t="str">
        <f t="shared" si="1"/>
        <v>Dark</v>
      </c>
      <c r="M30" s="5">
        <f>_xlfn.XLOOKUP(D30,'products worsheet'!A:A,'products worsheet'!F:F)</f>
        <v>0.5</v>
      </c>
      <c r="N30" s="7">
        <f>_xlfn.XLOOKUP(D30,'products worsheet'!A:A,'products worsheet'!G:G)</f>
        <v>5.97</v>
      </c>
      <c r="O30" s="9">
        <f>N30*E30</f>
        <v>17.91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_xlfn.XLOOKUP('orders worksheet'!C31,'customers worsheet'!A:A,'customers worsheet'!B:B)</f>
        <v>Mozelle Calcutt</v>
      </c>
      <c r="G31" s="2" t="str">
        <f>IF(_xlfn.XLOOKUP(F31,'customers worsheet'!B:B,'customers worsheet'!C:C," ",0)=0," ", _xlfn.XLOOKUP(F31,'customers worsheet'!B:B,'customers worsheet'!C:C," ",0))</f>
        <v>mcalcuttt@baidu.com</v>
      </c>
      <c r="H31" s="2" t="str">
        <f>_xlfn.XLOOKUP(F31,'customers worsheet'!B:B,'customers worsheet'!G:G)</f>
        <v>Ireland</v>
      </c>
      <c r="I31" t="str">
        <f>_xlfn.XLOOKUP(D31,'products worsheet'!A:A,'products worsheet'!B:B)</f>
        <v>Ara</v>
      </c>
      <c r="J31" t="str">
        <f t="shared" si="0"/>
        <v>Arabica</v>
      </c>
      <c r="K31" t="str">
        <f>_xlfn.XLOOKUP(D31,'products worsheet'!A:A,'products worsheet'!D:D)</f>
        <v>D</v>
      </c>
      <c r="L31" t="str">
        <f t="shared" si="1"/>
        <v>Dark</v>
      </c>
      <c r="M31" s="5">
        <f>_xlfn.XLOOKUP(D31,'products worsheet'!A:A,'products worsheet'!F:F)</f>
        <v>1</v>
      </c>
      <c r="N31" s="7">
        <f>_xlfn.XLOOKUP(D31,'products worsheet'!A:A,'products worsheet'!G:G)</f>
        <v>9.9499999999999993</v>
      </c>
      <c r="O31" s="9">
        <f>N31*E31</f>
        <v>39.799999999999997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_xlfn.XLOOKUP('orders worksheet'!C32,'customers worsheet'!A:A,'customers worsheet'!B:B)</f>
        <v>Adrian Swaine</v>
      </c>
      <c r="G32" s="2" t="str">
        <f>IF(_xlfn.XLOOKUP(F32,'customers worsheet'!B:B,'customers worsheet'!C:C," ",0)=0," ", _xlfn.XLOOKUP(F32,'customers worsheet'!B:B,'customers worsheet'!C:C," ",0))</f>
        <v xml:space="preserve"> </v>
      </c>
      <c r="H32" s="2" t="str">
        <f>_xlfn.XLOOKUP(F32,'customers worsheet'!B:B,'customers worsheet'!G:G)</f>
        <v>United States</v>
      </c>
      <c r="I32" t="str">
        <f>_xlfn.XLOOKUP(D32,'products worsheet'!A:A,'products worsheet'!B:B)</f>
        <v>Lib</v>
      </c>
      <c r="J32" t="str">
        <f t="shared" si="0"/>
        <v>Liberica</v>
      </c>
      <c r="K32" t="str">
        <f>_xlfn.XLOOKUP(D32,'products worsheet'!A:A,'products worsheet'!D:D)</f>
        <v>M</v>
      </c>
      <c r="L32" t="str">
        <f t="shared" si="1"/>
        <v>Medium</v>
      </c>
      <c r="M32" s="5">
        <f>_xlfn.XLOOKUP(D32,'products worsheet'!A:A,'products worsheet'!F:F)</f>
        <v>0.2</v>
      </c>
      <c r="N32" s="7">
        <f>_xlfn.XLOOKUP(D32,'products worsheet'!A:A,'products worsheet'!G:G)</f>
        <v>4.3650000000000002</v>
      </c>
      <c r="O32" s="9">
        <f>N32*E32</f>
        <v>21.825000000000003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_xlfn.XLOOKUP('orders worksheet'!C33,'customers worsheet'!A:A,'customers worsheet'!B:B)</f>
        <v>Adrian Swaine</v>
      </c>
      <c r="G33" s="2" t="str">
        <f>IF(_xlfn.XLOOKUP(F33,'customers worsheet'!B:B,'customers worsheet'!C:C," ",0)=0," ", _xlfn.XLOOKUP(F33,'customers worsheet'!B:B,'customers worsheet'!C:C," ",0))</f>
        <v xml:space="preserve"> </v>
      </c>
      <c r="H33" s="2" t="str">
        <f>_xlfn.XLOOKUP(F33,'customers worsheet'!B:B,'customers worsheet'!G:G)</f>
        <v>United States</v>
      </c>
      <c r="I33" t="str">
        <f>_xlfn.XLOOKUP(D33,'products worsheet'!A:A,'products worsheet'!B:B)</f>
        <v>Ara</v>
      </c>
      <c r="J33" t="str">
        <f t="shared" si="0"/>
        <v>Arabica</v>
      </c>
      <c r="K33" t="str">
        <f>_xlfn.XLOOKUP(D33,'products worsheet'!A:A,'products worsheet'!D:D)</f>
        <v>D</v>
      </c>
      <c r="L33" t="str">
        <f t="shared" si="1"/>
        <v>Dark</v>
      </c>
      <c r="M33" s="5">
        <f>_xlfn.XLOOKUP(D33,'products worsheet'!A:A,'products worsheet'!F:F)</f>
        <v>0.5</v>
      </c>
      <c r="N33" s="7">
        <f>_xlfn.XLOOKUP(D33,'products worsheet'!A:A,'products worsheet'!G:G)</f>
        <v>5.97</v>
      </c>
      <c r="O33" s="9">
        <f>N33*E33</f>
        <v>35.82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_xlfn.XLOOKUP('orders worksheet'!C34,'customers worsheet'!A:A,'customers worsheet'!B:B)</f>
        <v>Adrian Swaine</v>
      </c>
      <c r="G34" s="2" t="str">
        <f>IF(_xlfn.XLOOKUP(F34,'customers worsheet'!B:B,'customers worsheet'!C:C," ",0)=0," ", _xlfn.XLOOKUP(F34,'customers worsheet'!B:B,'customers worsheet'!C:C," ",0))</f>
        <v xml:space="preserve"> </v>
      </c>
      <c r="H34" s="2" t="str">
        <f>_xlfn.XLOOKUP(F34,'customers worsheet'!B:B,'customers worsheet'!G:G)</f>
        <v>United States</v>
      </c>
      <c r="I34" t="str">
        <f>_xlfn.XLOOKUP(D34,'products worsheet'!A:A,'products worsheet'!B:B)</f>
        <v>Lib</v>
      </c>
      <c r="J34" t="str">
        <f t="shared" si="0"/>
        <v>Liberica</v>
      </c>
      <c r="K34" t="str">
        <f>_xlfn.XLOOKUP(D34,'products worsheet'!A:A,'products worsheet'!D:D)</f>
        <v>M</v>
      </c>
      <c r="L34" t="str">
        <f t="shared" si="1"/>
        <v>Medium</v>
      </c>
      <c r="M34" s="5">
        <f>_xlfn.XLOOKUP(D34,'products worsheet'!A:A,'products worsheet'!F:F)</f>
        <v>0.5</v>
      </c>
      <c r="N34" s="7">
        <f>_xlfn.XLOOKUP(D34,'products worsheet'!A:A,'products worsheet'!G:G)</f>
        <v>8.73</v>
      </c>
      <c r="O34" s="9">
        <f>N34*E34</f>
        <v>52.38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_xlfn.XLOOKUP('orders worksheet'!C35,'customers worsheet'!A:A,'customers worsheet'!B:B)</f>
        <v>Gallard Gatheral</v>
      </c>
      <c r="G35" s="2" t="str">
        <f>IF(_xlfn.XLOOKUP(F35,'customers worsheet'!B:B,'customers worsheet'!C:C," ",0)=0," ", _xlfn.XLOOKUP(F35,'customers worsheet'!B:B,'customers worsheet'!C:C," ",0))</f>
        <v>ggatheralx@123-reg.co.uk</v>
      </c>
      <c r="H35" s="2" t="str">
        <f>_xlfn.XLOOKUP(F35,'customers worsheet'!B:B,'customers worsheet'!G:G)</f>
        <v>United States</v>
      </c>
      <c r="I35" t="str">
        <f>_xlfn.XLOOKUP(D35,'products worsheet'!A:A,'products worsheet'!B:B)</f>
        <v>Lib</v>
      </c>
      <c r="J35" t="str">
        <f t="shared" si="0"/>
        <v>Liberica</v>
      </c>
      <c r="K35" t="str">
        <f>_xlfn.XLOOKUP(D35,'products worsheet'!A:A,'products worsheet'!D:D)</f>
        <v>L</v>
      </c>
      <c r="L35" t="str">
        <f t="shared" si="1"/>
        <v>Light</v>
      </c>
      <c r="M35" s="5">
        <f>_xlfn.XLOOKUP(D35,'products worsheet'!A:A,'products worsheet'!F:F)</f>
        <v>0.2</v>
      </c>
      <c r="N35" s="7">
        <f>_xlfn.XLOOKUP(D35,'products worsheet'!A:A,'products worsheet'!G:G)</f>
        <v>4.7549999999999999</v>
      </c>
      <c r="O35" s="9">
        <f>N35*E35</f>
        <v>23.774999999999999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_xlfn.XLOOKUP('orders worksheet'!C36,'customers worsheet'!A:A,'customers worsheet'!B:B)</f>
        <v>Una Welberry</v>
      </c>
      <c r="G36" s="2" t="str">
        <f>IF(_xlfn.XLOOKUP(F36,'customers worsheet'!B:B,'customers worsheet'!C:C," ",0)=0," ", _xlfn.XLOOKUP(F36,'customers worsheet'!B:B,'customers worsheet'!C:C," ",0))</f>
        <v>uwelberryy@ebay.co.uk</v>
      </c>
      <c r="H36" s="2" t="str">
        <f>_xlfn.XLOOKUP(F36,'customers worsheet'!B:B,'customers worsheet'!G:G)</f>
        <v>United Kingdom</v>
      </c>
      <c r="I36" t="str">
        <f>_xlfn.XLOOKUP(D36,'products worsheet'!A:A,'products worsheet'!B:B)</f>
        <v>Lib</v>
      </c>
      <c r="J36" t="str">
        <f t="shared" si="0"/>
        <v>Liberica</v>
      </c>
      <c r="K36" t="str">
        <f>_xlfn.XLOOKUP(D36,'products worsheet'!A:A,'products worsheet'!D:D)</f>
        <v>L</v>
      </c>
      <c r="L36" t="str">
        <f t="shared" si="1"/>
        <v>Light</v>
      </c>
      <c r="M36" s="5">
        <f>_xlfn.XLOOKUP(D36,'products worsheet'!A:A,'products worsheet'!F:F)</f>
        <v>0.5</v>
      </c>
      <c r="N36" s="7">
        <f>_xlfn.XLOOKUP(D36,'products worsheet'!A:A,'products worsheet'!G:G)</f>
        <v>9.51</v>
      </c>
      <c r="O36" s="9">
        <f>N36*E36</f>
        <v>57.06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_xlfn.XLOOKUP('orders worksheet'!C37,'customers worsheet'!A:A,'customers worsheet'!B:B)</f>
        <v>Faber Eilhart</v>
      </c>
      <c r="G37" s="2" t="str">
        <f>IF(_xlfn.XLOOKUP(F37,'customers worsheet'!B:B,'customers worsheet'!C:C," ",0)=0," ", _xlfn.XLOOKUP(F37,'customers worsheet'!B:B,'customers worsheet'!C:C," ",0))</f>
        <v>feilhartz@who.int</v>
      </c>
      <c r="H37" s="2" t="str">
        <f>_xlfn.XLOOKUP(F37,'customers worsheet'!B:B,'customers worsheet'!G:G)</f>
        <v>United States</v>
      </c>
      <c r="I37" t="str">
        <f>_xlfn.XLOOKUP(D37,'products worsheet'!A:A,'products worsheet'!B:B)</f>
        <v>Ara</v>
      </c>
      <c r="J37" t="str">
        <f t="shared" si="0"/>
        <v>Arabica</v>
      </c>
      <c r="K37" t="str">
        <f>_xlfn.XLOOKUP(D37,'products worsheet'!A:A,'products worsheet'!D:D)</f>
        <v>D</v>
      </c>
      <c r="L37" t="str">
        <f t="shared" si="1"/>
        <v>Dark</v>
      </c>
      <c r="M37" s="5">
        <f>_xlfn.XLOOKUP(D37,'products worsheet'!A:A,'products worsheet'!F:F)</f>
        <v>0.5</v>
      </c>
      <c r="N37" s="7">
        <f>_xlfn.XLOOKUP(D37,'products worsheet'!A:A,'products worsheet'!G:G)</f>
        <v>5.97</v>
      </c>
      <c r="O37" s="9">
        <f>N37*E37</f>
        <v>35.82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_xlfn.XLOOKUP('orders worksheet'!C38,'customers worsheet'!A:A,'customers worsheet'!B:B)</f>
        <v>Zorina Ponting</v>
      </c>
      <c r="G38" s="2" t="str">
        <f>IF(_xlfn.XLOOKUP(F38,'customers worsheet'!B:B,'customers worsheet'!C:C," ",0)=0," ", _xlfn.XLOOKUP(F38,'customers worsheet'!B:B,'customers worsheet'!C:C," ",0))</f>
        <v>zponting10@altervista.org</v>
      </c>
      <c r="H38" s="2" t="str">
        <f>_xlfn.XLOOKUP(F38,'customers worsheet'!B:B,'customers worsheet'!G:G)</f>
        <v>United States</v>
      </c>
      <c r="I38" t="str">
        <f>_xlfn.XLOOKUP(D38,'products worsheet'!A:A,'products worsheet'!B:B)</f>
        <v>Lib</v>
      </c>
      <c r="J38" t="str">
        <f t="shared" si="0"/>
        <v>Liberica</v>
      </c>
      <c r="K38" t="str">
        <f>_xlfn.XLOOKUP(D38,'products worsheet'!A:A,'products worsheet'!D:D)</f>
        <v>M</v>
      </c>
      <c r="L38" t="str">
        <f t="shared" si="1"/>
        <v>Medium</v>
      </c>
      <c r="M38" s="5">
        <f>_xlfn.XLOOKUP(D38,'products worsheet'!A:A,'products worsheet'!F:F)</f>
        <v>0.2</v>
      </c>
      <c r="N38" s="7">
        <f>_xlfn.XLOOKUP(D38,'products worsheet'!A:A,'products worsheet'!G:G)</f>
        <v>4.3650000000000002</v>
      </c>
      <c r="O38" s="9">
        <f>N38*E38</f>
        <v>8.73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_xlfn.XLOOKUP('orders worksheet'!C39,'customers worsheet'!A:A,'customers worsheet'!B:B)</f>
        <v>Silvio Strase</v>
      </c>
      <c r="G39" s="2" t="str">
        <f>IF(_xlfn.XLOOKUP(F39,'customers worsheet'!B:B,'customers worsheet'!C:C," ",0)=0," ", _xlfn.XLOOKUP(F39,'customers worsheet'!B:B,'customers worsheet'!C:C," ",0))</f>
        <v>sstrase11@booking.com</v>
      </c>
      <c r="H39" s="2" t="str">
        <f>_xlfn.XLOOKUP(F39,'customers worsheet'!B:B,'customers worsheet'!G:G)</f>
        <v>United States</v>
      </c>
      <c r="I39" t="str">
        <f>_xlfn.XLOOKUP(D39,'products worsheet'!A:A,'products worsheet'!B:B)</f>
        <v>Lib</v>
      </c>
      <c r="J39" t="str">
        <f t="shared" si="0"/>
        <v>Liberica</v>
      </c>
      <c r="K39" t="str">
        <f>_xlfn.XLOOKUP(D39,'products worsheet'!A:A,'products worsheet'!D:D)</f>
        <v>L</v>
      </c>
      <c r="L39" t="str">
        <f t="shared" si="1"/>
        <v>Light</v>
      </c>
      <c r="M39" s="5">
        <f>_xlfn.XLOOKUP(D39,'products worsheet'!A:A,'products worsheet'!F:F)</f>
        <v>0.5</v>
      </c>
      <c r="N39" s="7">
        <f>_xlfn.XLOOKUP(D39,'products worsheet'!A:A,'products worsheet'!G:G)</f>
        <v>9.51</v>
      </c>
      <c r="O39" s="9">
        <f>N39*E39</f>
        <v>28.53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_xlfn.XLOOKUP('orders worksheet'!C40,'customers worsheet'!A:A,'customers worsheet'!B:B)</f>
        <v>Dorie de la Tremoille</v>
      </c>
      <c r="G40" s="2" t="str">
        <f>IF(_xlfn.XLOOKUP(F40,'customers worsheet'!B:B,'customers worsheet'!C:C," ",0)=0," ", _xlfn.XLOOKUP(F40,'customers worsheet'!B:B,'customers worsheet'!C:C," ",0))</f>
        <v>dde12@unesco.org</v>
      </c>
      <c r="H40" s="2" t="str">
        <f>_xlfn.XLOOKUP(F40,'customers worsheet'!B:B,'customers worsheet'!G:G)</f>
        <v>United States</v>
      </c>
      <c r="I40" t="str">
        <f>_xlfn.XLOOKUP(D40,'products worsheet'!A:A,'products worsheet'!B:B)</f>
        <v>Rob</v>
      </c>
      <c r="J40" t="str">
        <f t="shared" si="0"/>
        <v>Robusta</v>
      </c>
      <c r="K40" t="str">
        <f>_xlfn.XLOOKUP(D40,'products worsheet'!A:A,'products worsheet'!D:D)</f>
        <v>M</v>
      </c>
      <c r="L40" t="str">
        <f t="shared" si="1"/>
        <v>Medium</v>
      </c>
      <c r="M40" s="5">
        <f>_xlfn.XLOOKUP(D40,'products worsheet'!A:A,'products worsheet'!F:F)</f>
        <v>2.5</v>
      </c>
      <c r="N40" s="7">
        <f>_xlfn.XLOOKUP(D40,'products worsheet'!A:A,'products worsheet'!G:G)</f>
        <v>22.884999999999998</v>
      </c>
      <c r="O40" s="9">
        <f>N40*E40</f>
        <v>114.42499999999998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_xlfn.XLOOKUP('orders worksheet'!C41,'customers worsheet'!A:A,'customers worsheet'!B:B)</f>
        <v>Hy Zanetto</v>
      </c>
      <c r="G41" s="2" t="str">
        <f>IF(_xlfn.XLOOKUP(F41,'customers worsheet'!B:B,'customers worsheet'!C:C," ",0)=0," ", _xlfn.XLOOKUP(F41,'customers worsheet'!B:B,'customers worsheet'!C:C," ",0))</f>
        <v xml:space="preserve"> </v>
      </c>
      <c r="H41" s="2" t="str">
        <f>_xlfn.XLOOKUP(F41,'customers worsheet'!B:B,'customers worsheet'!G:G)</f>
        <v>United States</v>
      </c>
      <c r="I41" t="str">
        <f>_xlfn.XLOOKUP(D41,'products worsheet'!A:A,'products worsheet'!B:B)</f>
        <v>Rob</v>
      </c>
      <c r="J41" t="str">
        <f t="shared" si="0"/>
        <v>Robusta</v>
      </c>
      <c r="K41" t="str">
        <f>_xlfn.XLOOKUP(D41,'products worsheet'!A:A,'products worsheet'!D:D)</f>
        <v>M</v>
      </c>
      <c r="L41" t="str">
        <f t="shared" si="1"/>
        <v>Medium</v>
      </c>
      <c r="M41" s="5">
        <f>_xlfn.XLOOKUP(D41,'products worsheet'!A:A,'products worsheet'!F:F)</f>
        <v>1</v>
      </c>
      <c r="N41" s="7">
        <f>_xlfn.XLOOKUP(D41,'products worsheet'!A:A,'products worsheet'!G:G)</f>
        <v>9.9499999999999993</v>
      </c>
      <c r="O41" s="9">
        <f>N41*E41</f>
        <v>59.699999999999996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_xlfn.XLOOKUP('orders worksheet'!C42,'customers worsheet'!A:A,'customers worsheet'!B:B)</f>
        <v>Jessica McNess</v>
      </c>
      <c r="G42" s="2" t="str">
        <f>IF(_xlfn.XLOOKUP(F42,'customers worsheet'!B:B,'customers worsheet'!C:C," ",0)=0," ", _xlfn.XLOOKUP(F42,'customers worsheet'!B:B,'customers worsheet'!C:C," ",0))</f>
        <v xml:space="preserve"> </v>
      </c>
      <c r="H42" s="2" t="str">
        <f>_xlfn.XLOOKUP(F42,'customers worsheet'!B:B,'customers worsheet'!G:G)</f>
        <v>United States</v>
      </c>
      <c r="I42" t="str">
        <f>_xlfn.XLOOKUP(D42,'products worsheet'!A:A,'products worsheet'!B:B)</f>
        <v>Lib</v>
      </c>
      <c r="J42" t="str">
        <f t="shared" si="0"/>
        <v>Liberica</v>
      </c>
      <c r="K42" t="str">
        <f>_xlfn.XLOOKUP(D42,'products worsheet'!A:A,'products worsheet'!D:D)</f>
        <v>M</v>
      </c>
      <c r="L42" t="str">
        <f t="shared" si="1"/>
        <v>Medium</v>
      </c>
      <c r="M42" s="5">
        <f>_xlfn.XLOOKUP(D42,'products worsheet'!A:A,'products worsheet'!F:F)</f>
        <v>1</v>
      </c>
      <c r="N42" s="7">
        <f>_xlfn.XLOOKUP(D42,'products worsheet'!A:A,'products worsheet'!G:G)</f>
        <v>14.55</v>
      </c>
      <c r="O42" s="9">
        <f>N42*E42</f>
        <v>43.650000000000006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_xlfn.XLOOKUP('orders worksheet'!C43,'customers worsheet'!A:A,'customers worsheet'!B:B)</f>
        <v>Lorenzo Yeoland</v>
      </c>
      <c r="G43" s="2" t="str">
        <f>IF(_xlfn.XLOOKUP(F43,'customers worsheet'!B:B,'customers worsheet'!C:C," ",0)=0," ", _xlfn.XLOOKUP(F43,'customers worsheet'!B:B,'customers worsheet'!C:C," ",0))</f>
        <v>lyeoland15@pbs.org</v>
      </c>
      <c r="H43" s="2" t="str">
        <f>_xlfn.XLOOKUP(F43,'customers worsheet'!B:B,'customers worsheet'!G:G)</f>
        <v>United States</v>
      </c>
      <c r="I43" t="str">
        <f>_xlfn.XLOOKUP(D43,'products worsheet'!A:A,'products worsheet'!B:B)</f>
        <v>Exc</v>
      </c>
      <c r="J43" t="str">
        <f t="shared" si="0"/>
        <v>Excelsa</v>
      </c>
      <c r="K43" t="str">
        <f>_xlfn.XLOOKUP(D43,'products worsheet'!A:A,'products worsheet'!D:D)</f>
        <v>D</v>
      </c>
      <c r="L43" t="str">
        <f t="shared" si="1"/>
        <v>Dark</v>
      </c>
      <c r="M43" s="5">
        <f>_xlfn.XLOOKUP(D43,'products worsheet'!A:A,'products worsheet'!F:F)</f>
        <v>0.2</v>
      </c>
      <c r="N43" s="7">
        <f>_xlfn.XLOOKUP(D43,'products worsheet'!A:A,'products worsheet'!G:G)</f>
        <v>3.645</v>
      </c>
      <c r="O43" s="9">
        <f>N43*E43</f>
        <v>7.29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_xlfn.XLOOKUP('orders worksheet'!C44,'customers worsheet'!A:A,'customers worsheet'!B:B)</f>
        <v>Abigail Tolworthy</v>
      </c>
      <c r="G44" s="2" t="str">
        <f>IF(_xlfn.XLOOKUP(F44,'customers worsheet'!B:B,'customers worsheet'!C:C," ",0)=0," ", _xlfn.XLOOKUP(F44,'customers worsheet'!B:B,'customers worsheet'!C:C," ",0))</f>
        <v>atolworthy16@toplist.cz</v>
      </c>
      <c r="H44" s="2" t="str">
        <f>_xlfn.XLOOKUP(F44,'customers worsheet'!B:B,'customers worsheet'!G:G)</f>
        <v>United States</v>
      </c>
      <c r="I44" t="str">
        <f>_xlfn.XLOOKUP(D44,'products worsheet'!A:A,'products worsheet'!B:B)</f>
        <v>Rob</v>
      </c>
      <c r="J44" t="str">
        <f t="shared" si="0"/>
        <v>Robusta</v>
      </c>
      <c r="K44" t="str">
        <f>_xlfn.XLOOKUP(D44,'products worsheet'!A:A,'products worsheet'!D:D)</f>
        <v>D</v>
      </c>
      <c r="L44" t="str">
        <f t="shared" si="1"/>
        <v>Dark</v>
      </c>
      <c r="M44" s="5">
        <f>_xlfn.XLOOKUP(D44,'products worsheet'!A:A,'products worsheet'!F:F)</f>
        <v>0.2</v>
      </c>
      <c r="N44" s="7">
        <f>_xlfn.XLOOKUP(D44,'products worsheet'!A:A,'products worsheet'!G:G)</f>
        <v>2.6849999999999996</v>
      </c>
      <c r="O44" s="9">
        <f>N44*E44</f>
        <v>8.0549999999999997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_xlfn.XLOOKUP('orders worksheet'!C45,'customers worsheet'!A:A,'customers worsheet'!B:B)</f>
        <v>Maurie Bartol</v>
      </c>
      <c r="G45" s="2" t="str">
        <f>IF(_xlfn.XLOOKUP(F45,'customers worsheet'!B:B,'customers worsheet'!C:C," ",0)=0," ", _xlfn.XLOOKUP(F45,'customers worsheet'!B:B,'customers worsheet'!C:C," ",0))</f>
        <v xml:space="preserve"> </v>
      </c>
      <c r="H45" s="2" t="str">
        <f>_xlfn.XLOOKUP(F45,'customers worsheet'!B:B,'customers worsheet'!G:G)</f>
        <v>United States</v>
      </c>
      <c r="I45" t="str">
        <f>_xlfn.XLOOKUP(D45,'products worsheet'!A:A,'products worsheet'!B:B)</f>
        <v>Lib</v>
      </c>
      <c r="J45" t="str">
        <f t="shared" si="0"/>
        <v>Liberica</v>
      </c>
      <c r="K45" t="str">
        <f>_xlfn.XLOOKUP(D45,'products worsheet'!A:A,'products worsheet'!D:D)</f>
        <v>L</v>
      </c>
      <c r="L45" t="str">
        <f t="shared" si="1"/>
        <v>Light</v>
      </c>
      <c r="M45" s="5">
        <f>_xlfn.XLOOKUP(D45,'products worsheet'!A:A,'products worsheet'!F:F)</f>
        <v>2.5</v>
      </c>
      <c r="N45" s="7">
        <f>_xlfn.XLOOKUP(D45,'products worsheet'!A:A,'products worsheet'!G:G)</f>
        <v>36.454999999999998</v>
      </c>
      <c r="O45" s="9">
        <f>N45*E45</f>
        <v>72.91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_xlfn.XLOOKUP('orders worksheet'!C46,'customers worsheet'!A:A,'customers worsheet'!B:B)</f>
        <v>Olag Baudassi</v>
      </c>
      <c r="G46" s="2" t="str">
        <f>IF(_xlfn.XLOOKUP(F46,'customers worsheet'!B:B,'customers worsheet'!C:C," ",0)=0," ", _xlfn.XLOOKUP(F46,'customers worsheet'!B:B,'customers worsheet'!C:C," ",0))</f>
        <v>obaudassi18@seesaa.net</v>
      </c>
      <c r="H46" s="2" t="str">
        <f>_xlfn.XLOOKUP(F46,'customers worsheet'!B:B,'customers worsheet'!G:G)</f>
        <v>United States</v>
      </c>
      <c r="I46" t="str">
        <f>_xlfn.XLOOKUP(D46,'products worsheet'!A:A,'products worsheet'!B:B)</f>
        <v>Exc</v>
      </c>
      <c r="J46" t="str">
        <f t="shared" si="0"/>
        <v>Excelsa</v>
      </c>
      <c r="K46" t="str">
        <f>_xlfn.XLOOKUP(D46,'products worsheet'!A:A,'products worsheet'!D:D)</f>
        <v>M</v>
      </c>
      <c r="L46" t="str">
        <f t="shared" si="1"/>
        <v>Medium</v>
      </c>
      <c r="M46" s="5">
        <f>_xlfn.XLOOKUP(D46,'products worsheet'!A:A,'products worsheet'!F:F)</f>
        <v>0.5</v>
      </c>
      <c r="N46" s="7">
        <f>_xlfn.XLOOKUP(D46,'products worsheet'!A:A,'products worsheet'!G:G)</f>
        <v>8.25</v>
      </c>
      <c r="O46" s="9">
        <f>N46*E46</f>
        <v>16.5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_xlfn.XLOOKUP('orders worksheet'!C47,'customers worsheet'!A:A,'customers worsheet'!B:B)</f>
        <v>Petey Kingsbury</v>
      </c>
      <c r="G47" s="2" t="str">
        <f>IF(_xlfn.XLOOKUP(F47,'customers worsheet'!B:B,'customers worsheet'!C:C," ",0)=0," ", _xlfn.XLOOKUP(F47,'customers worsheet'!B:B,'customers worsheet'!C:C," ",0))</f>
        <v>pkingsbury19@comcast.net</v>
      </c>
      <c r="H47" s="2" t="str">
        <f>_xlfn.XLOOKUP(F47,'customers worsheet'!B:B,'customers worsheet'!G:G)</f>
        <v>United States</v>
      </c>
      <c r="I47" t="str">
        <f>_xlfn.XLOOKUP(D47,'products worsheet'!A:A,'products worsheet'!B:B)</f>
        <v>Lib</v>
      </c>
      <c r="J47" t="str">
        <f t="shared" si="0"/>
        <v>Liberica</v>
      </c>
      <c r="K47" t="str">
        <f>_xlfn.XLOOKUP(D47,'products worsheet'!A:A,'products worsheet'!D:D)</f>
        <v>D</v>
      </c>
      <c r="L47" t="str">
        <f t="shared" si="1"/>
        <v>Dark</v>
      </c>
      <c r="M47" s="5">
        <f>_xlfn.XLOOKUP(D47,'products worsheet'!A:A,'products worsheet'!F:F)</f>
        <v>2.5</v>
      </c>
      <c r="N47" s="7">
        <f>_xlfn.XLOOKUP(D47,'products worsheet'!A:A,'products worsheet'!G:G)</f>
        <v>29.784999999999997</v>
      </c>
      <c r="O47" s="9">
        <f>N47*E47</f>
        <v>178.70999999999998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_xlfn.XLOOKUP('orders worksheet'!C48,'customers worsheet'!A:A,'customers worsheet'!B:B)</f>
        <v>Donna Baskeyfied</v>
      </c>
      <c r="G48" s="2" t="str">
        <f>IF(_xlfn.XLOOKUP(F48,'customers worsheet'!B:B,'customers worsheet'!C:C," ",0)=0," ", _xlfn.XLOOKUP(F48,'customers worsheet'!B:B,'customers worsheet'!C:C," ",0))</f>
        <v xml:space="preserve"> </v>
      </c>
      <c r="H48" s="2" t="str">
        <f>_xlfn.XLOOKUP(F48,'customers worsheet'!B:B,'customers worsheet'!G:G)</f>
        <v>United States</v>
      </c>
      <c r="I48" t="str">
        <f>_xlfn.XLOOKUP(D48,'products worsheet'!A:A,'products worsheet'!B:B)</f>
        <v>Exc</v>
      </c>
      <c r="J48" t="str">
        <f t="shared" si="0"/>
        <v>Excelsa</v>
      </c>
      <c r="K48" t="str">
        <f>_xlfn.XLOOKUP(D48,'products worsheet'!A:A,'products worsheet'!D:D)</f>
        <v>M</v>
      </c>
      <c r="L48" t="str">
        <f t="shared" si="1"/>
        <v>Medium</v>
      </c>
      <c r="M48" s="5">
        <f>_xlfn.XLOOKUP(D48,'products worsheet'!A:A,'products worsheet'!F:F)</f>
        <v>2.5</v>
      </c>
      <c r="N48" s="7">
        <f>_xlfn.XLOOKUP(D48,'products worsheet'!A:A,'products worsheet'!G:G)</f>
        <v>31.624999999999996</v>
      </c>
      <c r="O48" s="9">
        <f>N48*E48</f>
        <v>63.249999999999993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_xlfn.XLOOKUP('orders worksheet'!C49,'customers worsheet'!A:A,'customers worsheet'!B:B)</f>
        <v>Arda Curley</v>
      </c>
      <c r="G49" s="2" t="str">
        <f>IF(_xlfn.XLOOKUP(F49,'customers worsheet'!B:B,'customers worsheet'!C:C," ",0)=0," ", _xlfn.XLOOKUP(F49,'customers worsheet'!B:B,'customers worsheet'!C:C," ",0))</f>
        <v>acurley1b@hao123.com</v>
      </c>
      <c r="H49" s="2" t="str">
        <f>_xlfn.XLOOKUP(F49,'customers worsheet'!B:B,'customers worsheet'!G:G)</f>
        <v>United States</v>
      </c>
      <c r="I49" t="str">
        <f>_xlfn.XLOOKUP(D49,'products worsheet'!A:A,'products worsheet'!B:B)</f>
        <v>Ara</v>
      </c>
      <c r="J49" t="str">
        <f t="shared" si="0"/>
        <v>Arabica</v>
      </c>
      <c r="K49" t="str">
        <f>_xlfn.XLOOKUP(D49,'products worsheet'!A:A,'products worsheet'!D:D)</f>
        <v>L</v>
      </c>
      <c r="L49" t="str">
        <f t="shared" si="1"/>
        <v>Light</v>
      </c>
      <c r="M49" s="5">
        <f>_xlfn.XLOOKUP(D49,'products worsheet'!A:A,'products worsheet'!F:F)</f>
        <v>0.2</v>
      </c>
      <c r="N49" s="7">
        <f>_xlfn.XLOOKUP(D49,'products worsheet'!A:A,'products worsheet'!G:G)</f>
        <v>3.8849999999999998</v>
      </c>
      <c r="O49" s="9">
        <f>N49*E49</f>
        <v>7.77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_xlfn.XLOOKUP('orders worksheet'!C50,'customers worsheet'!A:A,'customers worsheet'!B:B)</f>
        <v>Raynor McGilvary</v>
      </c>
      <c r="G50" s="2" t="str">
        <f>IF(_xlfn.XLOOKUP(F50,'customers worsheet'!B:B,'customers worsheet'!C:C," ",0)=0," ", _xlfn.XLOOKUP(F50,'customers worsheet'!B:B,'customers worsheet'!C:C," ",0))</f>
        <v>rmcgilvary1c@tamu.edu</v>
      </c>
      <c r="H50" s="2" t="str">
        <f>_xlfn.XLOOKUP(F50,'customers worsheet'!B:B,'customers worsheet'!G:G)</f>
        <v>United States</v>
      </c>
      <c r="I50" t="str">
        <f>_xlfn.XLOOKUP(D50,'products worsheet'!A:A,'products worsheet'!B:B)</f>
        <v>Ara</v>
      </c>
      <c r="J50" t="str">
        <f t="shared" si="0"/>
        <v>Arabica</v>
      </c>
      <c r="K50" t="str">
        <f>_xlfn.XLOOKUP(D50,'products worsheet'!A:A,'products worsheet'!D:D)</f>
        <v>D</v>
      </c>
      <c r="L50" t="str">
        <f t="shared" si="1"/>
        <v>Dark</v>
      </c>
      <c r="M50" s="5">
        <f>_xlfn.XLOOKUP(D50,'products worsheet'!A:A,'products worsheet'!F:F)</f>
        <v>2.5</v>
      </c>
      <c r="N50" s="7">
        <f>_xlfn.XLOOKUP(D50,'products worsheet'!A:A,'products worsheet'!G:G)</f>
        <v>22.884999999999998</v>
      </c>
      <c r="O50" s="9">
        <f>N50*E50</f>
        <v>91.539999999999992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_xlfn.XLOOKUP('orders worksheet'!C51,'customers worsheet'!A:A,'customers worsheet'!B:B)</f>
        <v>Isis Pikett</v>
      </c>
      <c r="G51" s="2" t="str">
        <f>IF(_xlfn.XLOOKUP(F51,'customers worsheet'!B:B,'customers worsheet'!C:C," ",0)=0," ", _xlfn.XLOOKUP(F51,'customers worsheet'!B:B,'customers worsheet'!C:C," ",0))</f>
        <v>ipikett1d@xinhuanet.com</v>
      </c>
      <c r="H51" s="2" t="str">
        <f>_xlfn.XLOOKUP(F51,'customers worsheet'!B:B,'customers worsheet'!G:G)</f>
        <v>United States</v>
      </c>
      <c r="I51" t="str">
        <f>_xlfn.XLOOKUP(D51,'products worsheet'!A:A,'products worsheet'!B:B)</f>
        <v>Ara</v>
      </c>
      <c r="J51" t="str">
        <f t="shared" si="0"/>
        <v>Arabica</v>
      </c>
      <c r="K51" t="str">
        <f>_xlfn.XLOOKUP(D51,'products worsheet'!A:A,'products worsheet'!D:D)</f>
        <v>L</v>
      </c>
      <c r="L51" t="str">
        <f t="shared" si="1"/>
        <v>Light</v>
      </c>
      <c r="M51" s="5">
        <f>_xlfn.XLOOKUP(D51,'products worsheet'!A:A,'products worsheet'!F:F)</f>
        <v>1</v>
      </c>
      <c r="N51" s="7">
        <f>_xlfn.XLOOKUP(D51,'products worsheet'!A:A,'products worsheet'!G:G)</f>
        <v>12.95</v>
      </c>
      <c r="O51" s="9">
        <f>N51*E51</f>
        <v>38.849999999999994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_xlfn.XLOOKUP('orders worksheet'!C52,'customers worsheet'!A:A,'customers worsheet'!B:B)</f>
        <v>Inger Bouldon</v>
      </c>
      <c r="G52" s="2" t="str">
        <f>IF(_xlfn.XLOOKUP(F52,'customers worsheet'!B:B,'customers worsheet'!C:C," ",0)=0," ", _xlfn.XLOOKUP(F52,'customers worsheet'!B:B,'customers worsheet'!C:C," ",0))</f>
        <v>ibouldon1e@gizmodo.com</v>
      </c>
      <c r="H52" s="2" t="str">
        <f>_xlfn.XLOOKUP(F52,'customers worsheet'!B:B,'customers worsheet'!G:G)</f>
        <v>United States</v>
      </c>
      <c r="I52" t="str">
        <f>_xlfn.XLOOKUP(D52,'products worsheet'!A:A,'products worsheet'!B:B)</f>
        <v>Lib</v>
      </c>
      <c r="J52" t="str">
        <f t="shared" si="0"/>
        <v>Liberica</v>
      </c>
      <c r="K52" t="str">
        <f>_xlfn.XLOOKUP(D52,'products worsheet'!A:A,'products worsheet'!D:D)</f>
        <v>D</v>
      </c>
      <c r="L52" t="str">
        <f t="shared" si="1"/>
        <v>Dark</v>
      </c>
      <c r="M52" s="5">
        <f>_xlfn.XLOOKUP(D52,'products worsheet'!A:A,'products worsheet'!F:F)</f>
        <v>0.5</v>
      </c>
      <c r="N52" s="7">
        <f>_xlfn.XLOOKUP(D52,'products worsheet'!A:A,'products worsheet'!G:G)</f>
        <v>7.77</v>
      </c>
      <c r="O52" s="9">
        <f>N52*E52</f>
        <v>15.54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_xlfn.XLOOKUP('orders worksheet'!C53,'customers worsheet'!A:A,'customers worsheet'!B:B)</f>
        <v>Karry Flanders</v>
      </c>
      <c r="G53" s="2" t="str">
        <f>IF(_xlfn.XLOOKUP(F53,'customers worsheet'!B:B,'customers worsheet'!C:C," ",0)=0," ", _xlfn.XLOOKUP(F53,'customers worsheet'!B:B,'customers worsheet'!C:C," ",0))</f>
        <v>kflanders1f@over-blog.com</v>
      </c>
      <c r="H53" s="2" t="str">
        <f>_xlfn.XLOOKUP(F53,'customers worsheet'!B:B,'customers worsheet'!G:G)</f>
        <v>Ireland</v>
      </c>
      <c r="I53" t="str">
        <f>_xlfn.XLOOKUP(D53,'products worsheet'!A:A,'products worsheet'!B:B)</f>
        <v>Lib</v>
      </c>
      <c r="J53" t="str">
        <f t="shared" si="0"/>
        <v>Liberica</v>
      </c>
      <c r="K53" t="str">
        <f>_xlfn.XLOOKUP(D53,'products worsheet'!A:A,'products worsheet'!D:D)</f>
        <v>L</v>
      </c>
      <c r="L53" t="str">
        <f t="shared" si="1"/>
        <v>Light</v>
      </c>
      <c r="M53" s="5">
        <f>_xlfn.XLOOKUP(D53,'products worsheet'!A:A,'products worsheet'!F:F)</f>
        <v>2.5</v>
      </c>
      <c r="N53" s="7">
        <f>_xlfn.XLOOKUP(D53,'products worsheet'!A:A,'products worsheet'!G:G)</f>
        <v>36.454999999999998</v>
      </c>
      <c r="O53" s="9">
        <f>N53*E53</f>
        <v>145.82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_xlfn.XLOOKUP('orders worksheet'!C54,'customers worsheet'!A:A,'customers worsheet'!B:B)</f>
        <v>Hartley Mattioli</v>
      </c>
      <c r="G54" s="2" t="str">
        <f>IF(_xlfn.XLOOKUP(F54,'customers worsheet'!B:B,'customers worsheet'!C:C," ",0)=0," ", _xlfn.XLOOKUP(F54,'customers worsheet'!B:B,'customers worsheet'!C:C," ",0))</f>
        <v>hmattioli1g@webmd.com</v>
      </c>
      <c r="H54" s="2" t="str">
        <f>_xlfn.XLOOKUP(F54,'customers worsheet'!B:B,'customers worsheet'!G:G)</f>
        <v>United Kingdom</v>
      </c>
      <c r="I54" t="str">
        <f>_xlfn.XLOOKUP(D54,'products worsheet'!A:A,'products worsheet'!B:B)</f>
        <v>Rob</v>
      </c>
      <c r="J54" t="str">
        <f t="shared" si="0"/>
        <v>Robusta</v>
      </c>
      <c r="K54" t="str">
        <f>_xlfn.XLOOKUP(D54,'products worsheet'!A:A,'products worsheet'!D:D)</f>
        <v>M</v>
      </c>
      <c r="L54" t="str">
        <f t="shared" si="1"/>
        <v>Medium</v>
      </c>
      <c r="M54" s="5">
        <f>_xlfn.XLOOKUP(D54,'products worsheet'!A:A,'products worsheet'!F:F)</f>
        <v>0.5</v>
      </c>
      <c r="N54" s="7">
        <f>_xlfn.XLOOKUP(D54,'products worsheet'!A:A,'products worsheet'!G:G)</f>
        <v>5.97</v>
      </c>
      <c r="O54" s="9">
        <f>N54*E54</f>
        <v>29.849999999999998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_xlfn.XLOOKUP('orders worksheet'!C55,'customers worsheet'!A:A,'customers worsheet'!B:B)</f>
        <v>Hartley Mattioli</v>
      </c>
      <c r="G55" s="2" t="str">
        <f>IF(_xlfn.XLOOKUP(F55,'customers worsheet'!B:B,'customers worsheet'!C:C," ",0)=0," ", _xlfn.XLOOKUP(F55,'customers worsheet'!B:B,'customers worsheet'!C:C," ",0))</f>
        <v>hmattioli1g@webmd.com</v>
      </c>
      <c r="H55" s="2" t="str">
        <f>_xlfn.XLOOKUP(F55,'customers worsheet'!B:B,'customers worsheet'!G:G)</f>
        <v>United Kingdom</v>
      </c>
      <c r="I55" t="str">
        <f>_xlfn.XLOOKUP(D55,'products worsheet'!A:A,'products worsheet'!B:B)</f>
        <v>Lib</v>
      </c>
      <c r="J55" t="str">
        <f t="shared" si="0"/>
        <v>Liberica</v>
      </c>
      <c r="K55" t="str">
        <f>_xlfn.XLOOKUP(D55,'products worsheet'!A:A,'products worsheet'!D:D)</f>
        <v>L</v>
      </c>
      <c r="L55" t="str">
        <f t="shared" si="1"/>
        <v>Light</v>
      </c>
      <c r="M55" s="5">
        <f>_xlfn.XLOOKUP(D55,'products worsheet'!A:A,'products worsheet'!F:F)</f>
        <v>2.5</v>
      </c>
      <c r="N55" s="7">
        <f>_xlfn.XLOOKUP(D55,'products worsheet'!A:A,'products worsheet'!G:G)</f>
        <v>36.454999999999998</v>
      </c>
      <c r="O55" s="9">
        <f>N55*E55</f>
        <v>72.91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_xlfn.XLOOKUP('orders worksheet'!C56,'customers worsheet'!A:A,'customers worsheet'!B:B)</f>
        <v>Archambault Gillard</v>
      </c>
      <c r="G56" s="2" t="str">
        <f>IF(_xlfn.XLOOKUP(F56,'customers worsheet'!B:B,'customers worsheet'!C:C," ",0)=0," ", _xlfn.XLOOKUP(F56,'customers worsheet'!B:B,'customers worsheet'!C:C," ",0))</f>
        <v>agillard1i@issuu.com</v>
      </c>
      <c r="H56" s="2" t="str">
        <f>_xlfn.XLOOKUP(F56,'customers worsheet'!B:B,'customers worsheet'!G:G)</f>
        <v>United States</v>
      </c>
      <c r="I56" t="str">
        <f>_xlfn.XLOOKUP(D56,'products worsheet'!A:A,'products worsheet'!B:B)</f>
        <v>Lib</v>
      </c>
      <c r="J56" t="str">
        <f t="shared" si="0"/>
        <v>Liberica</v>
      </c>
      <c r="K56" t="str">
        <f>_xlfn.XLOOKUP(D56,'products worsheet'!A:A,'products worsheet'!D:D)</f>
        <v>M</v>
      </c>
      <c r="L56" t="str">
        <f t="shared" si="1"/>
        <v>Medium</v>
      </c>
      <c r="M56" s="5">
        <f>_xlfn.XLOOKUP(D56,'products worsheet'!A:A,'products worsheet'!F:F)</f>
        <v>1</v>
      </c>
      <c r="N56" s="7">
        <f>_xlfn.XLOOKUP(D56,'products worsheet'!A:A,'products worsheet'!G:G)</f>
        <v>14.55</v>
      </c>
      <c r="O56" s="9">
        <f>N56*E56</f>
        <v>72.75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_xlfn.XLOOKUP('orders worksheet'!C57,'customers worsheet'!A:A,'customers worsheet'!B:B)</f>
        <v>Salomo Cushworth</v>
      </c>
      <c r="G57" s="2" t="str">
        <f>IF(_xlfn.XLOOKUP(F57,'customers worsheet'!B:B,'customers worsheet'!C:C," ",0)=0," ", _xlfn.XLOOKUP(F57,'customers worsheet'!B:B,'customers worsheet'!C:C," ",0))</f>
        <v xml:space="preserve"> </v>
      </c>
      <c r="H57" s="2" t="str">
        <f>_xlfn.XLOOKUP(F57,'customers worsheet'!B:B,'customers worsheet'!G:G)</f>
        <v>United States</v>
      </c>
      <c r="I57" t="str">
        <f>_xlfn.XLOOKUP(D57,'products worsheet'!A:A,'products worsheet'!B:B)</f>
        <v>Lib</v>
      </c>
      <c r="J57" t="str">
        <f t="shared" si="0"/>
        <v>Liberica</v>
      </c>
      <c r="K57" t="str">
        <f>_xlfn.XLOOKUP(D57,'products worsheet'!A:A,'products worsheet'!D:D)</f>
        <v>L</v>
      </c>
      <c r="L57" t="str">
        <f t="shared" si="1"/>
        <v>Light</v>
      </c>
      <c r="M57" s="5">
        <f>_xlfn.XLOOKUP(D57,'products worsheet'!A:A,'products worsheet'!F:F)</f>
        <v>1</v>
      </c>
      <c r="N57" s="7">
        <f>_xlfn.XLOOKUP(D57,'products worsheet'!A:A,'products worsheet'!G:G)</f>
        <v>15.85</v>
      </c>
      <c r="O57" s="9">
        <f>N57*E57</f>
        <v>47.55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_xlfn.XLOOKUP('orders worksheet'!C58,'customers worsheet'!A:A,'customers worsheet'!B:B)</f>
        <v>Theda Grizard</v>
      </c>
      <c r="G58" s="2" t="str">
        <f>IF(_xlfn.XLOOKUP(F58,'customers worsheet'!B:B,'customers worsheet'!C:C," ",0)=0," ", _xlfn.XLOOKUP(F58,'customers worsheet'!B:B,'customers worsheet'!C:C," ",0))</f>
        <v>tgrizard1k@odnoklassniki.ru</v>
      </c>
      <c r="H58" s="2" t="str">
        <f>_xlfn.XLOOKUP(F58,'customers worsheet'!B:B,'customers worsheet'!G:G)</f>
        <v>United States</v>
      </c>
      <c r="I58" t="str">
        <f>_xlfn.XLOOKUP(D58,'products worsheet'!A:A,'products worsheet'!B:B)</f>
        <v>Exc</v>
      </c>
      <c r="J58" t="str">
        <f t="shared" si="0"/>
        <v>Excelsa</v>
      </c>
      <c r="K58" t="str">
        <f>_xlfn.XLOOKUP(D58,'products worsheet'!A:A,'products worsheet'!D:D)</f>
        <v>D</v>
      </c>
      <c r="L58" t="str">
        <f t="shared" si="1"/>
        <v>Dark</v>
      </c>
      <c r="M58" s="5">
        <f>_xlfn.XLOOKUP(D58,'products worsheet'!A:A,'products worsheet'!F:F)</f>
        <v>0.2</v>
      </c>
      <c r="N58" s="7">
        <f>_xlfn.XLOOKUP(D58,'products worsheet'!A:A,'products worsheet'!G:G)</f>
        <v>3.645</v>
      </c>
      <c r="O58" s="9">
        <f>N58*E58</f>
        <v>10.935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_xlfn.XLOOKUP('orders worksheet'!C59,'customers worsheet'!A:A,'customers worsheet'!B:B)</f>
        <v>Rozele Relton</v>
      </c>
      <c r="G59" s="2" t="str">
        <f>IF(_xlfn.XLOOKUP(F59,'customers worsheet'!B:B,'customers worsheet'!C:C," ",0)=0," ", _xlfn.XLOOKUP(F59,'customers worsheet'!B:B,'customers worsheet'!C:C," ",0))</f>
        <v>rrelton1l@stanford.edu</v>
      </c>
      <c r="H59" s="2" t="str">
        <f>_xlfn.XLOOKUP(F59,'customers worsheet'!B:B,'customers worsheet'!G:G)</f>
        <v>United States</v>
      </c>
      <c r="I59" t="str">
        <f>_xlfn.XLOOKUP(D59,'products worsheet'!A:A,'products worsheet'!B:B)</f>
        <v>Exc</v>
      </c>
      <c r="J59" t="str">
        <f t="shared" si="0"/>
        <v>Excelsa</v>
      </c>
      <c r="K59" t="str">
        <f>_xlfn.XLOOKUP(D59,'products worsheet'!A:A,'products worsheet'!D:D)</f>
        <v>L</v>
      </c>
      <c r="L59" t="str">
        <f t="shared" si="1"/>
        <v>Light</v>
      </c>
      <c r="M59" s="5">
        <f>_xlfn.XLOOKUP(D59,'products worsheet'!A:A,'products worsheet'!F:F)</f>
        <v>1</v>
      </c>
      <c r="N59" s="7">
        <f>_xlfn.XLOOKUP(D59,'products worsheet'!A:A,'products worsheet'!G:G)</f>
        <v>14.85</v>
      </c>
      <c r="O59" s="9">
        <f>N59*E59</f>
        <v>59.4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_xlfn.XLOOKUP('orders worksheet'!C60,'customers worsheet'!A:A,'customers worsheet'!B:B)</f>
        <v>Willa Rolling</v>
      </c>
      <c r="G60" s="2" t="str">
        <f>IF(_xlfn.XLOOKUP(F60,'customers worsheet'!B:B,'customers worsheet'!C:C," ",0)=0," ", _xlfn.XLOOKUP(F60,'customers worsheet'!B:B,'customers worsheet'!C:C," ",0))</f>
        <v xml:space="preserve"> </v>
      </c>
      <c r="H60" s="2" t="str">
        <f>_xlfn.XLOOKUP(F60,'customers worsheet'!B:B,'customers worsheet'!G:G)</f>
        <v>United States</v>
      </c>
      <c r="I60" t="str">
        <f>_xlfn.XLOOKUP(D60,'products worsheet'!A:A,'products worsheet'!B:B)</f>
        <v>Lib</v>
      </c>
      <c r="J60" t="str">
        <f t="shared" si="0"/>
        <v>Liberica</v>
      </c>
      <c r="K60" t="str">
        <f>_xlfn.XLOOKUP(D60,'products worsheet'!A:A,'products worsheet'!D:D)</f>
        <v>D</v>
      </c>
      <c r="L60" t="str">
        <f t="shared" si="1"/>
        <v>Dark</v>
      </c>
      <c r="M60" s="5">
        <f>_xlfn.XLOOKUP(D60,'products worsheet'!A:A,'products worsheet'!F:F)</f>
        <v>2.5</v>
      </c>
      <c r="N60" s="7">
        <f>_xlfn.XLOOKUP(D60,'products worsheet'!A:A,'products worsheet'!G:G)</f>
        <v>29.784999999999997</v>
      </c>
      <c r="O60" s="9">
        <f>N60*E60</f>
        <v>89.35499999999999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_xlfn.XLOOKUP('orders worksheet'!C61,'customers worsheet'!A:A,'customers worsheet'!B:B)</f>
        <v>Stanislaus Gilroy</v>
      </c>
      <c r="G61" s="2" t="str">
        <f>IF(_xlfn.XLOOKUP(F61,'customers worsheet'!B:B,'customers worsheet'!C:C," ",0)=0," ", _xlfn.XLOOKUP(F61,'customers worsheet'!B:B,'customers worsheet'!C:C," ",0))</f>
        <v>sgilroy1n@eepurl.com</v>
      </c>
      <c r="H61" s="2" t="str">
        <f>_xlfn.XLOOKUP(F61,'customers worsheet'!B:B,'customers worsheet'!G:G)</f>
        <v>United States</v>
      </c>
      <c r="I61" t="str">
        <f>_xlfn.XLOOKUP(D61,'products worsheet'!A:A,'products worsheet'!B:B)</f>
        <v>Lib</v>
      </c>
      <c r="J61" t="str">
        <f t="shared" si="0"/>
        <v>Liberica</v>
      </c>
      <c r="K61" t="str">
        <f>_xlfn.XLOOKUP(D61,'products worsheet'!A:A,'products worsheet'!D:D)</f>
        <v>M</v>
      </c>
      <c r="L61" t="str">
        <f t="shared" si="1"/>
        <v>Medium</v>
      </c>
      <c r="M61" s="5">
        <f>_xlfn.XLOOKUP(D61,'products worsheet'!A:A,'products worsheet'!F:F)</f>
        <v>0.5</v>
      </c>
      <c r="N61" s="7">
        <f>_xlfn.XLOOKUP(D61,'products worsheet'!A:A,'products worsheet'!G:G)</f>
        <v>8.73</v>
      </c>
      <c r="O61" s="9">
        <f>N61*E61</f>
        <v>26.19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_xlfn.XLOOKUP('orders worksheet'!C62,'customers worsheet'!A:A,'customers worsheet'!B:B)</f>
        <v>Correy Cottingham</v>
      </c>
      <c r="G62" s="2" t="str">
        <f>IF(_xlfn.XLOOKUP(F62,'customers worsheet'!B:B,'customers worsheet'!C:C," ",0)=0," ", _xlfn.XLOOKUP(F62,'customers worsheet'!B:B,'customers worsheet'!C:C," ",0))</f>
        <v>ccottingham1o@wikipedia.org</v>
      </c>
      <c r="H62" s="2" t="str">
        <f>_xlfn.XLOOKUP(F62,'customers worsheet'!B:B,'customers worsheet'!G:G)</f>
        <v>United States</v>
      </c>
      <c r="I62" t="str">
        <f>_xlfn.XLOOKUP(D62,'products worsheet'!A:A,'products worsheet'!B:B)</f>
        <v>Ara</v>
      </c>
      <c r="J62" t="str">
        <f t="shared" si="0"/>
        <v>Arabica</v>
      </c>
      <c r="K62" t="str">
        <f>_xlfn.XLOOKUP(D62,'products worsheet'!A:A,'products worsheet'!D:D)</f>
        <v>D</v>
      </c>
      <c r="L62" t="str">
        <f t="shared" si="1"/>
        <v>Dark</v>
      </c>
      <c r="M62" s="5">
        <f>_xlfn.XLOOKUP(D62,'products worsheet'!A:A,'products worsheet'!F:F)</f>
        <v>2.5</v>
      </c>
      <c r="N62" s="7">
        <f>_xlfn.XLOOKUP(D62,'products worsheet'!A:A,'products worsheet'!G:G)</f>
        <v>22.884999999999998</v>
      </c>
      <c r="O62" s="9">
        <f>N62*E62</f>
        <v>114.42499999999998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_xlfn.XLOOKUP('orders worksheet'!C63,'customers worsheet'!A:A,'customers worsheet'!B:B)</f>
        <v>Pammi Endacott</v>
      </c>
      <c r="G63" s="2" t="str">
        <f>IF(_xlfn.XLOOKUP(F63,'customers worsheet'!B:B,'customers worsheet'!C:C," ",0)=0," ", _xlfn.XLOOKUP(F63,'customers worsheet'!B:B,'customers worsheet'!C:C," ",0))</f>
        <v xml:space="preserve"> </v>
      </c>
      <c r="H63" s="2" t="str">
        <f>_xlfn.XLOOKUP(F63,'customers worsheet'!B:B,'customers worsheet'!G:G)</f>
        <v>United Kingdom</v>
      </c>
      <c r="I63" t="str">
        <f>_xlfn.XLOOKUP(D63,'products worsheet'!A:A,'products worsheet'!B:B)</f>
        <v>Rob</v>
      </c>
      <c r="J63" t="str">
        <f t="shared" si="0"/>
        <v>Robusta</v>
      </c>
      <c r="K63" t="str">
        <f>_xlfn.XLOOKUP(D63,'products worsheet'!A:A,'products worsheet'!D:D)</f>
        <v>D</v>
      </c>
      <c r="L63" t="str">
        <f t="shared" si="1"/>
        <v>Dark</v>
      </c>
      <c r="M63" s="5">
        <f>_xlfn.XLOOKUP(D63,'products worsheet'!A:A,'products worsheet'!F:F)</f>
        <v>0.5</v>
      </c>
      <c r="N63" s="7">
        <f>_xlfn.XLOOKUP(D63,'products worsheet'!A:A,'products worsheet'!G:G)</f>
        <v>5.3699999999999992</v>
      </c>
      <c r="O63" s="9">
        <f>N63*E63</f>
        <v>26.849999999999994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_xlfn.XLOOKUP('orders worksheet'!C64,'customers worsheet'!A:A,'customers worsheet'!B:B)</f>
        <v>Nona Linklater</v>
      </c>
      <c r="G64" s="2" t="str">
        <f>IF(_xlfn.XLOOKUP(F64,'customers worsheet'!B:B,'customers worsheet'!C:C," ",0)=0," ", _xlfn.XLOOKUP(F64,'customers worsheet'!B:B,'customers worsheet'!C:C," ",0))</f>
        <v xml:space="preserve"> </v>
      </c>
      <c r="H64" s="2" t="str">
        <f>_xlfn.XLOOKUP(F64,'customers worsheet'!B:B,'customers worsheet'!G:G)</f>
        <v>United States</v>
      </c>
      <c r="I64" t="str">
        <f>_xlfn.XLOOKUP(D64,'products worsheet'!A:A,'products worsheet'!B:B)</f>
        <v>Lib</v>
      </c>
      <c r="J64" t="str">
        <f t="shared" si="0"/>
        <v>Liberica</v>
      </c>
      <c r="K64" t="str">
        <f>_xlfn.XLOOKUP(D64,'products worsheet'!A:A,'products worsheet'!D:D)</f>
        <v>L</v>
      </c>
      <c r="L64" t="str">
        <f t="shared" si="1"/>
        <v>Light</v>
      </c>
      <c r="M64" s="5">
        <f>_xlfn.XLOOKUP(D64,'products worsheet'!A:A,'products worsheet'!F:F)</f>
        <v>0.2</v>
      </c>
      <c r="N64" s="7">
        <f>_xlfn.XLOOKUP(D64,'products worsheet'!A:A,'products worsheet'!G:G)</f>
        <v>4.7549999999999999</v>
      </c>
      <c r="O64" s="9">
        <f>N64*E64</f>
        <v>23.774999999999999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_xlfn.XLOOKUP('orders worksheet'!C65,'customers worsheet'!A:A,'customers worsheet'!B:B)</f>
        <v>Annadiane Dykes</v>
      </c>
      <c r="G65" s="2" t="str">
        <f>IF(_xlfn.XLOOKUP(F65,'customers worsheet'!B:B,'customers worsheet'!C:C," ",0)=0," ", _xlfn.XLOOKUP(F65,'customers worsheet'!B:B,'customers worsheet'!C:C," ",0))</f>
        <v>adykes1r@eventbrite.com</v>
      </c>
      <c r="H65" s="2" t="str">
        <f>_xlfn.XLOOKUP(F65,'customers worsheet'!B:B,'customers worsheet'!G:G)</f>
        <v>United States</v>
      </c>
      <c r="I65" t="str">
        <f>_xlfn.XLOOKUP(D65,'products worsheet'!A:A,'products worsheet'!B:B)</f>
        <v>Ara</v>
      </c>
      <c r="J65" t="str">
        <f t="shared" si="0"/>
        <v>Arabica</v>
      </c>
      <c r="K65" t="str">
        <f>_xlfn.XLOOKUP(D65,'products worsheet'!A:A,'products worsheet'!D:D)</f>
        <v>M</v>
      </c>
      <c r="L65" t="str">
        <f t="shared" si="1"/>
        <v>Medium</v>
      </c>
      <c r="M65" s="5">
        <f>_xlfn.XLOOKUP(D65,'products worsheet'!A:A,'products worsheet'!F:F)</f>
        <v>0.5</v>
      </c>
      <c r="N65" s="7">
        <f>_xlfn.XLOOKUP(D65,'products worsheet'!A:A,'products worsheet'!G:G)</f>
        <v>6.75</v>
      </c>
      <c r="O65" s="9">
        <f>N65*E65</f>
        <v>6.75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_xlfn.XLOOKUP('orders worksheet'!C66,'customers worsheet'!A:A,'customers worsheet'!B:B)</f>
        <v>Felecia Dodgson</v>
      </c>
      <c r="G66" s="2" t="str">
        <f>IF(_xlfn.XLOOKUP(F66,'customers worsheet'!B:B,'customers worsheet'!C:C," ",0)=0," ", _xlfn.XLOOKUP(F66,'customers worsheet'!B:B,'customers worsheet'!C:C," ",0))</f>
        <v xml:space="preserve"> </v>
      </c>
      <c r="H66" s="2" t="str">
        <f>_xlfn.XLOOKUP(F66,'customers worsheet'!B:B,'customers worsheet'!G:G)</f>
        <v>United States</v>
      </c>
      <c r="I66" t="str">
        <f>_xlfn.XLOOKUP(D66,'products worsheet'!A:A,'products worsheet'!B:B)</f>
        <v>Rob</v>
      </c>
      <c r="J66" t="str">
        <f t="shared" si="0"/>
        <v>Robusta</v>
      </c>
      <c r="K66" t="str">
        <f>_xlfn.XLOOKUP(D66,'products worsheet'!A:A,'products worsheet'!D:D)</f>
        <v>M</v>
      </c>
      <c r="L66" t="str">
        <f t="shared" ref="L66:L129" si="2">IF(K66="M","Medium",IF(K66="L","Light",IF(K66="D","Dark","")))</f>
        <v>Medium</v>
      </c>
      <c r="M66" s="5">
        <f>_xlfn.XLOOKUP(D66,'products worsheet'!A:A,'products worsheet'!F:F)</f>
        <v>0.5</v>
      </c>
      <c r="N66" s="7">
        <f>_xlfn.XLOOKUP(D66,'products worsheet'!A:A,'products worsheet'!G:G)</f>
        <v>5.97</v>
      </c>
      <c r="O66" s="9">
        <f>N66*E66</f>
        <v>35.82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_xlfn.XLOOKUP('orders worksheet'!C67,'customers worsheet'!A:A,'customers worsheet'!B:B)</f>
        <v>Angelia Cockrem</v>
      </c>
      <c r="G67" s="2" t="str">
        <f>IF(_xlfn.XLOOKUP(F67,'customers worsheet'!B:B,'customers worsheet'!C:C," ",0)=0," ", _xlfn.XLOOKUP(F67,'customers worsheet'!B:B,'customers worsheet'!C:C," ",0))</f>
        <v>acockrem1t@engadget.com</v>
      </c>
      <c r="H67" s="2" t="str">
        <f>_xlfn.XLOOKUP(F67,'customers worsheet'!B:B,'customers worsheet'!G:G)</f>
        <v>United States</v>
      </c>
      <c r="I67" t="str">
        <f>_xlfn.XLOOKUP(D67,'products worsheet'!A:A,'products worsheet'!B:B)</f>
        <v>Rob</v>
      </c>
      <c r="J67" t="str">
        <f t="shared" ref="J67:J130" si="3">IF(I67="Rob","Robusta",IF(I67="Exc","Excelsa",IF(I67="Ara","Arabica",IF(I67="Lib","Liberica",""))))</f>
        <v>Robusta</v>
      </c>
      <c r="K67" t="str">
        <f>_xlfn.XLOOKUP(D67,'products worsheet'!A:A,'products worsheet'!D:D)</f>
        <v>D</v>
      </c>
      <c r="L67" t="str">
        <f t="shared" si="2"/>
        <v>Dark</v>
      </c>
      <c r="M67" s="5">
        <f>_xlfn.XLOOKUP(D67,'products worsheet'!A:A,'products worsheet'!F:F)</f>
        <v>2.5</v>
      </c>
      <c r="N67" s="7">
        <f>_xlfn.XLOOKUP(D67,'products worsheet'!A:A,'products worsheet'!G:G)</f>
        <v>20.584999999999997</v>
      </c>
      <c r="O67" s="9">
        <f>N67*E67</f>
        <v>82.339999999999989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_xlfn.XLOOKUP('orders worksheet'!C68,'customers worsheet'!A:A,'customers worsheet'!B:B)</f>
        <v>Belvia Umpleby</v>
      </c>
      <c r="G68" s="2" t="str">
        <f>IF(_xlfn.XLOOKUP(F68,'customers worsheet'!B:B,'customers worsheet'!C:C," ",0)=0," ", _xlfn.XLOOKUP(F68,'customers worsheet'!B:B,'customers worsheet'!C:C," ",0))</f>
        <v>bumpleby1u@soundcloud.com</v>
      </c>
      <c r="H68" s="2" t="str">
        <f>_xlfn.XLOOKUP(F68,'customers worsheet'!B:B,'customers worsheet'!G:G)</f>
        <v>United States</v>
      </c>
      <c r="I68" t="str">
        <f>_xlfn.XLOOKUP(D68,'products worsheet'!A:A,'products worsheet'!B:B)</f>
        <v>Rob</v>
      </c>
      <c r="J68" t="str">
        <f t="shared" si="3"/>
        <v>Robusta</v>
      </c>
      <c r="K68" t="str">
        <f>_xlfn.XLOOKUP(D68,'products worsheet'!A:A,'products worsheet'!D:D)</f>
        <v>L</v>
      </c>
      <c r="L68" t="str">
        <f t="shared" si="2"/>
        <v>Light</v>
      </c>
      <c r="M68" s="5">
        <f>_xlfn.XLOOKUP(D68,'products worsheet'!A:A,'products worsheet'!F:F)</f>
        <v>0.5</v>
      </c>
      <c r="N68" s="7">
        <f>_xlfn.XLOOKUP(D68,'products worsheet'!A:A,'products worsheet'!G:G)</f>
        <v>7.169999999999999</v>
      </c>
      <c r="O68" s="9">
        <f>N68*E68</f>
        <v>7.169999999999999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_xlfn.XLOOKUP('orders worksheet'!C69,'customers worsheet'!A:A,'customers worsheet'!B:B)</f>
        <v>Nat Saleway</v>
      </c>
      <c r="G69" s="2" t="str">
        <f>IF(_xlfn.XLOOKUP(F69,'customers worsheet'!B:B,'customers worsheet'!C:C," ",0)=0," ", _xlfn.XLOOKUP(F69,'customers worsheet'!B:B,'customers worsheet'!C:C," ",0))</f>
        <v>nsaleway1v@dedecms.com</v>
      </c>
      <c r="H69" s="2" t="str">
        <f>_xlfn.XLOOKUP(F69,'customers worsheet'!B:B,'customers worsheet'!G:G)</f>
        <v>United States</v>
      </c>
      <c r="I69" t="str">
        <f>_xlfn.XLOOKUP(D69,'products worsheet'!A:A,'products worsheet'!B:B)</f>
        <v>Lib</v>
      </c>
      <c r="J69" t="str">
        <f t="shared" si="3"/>
        <v>Liberica</v>
      </c>
      <c r="K69" t="str">
        <f>_xlfn.XLOOKUP(D69,'products worsheet'!A:A,'products worsheet'!D:D)</f>
        <v>L</v>
      </c>
      <c r="L69" t="str">
        <f t="shared" si="2"/>
        <v>Light</v>
      </c>
      <c r="M69" s="5">
        <f>_xlfn.XLOOKUP(D69,'products worsheet'!A:A,'products worsheet'!F:F)</f>
        <v>0.2</v>
      </c>
      <c r="N69" s="7">
        <f>_xlfn.XLOOKUP(D69,'products worsheet'!A:A,'products worsheet'!G:G)</f>
        <v>4.7549999999999999</v>
      </c>
      <c r="O69" s="9">
        <f>N69*E69</f>
        <v>9.51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_xlfn.XLOOKUP('orders worksheet'!C70,'customers worsheet'!A:A,'customers worsheet'!B:B)</f>
        <v>Hayward Goulter</v>
      </c>
      <c r="G70" s="2" t="str">
        <f>IF(_xlfn.XLOOKUP(F70,'customers worsheet'!B:B,'customers worsheet'!C:C," ",0)=0," ", _xlfn.XLOOKUP(F70,'customers worsheet'!B:B,'customers worsheet'!C:C," ",0))</f>
        <v>hgoulter1w@abc.net.au</v>
      </c>
      <c r="H70" s="2" t="str">
        <f>_xlfn.XLOOKUP(F70,'customers worsheet'!B:B,'customers worsheet'!G:G)</f>
        <v>United States</v>
      </c>
      <c r="I70" t="str">
        <f>_xlfn.XLOOKUP(D70,'products worsheet'!A:A,'products worsheet'!B:B)</f>
        <v>Rob</v>
      </c>
      <c r="J70" t="str">
        <f t="shared" si="3"/>
        <v>Robusta</v>
      </c>
      <c r="K70" t="str">
        <f>_xlfn.XLOOKUP(D70,'products worsheet'!A:A,'products worsheet'!D:D)</f>
        <v>M</v>
      </c>
      <c r="L70" t="str">
        <f t="shared" si="2"/>
        <v>Medium</v>
      </c>
      <c r="M70" s="5">
        <f>_xlfn.XLOOKUP(D70,'products worsheet'!A:A,'products worsheet'!F:F)</f>
        <v>0.2</v>
      </c>
      <c r="N70" s="7">
        <f>_xlfn.XLOOKUP(D70,'products worsheet'!A:A,'products worsheet'!G:G)</f>
        <v>2.9849999999999999</v>
      </c>
      <c r="O70" s="9">
        <f>N70*E70</f>
        <v>2.9849999999999999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_xlfn.XLOOKUP('orders worksheet'!C71,'customers worsheet'!A:A,'customers worsheet'!B:B)</f>
        <v>Gay Rizzello</v>
      </c>
      <c r="G71" s="2" t="str">
        <f>IF(_xlfn.XLOOKUP(F71,'customers worsheet'!B:B,'customers worsheet'!C:C," ",0)=0," ", _xlfn.XLOOKUP(F71,'customers worsheet'!B:B,'customers worsheet'!C:C," ",0))</f>
        <v>grizzello1x@symantec.com</v>
      </c>
      <c r="H71" s="2" t="str">
        <f>_xlfn.XLOOKUP(F71,'customers worsheet'!B:B,'customers worsheet'!G:G)</f>
        <v>United Kingdom</v>
      </c>
      <c r="I71" t="str">
        <f>_xlfn.XLOOKUP(D71,'products worsheet'!A:A,'products worsheet'!B:B)</f>
        <v>Rob</v>
      </c>
      <c r="J71" t="str">
        <f t="shared" si="3"/>
        <v>Robusta</v>
      </c>
      <c r="K71" t="str">
        <f>_xlfn.XLOOKUP(D71,'products worsheet'!A:A,'products worsheet'!D:D)</f>
        <v>M</v>
      </c>
      <c r="L71" t="str">
        <f t="shared" si="2"/>
        <v>Medium</v>
      </c>
      <c r="M71" s="5">
        <f>_xlfn.XLOOKUP(D71,'products worsheet'!A:A,'products worsheet'!F:F)</f>
        <v>1</v>
      </c>
      <c r="N71" s="7">
        <f>_xlfn.XLOOKUP(D71,'products worsheet'!A:A,'products worsheet'!G:G)</f>
        <v>9.9499999999999993</v>
      </c>
      <c r="O71" s="9">
        <f>N71*E71</f>
        <v>59.699999999999996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_xlfn.XLOOKUP('orders worksheet'!C72,'customers worsheet'!A:A,'customers worsheet'!B:B)</f>
        <v>Shannon List</v>
      </c>
      <c r="G72" s="2" t="str">
        <f>IF(_xlfn.XLOOKUP(F72,'customers worsheet'!B:B,'customers worsheet'!C:C," ",0)=0," ", _xlfn.XLOOKUP(F72,'customers worsheet'!B:B,'customers worsheet'!C:C," ",0))</f>
        <v>slist1y@mapquest.com</v>
      </c>
      <c r="H72" s="2" t="str">
        <f>_xlfn.XLOOKUP(F72,'customers worsheet'!B:B,'customers worsheet'!G:G)</f>
        <v>United States</v>
      </c>
      <c r="I72" t="str">
        <f>_xlfn.XLOOKUP(D72,'products worsheet'!A:A,'products worsheet'!B:B)</f>
        <v>Exc</v>
      </c>
      <c r="J72" t="str">
        <f t="shared" si="3"/>
        <v>Excelsa</v>
      </c>
      <c r="K72" t="str">
        <f>_xlfn.XLOOKUP(D72,'products worsheet'!A:A,'products worsheet'!D:D)</f>
        <v>L</v>
      </c>
      <c r="L72" t="str">
        <f t="shared" si="2"/>
        <v>Light</v>
      </c>
      <c r="M72" s="5">
        <f>_xlfn.XLOOKUP(D72,'products worsheet'!A:A,'products worsheet'!F:F)</f>
        <v>2.5</v>
      </c>
      <c r="N72" s="7">
        <f>_xlfn.XLOOKUP(D72,'products worsheet'!A:A,'products worsheet'!G:G)</f>
        <v>34.154999999999994</v>
      </c>
      <c r="O72" s="9">
        <f>N72*E72</f>
        <v>136.61999999999998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_xlfn.XLOOKUP('orders worksheet'!C73,'customers worsheet'!A:A,'customers worsheet'!B:B)</f>
        <v>Shirlene Edmondson</v>
      </c>
      <c r="G73" s="2" t="str">
        <f>IF(_xlfn.XLOOKUP(F73,'customers worsheet'!B:B,'customers worsheet'!C:C," ",0)=0," ", _xlfn.XLOOKUP(F73,'customers worsheet'!B:B,'customers worsheet'!C:C," ",0))</f>
        <v>sedmondson1z@theguardian.com</v>
      </c>
      <c r="H73" s="2" t="str">
        <f>_xlfn.XLOOKUP(F73,'customers worsheet'!B:B,'customers worsheet'!G:G)</f>
        <v>Ireland</v>
      </c>
      <c r="I73" t="str">
        <f>_xlfn.XLOOKUP(D73,'products worsheet'!A:A,'products worsheet'!B:B)</f>
        <v>Lib</v>
      </c>
      <c r="J73" t="str">
        <f t="shared" si="3"/>
        <v>Liberica</v>
      </c>
      <c r="K73" t="str">
        <f>_xlfn.XLOOKUP(D73,'products worsheet'!A:A,'products worsheet'!D:D)</f>
        <v>L</v>
      </c>
      <c r="L73" t="str">
        <f t="shared" si="2"/>
        <v>Light</v>
      </c>
      <c r="M73" s="5">
        <f>_xlfn.XLOOKUP(D73,'products worsheet'!A:A,'products worsheet'!F:F)</f>
        <v>0.2</v>
      </c>
      <c r="N73" s="7">
        <f>_xlfn.XLOOKUP(D73,'products worsheet'!A:A,'products worsheet'!G:G)</f>
        <v>4.7549999999999999</v>
      </c>
      <c r="O73" s="9">
        <f>N73*E73</f>
        <v>9.51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_xlfn.XLOOKUP('orders worksheet'!C74,'customers worsheet'!A:A,'customers worsheet'!B:B)</f>
        <v>Aurlie McCarl</v>
      </c>
      <c r="G74" s="2" t="str">
        <f>IF(_xlfn.XLOOKUP(F74,'customers worsheet'!B:B,'customers worsheet'!C:C," ",0)=0," ", _xlfn.XLOOKUP(F74,'customers worsheet'!B:B,'customers worsheet'!C:C," ",0))</f>
        <v xml:space="preserve"> </v>
      </c>
      <c r="H74" s="2" t="str">
        <f>_xlfn.XLOOKUP(F74,'customers worsheet'!B:B,'customers worsheet'!G:G)</f>
        <v>United States</v>
      </c>
      <c r="I74" t="str">
        <f>_xlfn.XLOOKUP(D74,'products worsheet'!A:A,'products worsheet'!B:B)</f>
        <v>Ara</v>
      </c>
      <c r="J74" t="str">
        <f t="shared" si="3"/>
        <v>Arabica</v>
      </c>
      <c r="K74" t="str">
        <f>_xlfn.XLOOKUP(D74,'products worsheet'!A:A,'products worsheet'!D:D)</f>
        <v>M</v>
      </c>
      <c r="L74" t="str">
        <f t="shared" si="2"/>
        <v>Medium</v>
      </c>
      <c r="M74" s="5">
        <f>_xlfn.XLOOKUP(D74,'products worsheet'!A:A,'products worsheet'!F:F)</f>
        <v>2.5</v>
      </c>
      <c r="N74" s="7">
        <f>_xlfn.XLOOKUP(D74,'products worsheet'!A:A,'products worsheet'!G:G)</f>
        <v>25.874999999999996</v>
      </c>
      <c r="O74" s="9">
        <f>N74*E74</f>
        <v>77.624999999999986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_xlfn.XLOOKUP('orders worksheet'!C75,'customers worsheet'!A:A,'customers worsheet'!B:B)</f>
        <v>Alikee Carryer</v>
      </c>
      <c r="G75" s="2" t="str">
        <f>IF(_xlfn.XLOOKUP(F75,'customers worsheet'!B:B,'customers worsheet'!C:C," ",0)=0," ", _xlfn.XLOOKUP(F75,'customers worsheet'!B:B,'customers worsheet'!C:C," ",0))</f>
        <v xml:space="preserve"> </v>
      </c>
      <c r="H75" s="2" t="str">
        <f>_xlfn.XLOOKUP(F75,'customers worsheet'!B:B,'customers worsheet'!G:G)</f>
        <v>United States</v>
      </c>
      <c r="I75" t="str">
        <f>_xlfn.XLOOKUP(D75,'products worsheet'!A:A,'products worsheet'!B:B)</f>
        <v>Lib</v>
      </c>
      <c r="J75" t="str">
        <f t="shared" si="3"/>
        <v>Liberica</v>
      </c>
      <c r="K75" t="str">
        <f>_xlfn.XLOOKUP(D75,'products worsheet'!A:A,'products worsheet'!D:D)</f>
        <v>M</v>
      </c>
      <c r="L75" t="str">
        <f t="shared" si="2"/>
        <v>Medium</v>
      </c>
      <c r="M75" s="5">
        <f>_xlfn.XLOOKUP(D75,'products worsheet'!A:A,'products worsheet'!F:F)</f>
        <v>0.2</v>
      </c>
      <c r="N75" s="7">
        <f>_xlfn.XLOOKUP(D75,'products worsheet'!A:A,'products worsheet'!G:G)</f>
        <v>4.3650000000000002</v>
      </c>
      <c r="O75" s="9">
        <f>N75*E75</f>
        <v>21.825000000000003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_xlfn.XLOOKUP('orders worksheet'!C76,'customers worsheet'!A:A,'customers worsheet'!B:B)</f>
        <v>Jennifer Rangall</v>
      </c>
      <c r="G76" s="2" t="str">
        <f>IF(_xlfn.XLOOKUP(F76,'customers worsheet'!B:B,'customers worsheet'!C:C," ",0)=0," ", _xlfn.XLOOKUP(F76,'customers worsheet'!B:B,'customers worsheet'!C:C," ",0))</f>
        <v>jrangall22@newsvine.com</v>
      </c>
      <c r="H76" s="2" t="str">
        <f>_xlfn.XLOOKUP(F76,'customers worsheet'!B:B,'customers worsheet'!G:G)</f>
        <v>United States</v>
      </c>
      <c r="I76" t="str">
        <f>_xlfn.XLOOKUP(D76,'products worsheet'!A:A,'products worsheet'!B:B)</f>
        <v>Exc</v>
      </c>
      <c r="J76" t="str">
        <f t="shared" si="3"/>
        <v>Excelsa</v>
      </c>
      <c r="K76" t="str">
        <f>_xlfn.XLOOKUP(D76,'products worsheet'!A:A,'products worsheet'!D:D)</f>
        <v>L</v>
      </c>
      <c r="L76" t="str">
        <f t="shared" si="2"/>
        <v>Light</v>
      </c>
      <c r="M76" s="5">
        <f>_xlfn.XLOOKUP(D76,'products worsheet'!A:A,'products worsheet'!F:F)</f>
        <v>0.5</v>
      </c>
      <c r="N76" s="7">
        <f>_xlfn.XLOOKUP(D76,'products worsheet'!A:A,'products worsheet'!G:G)</f>
        <v>8.91</v>
      </c>
      <c r="O76" s="9">
        <f>N76*E76</f>
        <v>17.82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_xlfn.XLOOKUP('orders worksheet'!C77,'customers worsheet'!A:A,'customers worsheet'!B:B)</f>
        <v>Kipper Boorn</v>
      </c>
      <c r="G77" s="2" t="str">
        <f>IF(_xlfn.XLOOKUP(F77,'customers worsheet'!B:B,'customers worsheet'!C:C," ",0)=0," ", _xlfn.XLOOKUP(F77,'customers worsheet'!B:B,'customers worsheet'!C:C," ",0))</f>
        <v>kboorn23@ezinearticles.com</v>
      </c>
      <c r="H77" s="2" t="str">
        <f>_xlfn.XLOOKUP(F77,'customers worsheet'!B:B,'customers worsheet'!G:G)</f>
        <v>Ireland</v>
      </c>
      <c r="I77" t="str">
        <f>_xlfn.XLOOKUP(D77,'products worsheet'!A:A,'products worsheet'!B:B)</f>
        <v>Rob</v>
      </c>
      <c r="J77" t="str">
        <f t="shared" si="3"/>
        <v>Robusta</v>
      </c>
      <c r="K77" t="str">
        <f>_xlfn.XLOOKUP(D77,'products worsheet'!A:A,'products worsheet'!D:D)</f>
        <v>D</v>
      </c>
      <c r="L77" t="str">
        <f t="shared" si="2"/>
        <v>Dark</v>
      </c>
      <c r="M77" s="5">
        <f>_xlfn.XLOOKUP(D77,'products worsheet'!A:A,'products worsheet'!F:F)</f>
        <v>1</v>
      </c>
      <c r="N77" s="7">
        <f>_xlfn.XLOOKUP(D77,'products worsheet'!A:A,'products worsheet'!G:G)</f>
        <v>8.9499999999999993</v>
      </c>
      <c r="O77" s="9">
        <f>N77*E77</f>
        <v>53.699999999999996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_xlfn.XLOOKUP('orders worksheet'!C78,'customers worsheet'!A:A,'customers worsheet'!B:B)</f>
        <v>Melania Beadle</v>
      </c>
      <c r="G78" s="2" t="str">
        <f>IF(_xlfn.XLOOKUP(F78,'customers worsheet'!B:B,'customers worsheet'!C:C," ",0)=0," ", _xlfn.XLOOKUP(F78,'customers worsheet'!B:B,'customers worsheet'!C:C," ",0))</f>
        <v xml:space="preserve"> </v>
      </c>
      <c r="H78" s="2" t="str">
        <f>_xlfn.XLOOKUP(F78,'customers worsheet'!B:B,'customers worsheet'!G:G)</f>
        <v>Ireland</v>
      </c>
      <c r="I78" t="str">
        <f>_xlfn.XLOOKUP(D78,'products worsheet'!A:A,'products worsheet'!B:B)</f>
        <v>Rob</v>
      </c>
      <c r="J78" t="str">
        <f t="shared" si="3"/>
        <v>Robusta</v>
      </c>
      <c r="K78" t="str">
        <f>_xlfn.XLOOKUP(D78,'products worsheet'!A:A,'products worsheet'!D:D)</f>
        <v>L</v>
      </c>
      <c r="L78" t="str">
        <f t="shared" si="2"/>
        <v>Light</v>
      </c>
      <c r="M78" s="5">
        <f>_xlfn.XLOOKUP(D78,'products worsheet'!A:A,'products worsheet'!F:F)</f>
        <v>0.2</v>
      </c>
      <c r="N78" s="7">
        <f>_xlfn.XLOOKUP(D78,'products worsheet'!A:A,'products worsheet'!G:G)</f>
        <v>3.5849999999999995</v>
      </c>
      <c r="O78" s="9">
        <f>N78*E78</f>
        <v>3.5849999999999995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_xlfn.XLOOKUP('orders worksheet'!C79,'customers worsheet'!A:A,'customers worsheet'!B:B)</f>
        <v>Colene Elgey</v>
      </c>
      <c r="G79" s="2" t="str">
        <f>IF(_xlfn.XLOOKUP(F79,'customers worsheet'!B:B,'customers worsheet'!C:C," ",0)=0," ", _xlfn.XLOOKUP(F79,'customers worsheet'!B:B,'customers worsheet'!C:C," ",0))</f>
        <v>celgey25@webs.com</v>
      </c>
      <c r="H79" s="2" t="str">
        <f>_xlfn.XLOOKUP(F79,'customers worsheet'!B:B,'customers worsheet'!G:G)</f>
        <v>United States</v>
      </c>
      <c r="I79" t="str">
        <f>_xlfn.XLOOKUP(D79,'products worsheet'!A:A,'products worsheet'!B:B)</f>
        <v>Exc</v>
      </c>
      <c r="J79" t="str">
        <f t="shared" si="3"/>
        <v>Excelsa</v>
      </c>
      <c r="K79" t="str">
        <f>_xlfn.XLOOKUP(D79,'products worsheet'!A:A,'products worsheet'!D:D)</f>
        <v>D</v>
      </c>
      <c r="L79" t="str">
        <f t="shared" si="2"/>
        <v>Dark</v>
      </c>
      <c r="M79" s="5">
        <f>_xlfn.XLOOKUP(D79,'products worsheet'!A:A,'products worsheet'!F:F)</f>
        <v>0.2</v>
      </c>
      <c r="N79" s="7">
        <f>_xlfn.XLOOKUP(D79,'products worsheet'!A:A,'products worsheet'!G:G)</f>
        <v>3.645</v>
      </c>
      <c r="O79" s="9">
        <f>N79*E79</f>
        <v>7.29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_xlfn.XLOOKUP('orders worksheet'!C80,'customers worsheet'!A:A,'customers worsheet'!B:B)</f>
        <v>Lothaire Mizzi</v>
      </c>
      <c r="G80" s="2" t="str">
        <f>IF(_xlfn.XLOOKUP(F80,'customers worsheet'!B:B,'customers worsheet'!C:C," ",0)=0," ", _xlfn.XLOOKUP(F80,'customers worsheet'!B:B,'customers worsheet'!C:C," ",0))</f>
        <v>lmizzi26@rakuten.co.jp</v>
      </c>
      <c r="H80" s="2" t="str">
        <f>_xlfn.XLOOKUP(F80,'customers worsheet'!B:B,'customers worsheet'!G:G)</f>
        <v>United States</v>
      </c>
      <c r="I80" t="str">
        <f>_xlfn.XLOOKUP(D80,'products worsheet'!A:A,'products worsheet'!B:B)</f>
        <v>Ara</v>
      </c>
      <c r="J80" t="str">
        <f t="shared" si="3"/>
        <v>Arabica</v>
      </c>
      <c r="K80" t="str">
        <f>_xlfn.XLOOKUP(D80,'products worsheet'!A:A,'products worsheet'!D:D)</f>
        <v>M</v>
      </c>
      <c r="L80" t="str">
        <f t="shared" si="2"/>
        <v>Medium</v>
      </c>
      <c r="M80" s="5">
        <f>_xlfn.XLOOKUP(D80,'products worsheet'!A:A,'products worsheet'!F:F)</f>
        <v>0.5</v>
      </c>
      <c r="N80" s="7">
        <f>_xlfn.XLOOKUP(D80,'products worsheet'!A:A,'products worsheet'!G:G)</f>
        <v>6.75</v>
      </c>
      <c r="O80" s="9">
        <f>N80*E80</f>
        <v>40.5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_xlfn.XLOOKUP('orders worksheet'!C81,'customers worsheet'!A:A,'customers worsheet'!B:B)</f>
        <v>Cletis Giacomazzo</v>
      </c>
      <c r="G81" s="2" t="str">
        <f>IF(_xlfn.XLOOKUP(F81,'customers worsheet'!B:B,'customers worsheet'!C:C," ",0)=0," ", _xlfn.XLOOKUP(F81,'customers worsheet'!B:B,'customers worsheet'!C:C," ",0))</f>
        <v>cgiacomazzo27@jigsy.com</v>
      </c>
      <c r="H81" s="2" t="str">
        <f>_xlfn.XLOOKUP(F81,'customers worsheet'!B:B,'customers worsheet'!G:G)</f>
        <v>United States</v>
      </c>
      <c r="I81" t="str">
        <f>_xlfn.XLOOKUP(D81,'products worsheet'!A:A,'products worsheet'!B:B)</f>
        <v>Rob</v>
      </c>
      <c r="J81" t="str">
        <f t="shared" si="3"/>
        <v>Robusta</v>
      </c>
      <c r="K81" t="str">
        <f>_xlfn.XLOOKUP(D81,'products worsheet'!A:A,'products worsheet'!D:D)</f>
        <v>L</v>
      </c>
      <c r="L81" t="str">
        <f t="shared" si="2"/>
        <v>Light</v>
      </c>
      <c r="M81" s="5">
        <f>_xlfn.XLOOKUP(D81,'products worsheet'!A:A,'products worsheet'!F:F)</f>
        <v>1</v>
      </c>
      <c r="N81" s="7">
        <f>_xlfn.XLOOKUP(D81,'products worsheet'!A:A,'products worsheet'!G:G)</f>
        <v>11.95</v>
      </c>
      <c r="O81" s="9">
        <f>N81*E81</f>
        <v>47.8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_xlfn.XLOOKUP('orders worksheet'!C82,'customers worsheet'!A:A,'customers worsheet'!B:B)</f>
        <v>Ami Arnow</v>
      </c>
      <c r="G82" s="2" t="str">
        <f>IF(_xlfn.XLOOKUP(F82,'customers worsheet'!B:B,'customers worsheet'!C:C," ",0)=0," ", _xlfn.XLOOKUP(F82,'customers worsheet'!B:B,'customers worsheet'!C:C," ",0))</f>
        <v>aarnow28@arizona.edu</v>
      </c>
      <c r="H82" s="2" t="str">
        <f>_xlfn.XLOOKUP(F82,'customers worsheet'!B:B,'customers worsheet'!G:G)</f>
        <v>United States</v>
      </c>
      <c r="I82" t="str">
        <f>_xlfn.XLOOKUP(D82,'products worsheet'!A:A,'products worsheet'!B:B)</f>
        <v>Ara</v>
      </c>
      <c r="J82" t="str">
        <f t="shared" si="3"/>
        <v>Arabica</v>
      </c>
      <c r="K82" t="str">
        <f>_xlfn.XLOOKUP(D82,'products worsheet'!A:A,'products worsheet'!D:D)</f>
        <v>L</v>
      </c>
      <c r="L82" t="str">
        <f t="shared" si="2"/>
        <v>Light</v>
      </c>
      <c r="M82" s="5">
        <f>_xlfn.XLOOKUP(D82,'products worsheet'!A:A,'products worsheet'!F:F)</f>
        <v>0.5</v>
      </c>
      <c r="N82" s="7">
        <f>_xlfn.XLOOKUP(D82,'products worsheet'!A:A,'products worsheet'!G:G)</f>
        <v>7.77</v>
      </c>
      <c r="O82" s="9">
        <f>N82*E82</f>
        <v>38.849999999999994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_xlfn.XLOOKUP('orders worksheet'!C83,'customers worsheet'!A:A,'customers worsheet'!B:B)</f>
        <v>Sheppard Yann</v>
      </c>
      <c r="G83" s="2" t="str">
        <f>IF(_xlfn.XLOOKUP(F83,'customers worsheet'!B:B,'customers worsheet'!C:C," ",0)=0," ", _xlfn.XLOOKUP(F83,'customers worsheet'!B:B,'customers worsheet'!C:C," ",0))</f>
        <v>syann29@senate.gov</v>
      </c>
      <c r="H83" s="2" t="str">
        <f>_xlfn.XLOOKUP(F83,'customers worsheet'!B:B,'customers worsheet'!G:G)</f>
        <v>United States</v>
      </c>
      <c r="I83" t="str">
        <f>_xlfn.XLOOKUP(D83,'products worsheet'!A:A,'products worsheet'!B:B)</f>
        <v>Lib</v>
      </c>
      <c r="J83" t="str">
        <f t="shared" si="3"/>
        <v>Liberica</v>
      </c>
      <c r="K83" t="str">
        <f>_xlfn.XLOOKUP(D83,'products worsheet'!A:A,'products worsheet'!D:D)</f>
        <v>L</v>
      </c>
      <c r="L83" t="str">
        <f t="shared" si="2"/>
        <v>Light</v>
      </c>
      <c r="M83" s="5">
        <f>_xlfn.XLOOKUP(D83,'products worsheet'!A:A,'products worsheet'!F:F)</f>
        <v>2.5</v>
      </c>
      <c r="N83" s="7">
        <f>_xlfn.XLOOKUP(D83,'products worsheet'!A:A,'products worsheet'!G:G)</f>
        <v>36.454999999999998</v>
      </c>
      <c r="O83" s="9">
        <f>N83*E83</f>
        <v>109.36499999999999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_xlfn.XLOOKUP('orders worksheet'!C84,'customers worsheet'!A:A,'customers worsheet'!B:B)</f>
        <v>Bunny Naulls</v>
      </c>
      <c r="G84" s="2" t="str">
        <f>IF(_xlfn.XLOOKUP(F84,'customers worsheet'!B:B,'customers worsheet'!C:C," ",0)=0," ", _xlfn.XLOOKUP(F84,'customers worsheet'!B:B,'customers worsheet'!C:C," ",0))</f>
        <v>bnaulls2a@tiny.cc</v>
      </c>
      <c r="H84" s="2" t="str">
        <f>_xlfn.XLOOKUP(F84,'customers worsheet'!B:B,'customers worsheet'!G:G)</f>
        <v>Ireland</v>
      </c>
      <c r="I84" t="str">
        <f>_xlfn.XLOOKUP(D84,'products worsheet'!A:A,'products worsheet'!B:B)</f>
        <v>Lib</v>
      </c>
      <c r="J84" t="str">
        <f t="shared" si="3"/>
        <v>Liberica</v>
      </c>
      <c r="K84" t="str">
        <f>_xlfn.XLOOKUP(D84,'products worsheet'!A:A,'products worsheet'!D:D)</f>
        <v>M</v>
      </c>
      <c r="L84" t="str">
        <f t="shared" si="2"/>
        <v>Medium</v>
      </c>
      <c r="M84" s="5">
        <f>_xlfn.XLOOKUP(D84,'products worsheet'!A:A,'products worsheet'!F:F)</f>
        <v>2.5</v>
      </c>
      <c r="N84" s="7">
        <f>_xlfn.XLOOKUP(D84,'products worsheet'!A:A,'products worsheet'!G:G)</f>
        <v>33.464999999999996</v>
      </c>
      <c r="O84" s="9">
        <f>N84*E84</f>
        <v>100.39499999999998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_xlfn.XLOOKUP('orders worksheet'!C85,'customers worsheet'!A:A,'customers worsheet'!B:B)</f>
        <v>Hally Lorait</v>
      </c>
      <c r="G85" s="2" t="str">
        <f>IF(_xlfn.XLOOKUP(F85,'customers worsheet'!B:B,'customers worsheet'!C:C," ",0)=0," ", _xlfn.XLOOKUP(F85,'customers worsheet'!B:B,'customers worsheet'!C:C," ",0))</f>
        <v xml:space="preserve"> </v>
      </c>
      <c r="H85" s="2" t="str">
        <f>_xlfn.XLOOKUP(F85,'customers worsheet'!B:B,'customers worsheet'!G:G)</f>
        <v>United States</v>
      </c>
      <c r="I85" t="str">
        <f>_xlfn.XLOOKUP(D85,'products worsheet'!A:A,'products worsheet'!B:B)</f>
        <v>Rob</v>
      </c>
      <c r="J85" t="str">
        <f t="shared" si="3"/>
        <v>Robusta</v>
      </c>
      <c r="K85" t="str">
        <f>_xlfn.XLOOKUP(D85,'products worsheet'!A:A,'products worsheet'!D:D)</f>
        <v>D</v>
      </c>
      <c r="L85" t="str">
        <f t="shared" si="2"/>
        <v>Dark</v>
      </c>
      <c r="M85" s="5">
        <f>_xlfn.XLOOKUP(D85,'products worsheet'!A:A,'products worsheet'!F:F)</f>
        <v>2.5</v>
      </c>
      <c r="N85" s="7">
        <f>_xlfn.XLOOKUP(D85,'products worsheet'!A:A,'products worsheet'!G:G)</f>
        <v>20.584999999999997</v>
      </c>
      <c r="O85" s="9">
        <f>N85*E85</f>
        <v>82.339999999999989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_xlfn.XLOOKUP('orders worksheet'!C86,'customers worsheet'!A:A,'customers worsheet'!B:B)</f>
        <v>Zaccaria Sherewood</v>
      </c>
      <c r="G86" s="2" t="str">
        <f>IF(_xlfn.XLOOKUP(F86,'customers worsheet'!B:B,'customers worsheet'!C:C," ",0)=0," ", _xlfn.XLOOKUP(F86,'customers worsheet'!B:B,'customers worsheet'!C:C," ",0))</f>
        <v>zsherewood2c@apache.org</v>
      </c>
      <c r="H86" s="2" t="str">
        <f>_xlfn.XLOOKUP(F86,'customers worsheet'!B:B,'customers worsheet'!G:G)</f>
        <v>United States</v>
      </c>
      <c r="I86" t="str">
        <f>_xlfn.XLOOKUP(D86,'products worsheet'!A:A,'products worsheet'!B:B)</f>
        <v>Lib</v>
      </c>
      <c r="J86" t="str">
        <f t="shared" si="3"/>
        <v>Liberica</v>
      </c>
      <c r="K86" t="str">
        <f>_xlfn.XLOOKUP(D86,'products worsheet'!A:A,'products worsheet'!D:D)</f>
        <v>L</v>
      </c>
      <c r="L86" t="str">
        <f t="shared" si="2"/>
        <v>Light</v>
      </c>
      <c r="M86" s="5">
        <f>_xlfn.XLOOKUP(D86,'products worsheet'!A:A,'products worsheet'!F:F)</f>
        <v>0.5</v>
      </c>
      <c r="N86" s="7">
        <f>_xlfn.XLOOKUP(D86,'products worsheet'!A:A,'products worsheet'!G:G)</f>
        <v>9.51</v>
      </c>
      <c r="O86" s="9">
        <f>N86*E86</f>
        <v>9.51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_xlfn.XLOOKUP('orders worksheet'!C87,'customers worsheet'!A:A,'customers worsheet'!B:B)</f>
        <v>Jeffrey Dufaire</v>
      </c>
      <c r="G87" s="2" t="str">
        <f>IF(_xlfn.XLOOKUP(F87,'customers worsheet'!B:B,'customers worsheet'!C:C," ",0)=0," ", _xlfn.XLOOKUP(F87,'customers worsheet'!B:B,'customers worsheet'!C:C," ",0))</f>
        <v>jdufaire2d@fc2.com</v>
      </c>
      <c r="H87" s="2" t="str">
        <f>_xlfn.XLOOKUP(F87,'customers worsheet'!B:B,'customers worsheet'!G:G)</f>
        <v>United States</v>
      </c>
      <c r="I87" t="str">
        <f>_xlfn.XLOOKUP(D87,'products worsheet'!A:A,'products worsheet'!B:B)</f>
        <v>Ara</v>
      </c>
      <c r="J87" t="str">
        <f t="shared" si="3"/>
        <v>Arabica</v>
      </c>
      <c r="K87" t="str">
        <f>_xlfn.XLOOKUP(D87,'products worsheet'!A:A,'products worsheet'!D:D)</f>
        <v>L</v>
      </c>
      <c r="L87" t="str">
        <f t="shared" si="2"/>
        <v>Light</v>
      </c>
      <c r="M87" s="5">
        <f>_xlfn.XLOOKUP(D87,'products worsheet'!A:A,'products worsheet'!F:F)</f>
        <v>2.5</v>
      </c>
      <c r="N87" s="7">
        <f>_xlfn.XLOOKUP(D87,'products worsheet'!A:A,'products worsheet'!G:G)</f>
        <v>29.784999999999997</v>
      </c>
      <c r="O87" s="9">
        <f>N87*E87</f>
        <v>89.35499999999999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_xlfn.XLOOKUP('orders worksheet'!C88,'customers worsheet'!A:A,'customers worsheet'!B:B)</f>
        <v>Jeffrey Dufaire</v>
      </c>
      <c r="G88" s="2" t="str">
        <f>IF(_xlfn.XLOOKUP(F88,'customers worsheet'!B:B,'customers worsheet'!C:C," ",0)=0," ", _xlfn.XLOOKUP(F88,'customers worsheet'!B:B,'customers worsheet'!C:C," ",0))</f>
        <v>jdufaire2d@fc2.com</v>
      </c>
      <c r="H88" s="2" t="str">
        <f>_xlfn.XLOOKUP(F88,'customers worsheet'!B:B,'customers worsheet'!G:G)</f>
        <v>United States</v>
      </c>
      <c r="I88" t="str">
        <f>_xlfn.XLOOKUP(D88,'products worsheet'!A:A,'products worsheet'!B:B)</f>
        <v>Ara</v>
      </c>
      <c r="J88" t="str">
        <f t="shared" si="3"/>
        <v>Arabica</v>
      </c>
      <c r="K88" t="str">
        <f>_xlfn.XLOOKUP(D88,'products worsheet'!A:A,'products worsheet'!D:D)</f>
        <v>D</v>
      </c>
      <c r="L88" t="str">
        <f t="shared" si="2"/>
        <v>Dark</v>
      </c>
      <c r="M88" s="5">
        <f>_xlfn.XLOOKUP(D88,'products worsheet'!A:A,'products worsheet'!F:F)</f>
        <v>0.2</v>
      </c>
      <c r="N88" s="7">
        <f>_xlfn.XLOOKUP(D88,'products worsheet'!A:A,'products worsheet'!G:G)</f>
        <v>2.9849999999999999</v>
      </c>
      <c r="O88" s="9">
        <f>N88*E88</f>
        <v>11.94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_xlfn.XLOOKUP('orders worksheet'!C89,'customers worsheet'!A:A,'customers worsheet'!B:B)</f>
        <v>Beitris Keaveney</v>
      </c>
      <c r="G89" s="2" t="str">
        <f>IF(_xlfn.XLOOKUP(F89,'customers worsheet'!B:B,'customers worsheet'!C:C," ",0)=0," ", _xlfn.XLOOKUP(F89,'customers worsheet'!B:B,'customers worsheet'!C:C," ",0))</f>
        <v>bkeaveney2f@netlog.com</v>
      </c>
      <c r="H89" s="2" t="str">
        <f>_xlfn.XLOOKUP(F89,'customers worsheet'!B:B,'customers worsheet'!G:G)</f>
        <v>United States</v>
      </c>
      <c r="I89" t="str">
        <f>_xlfn.XLOOKUP(D89,'products worsheet'!A:A,'products worsheet'!B:B)</f>
        <v>Ara</v>
      </c>
      <c r="J89" t="str">
        <f t="shared" si="3"/>
        <v>Arabica</v>
      </c>
      <c r="K89" t="str">
        <f>_xlfn.XLOOKUP(D89,'products worsheet'!A:A,'products worsheet'!D:D)</f>
        <v>M</v>
      </c>
      <c r="L89" t="str">
        <f t="shared" si="2"/>
        <v>Medium</v>
      </c>
      <c r="M89" s="5">
        <f>_xlfn.XLOOKUP(D89,'products worsheet'!A:A,'products worsheet'!F:F)</f>
        <v>1</v>
      </c>
      <c r="N89" s="7">
        <f>_xlfn.XLOOKUP(D89,'products worsheet'!A:A,'products worsheet'!G:G)</f>
        <v>11.25</v>
      </c>
      <c r="O89" s="9">
        <f>N89*E89</f>
        <v>33.75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_xlfn.XLOOKUP('orders worksheet'!C90,'customers worsheet'!A:A,'customers worsheet'!B:B)</f>
        <v>Elna Grise</v>
      </c>
      <c r="G90" s="2" t="str">
        <f>IF(_xlfn.XLOOKUP(F90,'customers worsheet'!B:B,'customers worsheet'!C:C," ",0)=0," ", _xlfn.XLOOKUP(F90,'customers worsheet'!B:B,'customers worsheet'!C:C," ",0))</f>
        <v>egrise2g@cargocollective.com</v>
      </c>
      <c r="H90" s="2" t="str">
        <f>_xlfn.XLOOKUP(F90,'customers worsheet'!B:B,'customers worsheet'!G:G)</f>
        <v>United States</v>
      </c>
      <c r="I90" t="str">
        <f>_xlfn.XLOOKUP(D90,'products worsheet'!A:A,'products worsheet'!B:B)</f>
        <v>Rob</v>
      </c>
      <c r="J90" t="str">
        <f t="shared" si="3"/>
        <v>Robusta</v>
      </c>
      <c r="K90" t="str">
        <f>_xlfn.XLOOKUP(D90,'products worsheet'!A:A,'products worsheet'!D:D)</f>
        <v>L</v>
      </c>
      <c r="L90" t="str">
        <f t="shared" si="2"/>
        <v>Light</v>
      </c>
      <c r="M90" s="5">
        <f>_xlfn.XLOOKUP(D90,'products worsheet'!A:A,'products worsheet'!F:F)</f>
        <v>1</v>
      </c>
      <c r="N90" s="7">
        <f>_xlfn.XLOOKUP(D90,'products worsheet'!A:A,'products worsheet'!G:G)</f>
        <v>11.95</v>
      </c>
      <c r="O90" s="9">
        <f>N90*E90</f>
        <v>35.849999999999994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_xlfn.XLOOKUP('orders worksheet'!C91,'customers worsheet'!A:A,'customers worsheet'!B:B)</f>
        <v>Torie Gottelier</v>
      </c>
      <c r="G91" s="2" t="str">
        <f>IF(_xlfn.XLOOKUP(F91,'customers worsheet'!B:B,'customers worsheet'!C:C," ",0)=0," ", _xlfn.XLOOKUP(F91,'customers worsheet'!B:B,'customers worsheet'!C:C," ",0))</f>
        <v>tgottelier2h@vistaprint.com</v>
      </c>
      <c r="H91" s="2" t="str">
        <f>_xlfn.XLOOKUP(F91,'customers worsheet'!B:B,'customers worsheet'!G:G)</f>
        <v>United States</v>
      </c>
      <c r="I91" t="str">
        <f>_xlfn.XLOOKUP(D91,'products worsheet'!A:A,'products worsheet'!B:B)</f>
        <v>Ara</v>
      </c>
      <c r="J91" t="str">
        <f t="shared" si="3"/>
        <v>Arabica</v>
      </c>
      <c r="K91" t="str">
        <f>_xlfn.XLOOKUP(D91,'products worsheet'!A:A,'products worsheet'!D:D)</f>
        <v>L</v>
      </c>
      <c r="L91" t="str">
        <f t="shared" si="2"/>
        <v>Light</v>
      </c>
      <c r="M91" s="5">
        <f>_xlfn.XLOOKUP(D91,'products worsheet'!A:A,'products worsheet'!F:F)</f>
        <v>1</v>
      </c>
      <c r="N91" s="7">
        <f>_xlfn.XLOOKUP(D91,'products worsheet'!A:A,'products worsheet'!G:G)</f>
        <v>12.95</v>
      </c>
      <c r="O91" s="9">
        <f>N91*E91</f>
        <v>77.699999999999989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_xlfn.XLOOKUP('orders worksheet'!C92,'customers worsheet'!A:A,'customers worsheet'!B:B)</f>
        <v>Loydie Langlais</v>
      </c>
      <c r="G92" s="2" t="str">
        <f>IF(_xlfn.XLOOKUP(F92,'customers worsheet'!B:B,'customers worsheet'!C:C," ",0)=0," ", _xlfn.XLOOKUP(F92,'customers worsheet'!B:B,'customers worsheet'!C:C," ",0))</f>
        <v xml:space="preserve"> </v>
      </c>
      <c r="H92" s="2" t="str">
        <f>_xlfn.XLOOKUP(F92,'customers worsheet'!B:B,'customers worsheet'!G:G)</f>
        <v>Ireland</v>
      </c>
      <c r="I92" t="str">
        <f>_xlfn.XLOOKUP(D92,'products worsheet'!A:A,'products worsheet'!B:B)</f>
        <v>Ara</v>
      </c>
      <c r="J92" t="str">
        <f t="shared" si="3"/>
        <v>Arabica</v>
      </c>
      <c r="K92" t="str">
        <f>_xlfn.XLOOKUP(D92,'products worsheet'!A:A,'products worsheet'!D:D)</f>
        <v>L</v>
      </c>
      <c r="L92" t="str">
        <f t="shared" si="2"/>
        <v>Light</v>
      </c>
      <c r="M92" s="5">
        <f>_xlfn.XLOOKUP(D92,'products worsheet'!A:A,'products worsheet'!F:F)</f>
        <v>1</v>
      </c>
      <c r="N92" s="7">
        <f>_xlfn.XLOOKUP(D92,'products worsheet'!A:A,'products worsheet'!G:G)</f>
        <v>12.95</v>
      </c>
      <c r="O92" s="9">
        <f>N92*E92</f>
        <v>51.8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_xlfn.XLOOKUP('orders worksheet'!C93,'customers worsheet'!A:A,'customers worsheet'!B:B)</f>
        <v>Adham Greenhead</v>
      </c>
      <c r="G93" s="2" t="str">
        <f>IF(_xlfn.XLOOKUP(F93,'customers worsheet'!B:B,'customers worsheet'!C:C," ",0)=0," ", _xlfn.XLOOKUP(F93,'customers worsheet'!B:B,'customers worsheet'!C:C," ",0))</f>
        <v>agreenhead2j@dailymail.co.uk</v>
      </c>
      <c r="H93" s="2" t="str">
        <f>_xlfn.XLOOKUP(F93,'customers worsheet'!B:B,'customers worsheet'!G:G)</f>
        <v>United States</v>
      </c>
      <c r="I93" t="str">
        <f>_xlfn.XLOOKUP(D93,'products worsheet'!A:A,'products worsheet'!B:B)</f>
        <v>Ara</v>
      </c>
      <c r="J93" t="str">
        <f t="shared" si="3"/>
        <v>Arabica</v>
      </c>
      <c r="K93" t="str">
        <f>_xlfn.XLOOKUP(D93,'products worsheet'!A:A,'products worsheet'!D:D)</f>
        <v>M</v>
      </c>
      <c r="L93" t="str">
        <f t="shared" si="2"/>
        <v>Medium</v>
      </c>
      <c r="M93" s="5">
        <f>_xlfn.XLOOKUP(D93,'products worsheet'!A:A,'products worsheet'!F:F)</f>
        <v>2.5</v>
      </c>
      <c r="N93" s="7">
        <f>_xlfn.XLOOKUP(D93,'products worsheet'!A:A,'products worsheet'!G:G)</f>
        <v>25.874999999999996</v>
      </c>
      <c r="O93" s="9">
        <f>N93*E93</f>
        <v>103.49999999999999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_xlfn.XLOOKUP('orders worksheet'!C94,'customers worsheet'!A:A,'customers worsheet'!B:B)</f>
        <v>Hamish MacSherry</v>
      </c>
      <c r="G94" s="2" t="str">
        <f>IF(_xlfn.XLOOKUP(F94,'customers worsheet'!B:B,'customers worsheet'!C:C," ",0)=0," ", _xlfn.XLOOKUP(F94,'customers worsheet'!B:B,'customers worsheet'!C:C," ",0))</f>
        <v xml:space="preserve"> </v>
      </c>
      <c r="H94" s="2" t="str">
        <f>_xlfn.XLOOKUP(F94,'customers worsheet'!B:B,'customers worsheet'!G:G)</f>
        <v>United States</v>
      </c>
      <c r="I94" t="str">
        <f>_xlfn.XLOOKUP(D94,'products worsheet'!A:A,'products worsheet'!B:B)</f>
        <v>Exc</v>
      </c>
      <c r="J94" t="str">
        <f t="shared" si="3"/>
        <v>Excelsa</v>
      </c>
      <c r="K94" t="str">
        <f>_xlfn.XLOOKUP(D94,'products worsheet'!A:A,'products worsheet'!D:D)</f>
        <v>L</v>
      </c>
      <c r="L94" t="str">
        <f t="shared" si="2"/>
        <v>Light</v>
      </c>
      <c r="M94" s="5">
        <f>_xlfn.XLOOKUP(D94,'products worsheet'!A:A,'products worsheet'!F:F)</f>
        <v>1</v>
      </c>
      <c r="N94" s="7">
        <f>_xlfn.XLOOKUP(D94,'products worsheet'!A:A,'products worsheet'!G:G)</f>
        <v>14.85</v>
      </c>
      <c r="O94" s="9">
        <f>N94*E94</f>
        <v>44.55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_xlfn.XLOOKUP('orders worksheet'!C95,'customers worsheet'!A:A,'customers worsheet'!B:B)</f>
        <v>Else Langcaster</v>
      </c>
      <c r="G95" s="2" t="str">
        <f>IF(_xlfn.XLOOKUP(F95,'customers worsheet'!B:B,'customers worsheet'!C:C," ",0)=0," ", _xlfn.XLOOKUP(F95,'customers worsheet'!B:B,'customers worsheet'!C:C," ",0))</f>
        <v>elangcaster2l@spotify.com</v>
      </c>
      <c r="H95" s="2" t="str">
        <f>_xlfn.XLOOKUP(F95,'customers worsheet'!B:B,'customers worsheet'!G:G)</f>
        <v>United Kingdom</v>
      </c>
      <c r="I95" t="str">
        <f>_xlfn.XLOOKUP(D95,'products worsheet'!A:A,'products worsheet'!B:B)</f>
        <v>Exc</v>
      </c>
      <c r="J95" t="str">
        <f t="shared" si="3"/>
        <v>Excelsa</v>
      </c>
      <c r="K95" t="str">
        <f>_xlfn.XLOOKUP(D95,'products worsheet'!A:A,'products worsheet'!D:D)</f>
        <v>L</v>
      </c>
      <c r="L95" t="str">
        <f t="shared" si="2"/>
        <v>Light</v>
      </c>
      <c r="M95" s="5">
        <f>_xlfn.XLOOKUP(D95,'products worsheet'!A:A,'products worsheet'!F:F)</f>
        <v>0.5</v>
      </c>
      <c r="N95" s="7">
        <f>_xlfn.XLOOKUP(D95,'products worsheet'!A:A,'products worsheet'!G:G)</f>
        <v>8.91</v>
      </c>
      <c r="O95" s="9">
        <f>N95*E95</f>
        <v>35.64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_xlfn.XLOOKUP('orders worksheet'!C96,'customers worsheet'!A:A,'customers worsheet'!B:B)</f>
        <v>Rudy Farquharson</v>
      </c>
      <c r="G96" s="2" t="str">
        <f>IF(_xlfn.XLOOKUP(F96,'customers worsheet'!B:B,'customers worsheet'!C:C," ",0)=0," ", _xlfn.XLOOKUP(F96,'customers worsheet'!B:B,'customers worsheet'!C:C," ",0))</f>
        <v xml:space="preserve"> </v>
      </c>
      <c r="H96" s="2" t="str">
        <f>_xlfn.XLOOKUP(F96,'customers worsheet'!B:B,'customers worsheet'!G:G)</f>
        <v>Ireland</v>
      </c>
      <c r="I96" t="str">
        <f>_xlfn.XLOOKUP(D96,'products worsheet'!A:A,'products worsheet'!B:B)</f>
        <v>Ara</v>
      </c>
      <c r="J96" t="str">
        <f t="shared" si="3"/>
        <v>Arabica</v>
      </c>
      <c r="K96" t="str">
        <f>_xlfn.XLOOKUP(D96,'products worsheet'!A:A,'products worsheet'!D:D)</f>
        <v>D</v>
      </c>
      <c r="L96" t="str">
        <f t="shared" si="2"/>
        <v>Dark</v>
      </c>
      <c r="M96" s="5">
        <f>_xlfn.XLOOKUP(D96,'products worsheet'!A:A,'products worsheet'!F:F)</f>
        <v>0.2</v>
      </c>
      <c r="N96" s="7">
        <f>_xlfn.XLOOKUP(D96,'products worsheet'!A:A,'products worsheet'!G:G)</f>
        <v>2.9849999999999999</v>
      </c>
      <c r="O96" s="9">
        <f>N96*E96</f>
        <v>17.91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_xlfn.XLOOKUP('orders worksheet'!C97,'customers worsheet'!A:A,'customers worsheet'!B:B)</f>
        <v>Norene Magauran</v>
      </c>
      <c r="G97" s="2" t="str">
        <f>IF(_xlfn.XLOOKUP(F97,'customers worsheet'!B:B,'customers worsheet'!C:C," ",0)=0," ", _xlfn.XLOOKUP(F97,'customers worsheet'!B:B,'customers worsheet'!C:C," ",0))</f>
        <v>nmagauran2n@51.la</v>
      </c>
      <c r="H97" s="2" t="str">
        <f>_xlfn.XLOOKUP(F97,'customers worsheet'!B:B,'customers worsheet'!G:G)</f>
        <v>United States</v>
      </c>
      <c r="I97" t="str">
        <f>_xlfn.XLOOKUP(D97,'products worsheet'!A:A,'products worsheet'!B:B)</f>
        <v>Ara</v>
      </c>
      <c r="J97" t="str">
        <f t="shared" si="3"/>
        <v>Arabica</v>
      </c>
      <c r="K97" t="str">
        <f>_xlfn.XLOOKUP(D97,'products worsheet'!A:A,'products worsheet'!D:D)</f>
        <v>M</v>
      </c>
      <c r="L97" t="str">
        <f t="shared" si="2"/>
        <v>Medium</v>
      </c>
      <c r="M97" s="5">
        <f>_xlfn.XLOOKUP(D97,'products worsheet'!A:A,'products worsheet'!F:F)</f>
        <v>2.5</v>
      </c>
      <c r="N97" s="7">
        <f>_xlfn.XLOOKUP(D97,'products worsheet'!A:A,'products worsheet'!G:G)</f>
        <v>25.874999999999996</v>
      </c>
      <c r="O97" s="9">
        <f>N97*E97</f>
        <v>155.24999999999997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_xlfn.XLOOKUP('orders worksheet'!C98,'customers worsheet'!A:A,'customers worsheet'!B:B)</f>
        <v>Vicki Kirdsch</v>
      </c>
      <c r="G98" s="2" t="str">
        <f>IF(_xlfn.XLOOKUP(F98,'customers worsheet'!B:B,'customers worsheet'!C:C," ",0)=0," ", _xlfn.XLOOKUP(F98,'customers worsheet'!B:B,'customers worsheet'!C:C," ",0))</f>
        <v>vkirdsch2o@google.fr</v>
      </c>
      <c r="H98" s="2" t="str">
        <f>_xlfn.XLOOKUP(F98,'customers worsheet'!B:B,'customers worsheet'!G:G)</f>
        <v>United States</v>
      </c>
      <c r="I98" t="str">
        <f>_xlfn.XLOOKUP(D98,'products worsheet'!A:A,'products worsheet'!B:B)</f>
        <v>Ara</v>
      </c>
      <c r="J98" t="str">
        <f t="shared" si="3"/>
        <v>Arabica</v>
      </c>
      <c r="K98" t="str">
        <f>_xlfn.XLOOKUP(D98,'products worsheet'!A:A,'products worsheet'!D:D)</f>
        <v>D</v>
      </c>
      <c r="L98" t="str">
        <f t="shared" si="2"/>
        <v>Dark</v>
      </c>
      <c r="M98" s="5">
        <f>_xlfn.XLOOKUP(D98,'products worsheet'!A:A,'products worsheet'!F:F)</f>
        <v>0.2</v>
      </c>
      <c r="N98" s="7">
        <f>_xlfn.XLOOKUP(D98,'products worsheet'!A:A,'products worsheet'!G:G)</f>
        <v>2.9849999999999999</v>
      </c>
      <c r="O98" s="9">
        <f>N98*E98</f>
        <v>5.97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_xlfn.XLOOKUP('orders worksheet'!C99,'customers worsheet'!A:A,'customers worsheet'!B:B)</f>
        <v>Ilysa Whapple</v>
      </c>
      <c r="G99" s="2" t="str">
        <f>IF(_xlfn.XLOOKUP(F99,'customers worsheet'!B:B,'customers worsheet'!C:C," ",0)=0," ", _xlfn.XLOOKUP(F99,'customers worsheet'!B:B,'customers worsheet'!C:C," ",0))</f>
        <v>iwhapple2p@com.com</v>
      </c>
      <c r="H99" s="2" t="str">
        <f>_xlfn.XLOOKUP(F99,'customers worsheet'!B:B,'customers worsheet'!G:G)</f>
        <v>United States</v>
      </c>
      <c r="I99" t="str">
        <f>_xlfn.XLOOKUP(D99,'products worsheet'!A:A,'products worsheet'!B:B)</f>
        <v>Ara</v>
      </c>
      <c r="J99" t="str">
        <f t="shared" si="3"/>
        <v>Arabica</v>
      </c>
      <c r="K99" t="str">
        <f>_xlfn.XLOOKUP(D99,'products worsheet'!A:A,'products worsheet'!D:D)</f>
        <v>M</v>
      </c>
      <c r="L99" t="str">
        <f t="shared" si="2"/>
        <v>Medium</v>
      </c>
      <c r="M99" s="5">
        <f>_xlfn.XLOOKUP(D99,'products worsheet'!A:A,'products worsheet'!F:F)</f>
        <v>0.5</v>
      </c>
      <c r="N99" s="7">
        <f>_xlfn.XLOOKUP(D99,'products worsheet'!A:A,'products worsheet'!G:G)</f>
        <v>6.75</v>
      </c>
      <c r="O99" s="9">
        <f>N99*E99</f>
        <v>13.5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_xlfn.XLOOKUP('orders worksheet'!C100,'customers worsheet'!A:A,'customers worsheet'!B:B)</f>
        <v>Ruy Cancellieri</v>
      </c>
      <c r="G100" s="2" t="str">
        <f>IF(_xlfn.XLOOKUP(F100,'customers worsheet'!B:B,'customers worsheet'!C:C," ",0)=0," ", _xlfn.XLOOKUP(F100,'customers worsheet'!B:B,'customers worsheet'!C:C," ",0))</f>
        <v xml:space="preserve"> </v>
      </c>
      <c r="H100" s="2" t="str">
        <f>_xlfn.XLOOKUP(F100,'customers worsheet'!B:B,'customers worsheet'!G:G)</f>
        <v>Ireland</v>
      </c>
      <c r="I100" t="str">
        <f>_xlfn.XLOOKUP(D100,'products worsheet'!A:A,'products worsheet'!B:B)</f>
        <v>Ara</v>
      </c>
      <c r="J100" t="str">
        <f t="shared" si="3"/>
        <v>Arabica</v>
      </c>
      <c r="K100" t="str">
        <f>_xlfn.XLOOKUP(D100,'products worsheet'!A:A,'products worsheet'!D:D)</f>
        <v>D</v>
      </c>
      <c r="L100" t="str">
        <f t="shared" si="2"/>
        <v>Dark</v>
      </c>
      <c r="M100" s="5">
        <f>_xlfn.XLOOKUP(D100,'products worsheet'!A:A,'products worsheet'!F:F)</f>
        <v>0.2</v>
      </c>
      <c r="N100" s="7">
        <f>_xlfn.XLOOKUP(D100,'products worsheet'!A:A,'products worsheet'!G:G)</f>
        <v>2.9849999999999999</v>
      </c>
      <c r="O100" s="9">
        <f>N100*E100</f>
        <v>2.9849999999999999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_xlfn.XLOOKUP('orders worksheet'!C101,'customers worsheet'!A:A,'customers worsheet'!B:B)</f>
        <v>Aube Follett</v>
      </c>
      <c r="G101" s="2" t="str">
        <f>IF(_xlfn.XLOOKUP(F101,'customers worsheet'!B:B,'customers worsheet'!C:C," ",0)=0," ", _xlfn.XLOOKUP(F101,'customers worsheet'!B:B,'customers worsheet'!C:C," ",0))</f>
        <v xml:space="preserve"> </v>
      </c>
      <c r="H101" s="2" t="str">
        <f>_xlfn.XLOOKUP(F101,'customers worsheet'!B:B,'customers worsheet'!G:G)</f>
        <v>United States</v>
      </c>
      <c r="I101" t="str">
        <f>_xlfn.XLOOKUP(D101,'products worsheet'!A:A,'products worsheet'!B:B)</f>
        <v>Lib</v>
      </c>
      <c r="J101" t="str">
        <f t="shared" si="3"/>
        <v>Liberica</v>
      </c>
      <c r="K101" t="str">
        <f>_xlfn.XLOOKUP(D101,'products worsheet'!A:A,'products worsheet'!D:D)</f>
        <v>M</v>
      </c>
      <c r="L101" t="str">
        <f t="shared" si="2"/>
        <v>Medium</v>
      </c>
      <c r="M101" s="5">
        <f>_xlfn.XLOOKUP(D101,'products worsheet'!A:A,'products worsheet'!F:F)</f>
        <v>0.2</v>
      </c>
      <c r="N101" s="7">
        <f>_xlfn.XLOOKUP(D101,'products worsheet'!A:A,'products worsheet'!G:G)</f>
        <v>4.3650000000000002</v>
      </c>
      <c r="O101" s="9">
        <f>N101*E101</f>
        <v>13.095000000000001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_xlfn.XLOOKUP('orders worksheet'!C102,'customers worsheet'!A:A,'customers worsheet'!B:B)</f>
        <v>Rudiger Di Bartolomeo</v>
      </c>
      <c r="G102" s="2" t="str">
        <f>IF(_xlfn.XLOOKUP(F102,'customers worsheet'!B:B,'customers worsheet'!C:C," ",0)=0," ", _xlfn.XLOOKUP(F102,'customers worsheet'!B:B,'customers worsheet'!C:C," ",0))</f>
        <v xml:space="preserve"> </v>
      </c>
      <c r="H102" s="2" t="str">
        <f>_xlfn.XLOOKUP(F102,'customers worsheet'!B:B,'customers worsheet'!G:G)</f>
        <v>United States</v>
      </c>
      <c r="I102" t="str">
        <f>_xlfn.XLOOKUP(D102,'products worsheet'!A:A,'products worsheet'!B:B)</f>
        <v>Ara</v>
      </c>
      <c r="J102" t="str">
        <f t="shared" si="3"/>
        <v>Arabica</v>
      </c>
      <c r="K102" t="str">
        <f>_xlfn.XLOOKUP(D102,'products worsheet'!A:A,'products worsheet'!D:D)</f>
        <v>L</v>
      </c>
      <c r="L102" t="str">
        <f t="shared" si="2"/>
        <v>Light</v>
      </c>
      <c r="M102" s="5">
        <f>_xlfn.XLOOKUP(D102,'products worsheet'!A:A,'products worsheet'!F:F)</f>
        <v>0.2</v>
      </c>
      <c r="N102" s="7">
        <f>_xlfn.XLOOKUP(D102,'products worsheet'!A:A,'products worsheet'!G:G)</f>
        <v>3.8849999999999998</v>
      </c>
      <c r="O102" s="9">
        <f>N102*E102</f>
        <v>7.77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_xlfn.XLOOKUP('orders worksheet'!C103,'customers worsheet'!A:A,'customers worsheet'!B:B)</f>
        <v>Nickey Youles</v>
      </c>
      <c r="G103" s="2" t="str">
        <f>IF(_xlfn.XLOOKUP(F103,'customers worsheet'!B:B,'customers worsheet'!C:C," ",0)=0," ", _xlfn.XLOOKUP(F103,'customers worsheet'!B:B,'customers worsheet'!C:C," ",0))</f>
        <v>nyoules2t@reference.com</v>
      </c>
      <c r="H103" s="2" t="str">
        <f>_xlfn.XLOOKUP(F103,'customers worsheet'!B:B,'customers worsheet'!G:G)</f>
        <v>Ireland</v>
      </c>
      <c r="I103" t="str">
        <f>_xlfn.XLOOKUP(D103,'products worsheet'!A:A,'products worsheet'!B:B)</f>
        <v>Lib</v>
      </c>
      <c r="J103" t="str">
        <f t="shared" si="3"/>
        <v>Liberica</v>
      </c>
      <c r="K103" t="str">
        <f>_xlfn.XLOOKUP(D103,'products worsheet'!A:A,'products worsheet'!D:D)</f>
        <v>D</v>
      </c>
      <c r="L103" t="str">
        <f t="shared" si="2"/>
        <v>Dark</v>
      </c>
      <c r="M103" s="5">
        <f>_xlfn.XLOOKUP(D103,'products worsheet'!A:A,'products worsheet'!F:F)</f>
        <v>2.5</v>
      </c>
      <c r="N103" s="7">
        <f>_xlfn.XLOOKUP(D103,'products worsheet'!A:A,'products worsheet'!G:G)</f>
        <v>29.784999999999997</v>
      </c>
      <c r="O103" s="9">
        <f>N103*E103</f>
        <v>148.92499999999998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_xlfn.XLOOKUP('orders worksheet'!C104,'customers worsheet'!A:A,'customers worsheet'!B:B)</f>
        <v>Dyanna Aizikovitz</v>
      </c>
      <c r="G104" s="2" t="str">
        <f>IF(_xlfn.XLOOKUP(F104,'customers worsheet'!B:B,'customers worsheet'!C:C," ",0)=0," ", _xlfn.XLOOKUP(F104,'customers worsheet'!B:B,'customers worsheet'!C:C," ",0))</f>
        <v>daizikovitz2u@answers.com</v>
      </c>
      <c r="H104" s="2" t="str">
        <f>_xlfn.XLOOKUP(F104,'customers worsheet'!B:B,'customers worsheet'!G:G)</f>
        <v>Ireland</v>
      </c>
      <c r="I104" t="str">
        <f>_xlfn.XLOOKUP(D104,'products worsheet'!A:A,'products worsheet'!B:B)</f>
        <v>Lib</v>
      </c>
      <c r="J104" t="str">
        <f t="shared" si="3"/>
        <v>Liberica</v>
      </c>
      <c r="K104" t="str">
        <f>_xlfn.XLOOKUP(D104,'products worsheet'!A:A,'products worsheet'!D:D)</f>
        <v>D</v>
      </c>
      <c r="L104" t="str">
        <f t="shared" si="2"/>
        <v>Dark</v>
      </c>
      <c r="M104" s="5">
        <f>_xlfn.XLOOKUP(D104,'products worsheet'!A:A,'products worsheet'!F:F)</f>
        <v>1</v>
      </c>
      <c r="N104" s="7">
        <f>_xlfn.XLOOKUP(D104,'products worsheet'!A:A,'products worsheet'!G:G)</f>
        <v>12.95</v>
      </c>
      <c r="O104" s="9">
        <f>N104*E104</f>
        <v>38.849999999999994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_xlfn.XLOOKUP('orders worksheet'!C105,'customers worsheet'!A:A,'customers worsheet'!B:B)</f>
        <v>Bram Revel</v>
      </c>
      <c r="G105" s="2" t="str">
        <f>IF(_xlfn.XLOOKUP(F105,'customers worsheet'!B:B,'customers worsheet'!C:C," ",0)=0," ", _xlfn.XLOOKUP(F105,'customers worsheet'!B:B,'customers worsheet'!C:C," ",0))</f>
        <v>brevel2v@fastcompany.com</v>
      </c>
      <c r="H105" s="2" t="str">
        <f>_xlfn.XLOOKUP(F105,'customers worsheet'!B:B,'customers worsheet'!G:G)</f>
        <v>United States</v>
      </c>
      <c r="I105" t="str">
        <f>_xlfn.XLOOKUP(D105,'products worsheet'!A:A,'products worsheet'!B:B)</f>
        <v>Rob</v>
      </c>
      <c r="J105" t="str">
        <f t="shared" si="3"/>
        <v>Robusta</v>
      </c>
      <c r="K105" t="str">
        <f>_xlfn.XLOOKUP(D105,'products worsheet'!A:A,'products worsheet'!D:D)</f>
        <v>M</v>
      </c>
      <c r="L105" t="str">
        <f t="shared" si="2"/>
        <v>Medium</v>
      </c>
      <c r="M105" s="5">
        <f>_xlfn.XLOOKUP(D105,'products worsheet'!A:A,'products worsheet'!F:F)</f>
        <v>0.2</v>
      </c>
      <c r="N105" s="7">
        <f>_xlfn.XLOOKUP(D105,'products worsheet'!A:A,'products worsheet'!G:G)</f>
        <v>2.9849999999999999</v>
      </c>
      <c r="O105" s="9">
        <f>N105*E105</f>
        <v>11.94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_xlfn.XLOOKUP('orders worksheet'!C106,'customers worsheet'!A:A,'customers worsheet'!B:B)</f>
        <v>Emiline Priddis</v>
      </c>
      <c r="G106" s="2" t="str">
        <f>IF(_xlfn.XLOOKUP(F106,'customers worsheet'!B:B,'customers worsheet'!C:C," ",0)=0," ", _xlfn.XLOOKUP(F106,'customers worsheet'!B:B,'customers worsheet'!C:C," ",0))</f>
        <v>epriddis2w@nationalgeographic.com</v>
      </c>
      <c r="H106" s="2" t="str">
        <f>_xlfn.XLOOKUP(F106,'customers worsheet'!B:B,'customers worsheet'!G:G)</f>
        <v>United States</v>
      </c>
      <c r="I106" t="str">
        <f>_xlfn.XLOOKUP(D106,'products worsheet'!A:A,'products worsheet'!B:B)</f>
        <v>Lib</v>
      </c>
      <c r="J106" t="str">
        <f t="shared" si="3"/>
        <v>Liberica</v>
      </c>
      <c r="K106" t="str">
        <f>_xlfn.XLOOKUP(D106,'products worsheet'!A:A,'products worsheet'!D:D)</f>
        <v>M</v>
      </c>
      <c r="L106" t="str">
        <f t="shared" si="2"/>
        <v>Medium</v>
      </c>
      <c r="M106" s="5">
        <f>_xlfn.XLOOKUP(D106,'products worsheet'!A:A,'products worsheet'!F:F)</f>
        <v>1</v>
      </c>
      <c r="N106" s="7">
        <f>_xlfn.XLOOKUP(D106,'products worsheet'!A:A,'products worsheet'!G:G)</f>
        <v>14.55</v>
      </c>
      <c r="O106" s="9">
        <f>N106*E106</f>
        <v>87.300000000000011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_xlfn.XLOOKUP('orders worksheet'!C107,'customers worsheet'!A:A,'customers worsheet'!B:B)</f>
        <v>Queenie Veel</v>
      </c>
      <c r="G107" s="2" t="str">
        <f>IF(_xlfn.XLOOKUP(F107,'customers worsheet'!B:B,'customers worsheet'!C:C," ",0)=0," ", _xlfn.XLOOKUP(F107,'customers worsheet'!B:B,'customers worsheet'!C:C," ",0))</f>
        <v>qveel2x@jugem.jp</v>
      </c>
      <c r="H107" s="2" t="str">
        <f>_xlfn.XLOOKUP(F107,'customers worsheet'!B:B,'customers worsheet'!G:G)</f>
        <v>United States</v>
      </c>
      <c r="I107" t="str">
        <f>_xlfn.XLOOKUP(D107,'products worsheet'!A:A,'products worsheet'!B:B)</f>
        <v>Ara</v>
      </c>
      <c r="J107" t="str">
        <f t="shared" si="3"/>
        <v>Arabica</v>
      </c>
      <c r="K107" t="str">
        <f>_xlfn.XLOOKUP(D107,'products worsheet'!A:A,'products worsheet'!D:D)</f>
        <v>M</v>
      </c>
      <c r="L107" t="str">
        <f t="shared" si="2"/>
        <v>Medium</v>
      </c>
      <c r="M107" s="5">
        <f>_xlfn.XLOOKUP(D107,'products worsheet'!A:A,'products worsheet'!F:F)</f>
        <v>0.5</v>
      </c>
      <c r="N107" s="7">
        <f>_xlfn.XLOOKUP(D107,'products worsheet'!A:A,'products worsheet'!G:G)</f>
        <v>6.75</v>
      </c>
      <c r="O107" s="9">
        <f>N107*E107</f>
        <v>40.5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_xlfn.XLOOKUP('orders worksheet'!C108,'customers worsheet'!A:A,'customers worsheet'!B:B)</f>
        <v>Lind Conyers</v>
      </c>
      <c r="G108" s="2" t="str">
        <f>IF(_xlfn.XLOOKUP(F108,'customers worsheet'!B:B,'customers worsheet'!C:C," ",0)=0," ", _xlfn.XLOOKUP(F108,'customers worsheet'!B:B,'customers worsheet'!C:C," ",0))</f>
        <v>lconyers2y@twitter.com</v>
      </c>
      <c r="H108" s="2" t="str">
        <f>_xlfn.XLOOKUP(F108,'customers worsheet'!B:B,'customers worsheet'!G:G)</f>
        <v>United States</v>
      </c>
      <c r="I108" t="str">
        <f>_xlfn.XLOOKUP(D108,'products worsheet'!A:A,'products worsheet'!B:B)</f>
        <v>Exc</v>
      </c>
      <c r="J108" t="str">
        <f t="shared" si="3"/>
        <v>Excelsa</v>
      </c>
      <c r="K108" t="str">
        <f>_xlfn.XLOOKUP(D108,'products worsheet'!A:A,'products worsheet'!D:D)</f>
        <v>D</v>
      </c>
      <c r="L108" t="str">
        <f t="shared" si="2"/>
        <v>Dark</v>
      </c>
      <c r="M108" s="5">
        <f>_xlfn.XLOOKUP(D108,'products worsheet'!A:A,'products worsheet'!F:F)</f>
        <v>1</v>
      </c>
      <c r="N108" s="7">
        <f>_xlfn.XLOOKUP(D108,'products worsheet'!A:A,'products worsheet'!G:G)</f>
        <v>12.15</v>
      </c>
      <c r="O108" s="9">
        <f>N108*E108</f>
        <v>24.3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_xlfn.XLOOKUP('orders worksheet'!C109,'customers worsheet'!A:A,'customers worsheet'!B:B)</f>
        <v>Pen Wye</v>
      </c>
      <c r="G109" s="2" t="str">
        <f>IF(_xlfn.XLOOKUP(F109,'customers worsheet'!B:B,'customers worsheet'!C:C," ",0)=0," ", _xlfn.XLOOKUP(F109,'customers worsheet'!B:B,'customers worsheet'!C:C," ",0))</f>
        <v>pwye2z@dagondesign.com</v>
      </c>
      <c r="H109" s="2" t="str">
        <f>_xlfn.XLOOKUP(F109,'customers worsheet'!B:B,'customers worsheet'!G:G)</f>
        <v>United States</v>
      </c>
      <c r="I109" t="str">
        <f>_xlfn.XLOOKUP(D109,'products worsheet'!A:A,'products worsheet'!B:B)</f>
        <v>Rob</v>
      </c>
      <c r="J109" t="str">
        <f t="shared" si="3"/>
        <v>Robusta</v>
      </c>
      <c r="K109" t="str">
        <f>_xlfn.XLOOKUP(D109,'products worsheet'!A:A,'products worsheet'!D:D)</f>
        <v>M</v>
      </c>
      <c r="L109" t="str">
        <f t="shared" si="2"/>
        <v>Medium</v>
      </c>
      <c r="M109" s="5">
        <f>_xlfn.XLOOKUP(D109,'products worsheet'!A:A,'products worsheet'!F:F)</f>
        <v>0.5</v>
      </c>
      <c r="N109" s="7">
        <f>_xlfn.XLOOKUP(D109,'products worsheet'!A:A,'products worsheet'!G:G)</f>
        <v>5.97</v>
      </c>
      <c r="O109" s="9">
        <f>N109*E109</f>
        <v>17.91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_xlfn.XLOOKUP('orders worksheet'!C110,'customers worsheet'!A:A,'customers worsheet'!B:B)</f>
        <v>Isahella Hagland</v>
      </c>
      <c r="G110" s="2" t="str">
        <f>IF(_xlfn.XLOOKUP(F110,'customers worsheet'!B:B,'customers worsheet'!C:C," ",0)=0," ", _xlfn.XLOOKUP(F110,'customers worsheet'!B:B,'customers worsheet'!C:C," ",0))</f>
        <v xml:space="preserve"> </v>
      </c>
      <c r="H110" s="2" t="str">
        <f>_xlfn.XLOOKUP(F110,'customers worsheet'!B:B,'customers worsheet'!G:G)</f>
        <v>United States</v>
      </c>
      <c r="I110" t="str">
        <f>_xlfn.XLOOKUP(D110,'products worsheet'!A:A,'products worsheet'!B:B)</f>
        <v>Ara</v>
      </c>
      <c r="J110" t="str">
        <f t="shared" si="3"/>
        <v>Arabica</v>
      </c>
      <c r="K110" t="str">
        <f>_xlfn.XLOOKUP(D110,'products worsheet'!A:A,'products worsheet'!D:D)</f>
        <v>M</v>
      </c>
      <c r="L110" t="str">
        <f t="shared" si="2"/>
        <v>Medium</v>
      </c>
      <c r="M110" s="5">
        <f>_xlfn.XLOOKUP(D110,'products worsheet'!A:A,'products worsheet'!F:F)</f>
        <v>0.5</v>
      </c>
      <c r="N110" s="7">
        <f>_xlfn.XLOOKUP(D110,'products worsheet'!A:A,'products worsheet'!G:G)</f>
        <v>6.75</v>
      </c>
      <c r="O110" s="9">
        <f>N110*E110</f>
        <v>27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_xlfn.XLOOKUP('orders worksheet'!C111,'customers worsheet'!A:A,'customers worsheet'!B:B)</f>
        <v>Terry Sheryn</v>
      </c>
      <c r="G111" s="2" t="str">
        <f>IF(_xlfn.XLOOKUP(F111,'customers worsheet'!B:B,'customers worsheet'!C:C," ",0)=0," ", _xlfn.XLOOKUP(F111,'customers worsheet'!B:B,'customers worsheet'!C:C," ",0))</f>
        <v>tsheryn31@mtv.com</v>
      </c>
      <c r="H111" s="2" t="str">
        <f>_xlfn.XLOOKUP(F111,'customers worsheet'!B:B,'customers worsheet'!G:G)</f>
        <v>United States</v>
      </c>
      <c r="I111" t="str">
        <f>_xlfn.XLOOKUP(D111,'products worsheet'!A:A,'products worsheet'!B:B)</f>
        <v>Lib</v>
      </c>
      <c r="J111" t="str">
        <f t="shared" si="3"/>
        <v>Liberica</v>
      </c>
      <c r="K111" t="str">
        <f>_xlfn.XLOOKUP(D111,'products worsheet'!A:A,'products worsheet'!D:D)</f>
        <v>D</v>
      </c>
      <c r="L111" t="str">
        <f t="shared" si="2"/>
        <v>Dark</v>
      </c>
      <c r="M111" s="5">
        <f>_xlfn.XLOOKUP(D111,'products worsheet'!A:A,'products worsheet'!F:F)</f>
        <v>0.5</v>
      </c>
      <c r="N111" s="7">
        <f>_xlfn.XLOOKUP(D111,'products worsheet'!A:A,'products worsheet'!G:G)</f>
        <v>7.77</v>
      </c>
      <c r="O111" s="9">
        <f>N111*E111</f>
        <v>7.77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_xlfn.XLOOKUP('orders worksheet'!C112,'customers worsheet'!A:A,'customers worsheet'!B:B)</f>
        <v>Marie-jeanne Redgrave</v>
      </c>
      <c r="G112" s="2" t="str">
        <f>IF(_xlfn.XLOOKUP(F112,'customers worsheet'!B:B,'customers worsheet'!C:C," ",0)=0," ", _xlfn.XLOOKUP(F112,'customers worsheet'!B:B,'customers worsheet'!C:C," ",0))</f>
        <v>mredgrave32@cargocollective.com</v>
      </c>
      <c r="H112" s="2" t="str">
        <f>_xlfn.XLOOKUP(F112,'customers worsheet'!B:B,'customers worsheet'!G:G)</f>
        <v>United States</v>
      </c>
      <c r="I112" t="str">
        <f>_xlfn.XLOOKUP(D112,'products worsheet'!A:A,'products worsheet'!B:B)</f>
        <v>Exc</v>
      </c>
      <c r="J112" t="str">
        <f t="shared" si="3"/>
        <v>Excelsa</v>
      </c>
      <c r="K112" t="str">
        <f>_xlfn.XLOOKUP(D112,'products worsheet'!A:A,'products worsheet'!D:D)</f>
        <v>L</v>
      </c>
      <c r="L112" t="str">
        <f t="shared" si="2"/>
        <v>Light</v>
      </c>
      <c r="M112" s="5">
        <f>_xlfn.XLOOKUP(D112,'products worsheet'!A:A,'products worsheet'!F:F)</f>
        <v>0.2</v>
      </c>
      <c r="N112" s="7">
        <f>_xlfn.XLOOKUP(D112,'products worsheet'!A:A,'products worsheet'!G:G)</f>
        <v>4.4550000000000001</v>
      </c>
      <c r="O112" s="9">
        <f>N112*E112</f>
        <v>13.365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_xlfn.XLOOKUP('orders worksheet'!C113,'customers worsheet'!A:A,'customers worsheet'!B:B)</f>
        <v>Betty Fominov</v>
      </c>
      <c r="G113" s="2" t="str">
        <f>IF(_xlfn.XLOOKUP(F113,'customers worsheet'!B:B,'customers worsheet'!C:C," ",0)=0," ", _xlfn.XLOOKUP(F113,'customers worsheet'!B:B,'customers worsheet'!C:C," ",0))</f>
        <v>bfominov33@yale.edu</v>
      </c>
      <c r="H113" s="2" t="str">
        <f>_xlfn.XLOOKUP(F113,'customers worsheet'!B:B,'customers worsheet'!G:G)</f>
        <v>United States</v>
      </c>
      <c r="I113" t="str">
        <f>_xlfn.XLOOKUP(D113,'products worsheet'!A:A,'products worsheet'!B:B)</f>
        <v>Rob</v>
      </c>
      <c r="J113" t="str">
        <f t="shared" si="3"/>
        <v>Robusta</v>
      </c>
      <c r="K113" t="str">
        <f>_xlfn.XLOOKUP(D113,'products worsheet'!A:A,'products worsheet'!D:D)</f>
        <v>D</v>
      </c>
      <c r="L113" t="str">
        <f t="shared" si="2"/>
        <v>Dark</v>
      </c>
      <c r="M113" s="5">
        <f>_xlfn.XLOOKUP(D113,'products worsheet'!A:A,'products worsheet'!F:F)</f>
        <v>0.5</v>
      </c>
      <c r="N113" s="7">
        <f>_xlfn.XLOOKUP(D113,'products worsheet'!A:A,'products worsheet'!G:G)</f>
        <v>5.3699999999999992</v>
      </c>
      <c r="O113" s="9">
        <f>N113*E113</f>
        <v>26.849999999999994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_xlfn.XLOOKUP('orders worksheet'!C114,'customers worsheet'!A:A,'customers worsheet'!B:B)</f>
        <v>Shawnee Critchlow</v>
      </c>
      <c r="G114" s="2" t="str">
        <f>IF(_xlfn.XLOOKUP(F114,'customers worsheet'!B:B,'customers worsheet'!C:C," ",0)=0," ", _xlfn.XLOOKUP(F114,'customers worsheet'!B:B,'customers worsheet'!C:C," ",0))</f>
        <v>scritchlow34@un.org</v>
      </c>
      <c r="H114" s="2" t="str">
        <f>_xlfn.XLOOKUP(F114,'customers worsheet'!B:B,'customers worsheet'!G:G)</f>
        <v>United States</v>
      </c>
      <c r="I114" t="str">
        <f>_xlfn.XLOOKUP(D114,'products worsheet'!A:A,'products worsheet'!B:B)</f>
        <v>Ara</v>
      </c>
      <c r="J114" t="str">
        <f t="shared" si="3"/>
        <v>Arabica</v>
      </c>
      <c r="K114" t="str">
        <f>_xlfn.XLOOKUP(D114,'products worsheet'!A:A,'products worsheet'!D:D)</f>
        <v>M</v>
      </c>
      <c r="L114" t="str">
        <f t="shared" si="2"/>
        <v>Medium</v>
      </c>
      <c r="M114" s="5">
        <f>_xlfn.XLOOKUP(D114,'products worsheet'!A:A,'products worsheet'!F:F)</f>
        <v>1</v>
      </c>
      <c r="N114" s="7">
        <f>_xlfn.XLOOKUP(D114,'products worsheet'!A:A,'products worsheet'!G:G)</f>
        <v>11.25</v>
      </c>
      <c r="O114" s="9">
        <f>N114*E114</f>
        <v>11.25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_xlfn.XLOOKUP('orders worksheet'!C115,'customers worsheet'!A:A,'customers worsheet'!B:B)</f>
        <v>Merrel Steptow</v>
      </c>
      <c r="G115" s="2" t="str">
        <f>IF(_xlfn.XLOOKUP(F115,'customers worsheet'!B:B,'customers worsheet'!C:C," ",0)=0," ", _xlfn.XLOOKUP(F115,'customers worsheet'!B:B,'customers worsheet'!C:C," ",0))</f>
        <v>msteptow35@earthlink.net</v>
      </c>
      <c r="H115" s="2" t="str">
        <f>_xlfn.XLOOKUP(F115,'customers worsheet'!B:B,'customers worsheet'!G:G)</f>
        <v>Ireland</v>
      </c>
      <c r="I115" t="str">
        <f>_xlfn.XLOOKUP(D115,'products worsheet'!A:A,'products worsheet'!B:B)</f>
        <v>Lib</v>
      </c>
      <c r="J115" t="str">
        <f t="shared" si="3"/>
        <v>Liberica</v>
      </c>
      <c r="K115" t="str">
        <f>_xlfn.XLOOKUP(D115,'products worsheet'!A:A,'products worsheet'!D:D)</f>
        <v>M</v>
      </c>
      <c r="L115" t="str">
        <f t="shared" si="2"/>
        <v>Medium</v>
      </c>
      <c r="M115" s="5">
        <f>_xlfn.XLOOKUP(D115,'products worsheet'!A:A,'products worsheet'!F:F)</f>
        <v>1</v>
      </c>
      <c r="N115" s="7">
        <f>_xlfn.XLOOKUP(D115,'products worsheet'!A:A,'products worsheet'!G:G)</f>
        <v>14.55</v>
      </c>
      <c r="O115" s="9">
        <f>N115*E115</f>
        <v>14.55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_xlfn.XLOOKUP('orders worksheet'!C116,'customers worsheet'!A:A,'customers worsheet'!B:B)</f>
        <v>Carmina Hubbuck</v>
      </c>
      <c r="G116" s="2" t="str">
        <f>IF(_xlfn.XLOOKUP(F116,'customers worsheet'!B:B,'customers worsheet'!C:C," ",0)=0," ", _xlfn.XLOOKUP(F116,'customers worsheet'!B:B,'customers worsheet'!C:C," ",0))</f>
        <v xml:space="preserve"> </v>
      </c>
      <c r="H116" s="2" t="str">
        <f>_xlfn.XLOOKUP(F116,'customers worsheet'!B:B,'customers worsheet'!G:G)</f>
        <v>United States</v>
      </c>
      <c r="I116" t="str">
        <f>_xlfn.XLOOKUP(D116,'products worsheet'!A:A,'products worsheet'!B:B)</f>
        <v>Rob</v>
      </c>
      <c r="J116" t="str">
        <f t="shared" si="3"/>
        <v>Robusta</v>
      </c>
      <c r="K116" t="str">
        <f>_xlfn.XLOOKUP(D116,'products worsheet'!A:A,'products worsheet'!D:D)</f>
        <v>L</v>
      </c>
      <c r="L116" t="str">
        <f t="shared" si="2"/>
        <v>Light</v>
      </c>
      <c r="M116" s="5">
        <f>_xlfn.XLOOKUP(D116,'products worsheet'!A:A,'products worsheet'!F:F)</f>
        <v>0.2</v>
      </c>
      <c r="N116" s="7">
        <f>_xlfn.XLOOKUP(D116,'products worsheet'!A:A,'products worsheet'!G:G)</f>
        <v>3.5849999999999995</v>
      </c>
      <c r="O116" s="9">
        <f>N116*E116</f>
        <v>14.339999999999998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_xlfn.XLOOKUP('orders worksheet'!C117,'customers worsheet'!A:A,'customers worsheet'!B:B)</f>
        <v>Ingeberg Mulliner</v>
      </c>
      <c r="G117" s="2" t="str">
        <f>IF(_xlfn.XLOOKUP(F117,'customers worsheet'!B:B,'customers worsheet'!C:C," ",0)=0," ", _xlfn.XLOOKUP(F117,'customers worsheet'!B:B,'customers worsheet'!C:C," ",0))</f>
        <v>imulliner37@pinterest.com</v>
      </c>
      <c r="H117" s="2" t="str">
        <f>_xlfn.XLOOKUP(F117,'customers worsheet'!B:B,'customers worsheet'!G:G)</f>
        <v>United Kingdom</v>
      </c>
      <c r="I117" t="str">
        <f>_xlfn.XLOOKUP(D117,'products worsheet'!A:A,'products worsheet'!B:B)</f>
        <v>Lib</v>
      </c>
      <c r="J117" t="str">
        <f t="shared" si="3"/>
        <v>Liberica</v>
      </c>
      <c r="K117" t="str">
        <f>_xlfn.XLOOKUP(D117,'products worsheet'!A:A,'products worsheet'!D:D)</f>
        <v>L</v>
      </c>
      <c r="L117" t="str">
        <f t="shared" si="2"/>
        <v>Light</v>
      </c>
      <c r="M117" s="5">
        <f>_xlfn.XLOOKUP(D117,'products worsheet'!A:A,'products worsheet'!F:F)</f>
        <v>1</v>
      </c>
      <c r="N117" s="7">
        <f>_xlfn.XLOOKUP(D117,'products worsheet'!A:A,'products worsheet'!G:G)</f>
        <v>15.85</v>
      </c>
      <c r="O117" s="9">
        <f>N117*E117</f>
        <v>15.85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_xlfn.XLOOKUP('orders worksheet'!C118,'customers worsheet'!A:A,'customers worsheet'!B:B)</f>
        <v>Geneva Standley</v>
      </c>
      <c r="G118" s="2" t="str">
        <f>IF(_xlfn.XLOOKUP(F118,'customers worsheet'!B:B,'customers worsheet'!C:C," ",0)=0," ", _xlfn.XLOOKUP(F118,'customers worsheet'!B:B,'customers worsheet'!C:C," ",0))</f>
        <v>gstandley38@dion.ne.jp</v>
      </c>
      <c r="H118" s="2" t="str">
        <f>_xlfn.XLOOKUP(F118,'customers worsheet'!B:B,'customers worsheet'!G:G)</f>
        <v>Ireland</v>
      </c>
      <c r="I118" t="str">
        <f>_xlfn.XLOOKUP(D118,'products worsheet'!A:A,'products worsheet'!B:B)</f>
        <v>Lib</v>
      </c>
      <c r="J118" t="str">
        <f t="shared" si="3"/>
        <v>Liberica</v>
      </c>
      <c r="K118" t="str">
        <f>_xlfn.XLOOKUP(D118,'products worsheet'!A:A,'products worsheet'!D:D)</f>
        <v>L</v>
      </c>
      <c r="L118" t="str">
        <f t="shared" si="2"/>
        <v>Light</v>
      </c>
      <c r="M118" s="5">
        <f>_xlfn.XLOOKUP(D118,'products worsheet'!A:A,'products worsheet'!F:F)</f>
        <v>0.2</v>
      </c>
      <c r="N118" s="7">
        <f>_xlfn.XLOOKUP(D118,'products worsheet'!A:A,'products worsheet'!G:G)</f>
        <v>4.7549999999999999</v>
      </c>
      <c r="O118" s="9">
        <f>N118*E118</f>
        <v>19.02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_xlfn.XLOOKUP('orders worksheet'!C119,'customers worsheet'!A:A,'customers worsheet'!B:B)</f>
        <v>Brook Drage</v>
      </c>
      <c r="G119" s="2" t="str">
        <f>IF(_xlfn.XLOOKUP(F119,'customers worsheet'!B:B,'customers worsheet'!C:C," ",0)=0," ", _xlfn.XLOOKUP(F119,'customers worsheet'!B:B,'customers worsheet'!C:C," ",0))</f>
        <v>bdrage39@youku.com</v>
      </c>
      <c r="H119" s="2" t="str">
        <f>_xlfn.XLOOKUP(F119,'customers worsheet'!B:B,'customers worsheet'!G:G)</f>
        <v>United States</v>
      </c>
      <c r="I119" t="str">
        <f>_xlfn.XLOOKUP(D119,'products worsheet'!A:A,'products worsheet'!B:B)</f>
        <v>Lib</v>
      </c>
      <c r="J119" t="str">
        <f t="shared" si="3"/>
        <v>Liberica</v>
      </c>
      <c r="K119" t="str">
        <f>_xlfn.XLOOKUP(D119,'products worsheet'!A:A,'products worsheet'!D:D)</f>
        <v>L</v>
      </c>
      <c r="L119" t="str">
        <f t="shared" si="2"/>
        <v>Light</v>
      </c>
      <c r="M119" s="5">
        <f>_xlfn.XLOOKUP(D119,'products worsheet'!A:A,'products worsheet'!F:F)</f>
        <v>0.5</v>
      </c>
      <c r="N119" s="7">
        <f>_xlfn.XLOOKUP(D119,'products worsheet'!A:A,'products worsheet'!G:G)</f>
        <v>9.51</v>
      </c>
      <c r="O119" s="9">
        <f>N119*E119</f>
        <v>38.04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_xlfn.XLOOKUP('orders worksheet'!C120,'customers worsheet'!A:A,'customers worsheet'!B:B)</f>
        <v>Muffin Yallop</v>
      </c>
      <c r="G120" s="2" t="str">
        <f>IF(_xlfn.XLOOKUP(F120,'customers worsheet'!B:B,'customers worsheet'!C:C," ",0)=0," ", _xlfn.XLOOKUP(F120,'customers worsheet'!B:B,'customers worsheet'!C:C," ",0))</f>
        <v>myallop3a@fema.gov</v>
      </c>
      <c r="H120" s="2" t="str">
        <f>_xlfn.XLOOKUP(F120,'customers worsheet'!B:B,'customers worsheet'!G:G)</f>
        <v>United States</v>
      </c>
      <c r="I120" t="str">
        <f>_xlfn.XLOOKUP(D120,'products worsheet'!A:A,'products worsheet'!B:B)</f>
        <v>Exc</v>
      </c>
      <c r="J120" t="str">
        <f t="shared" si="3"/>
        <v>Excelsa</v>
      </c>
      <c r="K120" t="str">
        <f>_xlfn.XLOOKUP(D120,'products worsheet'!A:A,'products worsheet'!D:D)</f>
        <v>D</v>
      </c>
      <c r="L120" t="str">
        <f t="shared" si="2"/>
        <v>Dark</v>
      </c>
      <c r="M120" s="5">
        <f>_xlfn.XLOOKUP(D120,'products worsheet'!A:A,'products worsheet'!F:F)</f>
        <v>0.5</v>
      </c>
      <c r="N120" s="7">
        <f>_xlfn.XLOOKUP(D120,'products worsheet'!A:A,'products worsheet'!G:G)</f>
        <v>7.29</v>
      </c>
      <c r="O120" s="9">
        <f>N120*E120</f>
        <v>21.87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_xlfn.XLOOKUP('orders worksheet'!C121,'customers worsheet'!A:A,'customers worsheet'!B:B)</f>
        <v>Cordi Switsur</v>
      </c>
      <c r="G121" s="2" t="str">
        <f>IF(_xlfn.XLOOKUP(F121,'customers worsheet'!B:B,'customers worsheet'!C:C," ",0)=0," ", _xlfn.XLOOKUP(F121,'customers worsheet'!B:B,'customers worsheet'!C:C," ",0))</f>
        <v>cswitsur3b@chronoengine.com</v>
      </c>
      <c r="H121" s="2" t="str">
        <f>_xlfn.XLOOKUP(F121,'customers worsheet'!B:B,'customers worsheet'!G:G)</f>
        <v>United States</v>
      </c>
      <c r="I121" t="str">
        <f>_xlfn.XLOOKUP(D121,'products worsheet'!A:A,'products worsheet'!B:B)</f>
        <v>Exc</v>
      </c>
      <c r="J121" t="str">
        <f t="shared" si="3"/>
        <v>Excelsa</v>
      </c>
      <c r="K121" t="str">
        <f>_xlfn.XLOOKUP(D121,'products worsheet'!A:A,'products worsheet'!D:D)</f>
        <v>M</v>
      </c>
      <c r="L121" t="str">
        <f t="shared" si="2"/>
        <v>Medium</v>
      </c>
      <c r="M121" s="5">
        <f>_xlfn.XLOOKUP(D121,'products worsheet'!A:A,'products worsheet'!F:F)</f>
        <v>0.2</v>
      </c>
      <c r="N121" s="7">
        <f>_xlfn.XLOOKUP(D121,'products worsheet'!A:A,'products worsheet'!G:G)</f>
        <v>4.125</v>
      </c>
      <c r="O121" s="9">
        <f>N121*E121</f>
        <v>4.125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_xlfn.XLOOKUP('orders worksheet'!C122,'customers worsheet'!A:A,'customers worsheet'!B:B)</f>
        <v>Cordi Switsur</v>
      </c>
      <c r="G122" s="2" t="str">
        <f>IF(_xlfn.XLOOKUP(F122,'customers worsheet'!B:B,'customers worsheet'!C:C," ",0)=0," ", _xlfn.XLOOKUP(F122,'customers worsheet'!B:B,'customers worsheet'!C:C," ",0))</f>
        <v>cswitsur3b@chronoengine.com</v>
      </c>
      <c r="H122" s="2" t="str">
        <f>_xlfn.XLOOKUP(F122,'customers worsheet'!B:B,'customers worsheet'!G:G)</f>
        <v>United States</v>
      </c>
      <c r="I122" t="str">
        <f>_xlfn.XLOOKUP(D122,'products worsheet'!A:A,'products worsheet'!B:B)</f>
        <v>Ara</v>
      </c>
      <c r="J122" t="str">
        <f t="shared" si="3"/>
        <v>Arabica</v>
      </c>
      <c r="K122" t="str">
        <f>_xlfn.XLOOKUP(D122,'products worsheet'!A:A,'products worsheet'!D:D)</f>
        <v>L</v>
      </c>
      <c r="L122" t="str">
        <f t="shared" si="2"/>
        <v>Light</v>
      </c>
      <c r="M122" s="5">
        <f>_xlfn.XLOOKUP(D122,'products worsheet'!A:A,'products worsheet'!F:F)</f>
        <v>0.2</v>
      </c>
      <c r="N122" s="7">
        <f>_xlfn.XLOOKUP(D122,'products worsheet'!A:A,'products worsheet'!G:G)</f>
        <v>3.8849999999999998</v>
      </c>
      <c r="O122" s="9">
        <f>N122*E122</f>
        <v>3.8849999999999998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_xlfn.XLOOKUP('orders worksheet'!C123,'customers worsheet'!A:A,'customers worsheet'!B:B)</f>
        <v>Cordi Switsur</v>
      </c>
      <c r="G123" s="2" t="str">
        <f>IF(_xlfn.XLOOKUP(F123,'customers worsheet'!B:B,'customers worsheet'!C:C," ",0)=0," ", _xlfn.XLOOKUP(F123,'customers worsheet'!B:B,'customers worsheet'!C:C," ",0))</f>
        <v>cswitsur3b@chronoengine.com</v>
      </c>
      <c r="H123" s="2" t="str">
        <f>_xlfn.XLOOKUP(F123,'customers worsheet'!B:B,'customers worsheet'!G:G)</f>
        <v>United States</v>
      </c>
      <c r="I123" t="str">
        <f>_xlfn.XLOOKUP(D123,'products worsheet'!A:A,'products worsheet'!B:B)</f>
        <v>Exc</v>
      </c>
      <c r="J123" t="str">
        <f t="shared" si="3"/>
        <v>Excelsa</v>
      </c>
      <c r="K123" t="str">
        <f>_xlfn.XLOOKUP(D123,'products worsheet'!A:A,'products worsheet'!D:D)</f>
        <v>M</v>
      </c>
      <c r="L123" t="str">
        <f t="shared" si="2"/>
        <v>Medium</v>
      </c>
      <c r="M123" s="5">
        <f>_xlfn.XLOOKUP(D123,'products worsheet'!A:A,'products worsheet'!F:F)</f>
        <v>1</v>
      </c>
      <c r="N123" s="7">
        <f>_xlfn.XLOOKUP(D123,'products worsheet'!A:A,'products worsheet'!G:G)</f>
        <v>13.75</v>
      </c>
      <c r="O123" s="9">
        <f>N123*E123</f>
        <v>68.75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_xlfn.XLOOKUP('orders worksheet'!C124,'customers worsheet'!A:A,'customers worsheet'!B:B)</f>
        <v>Mahala Ludwell</v>
      </c>
      <c r="G124" s="2" t="str">
        <f>IF(_xlfn.XLOOKUP(F124,'customers worsheet'!B:B,'customers worsheet'!C:C," ",0)=0," ", _xlfn.XLOOKUP(F124,'customers worsheet'!B:B,'customers worsheet'!C:C," ",0))</f>
        <v>mludwell3e@blogger.com</v>
      </c>
      <c r="H124" s="2" t="str">
        <f>_xlfn.XLOOKUP(F124,'customers worsheet'!B:B,'customers worsheet'!G:G)</f>
        <v>United States</v>
      </c>
      <c r="I124" t="str">
        <f>_xlfn.XLOOKUP(D124,'products worsheet'!A:A,'products worsheet'!B:B)</f>
        <v>Ara</v>
      </c>
      <c r="J124" t="str">
        <f t="shared" si="3"/>
        <v>Arabica</v>
      </c>
      <c r="K124" t="str">
        <f>_xlfn.XLOOKUP(D124,'products worsheet'!A:A,'products worsheet'!D:D)</f>
        <v>D</v>
      </c>
      <c r="L124" t="str">
        <f t="shared" si="2"/>
        <v>Dark</v>
      </c>
      <c r="M124" s="5">
        <f>_xlfn.XLOOKUP(D124,'products worsheet'!A:A,'products worsheet'!F:F)</f>
        <v>0.5</v>
      </c>
      <c r="N124" s="7">
        <f>_xlfn.XLOOKUP(D124,'products worsheet'!A:A,'products worsheet'!G:G)</f>
        <v>5.97</v>
      </c>
      <c r="O124" s="9">
        <f>N124*E124</f>
        <v>23.88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_xlfn.XLOOKUP('orders worksheet'!C125,'customers worsheet'!A:A,'customers worsheet'!B:B)</f>
        <v>Doll Beauchamp</v>
      </c>
      <c r="G125" s="2" t="str">
        <f>IF(_xlfn.XLOOKUP(F125,'customers worsheet'!B:B,'customers worsheet'!C:C," ",0)=0," ", _xlfn.XLOOKUP(F125,'customers worsheet'!B:B,'customers worsheet'!C:C," ",0))</f>
        <v>dbeauchamp3f@usda.gov</v>
      </c>
      <c r="H125" s="2" t="str">
        <f>_xlfn.XLOOKUP(F125,'customers worsheet'!B:B,'customers worsheet'!G:G)</f>
        <v>United States</v>
      </c>
      <c r="I125" t="str">
        <f>_xlfn.XLOOKUP(D125,'products worsheet'!A:A,'products worsheet'!B:B)</f>
        <v>Lib</v>
      </c>
      <c r="J125" t="str">
        <f t="shared" si="3"/>
        <v>Liberica</v>
      </c>
      <c r="K125" t="str">
        <f>_xlfn.XLOOKUP(D125,'products worsheet'!A:A,'products worsheet'!D:D)</f>
        <v>L</v>
      </c>
      <c r="L125" t="str">
        <f t="shared" si="2"/>
        <v>Light</v>
      </c>
      <c r="M125" s="5">
        <f>_xlfn.XLOOKUP(D125,'products worsheet'!A:A,'products worsheet'!F:F)</f>
        <v>2.5</v>
      </c>
      <c r="N125" s="7">
        <f>_xlfn.XLOOKUP(D125,'products worsheet'!A:A,'products worsheet'!G:G)</f>
        <v>36.454999999999998</v>
      </c>
      <c r="O125" s="9">
        <f>N125*E125</f>
        <v>145.82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_xlfn.XLOOKUP('orders worksheet'!C126,'customers worsheet'!A:A,'customers worsheet'!B:B)</f>
        <v>Stanford Rodliff</v>
      </c>
      <c r="G126" s="2" t="str">
        <f>IF(_xlfn.XLOOKUP(F126,'customers worsheet'!B:B,'customers worsheet'!C:C," ",0)=0," ", _xlfn.XLOOKUP(F126,'customers worsheet'!B:B,'customers worsheet'!C:C," ",0))</f>
        <v>srodliff3g@ted.com</v>
      </c>
      <c r="H126" s="2" t="str">
        <f>_xlfn.XLOOKUP(F126,'customers worsheet'!B:B,'customers worsheet'!G:G)</f>
        <v>United States</v>
      </c>
      <c r="I126" t="str">
        <f>_xlfn.XLOOKUP(D126,'products worsheet'!A:A,'products worsheet'!B:B)</f>
        <v>Lib</v>
      </c>
      <c r="J126" t="str">
        <f t="shared" si="3"/>
        <v>Liberica</v>
      </c>
      <c r="K126" t="str">
        <f>_xlfn.XLOOKUP(D126,'products worsheet'!A:A,'products worsheet'!D:D)</f>
        <v>M</v>
      </c>
      <c r="L126" t="str">
        <f t="shared" si="2"/>
        <v>Medium</v>
      </c>
      <c r="M126" s="5">
        <f>_xlfn.XLOOKUP(D126,'products worsheet'!A:A,'products worsheet'!F:F)</f>
        <v>0.2</v>
      </c>
      <c r="N126" s="7">
        <f>_xlfn.XLOOKUP(D126,'products worsheet'!A:A,'products worsheet'!G:G)</f>
        <v>4.3650000000000002</v>
      </c>
      <c r="O126" s="9">
        <f>N126*E126</f>
        <v>21.825000000000003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_xlfn.XLOOKUP('orders worksheet'!C127,'customers worsheet'!A:A,'customers worsheet'!B:B)</f>
        <v>Stevana Woodham</v>
      </c>
      <c r="G127" s="2" t="str">
        <f>IF(_xlfn.XLOOKUP(F127,'customers worsheet'!B:B,'customers worsheet'!C:C," ",0)=0," ", _xlfn.XLOOKUP(F127,'customers worsheet'!B:B,'customers worsheet'!C:C," ",0))</f>
        <v>swoodham3h@businesswire.com</v>
      </c>
      <c r="H127" s="2" t="str">
        <f>_xlfn.XLOOKUP(F127,'customers worsheet'!B:B,'customers worsheet'!G:G)</f>
        <v>Ireland</v>
      </c>
      <c r="I127" t="str">
        <f>_xlfn.XLOOKUP(D127,'products worsheet'!A:A,'products worsheet'!B:B)</f>
        <v>Lib</v>
      </c>
      <c r="J127" t="str">
        <f t="shared" si="3"/>
        <v>Liberica</v>
      </c>
      <c r="K127" t="str">
        <f>_xlfn.XLOOKUP(D127,'products worsheet'!A:A,'products worsheet'!D:D)</f>
        <v>M</v>
      </c>
      <c r="L127" t="str">
        <f t="shared" si="2"/>
        <v>Medium</v>
      </c>
      <c r="M127" s="5">
        <f>_xlfn.XLOOKUP(D127,'products worsheet'!A:A,'products worsheet'!F:F)</f>
        <v>0.5</v>
      </c>
      <c r="N127" s="7">
        <f>_xlfn.XLOOKUP(D127,'products worsheet'!A:A,'products worsheet'!G:G)</f>
        <v>8.73</v>
      </c>
      <c r="O127" s="9">
        <f>N127*E127</f>
        <v>26.19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_xlfn.XLOOKUP('orders worksheet'!C128,'customers worsheet'!A:A,'customers worsheet'!B:B)</f>
        <v>Hewet Synnot</v>
      </c>
      <c r="G128" s="2" t="str">
        <f>IF(_xlfn.XLOOKUP(F128,'customers worsheet'!B:B,'customers worsheet'!C:C," ",0)=0," ", _xlfn.XLOOKUP(F128,'customers worsheet'!B:B,'customers worsheet'!C:C," ",0))</f>
        <v>hsynnot3i@about.com</v>
      </c>
      <c r="H128" s="2" t="str">
        <f>_xlfn.XLOOKUP(F128,'customers worsheet'!B:B,'customers worsheet'!G:G)</f>
        <v>United States</v>
      </c>
      <c r="I128" t="str">
        <f>_xlfn.XLOOKUP(D128,'products worsheet'!A:A,'products worsheet'!B:B)</f>
        <v>Ara</v>
      </c>
      <c r="J128" t="str">
        <f t="shared" si="3"/>
        <v>Arabica</v>
      </c>
      <c r="K128" t="str">
        <f>_xlfn.XLOOKUP(D128,'products worsheet'!A:A,'products worsheet'!D:D)</f>
        <v>M</v>
      </c>
      <c r="L128" t="str">
        <f t="shared" si="2"/>
        <v>Medium</v>
      </c>
      <c r="M128" s="5">
        <f>_xlfn.XLOOKUP(D128,'products worsheet'!A:A,'products worsheet'!F:F)</f>
        <v>1</v>
      </c>
      <c r="N128" s="7">
        <f>_xlfn.XLOOKUP(D128,'products worsheet'!A:A,'products worsheet'!G:G)</f>
        <v>11.25</v>
      </c>
      <c r="O128" s="9">
        <f>N128*E128</f>
        <v>11.25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_xlfn.XLOOKUP('orders worksheet'!C129,'customers worsheet'!A:A,'customers worsheet'!B:B)</f>
        <v>Raleigh Lepere</v>
      </c>
      <c r="G129" s="2" t="str">
        <f>IF(_xlfn.XLOOKUP(F129,'customers worsheet'!B:B,'customers worsheet'!C:C," ",0)=0," ", _xlfn.XLOOKUP(F129,'customers worsheet'!B:B,'customers worsheet'!C:C," ",0))</f>
        <v>rlepere3j@shop-pro.jp</v>
      </c>
      <c r="H129" s="2" t="str">
        <f>_xlfn.XLOOKUP(F129,'customers worsheet'!B:B,'customers worsheet'!G:G)</f>
        <v>Ireland</v>
      </c>
      <c r="I129" t="str">
        <f>_xlfn.XLOOKUP(D129,'products worsheet'!A:A,'products worsheet'!B:B)</f>
        <v>Lib</v>
      </c>
      <c r="J129" t="str">
        <f t="shared" si="3"/>
        <v>Liberica</v>
      </c>
      <c r="K129" t="str">
        <f>_xlfn.XLOOKUP(D129,'products worsheet'!A:A,'products worsheet'!D:D)</f>
        <v>D</v>
      </c>
      <c r="L129" t="str">
        <f t="shared" si="2"/>
        <v>Dark</v>
      </c>
      <c r="M129" s="5">
        <f>_xlfn.XLOOKUP(D129,'products worsheet'!A:A,'products worsheet'!F:F)</f>
        <v>1</v>
      </c>
      <c r="N129" s="7">
        <f>_xlfn.XLOOKUP(D129,'products worsheet'!A:A,'products worsheet'!G:G)</f>
        <v>12.95</v>
      </c>
      <c r="O129" s="9">
        <f>N129*E129</f>
        <v>77.699999999999989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_xlfn.XLOOKUP('orders worksheet'!C130,'customers worsheet'!A:A,'customers worsheet'!B:B)</f>
        <v>Timofei Woofinden</v>
      </c>
      <c r="G130" s="2" t="str">
        <f>IF(_xlfn.XLOOKUP(F130,'customers worsheet'!B:B,'customers worsheet'!C:C," ",0)=0," ", _xlfn.XLOOKUP(F130,'customers worsheet'!B:B,'customers worsheet'!C:C," ",0))</f>
        <v>twoofinden3k@businesswire.com</v>
      </c>
      <c r="H130" s="2" t="str">
        <f>_xlfn.XLOOKUP(F130,'customers worsheet'!B:B,'customers worsheet'!G:G)</f>
        <v>United States</v>
      </c>
      <c r="I130" t="str">
        <f>_xlfn.XLOOKUP(D130,'products worsheet'!A:A,'products worsheet'!B:B)</f>
        <v>Ara</v>
      </c>
      <c r="J130" t="str">
        <f t="shared" si="3"/>
        <v>Arabica</v>
      </c>
      <c r="K130" t="str">
        <f>_xlfn.XLOOKUP(D130,'products worsheet'!A:A,'products worsheet'!D:D)</f>
        <v>M</v>
      </c>
      <c r="L130" t="str">
        <f t="shared" ref="L130:L193" si="4">IF(K130="M","Medium",IF(K130="L","Light",IF(K130="D","Dark","")))</f>
        <v>Medium</v>
      </c>
      <c r="M130" s="5">
        <f>_xlfn.XLOOKUP(D130,'products worsheet'!A:A,'products worsheet'!F:F)</f>
        <v>0.5</v>
      </c>
      <c r="N130" s="7">
        <f>_xlfn.XLOOKUP(D130,'products worsheet'!A:A,'products worsheet'!G:G)</f>
        <v>6.75</v>
      </c>
      <c r="O130" s="9">
        <f>N130*E130</f>
        <v>6.75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_xlfn.XLOOKUP('orders worksheet'!C131,'customers worsheet'!A:A,'customers worsheet'!B:B)</f>
        <v>Evelina Dacca</v>
      </c>
      <c r="G131" s="2" t="str">
        <f>IF(_xlfn.XLOOKUP(F131,'customers worsheet'!B:B,'customers worsheet'!C:C," ",0)=0," ", _xlfn.XLOOKUP(F131,'customers worsheet'!B:B,'customers worsheet'!C:C," ",0))</f>
        <v>edacca3l@google.pl</v>
      </c>
      <c r="H131" s="2" t="str">
        <f>_xlfn.XLOOKUP(F131,'customers worsheet'!B:B,'customers worsheet'!G:G)</f>
        <v>United States</v>
      </c>
      <c r="I131" t="str">
        <f>_xlfn.XLOOKUP(D131,'products worsheet'!A:A,'products worsheet'!B:B)</f>
        <v>Exc</v>
      </c>
      <c r="J131" t="str">
        <f t="shared" ref="J131:J194" si="5">IF(I131="Rob","Robusta",IF(I131="Exc","Excelsa",IF(I131="Ara","Arabica",IF(I131="Lib","Liberica",""))))</f>
        <v>Excelsa</v>
      </c>
      <c r="K131" t="str">
        <f>_xlfn.XLOOKUP(D131,'products worsheet'!A:A,'products worsheet'!D:D)</f>
        <v>D</v>
      </c>
      <c r="L131" t="str">
        <f t="shared" si="4"/>
        <v>Dark</v>
      </c>
      <c r="M131" s="5">
        <f>_xlfn.XLOOKUP(D131,'products worsheet'!A:A,'products worsheet'!F:F)</f>
        <v>1</v>
      </c>
      <c r="N131" s="7">
        <f>_xlfn.XLOOKUP(D131,'products worsheet'!A:A,'products worsheet'!G:G)</f>
        <v>12.15</v>
      </c>
      <c r="O131" s="9">
        <f>N131*E131</f>
        <v>12.15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_xlfn.XLOOKUP('orders worksheet'!C132,'customers worsheet'!A:A,'customers worsheet'!B:B)</f>
        <v>Bidget Tremellier</v>
      </c>
      <c r="G132" s="2" t="str">
        <f>IF(_xlfn.XLOOKUP(F132,'customers worsheet'!B:B,'customers worsheet'!C:C," ",0)=0," ", _xlfn.XLOOKUP(F132,'customers worsheet'!B:B,'customers worsheet'!C:C," ",0))</f>
        <v xml:space="preserve"> </v>
      </c>
      <c r="H132" s="2" t="str">
        <f>_xlfn.XLOOKUP(F132,'customers worsheet'!B:B,'customers worsheet'!G:G)</f>
        <v>Ireland</v>
      </c>
      <c r="I132" t="str">
        <f>_xlfn.XLOOKUP(D132,'products worsheet'!A:A,'products worsheet'!B:B)</f>
        <v>Ara</v>
      </c>
      <c r="J132" t="str">
        <f t="shared" si="5"/>
        <v>Arabica</v>
      </c>
      <c r="K132" t="str">
        <f>_xlfn.XLOOKUP(D132,'products worsheet'!A:A,'products worsheet'!D:D)</f>
        <v>L</v>
      </c>
      <c r="L132" t="str">
        <f t="shared" si="4"/>
        <v>Light</v>
      </c>
      <c r="M132" s="5">
        <f>_xlfn.XLOOKUP(D132,'products worsheet'!A:A,'products worsheet'!F:F)</f>
        <v>2.5</v>
      </c>
      <c r="N132" s="7">
        <f>_xlfn.XLOOKUP(D132,'products worsheet'!A:A,'products worsheet'!G:G)</f>
        <v>29.784999999999997</v>
      </c>
      <c r="O132" s="9">
        <f>N132*E132</f>
        <v>148.92499999999998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_xlfn.XLOOKUP('orders worksheet'!C133,'customers worsheet'!A:A,'customers worsheet'!B:B)</f>
        <v>Bobinette Hindsberg</v>
      </c>
      <c r="G133" s="2" t="str">
        <f>IF(_xlfn.XLOOKUP(F133,'customers worsheet'!B:B,'customers worsheet'!C:C," ",0)=0," ", _xlfn.XLOOKUP(F133,'customers worsheet'!B:B,'customers worsheet'!C:C," ",0))</f>
        <v>bhindsberg3n@blogs.com</v>
      </c>
      <c r="H133" s="2" t="str">
        <f>_xlfn.XLOOKUP(F133,'customers worsheet'!B:B,'customers worsheet'!G:G)</f>
        <v>United States</v>
      </c>
      <c r="I133" t="str">
        <f>_xlfn.XLOOKUP(D133,'products worsheet'!A:A,'products worsheet'!B:B)</f>
        <v>Exc</v>
      </c>
      <c r="J133" t="str">
        <f t="shared" si="5"/>
        <v>Excelsa</v>
      </c>
      <c r="K133" t="str">
        <f>_xlfn.XLOOKUP(D133,'products worsheet'!A:A,'products worsheet'!D:D)</f>
        <v>D</v>
      </c>
      <c r="L133" t="str">
        <f t="shared" si="4"/>
        <v>Dark</v>
      </c>
      <c r="M133" s="5">
        <f>_xlfn.XLOOKUP(D133,'products worsheet'!A:A,'products worsheet'!F:F)</f>
        <v>0.5</v>
      </c>
      <c r="N133" s="7">
        <f>_xlfn.XLOOKUP(D133,'products worsheet'!A:A,'products worsheet'!G:G)</f>
        <v>7.29</v>
      </c>
      <c r="O133" s="9">
        <f>N133*E133</f>
        <v>14.58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_xlfn.XLOOKUP('orders worksheet'!C134,'customers worsheet'!A:A,'customers worsheet'!B:B)</f>
        <v>Osbert Robins</v>
      </c>
      <c r="G134" s="2" t="str">
        <f>IF(_xlfn.XLOOKUP(F134,'customers worsheet'!B:B,'customers worsheet'!C:C," ",0)=0," ", _xlfn.XLOOKUP(F134,'customers worsheet'!B:B,'customers worsheet'!C:C," ",0))</f>
        <v>orobins3o@salon.com</v>
      </c>
      <c r="H134" s="2" t="str">
        <f>_xlfn.XLOOKUP(F134,'customers worsheet'!B:B,'customers worsheet'!G:G)</f>
        <v>United States</v>
      </c>
      <c r="I134" t="str">
        <f>_xlfn.XLOOKUP(D134,'products worsheet'!A:A,'products worsheet'!B:B)</f>
        <v>Ara</v>
      </c>
      <c r="J134" t="str">
        <f t="shared" si="5"/>
        <v>Arabica</v>
      </c>
      <c r="K134" t="str">
        <f>_xlfn.XLOOKUP(D134,'products worsheet'!A:A,'products worsheet'!D:D)</f>
        <v>L</v>
      </c>
      <c r="L134" t="str">
        <f t="shared" si="4"/>
        <v>Light</v>
      </c>
      <c r="M134" s="5">
        <f>_xlfn.XLOOKUP(D134,'products worsheet'!A:A,'products worsheet'!F:F)</f>
        <v>2.5</v>
      </c>
      <c r="N134" s="7">
        <f>_xlfn.XLOOKUP(D134,'products worsheet'!A:A,'products worsheet'!G:G)</f>
        <v>29.784999999999997</v>
      </c>
      <c r="O134" s="9">
        <f>N134*E134</f>
        <v>148.92499999999998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_xlfn.XLOOKUP('orders worksheet'!C135,'customers worsheet'!A:A,'customers worsheet'!B:B)</f>
        <v>Othello Syseland</v>
      </c>
      <c r="G135" s="2" t="str">
        <f>IF(_xlfn.XLOOKUP(F135,'customers worsheet'!B:B,'customers worsheet'!C:C," ",0)=0," ", _xlfn.XLOOKUP(F135,'customers worsheet'!B:B,'customers worsheet'!C:C," ",0))</f>
        <v>osyseland3p@independent.co.uk</v>
      </c>
      <c r="H135" s="2" t="str">
        <f>_xlfn.XLOOKUP(F135,'customers worsheet'!B:B,'customers worsheet'!G:G)</f>
        <v>United States</v>
      </c>
      <c r="I135" t="str">
        <f>_xlfn.XLOOKUP(D135,'products worsheet'!A:A,'products worsheet'!B:B)</f>
        <v>Lib</v>
      </c>
      <c r="J135" t="str">
        <f t="shared" si="5"/>
        <v>Liberica</v>
      </c>
      <c r="K135" t="str">
        <f>_xlfn.XLOOKUP(D135,'products worsheet'!A:A,'products worsheet'!D:D)</f>
        <v>D</v>
      </c>
      <c r="L135" t="str">
        <f t="shared" si="4"/>
        <v>Dark</v>
      </c>
      <c r="M135" s="5">
        <f>_xlfn.XLOOKUP(D135,'products worsheet'!A:A,'products worsheet'!F:F)</f>
        <v>1</v>
      </c>
      <c r="N135" s="7">
        <f>_xlfn.XLOOKUP(D135,'products worsheet'!A:A,'products worsheet'!G:G)</f>
        <v>12.95</v>
      </c>
      <c r="O135" s="9">
        <f>N135*E135</f>
        <v>12.95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_xlfn.XLOOKUP('orders worksheet'!C136,'customers worsheet'!A:A,'customers worsheet'!B:B)</f>
        <v>Ewell Hanby</v>
      </c>
      <c r="G136" s="2" t="str">
        <f>IF(_xlfn.XLOOKUP(F136,'customers worsheet'!B:B,'customers worsheet'!C:C," ",0)=0," ", _xlfn.XLOOKUP(F136,'customers worsheet'!B:B,'customers worsheet'!C:C," ",0))</f>
        <v xml:space="preserve"> </v>
      </c>
      <c r="H136" s="2" t="str">
        <f>_xlfn.XLOOKUP(F136,'customers worsheet'!B:B,'customers worsheet'!G:G)</f>
        <v>United States</v>
      </c>
      <c r="I136" t="str">
        <f>_xlfn.XLOOKUP(D136,'products worsheet'!A:A,'products worsheet'!B:B)</f>
        <v>Exc</v>
      </c>
      <c r="J136" t="str">
        <f t="shared" si="5"/>
        <v>Excelsa</v>
      </c>
      <c r="K136" t="str">
        <f>_xlfn.XLOOKUP(D136,'products worsheet'!A:A,'products worsheet'!D:D)</f>
        <v>M</v>
      </c>
      <c r="L136" t="str">
        <f t="shared" si="4"/>
        <v>Medium</v>
      </c>
      <c r="M136" s="5">
        <f>_xlfn.XLOOKUP(D136,'products worsheet'!A:A,'products worsheet'!F:F)</f>
        <v>2.5</v>
      </c>
      <c r="N136" s="7">
        <f>_xlfn.XLOOKUP(D136,'products worsheet'!A:A,'products worsheet'!G:G)</f>
        <v>31.624999999999996</v>
      </c>
      <c r="O136" s="9">
        <f>N136*E136</f>
        <v>94.874999999999986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_xlfn.XLOOKUP('orders worksheet'!C137,'customers worsheet'!A:A,'customers worsheet'!B:B)</f>
        <v>Blancha McAmish</v>
      </c>
      <c r="G137" s="2" t="str">
        <f>IF(_xlfn.XLOOKUP(F137,'customers worsheet'!B:B,'customers worsheet'!C:C," ",0)=0," ", _xlfn.XLOOKUP(F137,'customers worsheet'!B:B,'customers worsheet'!C:C," ",0))</f>
        <v>bmcamish2e@tripadvisor.com</v>
      </c>
      <c r="H137" s="2" t="str">
        <f>_xlfn.XLOOKUP(F137,'customers worsheet'!B:B,'customers worsheet'!G:G)</f>
        <v>United States</v>
      </c>
      <c r="I137" t="str">
        <f>_xlfn.XLOOKUP(D137,'products worsheet'!A:A,'products worsheet'!B:B)</f>
        <v>Ara</v>
      </c>
      <c r="J137" t="str">
        <f t="shared" si="5"/>
        <v>Arabica</v>
      </c>
      <c r="K137" t="str">
        <f>_xlfn.XLOOKUP(D137,'products worsheet'!A:A,'products worsheet'!D:D)</f>
        <v>L</v>
      </c>
      <c r="L137" t="str">
        <f t="shared" si="4"/>
        <v>Light</v>
      </c>
      <c r="M137" s="5">
        <f>_xlfn.XLOOKUP(D137,'products worsheet'!A:A,'products worsheet'!F:F)</f>
        <v>0.5</v>
      </c>
      <c r="N137" s="7">
        <f>_xlfn.XLOOKUP(D137,'products worsheet'!A:A,'products worsheet'!G:G)</f>
        <v>7.77</v>
      </c>
      <c r="O137" s="9">
        <f>N137*E137</f>
        <v>38.849999999999994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_xlfn.XLOOKUP('orders worksheet'!C138,'customers worsheet'!A:A,'customers worsheet'!B:B)</f>
        <v>Lowell Keenleyside</v>
      </c>
      <c r="G138" s="2" t="str">
        <f>IF(_xlfn.XLOOKUP(F138,'customers worsheet'!B:B,'customers worsheet'!C:C," ",0)=0," ", _xlfn.XLOOKUP(F138,'customers worsheet'!B:B,'customers worsheet'!C:C," ",0))</f>
        <v>lkeenleyside3s@topsy.com</v>
      </c>
      <c r="H138" s="2" t="str">
        <f>_xlfn.XLOOKUP(F138,'customers worsheet'!B:B,'customers worsheet'!G:G)</f>
        <v>United States</v>
      </c>
      <c r="I138" t="str">
        <f>_xlfn.XLOOKUP(D138,'products worsheet'!A:A,'products worsheet'!B:B)</f>
        <v>Ara</v>
      </c>
      <c r="J138" t="str">
        <f t="shared" si="5"/>
        <v>Arabica</v>
      </c>
      <c r="K138" t="str">
        <f>_xlfn.XLOOKUP(D138,'products worsheet'!A:A,'products worsheet'!D:D)</f>
        <v>D</v>
      </c>
      <c r="L138" t="str">
        <f t="shared" si="4"/>
        <v>Dark</v>
      </c>
      <c r="M138" s="5">
        <f>_xlfn.XLOOKUP(D138,'products worsheet'!A:A,'products worsheet'!F:F)</f>
        <v>0.2</v>
      </c>
      <c r="N138" s="7">
        <f>_xlfn.XLOOKUP(D138,'products worsheet'!A:A,'products worsheet'!G:G)</f>
        <v>2.9849999999999999</v>
      </c>
      <c r="O138" s="9">
        <f>N138*E138</f>
        <v>11.94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_xlfn.XLOOKUP('orders worksheet'!C139,'customers worsheet'!A:A,'customers worsheet'!B:B)</f>
        <v>Elonore Joliffe</v>
      </c>
      <c r="G139" s="2" t="str">
        <f>IF(_xlfn.XLOOKUP(F139,'customers worsheet'!B:B,'customers worsheet'!C:C," ",0)=0," ", _xlfn.XLOOKUP(F139,'customers worsheet'!B:B,'customers worsheet'!C:C," ",0))</f>
        <v xml:space="preserve"> </v>
      </c>
      <c r="H139" s="2" t="str">
        <f>_xlfn.XLOOKUP(F139,'customers worsheet'!B:B,'customers worsheet'!G:G)</f>
        <v>Ireland</v>
      </c>
      <c r="I139" t="str">
        <f>_xlfn.XLOOKUP(D139,'products worsheet'!A:A,'products worsheet'!B:B)</f>
        <v>Exc</v>
      </c>
      <c r="J139" t="str">
        <f t="shared" si="5"/>
        <v>Excelsa</v>
      </c>
      <c r="K139" t="str">
        <f>_xlfn.XLOOKUP(D139,'products worsheet'!A:A,'products worsheet'!D:D)</f>
        <v>L</v>
      </c>
      <c r="L139" t="str">
        <f t="shared" si="4"/>
        <v>Light</v>
      </c>
      <c r="M139" s="5">
        <f>_xlfn.XLOOKUP(D139,'products worsheet'!A:A,'products worsheet'!F:F)</f>
        <v>2.5</v>
      </c>
      <c r="N139" s="7">
        <f>_xlfn.XLOOKUP(D139,'products worsheet'!A:A,'products worsheet'!G:G)</f>
        <v>34.154999999999994</v>
      </c>
      <c r="O139" s="9">
        <f>N139*E139</f>
        <v>102.46499999999997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_xlfn.XLOOKUP('orders worksheet'!C140,'customers worsheet'!A:A,'customers worsheet'!B:B)</f>
        <v>Abraham Coleman</v>
      </c>
      <c r="G140" s="2" t="str">
        <f>IF(_xlfn.XLOOKUP(F140,'customers worsheet'!B:B,'customers worsheet'!C:C," ",0)=0," ", _xlfn.XLOOKUP(F140,'customers worsheet'!B:B,'customers worsheet'!C:C," ",0))</f>
        <v xml:space="preserve"> </v>
      </c>
      <c r="H140" s="2" t="str">
        <f>_xlfn.XLOOKUP(F140,'customers worsheet'!B:B,'customers worsheet'!G:G)</f>
        <v>United States</v>
      </c>
      <c r="I140" t="str">
        <f>_xlfn.XLOOKUP(D140,'products worsheet'!A:A,'products worsheet'!B:B)</f>
        <v>Exc</v>
      </c>
      <c r="J140" t="str">
        <f t="shared" si="5"/>
        <v>Excelsa</v>
      </c>
      <c r="K140" t="str">
        <f>_xlfn.XLOOKUP(D140,'products worsheet'!A:A,'products worsheet'!D:D)</f>
        <v>D</v>
      </c>
      <c r="L140" t="str">
        <f t="shared" si="4"/>
        <v>Dark</v>
      </c>
      <c r="M140" s="5">
        <f>_xlfn.XLOOKUP(D140,'products worsheet'!A:A,'products worsheet'!F:F)</f>
        <v>1</v>
      </c>
      <c r="N140" s="7">
        <f>_xlfn.XLOOKUP(D140,'products worsheet'!A:A,'products worsheet'!G:G)</f>
        <v>12.15</v>
      </c>
      <c r="O140" s="9">
        <f>N140*E140</f>
        <v>48.6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_xlfn.XLOOKUP('orders worksheet'!C141,'customers worsheet'!A:A,'customers worsheet'!B:B)</f>
        <v>Rivy Farington</v>
      </c>
      <c r="G141" s="2" t="str">
        <f>IF(_xlfn.XLOOKUP(F141,'customers worsheet'!B:B,'customers worsheet'!C:C," ",0)=0," ", _xlfn.XLOOKUP(F141,'customers worsheet'!B:B,'customers worsheet'!C:C," ",0))</f>
        <v xml:space="preserve"> </v>
      </c>
      <c r="H141" s="2" t="str">
        <f>_xlfn.XLOOKUP(F141,'customers worsheet'!B:B,'customers worsheet'!G:G)</f>
        <v>United States</v>
      </c>
      <c r="I141" t="str">
        <f>_xlfn.XLOOKUP(D141,'products worsheet'!A:A,'products worsheet'!B:B)</f>
        <v>Lib</v>
      </c>
      <c r="J141" t="str">
        <f t="shared" si="5"/>
        <v>Liberica</v>
      </c>
      <c r="K141" t="str">
        <f>_xlfn.XLOOKUP(D141,'products worsheet'!A:A,'products worsheet'!D:D)</f>
        <v>D</v>
      </c>
      <c r="L141" t="str">
        <f t="shared" si="4"/>
        <v>Dark</v>
      </c>
      <c r="M141" s="5">
        <f>_xlfn.XLOOKUP(D141,'products worsheet'!A:A,'products worsheet'!F:F)</f>
        <v>1</v>
      </c>
      <c r="N141" s="7">
        <f>_xlfn.XLOOKUP(D141,'products worsheet'!A:A,'products worsheet'!G:G)</f>
        <v>12.95</v>
      </c>
      <c r="O141" s="9">
        <f>N141*E141</f>
        <v>77.699999999999989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_xlfn.XLOOKUP('orders worksheet'!C142,'customers worsheet'!A:A,'customers worsheet'!B:B)</f>
        <v>Vallie Kundt</v>
      </c>
      <c r="G142" s="2" t="str">
        <f>IF(_xlfn.XLOOKUP(F142,'customers worsheet'!B:B,'customers worsheet'!C:C," ",0)=0," ", _xlfn.XLOOKUP(F142,'customers worsheet'!B:B,'customers worsheet'!C:C," ",0))</f>
        <v>vkundt3w@bigcartel.com</v>
      </c>
      <c r="H142" s="2" t="str">
        <f>_xlfn.XLOOKUP(F142,'customers worsheet'!B:B,'customers worsheet'!G:G)</f>
        <v>Ireland</v>
      </c>
      <c r="I142" t="str">
        <f>_xlfn.XLOOKUP(D142,'products worsheet'!A:A,'products worsheet'!B:B)</f>
        <v>Lib</v>
      </c>
      <c r="J142" t="str">
        <f t="shared" si="5"/>
        <v>Liberica</v>
      </c>
      <c r="K142" t="str">
        <f>_xlfn.XLOOKUP(D142,'products worsheet'!A:A,'products worsheet'!D:D)</f>
        <v>D</v>
      </c>
      <c r="L142" t="str">
        <f t="shared" si="4"/>
        <v>Dark</v>
      </c>
      <c r="M142" s="5">
        <f>_xlfn.XLOOKUP(D142,'products worsheet'!A:A,'products worsheet'!F:F)</f>
        <v>2.5</v>
      </c>
      <c r="N142" s="7">
        <f>_xlfn.XLOOKUP(D142,'products worsheet'!A:A,'products worsheet'!G:G)</f>
        <v>29.784999999999997</v>
      </c>
      <c r="O142" s="9">
        <f>N142*E142</f>
        <v>29.784999999999997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_xlfn.XLOOKUP('orders worksheet'!C143,'customers worsheet'!A:A,'customers worsheet'!B:B)</f>
        <v>Boyd Bett</v>
      </c>
      <c r="G143" s="2" t="str">
        <f>IF(_xlfn.XLOOKUP(F143,'customers worsheet'!B:B,'customers worsheet'!C:C," ",0)=0," ", _xlfn.XLOOKUP(F143,'customers worsheet'!B:B,'customers worsheet'!C:C," ",0))</f>
        <v>bbett3x@google.de</v>
      </c>
      <c r="H143" s="2" t="str">
        <f>_xlfn.XLOOKUP(F143,'customers worsheet'!B:B,'customers worsheet'!G:G)</f>
        <v>United States</v>
      </c>
      <c r="I143" t="str">
        <f>_xlfn.XLOOKUP(D143,'products worsheet'!A:A,'products worsheet'!B:B)</f>
        <v>Ara</v>
      </c>
      <c r="J143" t="str">
        <f t="shared" si="5"/>
        <v>Arabica</v>
      </c>
      <c r="K143" t="str">
        <f>_xlfn.XLOOKUP(D143,'products worsheet'!A:A,'products worsheet'!D:D)</f>
        <v>L</v>
      </c>
      <c r="L143" t="str">
        <f t="shared" si="4"/>
        <v>Light</v>
      </c>
      <c r="M143" s="5">
        <f>_xlfn.XLOOKUP(D143,'products worsheet'!A:A,'products worsheet'!F:F)</f>
        <v>0.2</v>
      </c>
      <c r="N143" s="7">
        <f>_xlfn.XLOOKUP(D143,'products worsheet'!A:A,'products worsheet'!G:G)</f>
        <v>3.8849999999999998</v>
      </c>
      <c r="O143" s="9">
        <f>N143*E143</f>
        <v>15.54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_xlfn.XLOOKUP('orders worksheet'!C144,'customers worsheet'!A:A,'customers worsheet'!B:B)</f>
        <v>Julio Armytage</v>
      </c>
      <c r="G144" s="2" t="str">
        <f>IF(_xlfn.XLOOKUP(F144,'customers worsheet'!B:B,'customers worsheet'!C:C," ",0)=0," ", _xlfn.XLOOKUP(F144,'customers worsheet'!B:B,'customers worsheet'!C:C," ",0))</f>
        <v xml:space="preserve"> </v>
      </c>
      <c r="H144" s="2" t="str">
        <f>_xlfn.XLOOKUP(F144,'customers worsheet'!B:B,'customers worsheet'!G:G)</f>
        <v>Ireland</v>
      </c>
      <c r="I144" t="str">
        <f>_xlfn.XLOOKUP(D144,'products worsheet'!A:A,'products worsheet'!B:B)</f>
        <v>Exc</v>
      </c>
      <c r="J144" t="str">
        <f t="shared" si="5"/>
        <v>Excelsa</v>
      </c>
      <c r="K144" t="str">
        <f>_xlfn.XLOOKUP(D144,'products worsheet'!A:A,'products worsheet'!D:D)</f>
        <v>L</v>
      </c>
      <c r="L144" t="str">
        <f t="shared" si="4"/>
        <v>Light</v>
      </c>
      <c r="M144" s="5">
        <f>_xlfn.XLOOKUP(D144,'products worsheet'!A:A,'products worsheet'!F:F)</f>
        <v>2.5</v>
      </c>
      <c r="N144" s="7">
        <f>_xlfn.XLOOKUP(D144,'products worsheet'!A:A,'products worsheet'!G:G)</f>
        <v>34.154999999999994</v>
      </c>
      <c r="O144" s="9">
        <f>N144*E144</f>
        <v>136.61999999999998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_xlfn.XLOOKUP('orders worksheet'!C145,'customers worsheet'!A:A,'customers worsheet'!B:B)</f>
        <v>Deana Staite</v>
      </c>
      <c r="G145" s="2" t="str">
        <f>IF(_xlfn.XLOOKUP(F145,'customers worsheet'!B:B,'customers worsheet'!C:C," ",0)=0," ", _xlfn.XLOOKUP(F145,'customers worsheet'!B:B,'customers worsheet'!C:C," ",0))</f>
        <v>dstaite3z@scientificamerican.com</v>
      </c>
      <c r="H145" s="2" t="str">
        <f>_xlfn.XLOOKUP(F145,'customers worsheet'!B:B,'customers worsheet'!G:G)</f>
        <v>United States</v>
      </c>
      <c r="I145" t="str">
        <f>_xlfn.XLOOKUP(D145,'products worsheet'!A:A,'products worsheet'!B:B)</f>
        <v>Lib</v>
      </c>
      <c r="J145" t="str">
        <f t="shared" si="5"/>
        <v>Liberica</v>
      </c>
      <c r="K145" t="str">
        <f>_xlfn.XLOOKUP(D145,'products worsheet'!A:A,'products worsheet'!D:D)</f>
        <v>M</v>
      </c>
      <c r="L145" t="str">
        <f t="shared" si="4"/>
        <v>Medium</v>
      </c>
      <c r="M145" s="5">
        <f>_xlfn.XLOOKUP(D145,'products worsheet'!A:A,'products worsheet'!F:F)</f>
        <v>0.5</v>
      </c>
      <c r="N145" s="7">
        <f>_xlfn.XLOOKUP(D145,'products worsheet'!A:A,'products worsheet'!G:G)</f>
        <v>8.73</v>
      </c>
      <c r="O145" s="9">
        <f>N145*E145</f>
        <v>17.46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_xlfn.XLOOKUP('orders worksheet'!C146,'customers worsheet'!A:A,'customers worsheet'!B:B)</f>
        <v>Winn Keyse</v>
      </c>
      <c r="G146" s="2" t="str">
        <f>IF(_xlfn.XLOOKUP(F146,'customers worsheet'!B:B,'customers worsheet'!C:C," ",0)=0," ", _xlfn.XLOOKUP(F146,'customers worsheet'!B:B,'customers worsheet'!C:C," ",0))</f>
        <v>wkeyse40@apple.com</v>
      </c>
      <c r="H146" s="2" t="str">
        <f>_xlfn.XLOOKUP(F146,'customers worsheet'!B:B,'customers worsheet'!G:G)</f>
        <v>United States</v>
      </c>
      <c r="I146" t="str">
        <f>_xlfn.XLOOKUP(D146,'products worsheet'!A:A,'products worsheet'!B:B)</f>
        <v>Exc</v>
      </c>
      <c r="J146" t="str">
        <f t="shared" si="5"/>
        <v>Excelsa</v>
      </c>
      <c r="K146" t="str">
        <f>_xlfn.XLOOKUP(D146,'products worsheet'!A:A,'products worsheet'!D:D)</f>
        <v>L</v>
      </c>
      <c r="L146" t="str">
        <f t="shared" si="4"/>
        <v>Light</v>
      </c>
      <c r="M146" s="5">
        <f>_xlfn.XLOOKUP(D146,'products worsheet'!A:A,'products worsheet'!F:F)</f>
        <v>2.5</v>
      </c>
      <c r="N146" s="7">
        <f>_xlfn.XLOOKUP(D146,'products worsheet'!A:A,'products worsheet'!G:G)</f>
        <v>34.154999999999994</v>
      </c>
      <c r="O146" s="9">
        <f>N146*E146</f>
        <v>68.309999999999988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_xlfn.XLOOKUP('orders worksheet'!C147,'customers worsheet'!A:A,'customers worsheet'!B:B)</f>
        <v>Osmund Clausen-Thue</v>
      </c>
      <c r="G147" s="2" t="str">
        <f>IF(_xlfn.XLOOKUP(F147,'customers worsheet'!B:B,'customers worsheet'!C:C," ",0)=0," ", _xlfn.XLOOKUP(F147,'customers worsheet'!B:B,'customers worsheet'!C:C," ",0))</f>
        <v>oclausenthue41@marriott.com</v>
      </c>
      <c r="H147" s="2" t="str">
        <f>_xlfn.XLOOKUP(F147,'customers worsheet'!B:B,'customers worsheet'!G:G)</f>
        <v>United States</v>
      </c>
      <c r="I147" t="str">
        <f>_xlfn.XLOOKUP(D147,'products worsheet'!A:A,'products worsheet'!B:B)</f>
        <v>Lib</v>
      </c>
      <c r="J147" t="str">
        <f t="shared" si="5"/>
        <v>Liberica</v>
      </c>
      <c r="K147" t="str">
        <f>_xlfn.XLOOKUP(D147,'products worsheet'!A:A,'products worsheet'!D:D)</f>
        <v>M</v>
      </c>
      <c r="L147" t="str">
        <f t="shared" si="4"/>
        <v>Medium</v>
      </c>
      <c r="M147" s="5">
        <f>_xlfn.XLOOKUP(D147,'products worsheet'!A:A,'products worsheet'!F:F)</f>
        <v>0.2</v>
      </c>
      <c r="N147" s="7">
        <f>_xlfn.XLOOKUP(D147,'products worsheet'!A:A,'products worsheet'!G:G)</f>
        <v>4.3650000000000002</v>
      </c>
      <c r="O147" s="9">
        <f>N147*E147</f>
        <v>17.46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_xlfn.XLOOKUP('orders worksheet'!C148,'customers worsheet'!A:A,'customers worsheet'!B:B)</f>
        <v>Leonore Francisco</v>
      </c>
      <c r="G148" s="2" t="str">
        <f>IF(_xlfn.XLOOKUP(F148,'customers worsheet'!B:B,'customers worsheet'!C:C," ",0)=0," ", _xlfn.XLOOKUP(F148,'customers worsheet'!B:B,'customers worsheet'!C:C," ",0))</f>
        <v>lfrancisco42@fema.gov</v>
      </c>
      <c r="H148" s="2" t="str">
        <f>_xlfn.XLOOKUP(F148,'customers worsheet'!B:B,'customers worsheet'!G:G)</f>
        <v>United States</v>
      </c>
      <c r="I148" t="str">
        <f>_xlfn.XLOOKUP(D148,'products worsheet'!A:A,'products worsheet'!B:B)</f>
        <v>Lib</v>
      </c>
      <c r="J148" t="str">
        <f t="shared" si="5"/>
        <v>Liberica</v>
      </c>
      <c r="K148" t="str">
        <f>_xlfn.XLOOKUP(D148,'products worsheet'!A:A,'products worsheet'!D:D)</f>
        <v>M</v>
      </c>
      <c r="L148" t="str">
        <f t="shared" si="4"/>
        <v>Medium</v>
      </c>
      <c r="M148" s="5">
        <f>_xlfn.XLOOKUP(D148,'products worsheet'!A:A,'products worsheet'!F:F)</f>
        <v>1</v>
      </c>
      <c r="N148" s="7">
        <f>_xlfn.XLOOKUP(D148,'products worsheet'!A:A,'products worsheet'!G:G)</f>
        <v>14.55</v>
      </c>
      <c r="O148" s="9">
        <f>N148*E148</f>
        <v>43.650000000000006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_xlfn.XLOOKUP('orders worksheet'!C149,'customers worsheet'!A:A,'customers worsheet'!B:B)</f>
        <v>Leonore Francisco</v>
      </c>
      <c r="G149" s="2" t="str">
        <f>IF(_xlfn.XLOOKUP(F149,'customers worsheet'!B:B,'customers worsheet'!C:C," ",0)=0," ", _xlfn.XLOOKUP(F149,'customers worsheet'!B:B,'customers worsheet'!C:C," ",0))</f>
        <v>lfrancisco42@fema.gov</v>
      </c>
      <c r="H149" s="2" t="str">
        <f>_xlfn.XLOOKUP(F149,'customers worsheet'!B:B,'customers worsheet'!G:G)</f>
        <v>United States</v>
      </c>
      <c r="I149" t="str">
        <f>_xlfn.XLOOKUP(D149,'products worsheet'!A:A,'products worsheet'!B:B)</f>
        <v>Exc</v>
      </c>
      <c r="J149" t="str">
        <f t="shared" si="5"/>
        <v>Excelsa</v>
      </c>
      <c r="K149" t="str">
        <f>_xlfn.XLOOKUP(D149,'products worsheet'!A:A,'products worsheet'!D:D)</f>
        <v>M</v>
      </c>
      <c r="L149" t="str">
        <f t="shared" si="4"/>
        <v>Medium</v>
      </c>
      <c r="M149" s="5">
        <f>_xlfn.XLOOKUP(D149,'products worsheet'!A:A,'products worsheet'!F:F)</f>
        <v>1</v>
      </c>
      <c r="N149" s="7">
        <f>_xlfn.XLOOKUP(D149,'products worsheet'!A:A,'products worsheet'!G:G)</f>
        <v>13.75</v>
      </c>
      <c r="O149" s="9">
        <f>N149*E149</f>
        <v>27.5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_xlfn.XLOOKUP('orders worksheet'!C150,'customers worsheet'!A:A,'customers worsheet'!B:B)</f>
        <v>Giacobo Skingle</v>
      </c>
      <c r="G150" s="2" t="str">
        <f>IF(_xlfn.XLOOKUP(F150,'customers worsheet'!B:B,'customers worsheet'!C:C," ",0)=0," ", _xlfn.XLOOKUP(F150,'customers worsheet'!B:B,'customers worsheet'!C:C," ",0))</f>
        <v>gskingle44@clickbank.net</v>
      </c>
      <c r="H150" s="2" t="str">
        <f>_xlfn.XLOOKUP(F150,'customers worsheet'!B:B,'customers worsheet'!G:G)</f>
        <v>United States</v>
      </c>
      <c r="I150" t="str">
        <f>_xlfn.XLOOKUP(D150,'products worsheet'!A:A,'products worsheet'!B:B)</f>
        <v>Exc</v>
      </c>
      <c r="J150" t="str">
        <f t="shared" si="5"/>
        <v>Excelsa</v>
      </c>
      <c r="K150" t="str">
        <f>_xlfn.XLOOKUP(D150,'products worsheet'!A:A,'products worsheet'!D:D)</f>
        <v>D</v>
      </c>
      <c r="L150" t="str">
        <f t="shared" si="4"/>
        <v>Dark</v>
      </c>
      <c r="M150" s="5">
        <f>_xlfn.XLOOKUP(D150,'products worsheet'!A:A,'products worsheet'!F:F)</f>
        <v>0.2</v>
      </c>
      <c r="N150" s="7">
        <f>_xlfn.XLOOKUP(D150,'products worsheet'!A:A,'products worsheet'!G:G)</f>
        <v>3.645</v>
      </c>
      <c r="O150" s="9">
        <f>N150*E150</f>
        <v>18.225000000000001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_xlfn.XLOOKUP('orders worksheet'!C151,'customers worsheet'!A:A,'customers worsheet'!B:B)</f>
        <v>Gerard Pirdy</v>
      </c>
      <c r="G151" s="2" t="str">
        <f>IF(_xlfn.XLOOKUP(F151,'customers worsheet'!B:B,'customers worsheet'!C:C," ",0)=0," ", _xlfn.XLOOKUP(F151,'customers worsheet'!B:B,'customers worsheet'!C:C," ",0))</f>
        <v xml:space="preserve"> </v>
      </c>
      <c r="H151" s="2" t="str">
        <f>_xlfn.XLOOKUP(F151,'customers worsheet'!B:B,'customers worsheet'!G:G)</f>
        <v>United States</v>
      </c>
      <c r="I151" t="str">
        <f>_xlfn.XLOOKUP(D151,'products worsheet'!A:A,'products worsheet'!B:B)</f>
        <v>Ara</v>
      </c>
      <c r="J151" t="str">
        <f t="shared" si="5"/>
        <v>Arabica</v>
      </c>
      <c r="K151" t="str">
        <f>_xlfn.XLOOKUP(D151,'products worsheet'!A:A,'products worsheet'!D:D)</f>
        <v>M</v>
      </c>
      <c r="L151" t="str">
        <f t="shared" si="4"/>
        <v>Medium</v>
      </c>
      <c r="M151" s="5">
        <f>_xlfn.XLOOKUP(D151,'products worsheet'!A:A,'products worsheet'!F:F)</f>
        <v>2.5</v>
      </c>
      <c r="N151" s="7">
        <f>_xlfn.XLOOKUP(D151,'products worsheet'!A:A,'products worsheet'!G:G)</f>
        <v>25.874999999999996</v>
      </c>
      <c r="O151" s="9">
        <f>N151*E151</f>
        <v>51.749999999999993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_xlfn.XLOOKUP('orders worksheet'!C152,'customers worsheet'!A:A,'customers worsheet'!B:B)</f>
        <v>Jacinthe Balsillie</v>
      </c>
      <c r="G152" s="2" t="str">
        <f>IF(_xlfn.XLOOKUP(F152,'customers worsheet'!B:B,'customers worsheet'!C:C," ",0)=0," ", _xlfn.XLOOKUP(F152,'customers worsheet'!B:B,'customers worsheet'!C:C," ",0))</f>
        <v>jbalsillie46@princeton.edu</v>
      </c>
      <c r="H152" s="2" t="str">
        <f>_xlfn.XLOOKUP(F152,'customers worsheet'!B:B,'customers worsheet'!G:G)</f>
        <v>United States</v>
      </c>
      <c r="I152" t="str">
        <f>_xlfn.XLOOKUP(D152,'products worsheet'!A:A,'products worsheet'!B:B)</f>
        <v>Lib</v>
      </c>
      <c r="J152" t="str">
        <f t="shared" si="5"/>
        <v>Liberica</v>
      </c>
      <c r="K152" t="str">
        <f>_xlfn.XLOOKUP(D152,'products worsheet'!A:A,'products worsheet'!D:D)</f>
        <v>D</v>
      </c>
      <c r="L152" t="str">
        <f t="shared" si="4"/>
        <v>Dark</v>
      </c>
      <c r="M152" s="5">
        <f>_xlfn.XLOOKUP(D152,'products worsheet'!A:A,'products worsheet'!F:F)</f>
        <v>1</v>
      </c>
      <c r="N152" s="7">
        <f>_xlfn.XLOOKUP(D152,'products worsheet'!A:A,'products worsheet'!G:G)</f>
        <v>12.95</v>
      </c>
      <c r="O152" s="9">
        <f>N152*E152</f>
        <v>12.95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_xlfn.XLOOKUP('orders worksheet'!C153,'customers worsheet'!A:A,'customers worsheet'!B:B)</f>
        <v>Quinton Fouracres</v>
      </c>
      <c r="G153" s="2" t="str">
        <f>IF(_xlfn.XLOOKUP(F153,'customers worsheet'!B:B,'customers worsheet'!C:C," ",0)=0," ", _xlfn.XLOOKUP(F153,'customers worsheet'!B:B,'customers worsheet'!C:C," ",0))</f>
        <v xml:space="preserve"> </v>
      </c>
      <c r="H153" s="2" t="str">
        <f>_xlfn.XLOOKUP(F153,'customers worsheet'!B:B,'customers worsheet'!G:G)</f>
        <v>United States</v>
      </c>
      <c r="I153" t="str">
        <f>_xlfn.XLOOKUP(D153,'products worsheet'!A:A,'products worsheet'!B:B)</f>
        <v>Ara</v>
      </c>
      <c r="J153" t="str">
        <f t="shared" si="5"/>
        <v>Arabica</v>
      </c>
      <c r="K153" t="str">
        <f>_xlfn.XLOOKUP(D153,'products worsheet'!A:A,'products worsheet'!D:D)</f>
        <v>M</v>
      </c>
      <c r="L153" t="str">
        <f t="shared" si="4"/>
        <v>Medium</v>
      </c>
      <c r="M153" s="5">
        <f>_xlfn.XLOOKUP(D153,'products worsheet'!A:A,'products worsheet'!F:F)</f>
        <v>1</v>
      </c>
      <c r="N153" s="7">
        <f>_xlfn.XLOOKUP(D153,'products worsheet'!A:A,'products worsheet'!G:G)</f>
        <v>11.25</v>
      </c>
      <c r="O153" s="9">
        <f>N153*E153</f>
        <v>33.75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_xlfn.XLOOKUP('orders worksheet'!C154,'customers worsheet'!A:A,'customers worsheet'!B:B)</f>
        <v>Bettina Leffek</v>
      </c>
      <c r="G154" s="2" t="str">
        <f>IF(_xlfn.XLOOKUP(F154,'customers worsheet'!B:B,'customers worsheet'!C:C," ",0)=0," ", _xlfn.XLOOKUP(F154,'customers worsheet'!B:B,'customers worsheet'!C:C," ",0))</f>
        <v>bleffek48@ning.com</v>
      </c>
      <c r="H154" s="2" t="str">
        <f>_xlfn.XLOOKUP(F154,'customers worsheet'!B:B,'customers worsheet'!G:G)</f>
        <v>United States</v>
      </c>
      <c r="I154" t="str">
        <f>_xlfn.XLOOKUP(D154,'products worsheet'!A:A,'products worsheet'!B:B)</f>
        <v>Rob</v>
      </c>
      <c r="J154" t="str">
        <f t="shared" si="5"/>
        <v>Robusta</v>
      </c>
      <c r="K154" t="str">
        <f>_xlfn.XLOOKUP(D154,'products worsheet'!A:A,'products worsheet'!D:D)</f>
        <v>M</v>
      </c>
      <c r="L154" t="str">
        <f t="shared" si="4"/>
        <v>Medium</v>
      </c>
      <c r="M154" s="5">
        <f>_xlfn.XLOOKUP(D154,'products worsheet'!A:A,'products worsheet'!F:F)</f>
        <v>2.5</v>
      </c>
      <c r="N154" s="7">
        <f>_xlfn.XLOOKUP(D154,'products worsheet'!A:A,'products worsheet'!G:G)</f>
        <v>22.884999999999998</v>
      </c>
      <c r="O154" s="9">
        <f>N154*E154</f>
        <v>68.655000000000001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_xlfn.XLOOKUP('orders worksheet'!C155,'customers worsheet'!A:A,'customers worsheet'!B:B)</f>
        <v>Hetti Penson</v>
      </c>
      <c r="G155" s="2" t="str">
        <f>IF(_xlfn.XLOOKUP(F155,'customers worsheet'!B:B,'customers worsheet'!C:C," ",0)=0," ", _xlfn.XLOOKUP(F155,'customers worsheet'!B:B,'customers worsheet'!C:C," ",0))</f>
        <v xml:space="preserve"> </v>
      </c>
      <c r="H155" s="2" t="str">
        <f>_xlfn.XLOOKUP(F155,'customers worsheet'!B:B,'customers worsheet'!G:G)</f>
        <v>United States</v>
      </c>
      <c r="I155" t="str">
        <f>_xlfn.XLOOKUP(D155,'products worsheet'!A:A,'products worsheet'!B:B)</f>
        <v>Rob</v>
      </c>
      <c r="J155" t="str">
        <f t="shared" si="5"/>
        <v>Robusta</v>
      </c>
      <c r="K155" t="str">
        <f>_xlfn.XLOOKUP(D155,'products worsheet'!A:A,'products worsheet'!D:D)</f>
        <v>D</v>
      </c>
      <c r="L155" t="str">
        <f t="shared" si="4"/>
        <v>Dark</v>
      </c>
      <c r="M155" s="5">
        <f>_xlfn.XLOOKUP(D155,'products worsheet'!A:A,'products worsheet'!F:F)</f>
        <v>0.2</v>
      </c>
      <c r="N155" s="7">
        <f>_xlfn.XLOOKUP(D155,'products worsheet'!A:A,'products worsheet'!G:G)</f>
        <v>2.6849999999999996</v>
      </c>
      <c r="O155" s="9">
        <f>N155*E155</f>
        <v>2.6849999999999996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_xlfn.XLOOKUP('orders worksheet'!C156,'customers worsheet'!A:A,'customers worsheet'!B:B)</f>
        <v>Jocko Pray</v>
      </c>
      <c r="G156" s="2" t="str">
        <f>IF(_xlfn.XLOOKUP(F156,'customers worsheet'!B:B,'customers worsheet'!C:C," ",0)=0," ", _xlfn.XLOOKUP(F156,'customers worsheet'!B:B,'customers worsheet'!C:C," ",0))</f>
        <v>jpray4a@youtube.com</v>
      </c>
      <c r="H156" s="2" t="str">
        <f>_xlfn.XLOOKUP(F156,'customers worsheet'!B:B,'customers worsheet'!G:G)</f>
        <v>United States</v>
      </c>
      <c r="I156" t="str">
        <f>_xlfn.XLOOKUP(D156,'products worsheet'!A:A,'products worsheet'!B:B)</f>
        <v>Ara</v>
      </c>
      <c r="J156" t="str">
        <f t="shared" si="5"/>
        <v>Arabica</v>
      </c>
      <c r="K156" t="str">
        <f>_xlfn.XLOOKUP(D156,'products worsheet'!A:A,'products worsheet'!D:D)</f>
        <v>D</v>
      </c>
      <c r="L156" t="str">
        <f t="shared" si="4"/>
        <v>Dark</v>
      </c>
      <c r="M156" s="5">
        <f>_xlfn.XLOOKUP(D156,'products worsheet'!A:A,'products worsheet'!F:F)</f>
        <v>2.5</v>
      </c>
      <c r="N156" s="7">
        <f>_xlfn.XLOOKUP(D156,'products worsheet'!A:A,'products worsheet'!G:G)</f>
        <v>22.884999999999998</v>
      </c>
      <c r="O156" s="9">
        <f>N156*E156</f>
        <v>114.42499999999998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_xlfn.XLOOKUP('orders worksheet'!C157,'customers worsheet'!A:A,'customers worsheet'!B:B)</f>
        <v>Grete Holborn</v>
      </c>
      <c r="G157" s="2" t="str">
        <f>IF(_xlfn.XLOOKUP(F157,'customers worsheet'!B:B,'customers worsheet'!C:C," ",0)=0," ", _xlfn.XLOOKUP(F157,'customers worsheet'!B:B,'customers worsheet'!C:C," ",0))</f>
        <v>gholborn4b@ow.ly</v>
      </c>
      <c r="H157" s="2" t="str">
        <f>_xlfn.XLOOKUP(F157,'customers worsheet'!B:B,'customers worsheet'!G:G)</f>
        <v>United States</v>
      </c>
      <c r="I157" t="str">
        <f>_xlfn.XLOOKUP(D157,'products worsheet'!A:A,'products worsheet'!B:B)</f>
        <v>Ara</v>
      </c>
      <c r="J157" t="str">
        <f t="shared" si="5"/>
        <v>Arabica</v>
      </c>
      <c r="K157" t="str">
        <f>_xlfn.XLOOKUP(D157,'products worsheet'!A:A,'products worsheet'!D:D)</f>
        <v>M</v>
      </c>
      <c r="L157" t="str">
        <f t="shared" si="4"/>
        <v>Medium</v>
      </c>
      <c r="M157" s="5">
        <f>_xlfn.XLOOKUP(D157,'products worsheet'!A:A,'products worsheet'!F:F)</f>
        <v>2.5</v>
      </c>
      <c r="N157" s="7">
        <f>_xlfn.XLOOKUP(D157,'products worsheet'!A:A,'products worsheet'!G:G)</f>
        <v>25.874999999999996</v>
      </c>
      <c r="O157" s="9">
        <f>N157*E157</f>
        <v>155.24999999999997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_xlfn.XLOOKUP('orders worksheet'!C158,'customers worsheet'!A:A,'customers worsheet'!B:B)</f>
        <v>Fielding Keinrat</v>
      </c>
      <c r="G158" s="2" t="str">
        <f>IF(_xlfn.XLOOKUP(F158,'customers worsheet'!B:B,'customers worsheet'!C:C," ",0)=0," ", _xlfn.XLOOKUP(F158,'customers worsheet'!B:B,'customers worsheet'!C:C," ",0))</f>
        <v>fkeinrat4c@dailymail.co.uk</v>
      </c>
      <c r="H158" s="2" t="str">
        <f>_xlfn.XLOOKUP(F158,'customers worsheet'!B:B,'customers worsheet'!G:G)</f>
        <v>United States</v>
      </c>
      <c r="I158" t="str">
        <f>_xlfn.XLOOKUP(D158,'products worsheet'!A:A,'products worsheet'!B:B)</f>
        <v>Ara</v>
      </c>
      <c r="J158" t="str">
        <f t="shared" si="5"/>
        <v>Arabica</v>
      </c>
      <c r="K158" t="str">
        <f>_xlfn.XLOOKUP(D158,'products worsheet'!A:A,'products worsheet'!D:D)</f>
        <v>M</v>
      </c>
      <c r="L158" t="str">
        <f t="shared" si="4"/>
        <v>Medium</v>
      </c>
      <c r="M158" s="5">
        <f>_xlfn.XLOOKUP(D158,'products worsheet'!A:A,'products worsheet'!F:F)</f>
        <v>2.5</v>
      </c>
      <c r="N158" s="7">
        <f>_xlfn.XLOOKUP(D158,'products worsheet'!A:A,'products worsheet'!G:G)</f>
        <v>25.874999999999996</v>
      </c>
      <c r="O158" s="9">
        <f>N158*E158</f>
        <v>77.624999999999986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_xlfn.XLOOKUP('orders worksheet'!C159,'customers worsheet'!A:A,'customers worsheet'!B:B)</f>
        <v>Paulo Yea</v>
      </c>
      <c r="G159" s="2" t="str">
        <f>IF(_xlfn.XLOOKUP(F159,'customers worsheet'!B:B,'customers worsheet'!C:C," ",0)=0," ", _xlfn.XLOOKUP(F159,'customers worsheet'!B:B,'customers worsheet'!C:C," ",0))</f>
        <v>pyea4d@aol.com</v>
      </c>
      <c r="H159" s="2" t="str">
        <f>_xlfn.XLOOKUP(F159,'customers worsheet'!B:B,'customers worsheet'!G:G)</f>
        <v>Ireland</v>
      </c>
      <c r="I159" t="str">
        <f>_xlfn.XLOOKUP(D159,'products worsheet'!A:A,'products worsheet'!B:B)</f>
        <v>Rob</v>
      </c>
      <c r="J159" t="str">
        <f t="shared" si="5"/>
        <v>Robusta</v>
      </c>
      <c r="K159" t="str">
        <f>_xlfn.XLOOKUP(D159,'products worsheet'!A:A,'products worsheet'!D:D)</f>
        <v>D</v>
      </c>
      <c r="L159" t="str">
        <f t="shared" si="4"/>
        <v>Dark</v>
      </c>
      <c r="M159" s="5">
        <f>_xlfn.XLOOKUP(D159,'products worsheet'!A:A,'products worsheet'!F:F)</f>
        <v>2.5</v>
      </c>
      <c r="N159" s="7">
        <f>_xlfn.XLOOKUP(D159,'products worsheet'!A:A,'products worsheet'!G:G)</f>
        <v>20.584999999999997</v>
      </c>
      <c r="O159" s="9">
        <f>N159*E159</f>
        <v>61.754999999999995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_xlfn.XLOOKUP('orders worksheet'!C160,'customers worsheet'!A:A,'customers worsheet'!B:B)</f>
        <v>Say Risborough</v>
      </c>
      <c r="G160" s="2" t="str">
        <f>IF(_xlfn.XLOOKUP(F160,'customers worsheet'!B:B,'customers worsheet'!C:C," ",0)=0," ", _xlfn.XLOOKUP(F160,'customers worsheet'!B:B,'customers worsheet'!C:C," ",0))</f>
        <v xml:space="preserve"> </v>
      </c>
      <c r="H160" s="2" t="str">
        <f>_xlfn.XLOOKUP(F160,'customers worsheet'!B:B,'customers worsheet'!G:G)</f>
        <v>United States</v>
      </c>
      <c r="I160" t="str">
        <f>_xlfn.XLOOKUP(D160,'products worsheet'!A:A,'products worsheet'!B:B)</f>
        <v>Rob</v>
      </c>
      <c r="J160" t="str">
        <f t="shared" si="5"/>
        <v>Robusta</v>
      </c>
      <c r="K160" t="str">
        <f>_xlfn.XLOOKUP(D160,'products worsheet'!A:A,'products worsheet'!D:D)</f>
        <v>D</v>
      </c>
      <c r="L160" t="str">
        <f t="shared" si="4"/>
        <v>Dark</v>
      </c>
      <c r="M160" s="5">
        <f>_xlfn.XLOOKUP(D160,'products worsheet'!A:A,'products worsheet'!F:F)</f>
        <v>2.5</v>
      </c>
      <c r="N160" s="7">
        <f>_xlfn.XLOOKUP(D160,'products worsheet'!A:A,'products worsheet'!G:G)</f>
        <v>20.584999999999997</v>
      </c>
      <c r="O160" s="9">
        <f>N160*E160</f>
        <v>123.50999999999999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_xlfn.XLOOKUP('orders worksheet'!C161,'customers worsheet'!A:A,'customers worsheet'!B:B)</f>
        <v>Alexa Sizey</v>
      </c>
      <c r="G161" s="2" t="str">
        <f>IF(_xlfn.XLOOKUP(F161,'customers worsheet'!B:B,'customers worsheet'!C:C," ",0)=0," ", _xlfn.XLOOKUP(F161,'customers worsheet'!B:B,'customers worsheet'!C:C," ",0))</f>
        <v xml:space="preserve"> </v>
      </c>
      <c r="H161" s="2" t="str">
        <f>_xlfn.XLOOKUP(F161,'customers worsheet'!B:B,'customers worsheet'!G:G)</f>
        <v>United States</v>
      </c>
      <c r="I161" t="str">
        <f>_xlfn.XLOOKUP(D161,'products worsheet'!A:A,'products worsheet'!B:B)</f>
        <v>Lib</v>
      </c>
      <c r="J161" t="str">
        <f t="shared" si="5"/>
        <v>Liberica</v>
      </c>
      <c r="K161" t="str">
        <f>_xlfn.XLOOKUP(D161,'products worsheet'!A:A,'products worsheet'!D:D)</f>
        <v>L</v>
      </c>
      <c r="L161" t="str">
        <f t="shared" si="4"/>
        <v>Light</v>
      </c>
      <c r="M161" s="5">
        <f>_xlfn.XLOOKUP(D161,'products worsheet'!A:A,'products worsheet'!F:F)</f>
        <v>2.5</v>
      </c>
      <c r="N161" s="7">
        <f>_xlfn.XLOOKUP(D161,'products worsheet'!A:A,'products worsheet'!G:G)</f>
        <v>36.454999999999998</v>
      </c>
      <c r="O161" s="9">
        <f>N161*E161</f>
        <v>218.73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_xlfn.XLOOKUP('orders worksheet'!C162,'customers worsheet'!A:A,'customers worsheet'!B:B)</f>
        <v>Kari Swede</v>
      </c>
      <c r="G162" s="2" t="str">
        <f>IF(_xlfn.XLOOKUP(F162,'customers worsheet'!B:B,'customers worsheet'!C:C," ",0)=0," ", _xlfn.XLOOKUP(F162,'customers worsheet'!B:B,'customers worsheet'!C:C," ",0))</f>
        <v>kswede4g@addthis.com</v>
      </c>
      <c r="H162" s="2" t="str">
        <f>_xlfn.XLOOKUP(F162,'customers worsheet'!B:B,'customers worsheet'!G:G)</f>
        <v>United States</v>
      </c>
      <c r="I162" t="str">
        <f>_xlfn.XLOOKUP(D162,'products worsheet'!A:A,'products worsheet'!B:B)</f>
        <v>Exc</v>
      </c>
      <c r="J162" t="str">
        <f t="shared" si="5"/>
        <v>Excelsa</v>
      </c>
      <c r="K162" t="str">
        <f>_xlfn.XLOOKUP(D162,'products worsheet'!A:A,'products worsheet'!D:D)</f>
        <v>M</v>
      </c>
      <c r="L162" t="str">
        <f t="shared" si="4"/>
        <v>Medium</v>
      </c>
      <c r="M162" s="5">
        <f>_xlfn.XLOOKUP(D162,'products worsheet'!A:A,'products worsheet'!F:F)</f>
        <v>0.5</v>
      </c>
      <c r="N162" s="7">
        <f>_xlfn.XLOOKUP(D162,'products worsheet'!A:A,'products worsheet'!G:G)</f>
        <v>8.25</v>
      </c>
      <c r="O162" s="9">
        <f>N162*E162</f>
        <v>33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_xlfn.XLOOKUP('orders worksheet'!C163,'customers worsheet'!A:A,'customers worsheet'!B:B)</f>
        <v>Leontine Rubrow</v>
      </c>
      <c r="G163" s="2" t="str">
        <f>IF(_xlfn.XLOOKUP(F163,'customers worsheet'!B:B,'customers worsheet'!C:C," ",0)=0," ", _xlfn.XLOOKUP(F163,'customers worsheet'!B:B,'customers worsheet'!C:C," ",0))</f>
        <v>lrubrow4h@microsoft.com</v>
      </c>
      <c r="H163" s="2" t="str">
        <f>_xlfn.XLOOKUP(F163,'customers worsheet'!B:B,'customers worsheet'!G:G)</f>
        <v>United States</v>
      </c>
      <c r="I163" t="str">
        <f>_xlfn.XLOOKUP(D163,'products worsheet'!A:A,'products worsheet'!B:B)</f>
        <v>Ara</v>
      </c>
      <c r="J163" t="str">
        <f t="shared" si="5"/>
        <v>Arabica</v>
      </c>
      <c r="K163" t="str">
        <f>_xlfn.XLOOKUP(D163,'products worsheet'!A:A,'products worsheet'!D:D)</f>
        <v>L</v>
      </c>
      <c r="L163" t="str">
        <f t="shared" si="4"/>
        <v>Light</v>
      </c>
      <c r="M163" s="5">
        <f>_xlfn.XLOOKUP(D163,'products worsheet'!A:A,'products worsheet'!F:F)</f>
        <v>0.5</v>
      </c>
      <c r="N163" s="7">
        <f>_xlfn.XLOOKUP(D163,'products worsheet'!A:A,'products worsheet'!G:G)</f>
        <v>7.77</v>
      </c>
      <c r="O163" s="9">
        <f>N163*E163</f>
        <v>23.31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_xlfn.XLOOKUP('orders worksheet'!C164,'customers worsheet'!A:A,'customers worsheet'!B:B)</f>
        <v>Dottie Tift</v>
      </c>
      <c r="G164" s="2" t="str">
        <f>IF(_xlfn.XLOOKUP(F164,'customers worsheet'!B:B,'customers worsheet'!C:C," ",0)=0," ", _xlfn.XLOOKUP(F164,'customers worsheet'!B:B,'customers worsheet'!C:C," ",0))</f>
        <v>dtift4i@netvibes.com</v>
      </c>
      <c r="H164" s="2" t="str">
        <f>_xlfn.XLOOKUP(F164,'customers worsheet'!B:B,'customers worsheet'!G:G)</f>
        <v>United States</v>
      </c>
      <c r="I164" t="str">
        <f>_xlfn.XLOOKUP(D164,'products worsheet'!A:A,'products worsheet'!B:B)</f>
        <v>Exc</v>
      </c>
      <c r="J164" t="str">
        <f t="shared" si="5"/>
        <v>Excelsa</v>
      </c>
      <c r="K164" t="str">
        <f>_xlfn.XLOOKUP(D164,'products worsheet'!A:A,'products worsheet'!D:D)</f>
        <v>D</v>
      </c>
      <c r="L164" t="str">
        <f t="shared" si="4"/>
        <v>Dark</v>
      </c>
      <c r="M164" s="5">
        <f>_xlfn.XLOOKUP(D164,'products worsheet'!A:A,'products worsheet'!F:F)</f>
        <v>0.5</v>
      </c>
      <c r="N164" s="7">
        <f>_xlfn.XLOOKUP(D164,'products worsheet'!A:A,'products worsheet'!G:G)</f>
        <v>7.29</v>
      </c>
      <c r="O164" s="9">
        <f>N164*E164</f>
        <v>21.87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_xlfn.XLOOKUP('orders worksheet'!C165,'customers worsheet'!A:A,'customers worsheet'!B:B)</f>
        <v>Gerardo Schonfeld</v>
      </c>
      <c r="G165" s="2" t="str">
        <f>IF(_xlfn.XLOOKUP(F165,'customers worsheet'!B:B,'customers worsheet'!C:C," ",0)=0," ", _xlfn.XLOOKUP(F165,'customers worsheet'!B:B,'customers worsheet'!C:C," ",0))</f>
        <v>gschonfeld4j@oracle.com</v>
      </c>
      <c r="H165" s="2" t="str">
        <f>_xlfn.XLOOKUP(F165,'customers worsheet'!B:B,'customers worsheet'!G:G)</f>
        <v>United States</v>
      </c>
      <c r="I165" t="str">
        <f>_xlfn.XLOOKUP(D165,'products worsheet'!A:A,'products worsheet'!B:B)</f>
        <v>Rob</v>
      </c>
      <c r="J165" t="str">
        <f t="shared" si="5"/>
        <v>Robusta</v>
      </c>
      <c r="K165" t="str">
        <f>_xlfn.XLOOKUP(D165,'products worsheet'!A:A,'products worsheet'!D:D)</f>
        <v>D</v>
      </c>
      <c r="L165" t="str">
        <f t="shared" si="4"/>
        <v>Dark</v>
      </c>
      <c r="M165" s="5">
        <f>_xlfn.XLOOKUP(D165,'products worsheet'!A:A,'products worsheet'!F:F)</f>
        <v>0.2</v>
      </c>
      <c r="N165" s="7">
        <f>_xlfn.XLOOKUP(D165,'products worsheet'!A:A,'products worsheet'!G:G)</f>
        <v>2.6849999999999996</v>
      </c>
      <c r="O165" s="9">
        <f>N165*E165</f>
        <v>16.11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_xlfn.XLOOKUP('orders worksheet'!C166,'customers worsheet'!A:A,'customers worsheet'!B:B)</f>
        <v>Claiborne Feye</v>
      </c>
      <c r="G166" s="2" t="str">
        <f>IF(_xlfn.XLOOKUP(F166,'customers worsheet'!B:B,'customers worsheet'!C:C," ",0)=0," ", _xlfn.XLOOKUP(F166,'customers worsheet'!B:B,'customers worsheet'!C:C," ",0))</f>
        <v>cfeye4k@google.co.jp</v>
      </c>
      <c r="H166" s="2" t="str">
        <f>_xlfn.XLOOKUP(F166,'customers worsheet'!B:B,'customers worsheet'!G:G)</f>
        <v>Ireland</v>
      </c>
      <c r="I166" t="str">
        <f>_xlfn.XLOOKUP(D166,'products worsheet'!A:A,'products worsheet'!B:B)</f>
        <v>Exc</v>
      </c>
      <c r="J166" t="str">
        <f t="shared" si="5"/>
        <v>Excelsa</v>
      </c>
      <c r="K166" t="str">
        <f>_xlfn.XLOOKUP(D166,'products worsheet'!A:A,'products worsheet'!D:D)</f>
        <v>D</v>
      </c>
      <c r="L166" t="str">
        <f t="shared" si="4"/>
        <v>Dark</v>
      </c>
      <c r="M166" s="5">
        <f>_xlfn.XLOOKUP(D166,'products worsheet'!A:A,'products worsheet'!F:F)</f>
        <v>0.5</v>
      </c>
      <c r="N166" s="7">
        <f>_xlfn.XLOOKUP(D166,'products worsheet'!A:A,'products worsheet'!G:G)</f>
        <v>7.29</v>
      </c>
      <c r="O166" s="9">
        <f>N166*E166</f>
        <v>29.16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_xlfn.XLOOKUP('orders worksheet'!C167,'customers worsheet'!A:A,'customers worsheet'!B:B)</f>
        <v>Mina Elstone</v>
      </c>
      <c r="G167" s="2" t="str">
        <f>IF(_xlfn.XLOOKUP(F167,'customers worsheet'!B:B,'customers worsheet'!C:C," ",0)=0," ", _xlfn.XLOOKUP(F167,'customers worsheet'!B:B,'customers worsheet'!C:C," ",0))</f>
        <v xml:space="preserve"> </v>
      </c>
      <c r="H167" s="2" t="str">
        <f>_xlfn.XLOOKUP(F167,'customers worsheet'!B:B,'customers worsheet'!G:G)</f>
        <v>United States</v>
      </c>
      <c r="I167" t="str">
        <f>_xlfn.XLOOKUP(D167,'products worsheet'!A:A,'products worsheet'!B:B)</f>
        <v>Rob</v>
      </c>
      <c r="J167" t="str">
        <f t="shared" si="5"/>
        <v>Robusta</v>
      </c>
      <c r="K167" t="str">
        <f>_xlfn.XLOOKUP(D167,'products worsheet'!A:A,'products worsheet'!D:D)</f>
        <v>D</v>
      </c>
      <c r="L167" t="str">
        <f t="shared" si="4"/>
        <v>Dark</v>
      </c>
      <c r="M167" s="5">
        <f>_xlfn.XLOOKUP(D167,'products worsheet'!A:A,'products worsheet'!F:F)</f>
        <v>1</v>
      </c>
      <c r="N167" s="7">
        <f>_xlfn.XLOOKUP(D167,'products worsheet'!A:A,'products worsheet'!G:G)</f>
        <v>8.9499999999999993</v>
      </c>
      <c r="O167" s="9">
        <f>N167*E167</f>
        <v>53.699999999999996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_xlfn.XLOOKUP('orders worksheet'!C168,'customers worsheet'!A:A,'customers worsheet'!B:B)</f>
        <v>Sherman Mewrcik</v>
      </c>
      <c r="G168" s="2" t="str">
        <f>IF(_xlfn.XLOOKUP(F168,'customers worsheet'!B:B,'customers worsheet'!C:C," ",0)=0," ", _xlfn.XLOOKUP(F168,'customers worsheet'!B:B,'customers worsheet'!C:C," ",0))</f>
        <v xml:space="preserve"> </v>
      </c>
      <c r="H168" s="2" t="str">
        <f>_xlfn.XLOOKUP(F168,'customers worsheet'!B:B,'customers worsheet'!G:G)</f>
        <v>United States</v>
      </c>
      <c r="I168" t="str">
        <f>_xlfn.XLOOKUP(D168,'products worsheet'!A:A,'products worsheet'!B:B)</f>
        <v>Rob</v>
      </c>
      <c r="J168" t="str">
        <f t="shared" si="5"/>
        <v>Robusta</v>
      </c>
      <c r="K168" t="str">
        <f>_xlfn.XLOOKUP(D168,'products worsheet'!A:A,'products worsheet'!D:D)</f>
        <v>D</v>
      </c>
      <c r="L168" t="str">
        <f t="shared" si="4"/>
        <v>Dark</v>
      </c>
      <c r="M168" s="5">
        <f>_xlfn.XLOOKUP(D168,'products worsheet'!A:A,'products worsheet'!F:F)</f>
        <v>0.5</v>
      </c>
      <c r="N168" s="7">
        <f>_xlfn.XLOOKUP(D168,'products worsheet'!A:A,'products worsheet'!G:G)</f>
        <v>5.3699999999999992</v>
      </c>
      <c r="O168" s="9">
        <f>N168*E168</f>
        <v>26.849999999999994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_xlfn.XLOOKUP('orders worksheet'!C169,'customers worsheet'!A:A,'customers worsheet'!B:B)</f>
        <v>Tamarah Fero</v>
      </c>
      <c r="G169" s="2" t="str">
        <f>IF(_xlfn.XLOOKUP(F169,'customers worsheet'!B:B,'customers worsheet'!C:C," ",0)=0," ", _xlfn.XLOOKUP(F169,'customers worsheet'!B:B,'customers worsheet'!C:C," ",0))</f>
        <v>tfero4n@comsenz.com</v>
      </c>
      <c r="H169" s="2" t="str">
        <f>_xlfn.XLOOKUP(F169,'customers worsheet'!B:B,'customers worsheet'!G:G)</f>
        <v>United States</v>
      </c>
      <c r="I169" t="str">
        <f>_xlfn.XLOOKUP(D169,'products worsheet'!A:A,'products worsheet'!B:B)</f>
        <v>Exc</v>
      </c>
      <c r="J169" t="str">
        <f t="shared" si="5"/>
        <v>Excelsa</v>
      </c>
      <c r="K169" t="str">
        <f>_xlfn.XLOOKUP(D169,'products worsheet'!A:A,'products worsheet'!D:D)</f>
        <v>M</v>
      </c>
      <c r="L169" t="str">
        <f t="shared" si="4"/>
        <v>Medium</v>
      </c>
      <c r="M169" s="5">
        <f>_xlfn.XLOOKUP(D169,'products worsheet'!A:A,'products worsheet'!F:F)</f>
        <v>0.5</v>
      </c>
      <c r="N169" s="7">
        <f>_xlfn.XLOOKUP(D169,'products worsheet'!A:A,'products worsheet'!G:G)</f>
        <v>8.25</v>
      </c>
      <c r="O169" s="9">
        <f>N169*E169</f>
        <v>41.25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_xlfn.XLOOKUP('orders worksheet'!C170,'customers worsheet'!A:A,'customers worsheet'!B:B)</f>
        <v>Stanislaus Valsler</v>
      </c>
      <c r="G170" s="2" t="str">
        <f>IF(_xlfn.XLOOKUP(F170,'customers worsheet'!B:B,'customers worsheet'!C:C," ",0)=0," ", _xlfn.XLOOKUP(F170,'customers worsheet'!B:B,'customers worsheet'!C:C," ",0))</f>
        <v xml:space="preserve"> </v>
      </c>
      <c r="H170" s="2" t="str">
        <f>_xlfn.XLOOKUP(F170,'customers worsheet'!B:B,'customers worsheet'!G:G)</f>
        <v>Ireland</v>
      </c>
      <c r="I170" t="str">
        <f>_xlfn.XLOOKUP(D170,'products worsheet'!A:A,'products worsheet'!B:B)</f>
        <v>Ara</v>
      </c>
      <c r="J170" t="str">
        <f t="shared" si="5"/>
        <v>Arabica</v>
      </c>
      <c r="K170" t="str">
        <f>_xlfn.XLOOKUP(D170,'products worsheet'!A:A,'products worsheet'!D:D)</f>
        <v>M</v>
      </c>
      <c r="L170" t="str">
        <f t="shared" si="4"/>
        <v>Medium</v>
      </c>
      <c r="M170" s="5">
        <f>_xlfn.XLOOKUP(D170,'products worsheet'!A:A,'products worsheet'!F:F)</f>
        <v>0.5</v>
      </c>
      <c r="N170" s="7">
        <f>_xlfn.XLOOKUP(D170,'products worsheet'!A:A,'products worsheet'!G:G)</f>
        <v>6.75</v>
      </c>
      <c r="O170" s="9">
        <f>N170*E170</f>
        <v>40.5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_xlfn.XLOOKUP('orders worksheet'!C171,'customers worsheet'!A:A,'customers worsheet'!B:B)</f>
        <v>Felita Dauney</v>
      </c>
      <c r="G171" s="2" t="str">
        <f>IF(_xlfn.XLOOKUP(F171,'customers worsheet'!B:B,'customers worsheet'!C:C," ",0)=0," ", _xlfn.XLOOKUP(F171,'customers worsheet'!B:B,'customers worsheet'!C:C," ",0))</f>
        <v>fdauney4p@sphinn.com</v>
      </c>
      <c r="H171" s="2" t="str">
        <f>_xlfn.XLOOKUP(F171,'customers worsheet'!B:B,'customers worsheet'!G:G)</f>
        <v>Ireland</v>
      </c>
      <c r="I171" t="str">
        <f>_xlfn.XLOOKUP(D171,'products worsheet'!A:A,'products worsheet'!B:B)</f>
        <v>Rob</v>
      </c>
      <c r="J171" t="str">
        <f t="shared" si="5"/>
        <v>Robusta</v>
      </c>
      <c r="K171" t="str">
        <f>_xlfn.XLOOKUP(D171,'products worsheet'!A:A,'products worsheet'!D:D)</f>
        <v>D</v>
      </c>
      <c r="L171" t="str">
        <f t="shared" si="4"/>
        <v>Dark</v>
      </c>
      <c r="M171" s="5">
        <f>_xlfn.XLOOKUP(D171,'products worsheet'!A:A,'products worsheet'!F:F)</f>
        <v>1</v>
      </c>
      <c r="N171" s="7">
        <f>_xlfn.XLOOKUP(D171,'products worsheet'!A:A,'products worsheet'!G:G)</f>
        <v>8.9499999999999993</v>
      </c>
      <c r="O171" s="9">
        <f>N171*E171</f>
        <v>17.899999999999999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_xlfn.XLOOKUP('orders worksheet'!C172,'customers worsheet'!A:A,'customers worsheet'!B:B)</f>
        <v>Serena Earley</v>
      </c>
      <c r="G172" s="2" t="str">
        <f>IF(_xlfn.XLOOKUP(F172,'customers worsheet'!B:B,'customers worsheet'!C:C," ",0)=0," ", _xlfn.XLOOKUP(F172,'customers worsheet'!B:B,'customers worsheet'!C:C," ",0))</f>
        <v>searley4q@youku.com</v>
      </c>
      <c r="H172" s="2" t="str">
        <f>_xlfn.XLOOKUP(F172,'customers worsheet'!B:B,'customers worsheet'!G:G)</f>
        <v>United Kingdom</v>
      </c>
      <c r="I172" t="str">
        <f>_xlfn.XLOOKUP(D172,'products worsheet'!A:A,'products worsheet'!B:B)</f>
        <v>Exc</v>
      </c>
      <c r="J172" t="str">
        <f t="shared" si="5"/>
        <v>Excelsa</v>
      </c>
      <c r="K172" t="str">
        <f>_xlfn.XLOOKUP(D172,'products worsheet'!A:A,'products worsheet'!D:D)</f>
        <v>L</v>
      </c>
      <c r="L172" t="str">
        <f t="shared" si="4"/>
        <v>Light</v>
      </c>
      <c r="M172" s="5">
        <f>_xlfn.XLOOKUP(D172,'products worsheet'!A:A,'products worsheet'!F:F)</f>
        <v>2.5</v>
      </c>
      <c r="N172" s="7">
        <f>_xlfn.XLOOKUP(D172,'products worsheet'!A:A,'products worsheet'!G:G)</f>
        <v>34.154999999999994</v>
      </c>
      <c r="O172" s="9">
        <f>N172*E172</f>
        <v>68.309999999999988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_xlfn.XLOOKUP('orders worksheet'!C173,'customers worsheet'!A:A,'customers worsheet'!B:B)</f>
        <v>Minny Chamberlayne</v>
      </c>
      <c r="G173" s="2" t="str">
        <f>IF(_xlfn.XLOOKUP(F173,'customers worsheet'!B:B,'customers worsheet'!C:C," ",0)=0," ", _xlfn.XLOOKUP(F173,'customers worsheet'!B:B,'customers worsheet'!C:C," ",0))</f>
        <v>mchamberlayne4r@bigcartel.com</v>
      </c>
      <c r="H173" s="2" t="str">
        <f>_xlfn.XLOOKUP(F173,'customers worsheet'!B:B,'customers worsheet'!G:G)</f>
        <v>United States</v>
      </c>
      <c r="I173" t="str">
        <f>_xlfn.XLOOKUP(D173,'products worsheet'!A:A,'products worsheet'!B:B)</f>
        <v>Exc</v>
      </c>
      <c r="J173" t="str">
        <f t="shared" si="5"/>
        <v>Excelsa</v>
      </c>
      <c r="K173" t="str">
        <f>_xlfn.XLOOKUP(D173,'products worsheet'!A:A,'products worsheet'!D:D)</f>
        <v>M</v>
      </c>
      <c r="L173" t="str">
        <f t="shared" si="4"/>
        <v>Medium</v>
      </c>
      <c r="M173" s="5">
        <f>_xlfn.XLOOKUP(D173,'products worsheet'!A:A,'products worsheet'!F:F)</f>
        <v>2.5</v>
      </c>
      <c r="N173" s="7">
        <f>_xlfn.XLOOKUP(D173,'products worsheet'!A:A,'products worsheet'!G:G)</f>
        <v>31.624999999999996</v>
      </c>
      <c r="O173" s="9">
        <f>N173*E173</f>
        <v>63.249999999999993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_xlfn.XLOOKUP('orders worksheet'!C174,'customers worsheet'!A:A,'customers worsheet'!B:B)</f>
        <v>Bartholemy Flaherty</v>
      </c>
      <c r="G174" s="2" t="str">
        <f>IF(_xlfn.XLOOKUP(F174,'customers worsheet'!B:B,'customers worsheet'!C:C," ",0)=0," ", _xlfn.XLOOKUP(F174,'customers worsheet'!B:B,'customers worsheet'!C:C," ",0))</f>
        <v>bflaherty4s@moonfruit.com</v>
      </c>
      <c r="H174" s="2" t="str">
        <f>_xlfn.XLOOKUP(F174,'customers worsheet'!B:B,'customers worsheet'!G:G)</f>
        <v>Ireland</v>
      </c>
      <c r="I174" t="str">
        <f>_xlfn.XLOOKUP(D174,'products worsheet'!A:A,'products worsheet'!B:B)</f>
        <v>Exc</v>
      </c>
      <c r="J174" t="str">
        <f t="shared" si="5"/>
        <v>Excelsa</v>
      </c>
      <c r="K174" t="str">
        <f>_xlfn.XLOOKUP(D174,'products worsheet'!A:A,'products worsheet'!D:D)</f>
        <v>D</v>
      </c>
      <c r="L174" t="str">
        <f t="shared" si="4"/>
        <v>Dark</v>
      </c>
      <c r="M174" s="5">
        <f>_xlfn.XLOOKUP(D174,'products worsheet'!A:A,'products worsheet'!F:F)</f>
        <v>0.5</v>
      </c>
      <c r="N174" s="7">
        <f>_xlfn.XLOOKUP(D174,'products worsheet'!A:A,'products worsheet'!G:G)</f>
        <v>7.29</v>
      </c>
      <c r="O174" s="9">
        <f>N174*E174</f>
        <v>21.87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_xlfn.XLOOKUP('orders worksheet'!C175,'customers worsheet'!A:A,'customers worsheet'!B:B)</f>
        <v>Oran Colbeck</v>
      </c>
      <c r="G175" s="2" t="str">
        <f>IF(_xlfn.XLOOKUP(F175,'customers worsheet'!B:B,'customers worsheet'!C:C," ",0)=0," ", _xlfn.XLOOKUP(F175,'customers worsheet'!B:B,'customers worsheet'!C:C," ",0))</f>
        <v>ocolbeck4t@sina.com.cn</v>
      </c>
      <c r="H175" s="2" t="str">
        <f>_xlfn.XLOOKUP(F175,'customers worsheet'!B:B,'customers worsheet'!G:G)</f>
        <v>United States</v>
      </c>
      <c r="I175" t="str">
        <f>_xlfn.XLOOKUP(D175,'products worsheet'!A:A,'products worsheet'!B:B)</f>
        <v>Rob</v>
      </c>
      <c r="J175" t="str">
        <f t="shared" si="5"/>
        <v>Robusta</v>
      </c>
      <c r="K175" t="str">
        <f>_xlfn.XLOOKUP(D175,'products worsheet'!A:A,'products worsheet'!D:D)</f>
        <v>M</v>
      </c>
      <c r="L175" t="str">
        <f t="shared" si="4"/>
        <v>Medium</v>
      </c>
      <c r="M175" s="5">
        <f>_xlfn.XLOOKUP(D175,'products worsheet'!A:A,'products worsheet'!F:F)</f>
        <v>2.5</v>
      </c>
      <c r="N175" s="7">
        <f>_xlfn.XLOOKUP(D175,'products worsheet'!A:A,'products worsheet'!G:G)</f>
        <v>22.884999999999998</v>
      </c>
      <c r="O175" s="9">
        <f>N175*E175</f>
        <v>91.539999999999992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_xlfn.XLOOKUP('orders worksheet'!C176,'customers worsheet'!A:A,'customers worsheet'!B:B)</f>
        <v>Elysee Sketch</v>
      </c>
      <c r="G176" s="2" t="str">
        <f>IF(_xlfn.XLOOKUP(F176,'customers worsheet'!B:B,'customers worsheet'!C:C," ",0)=0," ", _xlfn.XLOOKUP(F176,'customers worsheet'!B:B,'customers worsheet'!C:C," ",0))</f>
        <v xml:space="preserve"> </v>
      </c>
      <c r="H176" s="2" t="str">
        <f>_xlfn.XLOOKUP(F176,'customers worsheet'!B:B,'customers worsheet'!G:G)</f>
        <v>United States</v>
      </c>
      <c r="I176" t="str">
        <f>_xlfn.XLOOKUP(D176,'products worsheet'!A:A,'products worsheet'!B:B)</f>
        <v>Exc</v>
      </c>
      <c r="J176" t="str">
        <f t="shared" si="5"/>
        <v>Excelsa</v>
      </c>
      <c r="K176" t="str">
        <f>_xlfn.XLOOKUP(D176,'products worsheet'!A:A,'products worsheet'!D:D)</f>
        <v>L</v>
      </c>
      <c r="L176" t="str">
        <f t="shared" si="4"/>
        <v>Light</v>
      </c>
      <c r="M176" s="5">
        <f>_xlfn.XLOOKUP(D176,'products worsheet'!A:A,'products worsheet'!F:F)</f>
        <v>2.5</v>
      </c>
      <c r="N176" s="7">
        <f>_xlfn.XLOOKUP(D176,'products worsheet'!A:A,'products worsheet'!G:G)</f>
        <v>34.154999999999994</v>
      </c>
      <c r="O176" s="9">
        <f>N176*E176</f>
        <v>204.92999999999995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_xlfn.XLOOKUP('orders worksheet'!C177,'customers worsheet'!A:A,'customers worsheet'!B:B)</f>
        <v>Ethelda Hobbing</v>
      </c>
      <c r="G177" s="2" t="str">
        <f>IF(_xlfn.XLOOKUP(F177,'customers worsheet'!B:B,'customers worsheet'!C:C," ",0)=0," ", _xlfn.XLOOKUP(F177,'customers worsheet'!B:B,'customers worsheet'!C:C," ",0))</f>
        <v>ehobbing4v@nsw.gov.au</v>
      </c>
      <c r="H177" s="2" t="str">
        <f>_xlfn.XLOOKUP(F177,'customers worsheet'!B:B,'customers worsheet'!G:G)</f>
        <v>United States</v>
      </c>
      <c r="I177" t="str">
        <f>_xlfn.XLOOKUP(D177,'products worsheet'!A:A,'products worsheet'!B:B)</f>
        <v>Exc</v>
      </c>
      <c r="J177" t="str">
        <f t="shared" si="5"/>
        <v>Excelsa</v>
      </c>
      <c r="K177" t="str">
        <f>_xlfn.XLOOKUP(D177,'products worsheet'!A:A,'products worsheet'!D:D)</f>
        <v>M</v>
      </c>
      <c r="L177" t="str">
        <f t="shared" si="4"/>
        <v>Medium</v>
      </c>
      <c r="M177" s="5">
        <f>_xlfn.XLOOKUP(D177,'products worsheet'!A:A,'products worsheet'!F:F)</f>
        <v>2.5</v>
      </c>
      <c r="N177" s="7">
        <f>_xlfn.XLOOKUP(D177,'products worsheet'!A:A,'products worsheet'!G:G)</f>
        <v>31.624999999999996</v>
      </c>
      <c r="O177" s="9">
        <f>N177*E177</f>
        <v>63.249999999999993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_xlfn.XLOOKUP('orders worksheet'!C178,'customers worsheet'!A:A,'customers worsheet'!B:B)</f>
        <v>Odille Thynne</v>
      </c>
      <c r="G178" s="2" t="str">
        <f>IF(_xlfn.XLOOKUP(F178,'customers worsheet'!B:B,'customers worsheet'!C:C," ",0)=0," ", _xlfn.XLOOKUP(F178,'customers worsheet'!B:B,'customers worsheet'!C:C," ",0))</f>
        <v>othynne4w@auda.org.au</v>
      </c>
      <c r="H178" s="2" t="str">
        <f>_xlfn.XLOOKUP(F178,'customers worsheet'!B:B,'customers worsheet'!G:G)</f>
        <v>United States</v>
      </c>
      <c r="I178" t="str">
        <f>_xlfn.XLOOKUP(D178,'products worsheet'!A:A,'products worsheet'!B:B)</f>
        <v>Exc</v>
      </c>
      <c r="J178" t="str">
        <f t="shared" si="5"/>
        <v>Excelsa</v>
      </c>
      <c r="K178" t="str">
        <f>_xlfn.XLOOKUP(D178,'products worsheet'!A:A,'products worsheet'!D:D)</f>
        <v>L</v>
      </c>
      <c r="L178" t="str">
        <f t="shared" si="4"/>
        <v>Light</v>
      </c>
      <c r="M178" s="5">
        <f>_xlfn.XLOOKUP(D178,'products worsheet'!A:A,'products worsheet'!F:F)</f>
        <v>2.5</v>
      </c>
      <c r="N178" s="7">
        <f>_xlfn.XLOOKUP(D178,'products worsheet'!A:A,'products worsheet'!G:G)</f>
        <v>34.154999999999994</v>
      </c>
      <c r="O178" s="9">
        <f>N178*E178</f>
        <v>34.154999999999994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_xlfn.XLOOKUP('orders worksheet'!C179,'customers worsheet'!A:A,'customers worsheet'!B:B)</f>
        <v>Emlynne Heining</v>
      </c>
      <c r="G179" s="2" t="str">
        <f>IF(_xlfn.XLOOKUP(F179,'customers worsheet'!B:B,'customers worsheet'!C:C," ",0)=0," ", _xlfn.XLOOKUP(F179,'customers worsheet'!B:B,'customers worsheet'!C:C," ",0))</f>
        <v>eheining4x@flickr.com</v>
      </c>
      <c r="H179" s="2" t="str">
        <f>_xlfn.XLOOKUP(F179,'customers worsheet'!B:B,'customers worsheet'!G:G)</f>
        <v>United States</v>
      </c>
      <c r="I179" t="str">
        <f>_xlfn.XLOOKUP(D179,'products worsheet'!A:A,'products worsheet'!B:B)</f>
        <v>Rob</v>
      </c>
      <c r="J179" t="str">
        <f t="shared" si="5"/>
        <v>Robusta</v>
      </c>
      <c r="K179" t="str">
        <f>_xlfn.XLOOKUP(D179,'products worsheet'!A:A,'products worsheet'!D:D)</f>
        <v>L</v>
      </c>
      <c r="L179" t="str">
        <f t="shared" si="4"/>
        <v>Light</v>
      </c>
      <c r="M179" s="5">
        <f>_xlfn.XLOOKUP(D179,'products worsheet'!A:A,'products worsheet'!F:F)</f>
        <v>2.5</v>
      </c>
      <c r="N179" s="7">
        <f>_xlfn.XLOOKUP(D179,'products worsheet'!A:A,'products worsheet'!G:G)</f>
        <v>27.484999999999996</v>
      </c>
      <c r="O179" s="9">
        <f>N179*E179</f>
        <v>109.93999999999998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_xlfn.XLOOKUP('orders worksheet'!C180,'customers worsheet'!A:A,'customers worsheet'!B:B)</f>
        <v>Katerina Melloi</v>
      </c>
      <c r="G180" s="2" t="str">
        <f>IF(_xlfn.XLOOKUP(F180,'customers worsheet'!B:B,'customers worsheet'!C:C," ",0)=0," ", _xlfn.XLOOKUP(F180,'customers worsheet'!B:B,'customers worsheet'!C:C," ",0))</f>
        <v>kmelloi4y@imdb.com</v>
      </c>
      <c r="H180" s="2" t="str">
        <f>_xlfn.XLOOKUP(F180,'customers worsheet'!B:B,'customers worsheet'!G:G)</f>
        <v>United States</v>
      </c>
      <c r="I180" t="str">
        <f>_xlfn.XLOOKUP(D180,'products worsheet'!A:A,'products worsheet'!B:B)</f>
        <v>Ara</v>
      </c>
      <c r="J180" t="str">
        <f t="shared" si="5"/>
        <v>Arabica</v>
      </c>
      <c r="K180" t="str">
        <f>_xlfn.XLOOKUP(D180,'products worsheet'!A:A,'products worsheet'!D:D)</f>
        <v>L</v>
      </c>
      <c r="L180" t="str">
        <f t="shared" si="4"/>
        <v>Light</v>
      </c>
      <c r="M180" s="5">
        <f>_xlfn.XLOOKUP(D180,'products worsheet'!A:A,'products worsheet'!F:F)</f>
        <v>1</v>
      </c>
      <c r="N180" s="7">
        <f>_xlfn.XLOOKUP(D180,'products worsheet'!A:A,'products worsheet'!G:G)</f>
        <v>12.95</v>
      </c>
      <c r="O180" s="9">
        <f>N180*E180</f>
        <v>25.9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_xlfn.XLOOKUP('orders worksheet'!C181,'customers worsheet'!A:A,'customers worsheet'!B:B)</f>
        <v>Tiffany Scardafield</v>
      </c>
      <c r="G181" s="2" t="str">
        <f>IF(_xlfn.XLOOKUP(F181,'customers worsheet'!B:B,'customers worsheet'!C:C," ",0)=0," ", _xlfn.XLOOKUP(F181,'customers worsheet'!B:B,'customers worsheet'!C:C," ",0))</f>
        <v xml:space="preserve"> </v>
      </c>
      <c r="H181" s="2" t="str">
        <f>_xlfn.XLOOKUP(F181,'customers worsheet'!B:B,'customers worsheet'!G:G)</f>
        <v>Ireland</v>
      </c>
      <c r="I181" t="str">
        <f>_xlfn.XLOOKUP(D181,'products worsheet'!A:A,'products worsheet'!B:B)</f>
        <v>Ara</v>
      </c>
      <c r="J181" t="str">
        <f t="shared" si="5"/>
        <v>Arabica</v>
      </c>
      <c r="K181" t="str">
        <f>_xlfn.XLOOKUP(D181,'products worsheet'!A:A,'products worsheet'!D:D)</f>
        <v>D</v>
      </c>
      <c r="L181" t="str">
        <f t="shared" si="4"/>
        <v>Dark</v>
      </c>
      <c r="M181" s="5">
        <f>_xlfn.XLOOKUP(D181,'products worsheet'!A:A,'products worsheet'!F:F)</f>
        <v>0.2</v>
      </c>
      <c r="N181" s="7">
        <f>_xlfn.XLOOKUP(D181,'products worsheet'!A:A,'products worsheet'!G:G)</f>
        <v>2.9849999999999999</v>
      </c>
      <c r="O181" s="9">
        <f>N181*E181</f>
        <v>2.9849999999999999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_xlfn.XLOOKUP('orders worksheet'!C182,'customers worsheet'!A:A,'customers worsheet'!B:B)</f>
        <v>Abrahan Mussen</v>
      </c>
      <c r="G182" s="2" t="str">
        <f>IF(_xlfn.XLOOKUP(F182,'customers worsheet'!B:B,'customers worsheet'!C:C," ",0)=0," ", _xlfn.XLOOKUP(F182,'customers worsheet'!B:B,'customers worsheet'!C:C," ",0))</f>
        <v>amussen50@51.la</v>
      </c>
      <c r="H182" s="2" t="str">
        <f>_xlfn.XLOOKUP(F182,'customers worsheet'!B:B,'customers worsheet'!G:G)</f>
        <v>United States</v>
      </c>
      <c r="I182" t="str">
        <f>_xlfn.XLOOKUP(D182,'products worsheet'!A:A,'products worsheet'!B:B)</f>
        <v>Exc</v>
      </c>
      <c r="J182" t="str">
        <f t="shared" si="5"/>
        <v>Excelsa</v>
      </c>
      <c r="K182" t="str">
        <f>_xlfn.XLOOKUP(D182,'products worsheet'!A:A,'products worsheet'!D:D)</f>
        <v>L</v>
      </c>
      <c r="L182" t="str">
        <f t="shared" si="4"/>
        <v>Light</v>
      </c>
      <c r="M182" s="5">
        <f>_xlfn.XLOOKUP(D182,'products worsheet'!A:A,'products worsheet'!F:F)</f>
        <v>0.2</v>
      </c>
      <c r="N182" s="7">
        <f>_xlfn.XLOOKUP(D182,'products worsheet'!A:A,'products worsheet'!G:G)</f>
        <v>4.4550000000000001</v>
      </c>
      <c r="O182" s="9">
        <f>N182*E182</f>
        <v>22.274999999999999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_xlfn.XLOOKUP('orders worksheet'!C183,'customers worsheet'!A:A,'customers worsheet'!B:B)</f>
        <v>Abrahan Mussen</v>
      </c>
      <c r="G183" s="2" t="str">
        <f>IF(_xlfn.XLOOKUP(F183,'customers worsheet'!B:B,'customers worsheet'!C:C," ",0)=0," ", _xlfn.XLOOKUP(F183,'customers worsheet'!B:B,'customers worsheet'!C:C," ",0))</f>
        <v>amussen50@51.la</v>
      </c>
      <c r="H183" s="2" t="str">
        <f>_xlfn.XLOOKUP(F183,'customers worsheet'!B:B,'customers worsheet'!G:G)</f>
        <v>United States</v>
      </c>
      <c r="I183" t="str">
        <f>_xlfn.XLOOKUP(D183,'products worsheet'!A:A,'products worsheet'!B:B)</f>
        <v>Ara</v>
      </c>
      <c r="J183" t="str">
        <f t="shared" si="5"/>
        <v>Arabica</v>
      </c>
      <c r="K183" t="str">
        <f>_xlfn.XLOOKUP(D183,'products worsheet'!A:A,'products worsheet'!D:D)</f>
        <v>D</v>
      </c>
      <c r="L183" t="str">
        <f t="shared" si="4"/>
        <v>Dark</v>
      </c>
      <c r="M183" s="5">
        <f>_xlfn.XLOOKUP(D183,'products worsheet'!A:A,'products worsheet'!F:F)</f>
        <v>0.5</v>
      </c>
      <c r="N183" s="7">
        <f>_xlfn.XLOOKUP(D183,'products worsheet'!A:A,'products worsheet'!G:G)</f>
        <v>5.97</v>
      </c>
      <c r="O183" s="9">
        <f>N183*E183</f>
        <v>29.849999999999998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_xlfn.XLOOKUP('orders worksheet'!C184,'customers worsheet'!A:A,'customers worsheet'!B:B)</f>
        <v>Anny Mundford</v>
      </c>
      <c r="G184" s="2" t="str">
        <f>IF(_xlfn.XLOOKUP(F184,'customers worsheet'!B:B,'customers worsheet'!C:C," ",0)=0," ", _xlfn.XLOOKUP(F184,'customers worsheet'!B:B,'customers worsheet'!C:C," ",0))</f>
        <v>amundford52@nbcnews.com</v>
      </c>
      <c r="H184" s="2" t="str">
        <f>_xlfn.XLOOKUP(F184,'customers worsheet'!B:B,'customers worsheet'!G:G)</f>
        <v>United States</v>
      </c>
      <c r="I184" t="str">
        <f>_xlfn.XLOOKUP(D184,'products worsheet'!A:A,'products worsheet'!B:B)</f>
        <v>Rob</v>
      </c>
      <c r="J184" t="str">
        <f t="shared" si="5"/>
        <v>Robusta</v>
      </c>
      <c r="K184" t="str">
        <f>_xlfn.XLOOKUP(D184,'products worsheet'!A:A,'products worsheet'!D:D)</f>
        <v>D</v>
      </c>
      <c r="L184" t="str">
        <f t="shared" si="4"/>
        <v>Dark</v>
      </c>
      <c r="M184" s="5">
        <f>_xlfn.XLOOKUP(D184,'products worsheet'!A:A,'products worsheet'!F:F)</f>
        <v>0.5</v>
      </c>
      <c r="N184" s="7">
        <f>_xlfn.XLOOKUP(D184,'products worsheet'!A:A,'products worsheet'!G:G)</f>
        <v>5.3699999999999992</v>
      </c>
      <c r="O184" s="9">
        <f>N184*E184</f>
        <v>32.22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_xlfn.XLOOKUP('orders worksheet'!C185,'customers worsheet'!A:A,'customers worsheet'!B:B)</f>
        <v>Tory Walas</v>
      </c>
      <c r="G185" s="2" t="str">
        <f>IF(_xlfn.XLOOKUP(F185,'customers worsheet'!B:B,'customers worsheet'!C:C," ",0)=0," ", _xlfn.XLOOKUP(F185,'customers worsheet'!B:B,'customers worsheet'!C:C," ",0))</f>
        <v>twalas53@google.ca</v>
      </c>
      <c r="H185" s="2" t="str">
        <f>_xlfn.XLOOKUP(F185,'customers worsheet'!B:B,'customers worsheet'!G:G)</f>
        <v>United States</v>
      </c>
      <c r="I185" t="str">
        <f>_xlfn.XLOOKUP(D185,'products worsheet'!A:A,'products worsheet'!B:B)</f>
        <v>Exc</v>
      </c>
      <c r="J185" t="str">
        <f t="shared" si="5"/>
        <v>Excelsa</v>
      </c>
      <c r="K185" t="str">
        <f>_xlfn.XLOOKUP(D185,'products worsheet'!A:A,'products worsheet'!D:D)</f>
        <v>M</v>
      </c>
      <c r="L185" t="str">
        <f t="shared" si="4"/>
        <v>Medium</v>
      </c>
      <c r="M185" s="5">
        <f>_xlfn.XLOOKUP(D185,'products worsheet'!A:A,'products worsheet'!F:F)</f>
        <v>0.2</v>
      </c>
      <c r="N185" s="7">
        <f>_xlfn.XLOOKUP(D185,'products worsheet'!A:A,'products worsheet'!G:G)</f>
        <v>4.125</v>
      </c>
      <c r="O185" s="9">
        <f>N185*E185</f>
        <v>8.25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_xlfn.XLOOKUP('orders worksheet'!C186,'customers worsheet'!A:A,'customers worsheet'!B:B)</f>
        <v>Isa Blazewicz</v>
      </c>
      <c r="G186" s="2" t="str">
        <f>IF(_xlfn.XLOOKUP(F186,'customers worsheet'!B:B,'customers worsheet'!C:C," ",0)=0," ", _xlfn.XLOOKUP(F186,'customers worsheet'!B:B,'customers worsheet'!C:C," ",0))</f>
        <v>iblazewicz54@thetimes.co.uk</v>
      </c>
      <c r="H186" s="2" t="str">
        <f>_xlfn.XLOOKUP(F186,'customers worsheet'!B:B,'customers worsheet'!G:G)</f>
        <v>United States</v>
      </c>
      <c r="I186" t="str">
        <f>_xlfn.XLOOKUP(D186,'products worsheet'!A:A,'products worsheet'!B:B)</f>
        <v>Ara</v>
      </c>
      <c r="J186" t="str">
        <f t="shared" si="5"/>
        <v>Arabica</v>
      </c>
      <c r="K186" t="str">
        <f>_xlfn.XLOOKUP(D186,'products worsheet'!A:A,'products worsheet'!D:D)</f>
        <v>L</v>
      </c>
      <c r="L186" t="str">
        <f t="shared" si="4"/>
        <v>Light</v>
      </c>
      <c r="M186" s="5">
        <f>_xlfn.XLOOKUP(D186,'products worsheet'!A:A,'products worsheet'!F:F)</f>
        <v>0.5</v>
      </c>
      <c r="N186" s="7">
        <f>_xlfn.XLOOKUP(D186,'products worsheet'!A:A,'products worsheet'!G:G)</f>
        <v>7.77</v>
      </c>
      <c r="O186" s="9">
        <f>N186*E186</f>
        <v>31.08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_xlfn.XLOOKUP('orders worksheet'!C187,'customers worsheet'!A:A,'customers worsheet'!B:B)</f>
        <v>Angie Rizzetti</v>
      </c>
      <c r="G187" s="2" t="str">
        <f>IF(_xlfn.XLOOKUP(F187,'customers worsheet'!B:B,'customers worsheet'!C:C," ",0)=0," ", _xlfn.XLOOKUP(F187,'customers worsheet'!B:B,'customers worsheet'!C:C," ",0))</f>
        <v>arizzetti55@naver.com</v>
      </c>
      <c r="H187" s="2" t="str">
        <f>_xlfn.XLOOKUP(F187,'customers worsheet'!B:B,'customers worsheet'!G:G)</f>
        <v>United States</v>
      </c>
      <c r="I187" t="str">
        <f>_xlfn.XLOOKUP(D187,'products worsheet'!A:A,'products worsheet'!B:B)</f>
        <v>Exc</v>
      </c>
      <c r="J187" t="str">
        <f t="shared" si="5"/>
        <v>Excelsa</v>
      </c>
      <c r="K187" t="str">
        <f>_xlfn.XLOOKUP(D187,'products worsheet'!A:A,'products worsheet'!D:D)</f>
        <v>D</v>
      </c>
      <c r="L187" t="str">
        <f t="shared" si="4"/>
        <v>Dark</v>
      </c>
      <c r="M187" s="5">
        <f>_xlfn.XLOOKUP(D187,'products worsheet'!A:A,'products worsheet'!F:F)</f>
        <v>0.5</v>
      </c>
      <c r="N187" s="7">
        <f>_xlfn.XLOOKUP(D187,'products worsheet'!A:A,'products worsheet'!G:G)</f>
        <v>7.29</v>
      </c>
      <c r="O187" s="9">
        <f>N187*E187</f>
        <v>36.450000000000003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_xlfn.XLOOKUP('orders worksheet'!C188,'customers worsheet'!A:A,'customers worsheet'!B:B)</f>
        <v>Mord Meriet</v>
      </c>
      <c r="G188" s="2" t="str">
        <f>IF(_xlfn.XLOOKUP(F188,'customers worsheet'!B:B,'customers worsheet'!C:C," ",0)=0," ", _xlfn.XLOOKUP(F188,'customers worsheet'!B:B,'customers worsheet'!C:C," ",0))</f>
        <v>mmeriet56@noaa.gov</v>
      </c>
      <c r="H188" s="2" t="str">
        <f>_xlfn.XLOOKUP(F188,'customers worsheet'!B:B,'customers worsheet'!G:G)</f>
        <v>United States</v>
      </c>
      <c r="I188" t="str">
        <f>_xlfn.XLOOKUP(D188,'products worsheet'!A:A,'products worsheet'!B:B)</f>
        <v>Rob</v>
      </c>
      <c r="J188" t="str">
        <f t="shared" si="5"/>
        <v>Robusta</v>
      </c>
      <c r="K188" t="str">
        <f>_xlfn.XLOOKUP(D188,'products worsheet'!A:A,'products worsheet'!D:D)</f>
        <v>M</v>
      </c>
      <c r="L188" t="str">
        <f t="shared" si="4"/>
        <v>Medium</v>
      </c>
      <c r="M188" s="5">
        <f>_xlfn.XLOOKUP(D188,'products worsheet'!A:A,'products worsheet'!F:F)</f>
        <v>2.5</v>
      </c>
      <c r="N188" s="7">
        <f>_xlfn.XLOOKUP(D188,'products worsheet'!A:A,'products worsheet'!G:G)</f>
        <v>22.884999999999998</v>
      </c>
      <c r="O188" s="9">
        <f>N188*E188</f>
        <v>68.655000000000001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_xlfn.XLOOKUP('orders worksheet'!C189,'customers worsheet'!A:A,'customers worsheet'!B:B)</f>
        <v>Lawrence Pratt</v>
      </c>
      <c r="G189" s="2" t="str">
        <f>IF(_xlfn.XLOOKUP(F189,'customers worsheet'!B:B,'customers worsheet'!C:C," ",0)=0," ", _xlfn.XLOOKUP(F189,'customers worsheet'!B:B,'customers worsheet'!C:C," ",0))</f>
        <v>lpratt57@netvibes.com</v>
      </c>
      <c r="H189" s="2" t="str">
        <f>_xlfn.XLOOKUP(F189,'customers worsheet'!B:B,'customers worsheet'!G:G)</f>
        <v>United States</v>
      </c>
      <c r="I189" t="str">
        <f>_xlfn.XLOOKUP(D189,'products worsheet'!A:A,'products worsheet'!B:B)</f>
        <v>Lib</v>
      </c>
      <c r="J189" t="str">
        <f t="shared" si="5"/>
        <v>Liberica</v>
      </c>
      <c r="K189" t="str">
        <f>_xlfn.XLOOKUP(D189,'products worsheet'!A:A,'products worsheet'!D:D)</f>
        <v>M</v>
      </c>
      <c r="L189" t="str">
        <f t="shared" si="4"/>
        <v>Medium</v>
      </c>
      <c r="M189" s="5">
        <f>_xlfn.XLOOKUP(D189,'products worsheet'!A:A,'products worsheet'!F:F)</f>
        <v>0.5</v>
      </c>
      <c r="N189" s="7">
        <f>_xlfn.XLOOKUP(D189,'products worsheet'!A:A,'products worsheet'!G:G)</f>
        <v>8.73</v>
      </c>
      <c r="O189" s="9">
        <f>N189*E189</f>
        <v>43.650000000000006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_xlfn.XLOOKUP('orders worksheet'!C190,'customers worsheet'!A:A,'customers worsheet'!B:B)</f>
        <v>Astrix Kitchingham</v>
      </c>
      <c r="G190" s="2" t="str">
        <f>IF(_xlfn.XLOOKUP(F190,'customers worsheet'!B:B,'customers worsheet'!C:C," ",0)=0," ", _xlfn.XLOOKUP(F190,'customers worsheet'!B:B,'customers worsheet'!C:C," ",0))</f>
        <v>akitchingham58@com.com</v>
      </c>
      <c r="H190" s="2" t="str">
        <f>_xlfn.XLOOKUP(F190,'customers worsheet'!B:B,'customers worsheet'!G:G)</f>
        <v>United States</v>
      </c>
      <c r="I190" t="str">
        <f>_xlfn.XLOOKUP(D190,'products worsheet'!A:A,'products worsheet'!B:B)</f>
        <v>Exc</v>
      </c>
      <c r="J190" t="str">
        <f t="shared" si="5"/>
        <v>Excelsa</v>
      </c>
      <c r="K190" t="str">
        <f>_xlfn.XLOOKUP(D190,'products worsheet'!A:A,'products worsheet'!D:D)</f>
        <v>L</v>
      </c>
      <c r="L190" t="str">
        <f t="shared" si="4"/>
        <v>Light</v>
      </c>
      <c r="M190" s="5">
        <f>_xlfn.XLOOKUP(D190,'products worsheet'!A:A,'products worsheet'!F:F)</f>
        <v>0.2</v>
      </c>
      <c r="N190" s="7">
        <f>_xlfn.XLOOKUP(D190,'products worsheet'!A:A,'products worsheet'!G:G)</f>
        <v>4.4550000000000001</v>
      </c>
      <c r="O190" s="9">
        <f>N190*E190</f>
        <v>4.4550000000000001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_xlfn.XLOOKUP('orders worksheet'!C191,'customers worsheet'!A:A,'customers worsheet'!B:B)</f>
        <v>Burnard Bartholin</v>
      </c>
      <c r="G191" s="2" t="str">
        <f>IF(_xlfn.XLOOKUP(F191,'customers worsheet'!B:B,'customers worsheet'!C:C," ",0)=0," ", _xlfn.XLOOKUP(F191,'customers worsheet'!B:B,'customers worsheet'!C:C," ",0))</f>
        <v>bbartholin59@xinhuanet.com</v>
      </c>
      <c r="H191" s="2" t="str">
        <f>_xlfn.XLOOKUP(F191,'customers worsheet'!B:B,'customers worsheet'!G:G)</f>
        <v>United States</v>
      </c>
      <c r="I191" t="str">
        <f>_xlfn.XLOOKUP(D191,'products worsheet'!A:A,'products worsheet'!B:B)</f>
        <v>Lib</v>
      </c>
      <c r="J191" t="str">
        <f t="shared" si="5"/>
        <v>Liberica</v>
      </c>
      <c r="K191" t="str">
        <f>_xlfn.XLOOKUP(D191,'products worsheet'!A:A,'products worsheet'!D:D)</f>
        <v>M</v>
      </c>
      <c r="L191" t="str">
        <f t="shared" si="4"/>
        <v>Medium</v>
      </c>
      <c r="M191" s="5">
        <f>_xlfn.XLOOKUP(D191,'products worsheet'!A:A,'products worsheet'!F:F)</f>
        <v>1</v>
      </c>
      <c r="N191" s="7">
        <f>_xlfn.XLOOKUP(D191,'products worsheet'!A:A,'products worsheet'!G:G)</f>
        <v>14.55</v>
      </c>
      <c r="O191" s="9">
        <f>N191*E191</f>
        <v>43.650000000000006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_xlfn.XLOOKUP('orders worksheet'!C192,'customers worsheet'!A:A,'customers worsheet'!B:B)</f>
        <v>Madelene Prinn</v>
      </c>
      <c r="G192" s="2" t="str">
        <f>IF(_xlfn.XLOOKUP(F192,'customers worsheet'!B:B,'customers worsheet'!C:C," ",0)=0," ", _xlfn.XLOOKUP(F192,'customers worsheet'!B:B,'customers worsheet'!C:C," ",0))</f>
        <v>mprinn5a@usa.gov</v>
      </c>
      <c r="H192" s="2" t="str">
        <f>_xlfn.XLOOKUP(F192,'customers worsheet'!B:B,'customers worsheet'!G:G)</f>
        <v>United States</v>
      </c>
      <c r="I192" t="str">
        <f>_xlfn.XLOOKUP(D192,'products worsheet'!A:A,'products worsheet'!B:B)</f>
        <v>Lib</v>
      </c>
      <c r="J192" t="str">
        <f t="shared" si="5"/>
        <v>Liberica</v>
      </c>
      <c r="K192" t="str">
        <f>_xlfn.XLOOKUP(D192,'products worsheet'!A:A,'products worsheet'!D:D)</f>
        <v>M</v>
      </c>
      <c r="L192" t="str">
        <f t="shared" si="4"/>
        <v>Medium</v>
      </c>
      <c r="M192" s="5">
        <f>_xlfn.XLOOKUP(D192,'products worsheet'!A:A,'products worsheet'!F:F)</f>
        <v>2.5</v>
      </c>
      <c r="N192" s="7">
        <f>_xlfn.XLOOKUP(D192,'products worsheet'!A:A,'products worsheet'!G:G)</f>
        <v>33.464999999999996</v>
      </c>
      <c r="O192" s="9">
        <f>N192*E192</f>
        <v>33.464999999999996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_xlfn.XLOOKUP('orders worksheet'!C193,'customers worsheet'!A:A,'customers worsheet'!B:B)</f>
        <v>Alisun Baudino</v>
      </c>
      <c r="G193" s="2" t="str">
        <f>IF(_xlfn.XLOOKUP(F193,'customers worsheet'!B:B,'customers worsheet'!C:C," ",0)=0," ", _xlfn.XLOOKUP(F193,'customers worsheet'!B:B,'customers worsheet'!C:C," ",0))</f>
        <v>abaudino5b@netvibes.com</v>
      </c>
      <c r="H193" s="2" t="str">
        <f>_xlfn.XLOOKUP(F193,'customers worsheet'!B:B,'customers worsheet'!G:G)</f>
        <v>United States</v>
      </c>
      <c r="I193" t="str">
        <f>_xlfn.XLOOKUP(D193,'products worsheet'!A:A,'products worsheet'!B:B)</f>
        <v>Lib</v>
      </c>
      <c r="J193" t="str">
        <f t="shared" si="5"/>
        <v>Liberica</v>
      </c>
      <c r="K193" t="str">
        <f>_xlfn.XLOOKUP(D193,'products worsheet'!A:A,'products worsheet'!D:D)</f>
        <v>D</v>
      </c>
      <c r="L193" t="str">
        <f t="shared" si="4"/>
        <v>Dark</v>
      </c>
      <c r="M193" s="5">
        <f>_xlfn.XLOOKUP(D193,'products worsheet'!A:A,'products worsheet'!F:F)</f>
        <v>0.2</v>
      </c>
      <c r="N193" s="7">
        <f>_xlfn.XLOOKUP(D193,'products worsheet'!A:A,'products worsheet'!G:G)</f>
        <v>3.8849999999999998</v>
      </c>
      <c r="O193" s="9">
        <f>N193*E193</f>
        <v>19.424999999999997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_xlfn.XLOOKUP('orders worksheet'!C194,'customers worsheet'!A:A,'customers worsheet'!B:B)</f>
        <v>Philipa Petrushanko</v>
      </c>
      <c r="G194" s="2" t="str">
        <f>IF(_xlfn.XLOOKUP(F194,'customers worsheet'!B:B,'customers worsheet'!C:C," ",0)=0," ", _xlfn.XLOOKUP(F194,'customers worsheet'!B:B,'customers worsheet'!C:C," ",0))</f>
        <v>ppetrushanko5c@blinklist.com</v>
      </c>
      <c r="H194" s="2" t="str">
        <f>_xlfn.XLOOKUP(F194,'customers worsheet'!B:B,'customers worsheet'!G:G)</f>
        <v>Ireland</v>
      </c>
      <c r="I194" t="str">
        <f>_xlfn.XLOOKUP(D194,'products worsheet'!A:A,'products worsheet'!B:B)</f>
        <v>Exc</v>
      </c>
      <c r="J194" t="str">
        <f t="shared" si="5"/>
        <v>Excelsa</v>
      </c>
      <c r="K194" t="str">
        <f>_xlfn.XLOOKUP(D194,'products worsheet'!A:A,'products worsheet'!D:D)</f>
        <v>D</v>
      </c>
      <c r="L194" t="str">
        <f t="shared" ref="L194:L257" si="6">IF(K194="M","Medium",IF(K194="L","Light",IF(K194="D","Dark","")))</f>
        <v>Dark</v>
      </c>
      <c r="M194" s="5">
        <f>_xlfn.XLOOKUP(D194,'products worsheet'!A:A,'products worsheet'!F:F)</f>
        <v>1</v>
      </c>
      <c r="N194" s="7">
        <f>_xlfn.XLOOKUP(D194,'products worsheet'!A:A,'products worsheet'!G:G)</f>
        <v>12.15</v>
      </c>
      <c r="O194" s="9">
        <f>N194*E194</f>
        <v>72.900000000000006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_xlfn.XLOOKUP('orders worksheet'!C195,'customers worsheet'!A:A,'customers worsheet'!B:B)</f>
        <v>Kimberli Mustchin</v>
      </c>
      <c r="G195" s="2" t="str">
        <f>IF(_xlfn.XLOOKUP(F195,'customers worsheet'!B:B,'customers worsheet'!C:C," ",0)=0," ", _xlfn.XLOOKUP(F195,'customers worsheet'!B:B,'customers worsheet'!C:C," ",0))</f>
        <v xml:space="preserve"> </v>
      </c>
      <c r="H195" s="2" t="str">
        <f>_xlfn.XLOOKUP(F195,'customers worsheet'!B:B,'customers worsheet'!G:G)</f>
        <v>United States</v>
      </c>
      <c r="I195" t="str">
        <f>_xlfn.XLOOKUP(D195,'products worsheet'!A:A,'products worsheet'!B:B)</f>
        <v>Exc</v>
      </c>
      <c r="J195" t="str">
        <f t="shared" ref="J195:J258" si="7">IF(I195="Rob","Robusta",IF(I195="Exc","Excelsa",IF(I195="Ara","Arabica",IF(I195="Lib","Liberica",""))))</f>
        <v>Excelsa</v>
      </c>
      <c r="K195" t="str">
        <f>_xlfn.XLOOKUP(D195,'products worsheet'!A:A,'products worsheet'!D:D)</f>
        <v>L</v>
      </c>
      <c r="L195" t="str">
        <f t="shared" si="6"/>
        <v>Light</v>
      </c>
      <c r="M195" s="5">
        <f>_xlfn.XLOOKUP(D195,'products worsheet'!A:A,'products worsheet'!F:F)</f>
        <v>1</v>
      </c>
      <c r="N195" s="7">
        <f>_xlfn.XLOOKUP(D195,'products worsheet'!A:A,'products worsheet'!G:G)</f>
        <v>14.85</v>
      </c>
      <c r="O195" s="9">
        <f>N195*E195</f>
        <v>44.55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_xlfn.XLOOKUP('orders worksheet'!C196,'customers worsheet'!A:A,'customers worsheet'!B:B)</f>
        <v>Emlynne Laird</v>
      </c>
      <c r="G196" s="2" t="str">
        <f>IF(_xlfn.XLOOKUP(F196,'customers worsheet'!B:B,'customers worsheet'!C:C," ",0)=0," ", _xlfn.XLOOKUP(F196,'customers worsheet'!B:B,'customers worsheet'!C:C," ",0))</f>
        <v>elaird5e@bing.com</v>
      </c>
      <c r="H196" s="2" t="str">
        <f>_xlfn.XLOOKUP(F196,'customers worsheet'!B:B,'customers worsheet'!G:G)</f>
        <v>United States</v>
      </c>
      <c r="I196" t="str">
        <f>_xlfn.XLOOKUP(D196,'products worsheet'!A:A,'products worsheet'!B:B)</f>
        <v>Exc</v>
      </c>
      <c r="J196" t="str">
        <f t="shared" si="7"/>
        <v>Excelsa</v>
      </c>
      <c r="K196" t="str">
        <f>_xlfn.XLOOKUP(D196,'products worsheet'!A:A,'products worsheet'!D:D)</f>
        <v>D</v>
      </c>
      <c r="L196" t="str">
        <f t="shared" si="6"/>
        <v>Dark</v>
      </c>
      <c r="M196" s="5">
        <f>_xlfn.XLOOKUP(D196,'products worsheet'!A:A,'products worsheet'!F:F)</f>
        <v>0.5</v>
      </c>
      <c r="N196" s="7">
        <f>_xlfn.XLOOKUP(D196,'products worsheet'!A:A,'products worsheet'!G:G)</f>
        <v>7.29</v>
      </c>
      <c r="O196" s="9">
        <f>N196*E196</f>
        <v>36.450000000000003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_xlfn.XLOOKUP('orders worksheet'!C197,'customers worsheet'!A:A,'customers worsheet'!B:B)</f>
        <v>Marlena Howsden</v>
      </c>
      <c r="G197" s="2" t="str">
        <f>IF(_xlfn.XLOOKUP(F197,'customers worsheet'!B:B,'customers worsheet'!C:C," ",0)=0," ", _xlfn.XLOOKUP(F197,'customers worsheet'!B:B,'customers worsheet'!C:C," ",0))</f>
        <v>mhowsden5f@infoseek.co.jp</v>
      </c>
      <c r="H197" s="2" t="str">
        <f>_xlfn.XLOOKUP(F197,'customers worsheet'!B:B,'customers worsheet'!G:G)</f>
        <v>United States</v>
      </c>
      <c r="I197" t="str">
        <f>_xlfn.XLOOKUP(D197,'products worsheet'!A:A,'products worsheet'!B:B)</f>
        <v>Ara</v>
      </c>
      <c r="J197" t="str">
        <f t="shared" si="7"/>
        <v>Arabica</v>
      </c>
      <c r="K197" t="str">
        <f>_xlfn.XLOOKUP(D197,'products worsheet'!A:A,'products worsheet'!D:D)</f>
        <v>L</v>
      </c>
      <c r="L197" t="str">
        <f t="shared" si="6"/>
        <v>Light</v>
      </c>
      <c r="M197" s="5">
        <f>_xlfn.XLOOKUP(D197,'products worsheet'!A:A,'products worsheet'!F:F)</f>
        <v>1</v>
      </c>
      <c r="N197" s="7">
        <f>_xlfn.XLOOKUP(D197,'products worsheet'!A:A,'products worsheet'!G:G)</f>
        <v>12.95</v>
      </c>
      <c r="O197" s="9">
        <f>N197*E197</f>
        <v>38.849999999999994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_xlfn.XLOOKUP('orders worksheet'!C198,'customers worsheet'!A:A,'customers worsheet'!B:B)</f>
        <v>Nealson Cuttler</v>
      </c>
      <c r="G198" s="2" t="str">
        <f>IF(_xlfn.XLOOKUP(F198,'customers worsheet'!B:B,'customers worsheet'!C:C," ",0)=0," ", _xlfn.XLOOKUP(F198,'customers worsheet'!B:B,'customers worsheet'!C:C," ",0))</f>
        <v>ncuttler5g@parallels.com</v>
      </c>
      <c r="H198" s="2" t="str">
        <f>_xlfn.XLOOKUP(F198,'customers worsheet'!B:B,'customers worsheet'!G:G)</f>
        <v>United States</v>
      </c>
      <c r="I198" t="str">
        <f>_xlfn.XLOOKUP(D198,'products worsheet'!A:A,'products worsheet'!B:B)</f>
        <v>Exc</v>
      </c>
      <c r="J198" t="str">
        <f t="shared" si="7"/>
        <v>Excelsa</v>
      </c>
      <c r="K198" t="str">
        <f>_xlfn.XLOOKUP(D198,'products worsheet'!A:A,'products worsheet'!D:D)</f>
        <v>L</v>
      </c>
      <c r="L198" t="str">
        <f t="shared" si="6"/>
        <v>Light</v>
      </c>
      <c r="M198" s="5">
        <f>_xlfn.XLOOKUP(D198,'products worsheet'!A:A,'products worsheet'!F:F)</f>
        <v>0.5</v>
      </c>
      <c r="N198" s="7">
        <f>_xlfn.XLOOKUP(D198,'products worsheet'!A:A,'products worsheet'!G:G)</f>
        <v>8.91</v>
      </c>
      <c r="O198" s="9">
        <f>N198*E198</f>
        <v>53.46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_xlfn.XLOOKUP('orders worksheet'!C199,'customers worsheet'!A:A,'customers worsheet'!B:B)</f>
        <v>Nealson Cuttler</v>
      </c>
      <c r="G199" s="2" t="str">
        <f>IF(_xlfn.XLOOKUP(F199,'customers worsheet'!B:B,'customers worsheet'!C:C," ",0)=0," ", _xlfn.XLOOKUP(F199,'customers worsheet'!B:B,'customers worsheet'!C:C," ",0))</f>
        <v>ncuttler5g@parallels.com</v>
      </c>
      <c r="H199" s="2" t="str">
        <f>_xlfn.XLOOKUP(F199,'customers worsheet'!B:B,'customers worsheet'!G:G)</f>
        <v>United States</v>
      </c>
      <c r="I199" t="str">
        <f>_xlfn.XLOOKUP(D199,'products worsheet'!A:A,'products worsheet'!B:B)</f>
        <v>Lib</v>
      </c>
      <c r="J199" t="str">
        <f t="shared" si="7"/>
        <v>Liberica</v>
      </c>
      <c r="K199" t="str">
        <f>_xlfn.XLOOKUP(D199,'products worsheet'!A:A,'products worsheet'!D:D)</f>
        <v>D</v>
      </c>
      <c r="L199" t="str">
        <f t="shared" si="6"/>
        <v>Dark</v>
      </c>
      <c r="M199" s="5">
        <f>_xlfn.XLOOKUP(D199,'products worsheet'!A:A,'products worsheet'!F:F)</f>
        <v>2.5</v>
      </c>
      <c r="N199" s="7">
        <f>_xlfn.XLOOKUP(D199,'products worsheet'!A:A,'products worsheet'!G:G)</f>
        <v>29.784999999999997</v>
      </c>
      <c r="O199" s="9">
        <f>N199*E199</f>
        <v>59.569999999999993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_xlfn.XLOOKUP('orders worksheet'!C200,'customers worsheet'!A:A,'customers worsheet'!B:B)</f>
        <v>Nealson Cuttler</v>
      </c>
      <c r="G200" s="2" t="str">
        <f>IF(_xlfn.XLOOKUP(F200,'customers worsheet'!B:B,'customers worsheet'!C:C," ",0)=0," ", _xlfn.XLOOKUP(F200,'customers worsheet'!B:B,'customers worsheet'!C:C," ",0))</f>
        <v>ncuttler5g@parallels.com</v>
      </c>
      <c r="H200" s="2" t="str">
        <f>_xlfn.XLOOKUP(F200,'customers worsheet'!B:B,'customers worsheet'!G:G)</f>
        <v>United States</v>
      </c>
      <c r="I200" t="str">
        <f>_xlfn.XLOOKUP(D200,'products worsheet'!A:A,'products worsheet'!B:B)</f>
        <v>Lib</v>
      </c>
      <c r="J200" t="str">
        <f t="shared" si="7"/>
        <v>Liberica</v>
      </c>
      <c r="K200" t="str">
        <f>_xlfn.XLOOKUP(D200,'products worsheet'!A:A,'products worsheet'!D:D)</f>
        <v>D</v>
      </c>
      <c r="L200" t="str">
        <f t="shared" si="6"/>
        <v>Dark</v>
      </c>
      <c r="M200" s="5">
        <f>_xlfn.XLOOKUP(D200,'products worsheet'!A:A,'products worsheet'!F:F)</f>
        <v>2.5</v>
      </c>
      <c r="N200" s="7">
        <f>_xlfn.XLOOKUP(D200,'products worsheet'!A:A,'products worsheet'!G:G)</f>
        <v>29.784999999999997</v>
      </c>
      <c r="O200" s="9">
        <f>N200*E200</f>
        <v>89.35499999999999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_xlfn.XLOOKUP('orders worksheet'!C201,'customers worsheet'!A:A,'customers worsheet'!B:B)</f>
        <v>Nealson Cuttler</v>
      </c>
      <c r="G201" s="2" t="str">
        <f>IF(_xlfn.XLOOKUP(F201,'customers worsheet'!B:B,'customers worsheet'!C:C," ",0)=0," ", _xlfn.XLOOKUP(F201,'customers worsheet'!B:B,'customers worsheet'!C:C," ",0))</f>
        <v>ncuttler5g@parallels.com</v>
      </c>
      <c r="H201" s="2" t="str">
        <f>_xlfn.XLOOKUP(F201,'customers worsheet'!B:B,'customers worsheet'!G:G)</f>
        <v>United States</v>
      </c>
      <c r="I201" t="str">
        <f>_xlfn.XLOOKUP(D201,'products worsheet'!A:A,'products worsheet'!B:B)</f>
        <v>Lib</v>
      </c>
      <c r="J201" t="str">
        <f t="shared" si="7"/>
        <v>Liberica</v>
      </c>
      <c r="K201" t="str">
        <f>_xlfn.XLOOKUP(D201,'products worsheet'!A:A,'products worsheet'!D:D)</f>
        <v>L</v>
      </c>
      <c r="L201" t="str">
        <f t="shared" si="6"/>
        <v>Light</v>
      </c>
      <c r="M201" s="5">
        <f>_xlfn.XLOOKUP(D201,'products worsheet'!A:A,'products worsheet'!F:F)</f>
        <v>0.5</v>
      </c>
      <c r="N201" s="7">
        <f>_xlfn.XLOOKUP(D201,'products worsheet'!A:A,'products worsheet'!G:G)</f>
        <v>9.51</v>
      </c>
      <c r="O201" s="9">
        <f>N201*E201</f>
        <v>38.04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_xlfn.XLOOKUP('orders worksheet'!C202,'customers worsheet'!A:A,'customers worsheet'!B:B)</f>
        <v>Nealson Cuttler</v>
      </c>
      <c r="G202" s="2" t="str">
        <f>IF(_xlfn.XLOOKUP(F202,'customers worsheet'!B:B,'customers worsheet'!C:C," ",0)=0," ", _xlfn.XLOOKUP(F202,'customers worsheet'!B:B,'customers worsheet'!C:C," ",0))</f>
        <v>ncuttler5g@parallels.com</v>
      </c>
      <c r="H202" s="2" t="str">
        <f>_xlfn.XLOOKUP(F202,'customers worsheet'!B:B,'customers worsheet'!G:G)</f>
        <v>United States</v>
      </c>
      <c r="I202" t="str">
        <f>_xlfn.XLOOKUP(D202,'products worsheet'!A:A,'products worsheet'!B:B)</f>
        <v>Exc</v>
      </c>
      <c r="J202" t="str">
        <f t="shared" si="7"/>
        <v>Excelsa</v>
      </c>
      <c r="K202" t="str">
        <f>_xlfn.XLOOKUP(D202,'products worsheet'!A:A,'products worsheet'!D:D)</f>
        <v>M</v>
      </c>
      <c r="L202" t="str">
        <f t="shared" si="6"/>
        <v>Medium</v>
      </c>
      <c r="M202" s="5">
        <f>_xlfn.XLOOKUP(D202,'products worsheet'!A:A,'products worsheet'!F:F)</f>
        <v>1</v>
      </c>
      <c r="N202" s="7">
        <f>_xlfn.XLOOKUP(D202,'products worsheet'!A:A,'products worsheet'!G:G)</f>
        <v>13.75</v>
      </c>
      <c r="O202" s="9">
        <f>N202*E202</f>
        <v>41.25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_xlfn.XLOOKUP('orders worksheet'!C203,'customers worsheet'!A:A,'customers worsheet'!B:B)</f>
        <v>Adriana Lazarus</v>
      </c>
      <c r="G203" s="2" t="str">
        <f>IF(_xlfn.XLOOKUP(F203,'customers worsheet'!B:B,'customers worsheet'!C:C," ",0)=0," ", _xlfn.XLOOKUP(F203,'customers worsheet'!B:B,'customers worsheet'!C:C," ",0))</f>
        <v xml:space="preserve"> </v>
      </c>
      <c r="H203" s="2" t="str">
        <f>_xlfn.XLOOKUP(F203,'customers worsheet'!B:B,'customers worsheet'!G:G)</f>
        <v>United States</v>
      </c>
      <c r="I203" t="str">
        <f>_xlfn.XLOOKUP(D203,'products worsheet'!A:A,'products worsheet'!B:B)</f>
        <v>Lib</v>
      </c>
      <c r="J203" t="str">
        <f t="shared" si="7"/>
        <v>Liberica</v>
      </c>
      <c r="K203" t="str">
        <f>_xlfn.XLOOKUP(D203,'products worsheet'!A:A,'products worsheet'!D:D)</f>
        <v>L</v>
      </c>
      <c r="L203" t="str">
        <f t="shared" si="6"/>
        <v>Light</v>
      </c>
      <c r="M203" s="5">
        <f>_xlfn.XLOOKUP(D203,'products worsheet'!A:A,'products worsheet'!F:F)</f>
        <v>0.5</v>
      </c>
      <c r="N203" s="7">
        <f>_xlfn.XLOOKUP(D203,'products worsheet'!A:A,'products worsheet'!G:G)</f>
        <v>9.51</v>
      </c>
      <c r="O203" s="9">
        <f>N203*E203</f>
        <v>57.06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_xlfn.XLOOKUP('orders worksheet'!C204,'customers worsheet'!A:A,'customers worsheet'!B:B)</f>
        <v>Tallie felip</v>
      </c>
      <c r="G204" s="2" t="str">
        <f>IF(_xlfn.XLOOKUP(F204,'customers worsheet'!B:B,'customers worsheet'!C:C," ",0)=0," ", _xlfn.XLOOKUP(F204,'customers worsheet'!B:B,'customers worsheet'!C:C," ",0))</f>
        <v>tfelip5m@typepad.com</v>
      </c>
      <c r="H204" s="2" t="str">
        <f>_xlfn.XLOOKUP(F204,'customers worsheet'!B:B,'customers worsheet'!G:G)</f>
        <v>United States</v>
      </c>
      <c r="I204" t="str">
        <f>_xlfn.XLOOKUP(D204,'products worsheet'!A:A,'products worsheet'!B:B)</f>
        <v>Lib</v>
      </c>
      <c r="J204" t="str">
        <f t="shared" si="7"/>
        <v>Liberica</v>
      </c>
      <c r="K204" t="str">
        <f>_xlfn.XLOOKUP(D204,'products worsheet'!A:A,'products worsheet'!D:D)</f>
        <v>D</v>
      </c>
      <c r="L204" t="str">
        <f t="shared" si="6"/>
        <v>Dark</v>
      </c>
      <c r="M204" s="5">
        <f>_xlfn.XLOOKUP(D204,'products worsheet'!A:A,'products worsheet'!F:F)</f>
        <v>2.5</v>
      </c>
      <c r="N204" s="7">
        <f>_xlfn.XLOOKUP(D204,'products worsheet'!A:A,'products worsheet'!G:G)</f>
        <v>29.784999999999997</v>
      </c>
      <c r="O204" s="9">
        <f>N204*E204</f>
        <v>178.70999999999998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_xlfn.XLOOKUP('orders worksheet'!C205,'customers worsheet'!A:A,'customers worsheet'!B:B)</f>
        <v>Vanna Le - Count</v>
      </c>
      <c r="G205" s="2" t="str">
        <f>IF(_xlfn.XLOOKUP(F205,'customers worsheet'!B:B,'customers worsheet'!C:C," ",0)=0," ", _xlfn.XLOOKUP(F205,'customers worsheet'!B:B,'customers worsheet'!C:C," ",0))</f>
        <v>vle5n@disqus.com</v>
      </c>
      <c r="H205" s="2" t="str">
        <f>_xlfn.XLOOKUP(F205,'customers worsheet'!B:B,'customers worsheet'!G:G)</f>
        <v>United States</v>
      </c>
      <c r="I205" t="str">
        <f>_xlfn.XLOOKUP(D205,'products worsheet'!A:A,'products worsheet'!B:B)</f>
        <v>Lib</v>
      </c>
      <c r="J205" t="str">
        <f t="shared" si="7"/>
        <v>Liberica</v>
      </c>
      <c r="K205" t="str">
        <f>_xlfn.XLOOKUP(D205,'products worsheet'!A:A,'products worsheet'!D:D)</f>
        <v>L</v>
      </c>
      <c r="L205" t="str">
        <f t="shared" si="6"/>
        <v>Light</v>
      </c>
      <c r="M205" s="5">
        <f>_xlfn.XLOOKUP(D205,'products worsheet'!A:A,'products worsheet'!F:F)</f>
        <v>0.2</v>
      </c>
      <c r="N205" s="7">
        <f>_xlfn.XLOOKUP(D205,'products worsheet'!A:A,'products worsheet'!G:G)</f>
        <v>4.7549999999999999</v>
      </c>
      <c r="O205" s="9">
        <f>N205*E205</f>
        <v>4.7549999999999999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_xlfn.XLOOKUP('orders worksheet'!C206,'customers worsheet'!A:A,'customers worsheet'!B:B)</f>
        <v>Sarette Ducarel</v>
      </c>
      <c r="G206" s="2" t="str">
        <f>IF(_xlfn.XLOOKUP(F206,'customers worsheet'!B:B,'customers worsheet'!C:C," ",0)=0," ", _xlfn.XLOOKUP(F206,'customers worsheet'!B:B,'customers worsheet'!C:C," ",0))</f>
        <v xml:space="preserve"> </v>
      </c>
      <c r="H206" s="2" t="str">
        <f>_xlfn.XLOOKUP(F206,'customers worsheet'!B:B,'customers worsheet'!G:G)</f>
        <v>United States</v>
      </c>
      <c r="I206" t="str">
        <f>_xlfn.XLOOKUP(D206,'products worsheet'!A:A,'products worsheet'!B:B)</f>
        <v>Exc</v>
      </c>
      <c r="J206" t="str">
        <f t="shared" si="7"/>
        <v>Excelsa</v>
      </c>
      <c r="K206" t="str">
        <f>_xlfn.XLOOKUP(D206,'products worsheet'!A:A,'products worsheet'!D:D)</f>
        <v>M</v>
      </c>
      <c r="L206" t="str">
        <f t="shared" si="6"/>
        <v>Medium</v>
      </c>
      <c r="M206" s="5">
        <f>_xlfn.XLOOKUP(D206,'products worsheet'!A:A,'products worsheet'!F:F)</f>
        <v>1</v>
      </c>
      <c r="N206" s="7">
        <f>_xlfn.XLOOKUP(D206,'products worsheet'!A:A,'products worsheet'!G:G)</f>
        <v>13.75</v>
      </c>
      <c r="O206" s="9">
        <f>N206*E206</f>
        <v>82.5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_xlfn.XLOOKUP('orders worksheet'!C207,'customers worsheet'!A:A,'customers worsheet'!B:B)</f>
        <v>Kendra Glison</v>
      </c>
      <c r="G207" s="2" t="str">
        <f>IF(_xlfn.XLOOKUP(F207,'customers worsheet'!B:B,'customers worsheet'!C:C," ",0)=0," ", _xlfn.XLOOKUP(F207,'customers worsheet'!B:B,'customers worsheet'!C:C," ",0))</f>
        <v xml:space="preserve"> </v>
      </c>
      <c r="H207" s="2" t="str">
        <f>_xlfn.XLOOKUP(F207,'customers worsheet'!B:B,'customers worsheet'!G:G)</f>
        <v>United States</v>
      </c>
      <c r="I207" t="str">
        <f>_xlfn.XLOOKUP(D207,'products worsheet'!A:A,'products worsheet'!B:B)</f>
        <v>Rob</v>
      </c>
      <c r="J207" t="str">
        <f t="shared" si="7"/>
        <v>Robusta</v>
      </c>
      <c r="K207" t="str">
        <f>_xlfn.XLOOKUP(D207,'products worsheet'!A:A,'products worsheet'!D:D)</f>
        <v>D</v>
      </c>
      <c r="L207" t="str">
        <f t="shared" si="6"/>
        <v>Dark</v>
      </c>
      <c r="M207" s="5">
        <f>_xlfn.XLOOKUP(D207,'products worsheet'!A:A,'products worsheet'!F:F)</f>
        <v>0.2</v>
      </c>
      <c r="N207" s="7">
        <f>_xlfn.XLOOKUP(D207,'products worsheet'!A:A,'products worsheet'!G:G)</f>
        <v>2.6849999999999996</v>
      </c>
      <c r="O207" s="9">
        <f>N207*E207</f>
        <v>8.0549999999999997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_xlfn.XLOOKUP('orders worksheet'!C208,'customers worsheet'!A:A,'customers worsheet'!B:B)</f>
        <v>Nertie Poolman</v>
      </c>
      <c r="G208" s="2" t="str">
        <f>IF(_xlfn.XLOOKUP(F208,'customers worsheet'!B:B,'customers worsheet'!C:C," ",0)=0," ", _xlfn.XLOOKUP(F208,'customers worsheet'!B:B,'customers worsheet'!C:C," ",0))</f>
        <v>npoolman5q@howstuffworks.com</v>
      </c>
      <c r="H208" s="2" t="str">
        <f>_xlfn.XLOOKUP(F208,'customers worsheet'!B:B,'customers worsheet'!G:G)</f>
        <v>United States</v>
      </c>
      <c r="I208" t="str">
        <f>_xlfn.XLOOKUP(D208,'products worsheet'!A:A,'products worsheet'!B:B)</f>
        <v>Ara</v>
      </c>
      <c r="J208" t="str">
        <f t="shared" si="7"/>
        <v>Arabica</v>
      </c>
      <c r="K208" t="str">
        <f>_xlfn.XLOOKUP(D208,'products worsheet'!A:A,'products worsheet'!D:D)</f>
        <v>M</v>
      </c>
      <c r="L208" t="str">
        <f t="shared" si="6"/>
        <v>Medium</v>
      </c>
      <c r="M208" s="5">
        <f>_xlfn.XLOOKUP(D208,'products worsheet'!A:A,'products worsheet'!F:F)</f>
        <v>1</v>
      </c>
      <c r="N208" s="7">
        <f>_xlfn.XLOOKUP(D208,'products worsheet'!A:A,'products worsheet'!G:G)</f>
        <v>11.25</v>
      </c>
      <c r="O208" s="9">
        <f>N208*E208</f>
        <v>22.5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_xlfn.XLOOKUP('orders worksheet'!C209,'customers worsheet'!A:A,'customers worsheet'!B:B)</f>
        <v>Orbadiah Duny</v>
      </c>
      <c r="G209" s="2" t="str">
        <f>IF(_xlfn.XLOOKUP(F209,'customers worsheet'!B:B,'customers worsheet'!C:C," ",0)=0," ", _xlfn.XLOOKUP(F209,'customers worsheet'!B:B,'customers worsheet'!C:C," ",0))</f>
        <v>oduny5r@constantcontact.com</v>
      </c>
      <c r="H209" s="2" t="str">
        <f>_xlfn.XLOOKUP(F209,'customers worsheet'!B:B,'customers worsheet'!G:G)</f>
        <v>United States</v>
      </c>
      <c r="I209" t="str">
        <f>_xlfn.XLOOKUP(D209,'products worsheet'!A:A,'products worsheet'!B:B)</f>
        <v>Ara</v>
      </c>
      <c r="J209" t="str">
        <f t="shared" si="7"/>
        <v>Arabica</v>
      </c>
      <c r="K209" t="str">
        <f>_xlfn.XLOOKUP(D209,'products worsheet'!A:A,'products worsheet'!D:D)</f>
        <v>M</v>
      </c>
      <c r="L209" t="str">
        <f t="shared" si="6"/>
        <v>Medium</v>
      </c>
      <c r="M209" s="5">
        <f>_xlfn.XLOOKUP(D209,'products worsheet'!A:A,'products worsheet'!F:F)</f>
        <v>0.5</v>
      </c>
      <c r="N209" s="7">
        <f>_xlfn.XLOOKUP(D209,'products worsheet'!A:A,'products worsheet'!G:G)</f>
        <v>6.75</v>
      </c>
      <c r="O209" s="9">
        <f>N209*E209</f>
        <v>40.5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_xlfn.XLOOKUP('orders worksheet'!C210,'customers worsheet'!A:A,'customers worsheet'!B:B)</f>
        <v>Constance Halfhide</v>
      </c>
      <c r="G210" s="2" t="str">
        <f>IF(_xlfn.XLOOKUP(F210,'customers worsheet'!B:B,'customers worsheet'!C:C," ",0)=0," ", _xlfn.XLOOKUP(F210,'customers worsheet'!B:B,'customers worsheet'!C:C," ",0))</f>
        <v>chalfhide5s@google.ru</v>
      </c>
      <c r="H210" s="2" t="str">
        <f>_xlfn.XLOOKUP(F210,'customers worsheet'!B:B,'customers worsheet'!G:G)</f>
        <v>Ireland</v>
      </c>
      <c r="I210" t="str">
        <f>_xlfn.XLOOKUP(D210,'products worsheet'!A:A,'products worsheet'!B:B)</f>
        <v>Exc</v>
      </c>
      <c r="J210" t="str">
        <f t="shared" si="7"/>
        <v>Excelsa</v>
      </c>
      <c r="K210" t="str">
        <f>_xlfn.XLOOKUP(D210,'products worsheet'!A:A,'products worsheet'!D:D)</f>
        <v>D</v>
      </c>
      <c r="L210" t="str">
        <f t="shared" si="6"/>
        <v>Dark</v>
      </c>
      <c r="M210" s="5">
        <f>_xlfn.XLOOKUP(D210,'products worsheet'!A:A,'products worsheet'!F:F)</f>
        <v>0.5</v>
      </c>
      <c r="N210" s="7">
        <f>_xlfn.XLOOKUP(D210,'products worsheet'!A:A,'products worsheet'!G:G)</f>
        <v>7.29</v>
      </c>
      <c r="O210" s="9">
        <f>N210*E210</f>
        <v>29.16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_xlfn.XLOOKUP('orders worksheet'!C211,'customers worsheet'!A:A,'customers worsheet'!B:B)</f>
        <v>Fransisco Malecky</v>
      </c>
      <c r="G211" s="2" t="str">
        <f>IF(_xlfn.XLOOKUP(F211,'customers worsheet'!B:B,'customers worsheet'!C:C," ",0)=0," ", _xlfn.XLOOKUP(F211,'customers worsheet'!B:B,'customers worsheet'!C:C," ",0))</f>
        <v>fmalecky5t@list-manage.com</v>
      </c>
      <c r="H211" s="2" t="str">
        <f>_xlfn.XLOOKUP(F211,'customers worsheet'!B:B,'customers worsheet'!G:G)</f>
        <v>United Kingdom</v>
      </c>
      <c r="I211" t="str">
        <f>_xlfn.XLOOKUP(D211,'products worsheet'!A:A,'products worsheet'!B:B)</f>
        <v>Ara</v>
      </c>
      <c r="J211" t="str">
        <f t="shared" si="7"/>
        <v>Arabica</v>
      </c>
      <c r="K211" t="str">
        <f>_xlfn.XLOOKUP(D211,'products worsheet'!A:A,'products worsheet'!D:D)</f>
        <v>M</v>
      </c>
      <c r="L211" t="str">
        <f t="shared" si="6"/>
        <v>Medium</v>
      </c>
      <c r="M211" s="5">
        <f>_xlfn.XLOOKUP(D211,'products worsheet'!A:A,'products worsheet'!F:F)</f>
        <v>0.5</v>
      </c>
      <c r="N211" s="7">
        <f>_xlfn.XLOOKUP(D211,'products worsheet'!A:A,'products worsheet'!G:G)</f>
        <v>6.75</v>
      </c>
      <c r="O211" s="9">
        <f>N211*E211</f>
        <v>6.75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_xlfn.XLOOKUP('orders worksheet'!C212,'customers worsheet'!A:A,'customers worsheet'!B:B)</f>
        <v>Anselma Attwater</v>
      </c>
      <c r="G212" s="2" t="str">
        <f>IF(_xlfn.XLOOKUP(F212,'customers worsheet'!B:B,'customers worsheet'!C:C," ",0)=0," ", _xlfn.XLOOKUP(F212,'customers worsheet'!B:B,'customers worsheet'!C:C," ",0))</f>
        <v>aattwater5u@wikia.com</v>
      </c>
      <c r="H212" s="2" t="str">
        <f>_xlfn.XLOOKUP(F212,'customers worsheet'!B:B,'customers worsheet'!G:G)</f>
        <v>United States</v>
      </c>
      <c r="I212" t="str">
        <f>_xlfn.XLOOKUP(D212,'products worsheet'!A:A,'products worsheet'!B:B)</f>
        <v>Lib</v>
      </c>
      <c r="J212" t="str">
        <f t="shared" si="7"/>
        <v>Liberica</v>
      </c>
      <c r="K212" t="str">
        <f>_xlfn.XLOOKUP(D212,'products worsheet'!A:A,'products worsheet'!D:D)</f>
        <v>D</v>
      </c>
      <c r="L212" t="str">
        <f t="shared" si="6"/>
        <v>Dark</v>
      </c>
      <c r="M212" s="5">
        <f>_xlfn.XLOOKUP(D212,'products worsheet'!A:A,'products worsheet'!F:F)</f>
        <v>1</v>
      </c>
      <c r="N212" s="7">
        <f>_xlfn.XLOOKUP(D212,'products worsheet'!A:A,'products worsheet'!G:G)</f>
        <v>12.95</v>
      </c>
      <c r="O212" s="9">
        <f>N212*E212</f>
        <v>51.8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_xlfn.XLOOKUP('orders worksheet'!C213,'customers worsheet'!A:A,'customers worsheet'!B:B)</f>
        <v>Minette Whellans</v>
      </c>
      <c r="G213" s="2" t="str">
        <f>IF(_xlfn.XLOOKUP(F213,'customers worsheet'!B:B,'customers worsheet'!C:C," ",0)=0," ", _xlfn.XLOOKUP(F213,'customers worsheet'!B:B,'customers worsheet'!C:C," ",0))</f>
        <v>mwhellans5v@mapquest.com</v>
      </c>
      <c r="H213" s="2" t="str">
        <f>_xlfn.XLOOKUP(F213,'customers worsheet'!B:B,'customers worsheet'!G:G)</f>
        <v>United States</v>
      </c>
      <c r="I213" t="str">
        <f>_xlfn.XLOOKUP(D213,'products worsheet'!A:A,'products worsheet'!B:B)</f>
        <v>Exc</v>
      </c>
      <c r="J213" t="str">
        <f t="shared" si="7"/>
        <v>Excelsa</v>
      </c>
      <c r="K213" t="str">
        <f>_xlfn.XLOOKUP(D213,'products worsheet'!A:A,'products worsheet'!D:D)</f>
        <v>L</v>
      </c>
      <c r="L213" t="str">
        <f t="shared" si="6"/>
        <v>Light</v>
      </c>
      <c r="M213" s="5">
        <f>_xlfn.XLOOKUP(D213,'products worsheet'!A:A,'products worsheet'!F:F)</f>
        <v>0.5</v>
      </c>
      <c r="N213" s="7">
        <f>_xlfn.XLOOKUP(D213,'products worsheet'!A:A,'products worsheet'!G:G)</f>
        <v>8.91</v>
      </c>
      <c r="O213" s="9">
        <f>N213*E213</f>
        <v>53.46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_xlfn.XLOOKUP('orders worksheet'!C214,'customers worsheet'!A:A,'customers worsheet'!B:B)</f>
        <v>Dael Camilletti</v>
      </c>
      <c r="G214" s="2" t="str">
        <f>IF(_xlfn.XLOOKUP(F214,'customers worsheet'!B:B,'customers worsheet'!C:C," ",0)=0," ", _xlfn.XLOOKUP(F214,'customers worsheet'!B:B,'customers worsheet'!C:C," ",0))</f>
        <v>dcamilletti5w@businesswire.com</v>
      </c>
      <c r="H214" s="2" t="str">
        <f>_xlfn.XLOOKUP(F214,'customers worsheet'!B:B,'customers worsheet'!G:G)</f>
        <v>United States</v>
      </c>
      <c r="I214" t="str">
        <f>_xlfn.XLOOKUP(D214,'products worsheet'!A:A,'products worsheet'!B:B)</f>
        <v>Exc</v>
      </c>
      <c r="J214" t="str">
        <f t="shared" si="7"/>
        <v>Excelsa</v>
      </c>
      <c r="K214" t="str">
        <f>_xlfn.XLOOKUP(D214,'products worsheet'!A:A,'products worsheet'!D:D)</f>
        <v>D</v>
      </c>
      <c r="L214" t="str">
        <f t="shared" si="6"/>
        <v>Dark</v>
      </c>
      <c r="M214" s="5">
        <f>_xlfn.XLOOKUP(D214,'products worsheet'!A:A,'products worsheet'!F:F)</f>
        <v>0.2</v>
      </c>
      <c r="N214" s="7">
        <f>_xlfn.XLOOKUP(D214,'products worsheet'!A:A,'products worsheet'!G:G)</f>
        <v>3.645</v>
      </c>
      <c r="O214" s="9">
        <f>N214*E214</f>
        <v>14.58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_xlfn.XLOOKUP('orders worksheet'!C215,'customers worsheet'!A:A,'customers worsheet'!B:B)</f>
        <v>Emiline Galgey</v>
      </c>
      <c r="G215" s="2" t="str">
        <f>IF(_xlfn.XLOOKUP(F215,'customers worsheet'!B:B,'customers worsheet'!C:C," ",0)=0," ", _xlfn.XLOOKUP(F215,'customers worsheet'!B:B,'customers worsheet'!C:C," ",0))</f>
        <v>egalgey5x@wufoo.com</v>
      </c>
      <c r="H215" s="2" t="str">
        <f>_xlfn.XLOOKUP(F215,'customers worsheet'!B:B,'customers worsheet'!G:G)</f>
        <v>United States</v>
      </c>
      <c r="I215" t="str">
        <f>_xlfn.XLOOKUP(D215,'products worsheet'!A:A,'products worsheet'!B:B)</f>
        <v>Rob</v>
      </c>
      <c r="J215" t="str">
        <f t="shared" si="7"/>
        <v>Robusta</v>
      </c>
      <c r="K215" t="str">
        <f>_xlfn.XLOOKUP(D215,'products worsheet'!A:A,'products worsheet'!D:D)</f>
        <v>D</v>
      </c>
      <c r="L215" t="str">
        <f t="shared" si="6"/>
        <v>Dark</v>
      </c>
      <c r="M215" s="5">
        <f>_xlfn.XLOOKUP(D215,'products worsheet'!A:A,'products worsheet'!F:F)</f>
        <v>2.5</v>
      </c>
      <c r="N215" s="7">
        <f>_xlfn.XLOOKUP(D215,'products worsheet'!A:A,'products worsheet'!G:G)</f>
        <v>20.584999999999997</v>
      </c>
      <c r="O215" s="9">
        <f>N215*E215</f>
        <v>20.584999999999997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_xlfn.XLOOKUP('orders worksheet'!C216,'customers worsheet'!A:A,'customers worsheet'!B:B)</f>
        <v>Murdock Hame</v>
      </c>
      <c r="G216" s="2" t="str">
        <f>IF(_xlfn.XLOOKUP(F216,'customers worsheet'!B:B,'customers worsheet'!C:C," ",0)=0," ", _xlfn.XLOOKUP(F216,'customers worsheet'!B:B,'customers worsheet'!C:C," ",0))</f>
        <v>mhame5y@newsvine.com</v>
      </c>
      <c r="H216" s="2" t="str">
        <f>_xlfn.XLOOKUP(F216,'customers worsheet'!B:B,'customers worsheet'!G:G)</f>
        <v>Ireland</v>
      </c>
      <c r="I216" t="str">
        <f>_xlfn.XLOOKUP(D216,'products worsheet'!A:A,'products worsheet'!B:B)</f>
        <v>Lib</v>
      </c>
      <c r="J216" t="str">
        <f t="shared" si="7"/>
        <v>Liberica</v>
      </c>
      <c r="K216" t="str">
        <f>_xlfn.XLOOKUP(D216,'products worsheet'!A:A,'products worsheet'!D:D)</f>
        <v>L</v>
      </c>
      <c r="L216" t="str">
        <f t="shared" si="6"/>
        <v>Light</v>
      </c>
      <c r="M216" s="5">
        <f>_xlfn.XLOOKUP(D216,'products worsheet'!A:A,'products worsheet'!F:F)</f>
        <v>1</v>
      </c>
      <c r="N216" s="7">
        <f>_xlfn.XLOOKUP(D216,'products worsheet'!A:A,'products worsheet'!G:G)</f>
        <v>15.85</v>
      </c>
      <c r="O216" s="9">
        <f>N216*E216</f>
        <v>31.7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_xlfn.XLOOKUP('orders worksheet'!C217,'customers worsheet'!A:A,'customers worsheet'!B:B)</f>
        <v>Ilka Gurnee</v>
      </c>
      <c r="G217" s="2" t="str">
        <f>IF(_xlfn.XLOOKUP(F217,'customers worsheet'!B:B,'customers worsheet'!C:C," ",0)=0," ", _xlfn.XLOOKUP(F217,'customers worsheet'!B:B,'customers worsheet'!C:C," ",0))</f>
        <v>igurnee5z@usnews.com</v>
      </c>
      <c r="H217" s="2" t="str">
        <f>_xlfn.XLOOKUP(F217,'customers worsheet'!B:B,'customers worsheet'!G:G)</f>
        <v>United States</v>
      </c>
      <c r="I217" t="str">
        <f>_xlfn.XLOOKUP(D217,'products worsheet'!A:A,'products worsheet'!B:B)</f>
        <v>Lib</v>
      </c>
      <c r="J217" t="str">
        <f t="shared" si="7"/>
        <v>Liberica</v>
      </c>
      <c r="K217" t="str">
        <f>_xlfn.XLOOKUP(D217,'products worsheet'!A:A,'products worsheet'!D:D)</f>
        <v>D</v>
      </c>
      <c r="L217" t="str">
        <f t="shared" si="6"/>
        <v>Dark</v>
      </c>
      <c r="M217" s="5">
        <f>_xlfn.XLOOKUP(D217,'products worsheet'!A:A,'products worsheet'!F:F)</f>
        <v>0.2</v>
      </c>
      <c r="N217" s="7">
        <f>_xlfn.XLOOKUP(D217,'products worsheet'!A:A,'products worsheet'!G:G)</f>
        <v>3.8849999999999998</v>
      </c>
      <c r="O217" s="9">
        <f>N217*E217</f>
        <v>23.31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_xlfn.XLOOKUP('orders worksheet'!C218,'customers worsheet'!A:A,'customers worsheet'!B:B)</f>
        <v>Alfy Snowding</v>
      </c>
      <c r="G218" s="2" t="str">
        <f>IF(_xlfn.XLOOKUP(F218,'customers worsheet'!B:B,'customers worsheet'!C:C," ",0)=0," ", _xlfn.XLOOKUP(F218,'customers worsheet'!B:B,'customers worsheet'!C:C," ",0))</f>
        <v>asnowding60@comsenz.com</v>
      </c>
      <c r="H218" s="2" t="str">
        <f>_xlfn.XLOOKUP(F218,'customers worsheet'!B:B,'customers worsheet'!G:G)</f>
        <v>United States</v>
      </c>
      <c r="I218" t="str">
        <f>_xlfn.XLOOKUP(D218,'products worsheet'!A:A,'products worsheet'!B:B)</f>
        <v>Lib</v>
      </c>
      <c r="J218" t="str">
        <f t="shared" si="7"/>
        <v>Liberica</v>
      </c>
      <c r="K218" t="str">
        <f>_xlfn.XLOOKUP(D218,'products worsheet'!A:A,'products worsheet'!D:D)</f>
        <v>M</v>
      </c>
      <c r="L218" t="str">
        <f t="shared" si="6"/>
        <v>Medium</v>
      </c>
      <c r="M218" s="5">
        <f>_xlfn.XLOOKUP(D218,'products worsheet'!A:A,'products worsheet'!F:F)</f>
        <v>1</v>
      </c>
      <c r="N218" s="7">
        <f>_xlfn.XLOOKUP(D218,'products worsheet'!A:A,'products worsheet'!G:G)</f>
        <v>14.55</v>
      </c>
      <c r="O218" s="9">
        <f>N218*E218</f>
        <v>58.2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_xlfn.XLOOKUP('orders worksheet'!C219,'customers worsheet'!A:A,'customers worsheet'!B:B)</f>
        <v>Godfry Poinsett</v>
      </c>
      <c r="G219" s="2" t="str">
        <f>IF(_xlfn.XLOOKUP(F219,'customers worsheet'!B:B,'customers worsheet'!C:C," ",0)=0," ", _xlfn.XLOOKUP(F219,'customers worsheet'!B:B,'customers worsheet'!C:C," ",0))</f>
        <v>gpoinsett61@berkeley.edu</v>
      </c>
      <c r="H219" s="2" t="str">
        <f>_xlfn.XLOOKUP(F219,'customers worsheet'!B:B,'customers worsheet'!G:G)</f>
        <v>United States</v>
      </c>
      <c r="I219" t="str">
        <f>_xlfn.XLOOKUP(D219,'products worsheet'!A:A,'products worsheet'!B:B)</f>
        <v>Exc</v>
      </c>
      <c r="J219" t="str">
        <f t="shared" si="7"/>
        <v>Excelsa</v>
      </c>
      <c r="K219" t="str">
        <f>_xlfn.XLOOKUP(D219,'products worsheet'!A:A,'products worsheet'!D:D)</f>
        <v>L</v>
      </c>
      <c r="L219" t="str">
        <f t="shared" si="6"/>
        <v>Light</v>
      </c>
      <c r="M219" s="5">
        <f>_xlfn.XLOOKUP(D219,'products worsheet'!A:A,'products worsheet'!F:F)</f>
        <v>0.5</v>
      </c>
      <c r="N219" s="7">
        <f>_xlfn.XLOOKUP(D219,'products worsheet'!A:A,'products worsheet'!G:G)</f>
        <v>8.91</v>
      </c>
      <c r="O219" s="9">
        <f>N219*E219</f>
        <v>35.64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_xlfn.XLOOKUP('orders worksheet'!C220,'customers worsheet'!A:A,'customers worsheet'!B:B)</f>
        <v>Rem Furman</v>
      </c>
      <c r="G220" s="2" t="str">
        <f>IF(_xlfn.XLOOKUP(F220,'customers worsheet'!B:B,'customers worsheet'!C:C," ",0)=0," ", _xlfn.XLOOKUP(F220,'customers worsheet'!B:B,'customers worsheet'!C:C," ",0))</f>
        <v>rfurman62@t.co</v>
      </c>
      <c r="H220" s="2" t="str">
        <f>_xlfn.XLOOKUP(F220,'customers worsheet'!B:B,'customers worsheet'!G:G)</f>
        <v>Ireland</v>
      </c>
      <c r="I220" t="str">
        <f>_xlfn.XLOOKUP(D220,'products worsheet'!A:A,'products worsheet'!B:B)</f>
        <v>Ara</v>
      </c>
      <c r="J220" t="str">
        <f t="shared" si="7"/>
        <v>Arabica</v>
      </c>
      <c r="K220" t="str">
        <f>_xlfn.XLOOKUP(D220,'products worsheet'!A:A,'products worsheet'!D:D)</f>
        <v>M</v>
      </c>
      <c r="L220" t="str">
        <f t="shared" si="6"/>
        <v>Medium</v>
      </c>
      <c r="M220" s="5">
        <f>_xlfn.XLOOKUP(D220,'products worsheet'!A:A,'products worsheet'!F:F)</f>
        <v>1</v>
      </c>
      <c r="N220" s="7">
        <f>_xlfn.XLOOKUP(D220,'products worsheet'!A:A,'products worsheet'!G:G)</f>
        <v>11.25</v>
      </c>
      <c r="O220" s="9">
        <f>N220*E220</f>
        <v>56.25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_xlfn.XLOOKUP('orders worksheet'!C221,'customers worsheet'!A:A,'customers worsheet'!B:B)</f>
        <v>Charis Crosier</v>
      </c>
      <c r="G221" s="2" t="str">
        <f>IF(_xlfn.XLOOKUP(F221,'customers worsheet'!B:B,'customers worsheet'!C:C," ",0)=0," ", _xlfn.XLOOKUP(F221,'customers worsheet'!B:B,'customers worsheet'!C:C," ",0))</f>
        <v>ccrosier63@xrea.com</v>
      </c>
      <c r="H221" s="2" t="str">
        <f>_xlfn.XLOOKUP(F221,'customers worsheet'!B:B,'customers worsheet'!G:G)</f>
        <v>United States</v>
      </c>
      <c r="I221" t="str">
        <f>_xlfn.XLOOKUP(D221,'products worsheet'!A:A,'products worsheet'!B:B)</f>
        <v>Rob</v>
      </c>
      <c r="J221" t="str">
        <f t="shared" si="7"/>
        <v>Robusta</v>
      </c>
      <c r="K221" t="str">
        <f>_xlfn.XLOOKUP(D221,'products worsheet'!A:A,'products worsheet'!D:D)</f>
        <v>L</v>
      </c>
      <c r="L221" t="str">
        <f t="shared" si="6"/>
        <v>Light</v>
      </c>
      <c r="M221" s="5">
        <f>_xlfn.XLOOKUP(D221,'products worsheet'!A:A,'products worsheet'!F:F)</f>
        <v>0.2</v>
      </c>
      <c r="N221" s="7">
        <f>_xlfn.XLOOKUP(D221,'products worsheet'!A:A,'products worsheet'!G:G)</f>
        <v>3.5849999999999995</v>
      </c>
      <c r="O221" s="9">
        <f>N221*E221</f>
        <v>10.754999999999999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_xlfn.XLOOKUP('orders worksheet'!C222,'customers worsheet'!A:A,'customers worsheet'!B:B)</f>
        <v>Charis Crosier</v>
      </c>
      <c r="G222" s="2" t="str">
        <f>IF(_xlfn.XLOOKUP(F222,'customers worsheet'!B:B,'customers worsheet'!C:C," ",0)=0," ", _xlfn.XLOOKUP(F222,'customers worsheet'!B:B,'customers worsheet'!C:C," ",0))</f>
        <v>ccrosier63@xrea.com</v>
      </c>
      <c r="H222" s="2" t="str">
        <f>_xlfn.XLOOKUP(F222,'customers worsheet'!B:B,'customers worsheet'!G:G)</f>
        <v>United States</v>
      </c>
      <c r="I222" t="str">
        <f>_xlfn.XLOOKUP(D222,'products worsheet'!A:A,'products worsheet'!B:B)</f>
        <v>Rob</v>
      </c>
      <c r="J222" t="str">
        <f t="shared" si="7"/>
        <v>Robusta</v>
      </c>
      <c r="K222" t="str">
        <f>_xlfn.XLOOKUP(D222,'products worsheet'!A:A,'products worsheet'!D:D)</f>
        <v>M</v>
      </c>
      <c r="L222" t="str">
        <f t="shared" si="6"/>
        <v>Medium</v>
      </c>
      <c r="M222" s="5">
        <f>_xlfn.XLOOKUP(D222,'products worsheet'!A:A,'products worsheet'!F:F)</f>
        <v>0.2</v>
      </c>
      <c r="N222" s="7">
        <f>_xlfn.XLOOKUP(D222,'products worsheet'!A:A,'products worsheet'!G:G)</f>
        <v>2.9849999999999999</v>
      </c>
      <c r="O222" s="9">
        <f>N222*E222</f>
        <v>14.924999999999999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_xlfn.XLOOKUP('orders worksheet'!C223,'customers worsheet'!A:A,'customers worsheet'!B:B)</f>
        <v>Lenka Rushmer</v>
      </c>
      <c r="G223" s="2" t="str">
        <f>IF(_xlfn.XLOOKUP(F223,'customers worsheet'!B:B,'customers worsheet'!C:C," ",0)=0," ", _xlfn.XLOOKUP(F223,'customers worsheet'!B:B,'customers worsheet'!C:C," ",0))</f>
        <v>lrushmer65@europa.eu</v>
      </c>
      <c r="H223" s="2" t="str">
        <f>_xlfn.XLOOKUP(F223,'customers worsheet'!B:B,'customers worsheet'!G:G)</f>
        <v>United States</v>
      </c>
      <c r="I223" t="str">
        <f>_xlfn.XLOOKUP(D223,'products worsheet'!A:A,'products worsheet'!B:B)</f>
        <v>Ara</v>
      </c>
      <c r="J223" t="str">
        <f t="shared" si="7"/>
        <v>Arabica</v>
      </c>
      <c r="K223" t="str">
        <f>_xlfn.XLOOKUP(D223,'products worsheet'!A:A,'products worsheet'!D:D)</f>
        <v>L</v>
      </c>
      <c r="L223" t="str">
        <f t="shared" si="6"/>
        <v>Light</v>
      </c>
      <c r="M223" s="5">
        <f>_xlfn.XLOOKUP(D223,'products worsheet'!A:A,'products worsheet'!F:F)</f>
        <v>1</v>
      </c>
      <c r="N223" s="7">
        <f>_xlfn.XLOOKUP(D223,'products worsheet'!A:A,'products worsheet'!G:G)</f>
        <v>12.95</v>
      </c>
      <c r="O223" s="9">
        <f>N223*E223</f>
        <v>77.699999999999989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_xlfn.XLOOKUP('orders worksheet'!C224,'customers worsheet'!A:A,'customers worsheet'!B:B)</f>
        <v>Waneta Edinborough</v>
      </c>
      <c r="G224" s="2" t="str">
        <f>IF(_xlfn.XLOOKUP(F224,'customers worsheet'!B:B,'customers worsheet'!C:C," ",0)=0," ", _xlfn.XLOOKUP(F224,'customers worsheet'!B:B,'customers worsheet'!C:C," ",0))</f>
        <v>wedinborough66@github.io</v>
      </c>
      <c r="H224" s="2" t="str">
        <f>_xlfn.XLOOKUP(F224,'customers worsheet'!B:B,'customers worsheet'!G:G)</f>
        <v>United States</v>
      </c>
      <c r="I224" t="str">
        <f>_xlfn.XLOOKUP(D224,'products worsheet'!A:A,'products worsheet'!B:B)</f>
        <v>Lib</v>
      </c>
      <c r="J224" t="str">
        <f t="shared" si="7"/>
        <v>Liberica</v>
      </c>
      <c r="K224" t="str">
        <f>_xlfn.XLOOKUP(D224,'products worsheet'!A:A,'products worsheet'!D:D)</f>
        <v>D</v>
      </c>
      <c r="L224" t="str">
        <f t="shared" si="6"/>
        <v>Dark</v>
      </c>
      <c r="M224" s="5">
        <f>_xlfn.XLOOKUP(D224,'products worsheet'!A:A,'products worsheet'!F:F)</f>
        <v>0.5</v>
      </c>
      <c r="N224" s="7">
        <f>_xlfn.XLOOKUP(D224,'products worsheet'!A:A,'products worsheet'!G:G)</f>
        <v>7.77</v>
      </c>
      <c r="O224" s="9">
        <f>N224*E224</f>
        <v>23.31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_xlfn.XLOOKUP('orders worksheet'!C225,'customers worsheet'!A:A,'customers worsheet'!B:B)</f>
        <v>Bobbe Piggott</v>
      </c>
      <c r="G225" s="2" t="str">
        <f>IF(_xlfn.XLOOKUP(F225,'customers worsheet'!B:B,'customers worsheet'!C:C," ",0)=0," ", _xlfn.XLOOKUP(F225,'customers worsheet'!B:B,'customers worsheet'!C:C," ",0))</f>
        <v xml:space="preserve"> </v>
      </c>
      <c r="H225" s="2" t="str">
        <f>_xlfn.XLOOKUP(F225,'customers worsheet'!B:B,'customers worsheet'!G:G)</f>
        <v>United States</v>
      </c>
      <c r="I225" t="str">
        <f>_xlfn.XLOOKUP(D225,'products worsheet'!A:A,'products worsheet'!B:B)</f>
        <v>Exc</v>
      </c>
      <c r="J225" t="str">
        <f t="shared" si="7"/>
        <v>Excelsa</v>
      </c>
      <c r="K225" t="str">
        <f>_xlfn.XLOOKUP(D225,'products worsheet'!A:A,'products worsheet'!D:D)</f>
        <v>L</v>
      </c>
      <c r="L225" t="str">
        <f t="shared" si="6"/>
        <v>Light</v>
      </c>
      <c r="M225" s="5">
        <f>_xlfn.XLOOKUP(D225,'products worsheet'!A:A,'products worsheet'!F:F)</f>
        <v>1</v>
      </c>
      <c r="N225" s="7">
        <f>_xlfn.XLOOKUP(D225,'products worsheet'!A:A,'products worsheet'!G:G)</f>
        <v>14.85</v>
      </c>
      <c r="O225" s="9">
        <f>N225*E225</f>
        <v>59.4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_xlfn.XLOOKUP('orders worksheet'!C226,'customers worsheet'!A:A,'customers worsheet'!B:B)</f>
        <v>Ketty Bromehead</v>
      </c>
      <c r="G226" s="2" t="str">
        <f>IF(_xlfn.XLOOKUP(F226,'customers worsheet'!B:B,'customers worsheet'!C:C," ",0)=0," ", _xlfn.XLOOKUP(F226,'customers worsheet'!B:B,'customers worsheet'!C:C," ",0))</f>
        <v>kbromehead68@un.org</v>
      </c>
      <c r="H226" s="2" t="str">
        <f>_xlfn.XLOOKUP(F226,'customers worsheet'!B:B,'customers worsheet'!G:G)</f>
        <v>United States</v>
      </c>
      <c r="I226" t="str">
        <f>_xlfn.XLOOKUP(D226,'products worsheet'!A:A,'products worsheet'!B:B)</f>
        <v>Lib</v>
      </c>
      <c r="J226" t="str">
        <f t="shared" si="7"/>
        <v>Liberica</v>
      </c>
      <c r="K226" t="str">
        <f>_xlfn.XLOOKUP(D226,'products worsheet'!A:A,'products worsheet'!D:D)</f>
        <v>D</v>
      </c>
      <c r="L226" t="str">
        <f t="shared" si="6"/>
        <v>Dark</v>
      </c>
      <c r="M226" s="5">
        <f>_xlfn.XLOOKUP(D226,'products worsheet'!A:A,'products worsheet'!F:F)</f>
        <v>2.5</v>
      </c>
      <c r="N226" s="7">
        <f>_xlfn.XLOOKUP(D226,'products worsheet'!A:A,'products worsheet'!G:G)</f>
        <v>29.784999999999997</v>
      </c>
      <c r="O226" s="9">
        <f>N226*E226</f>
        <v>119.13999999999999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_xlfn.XLOOKUP('orders worksheet'!C227,'customers worsheet'!A:A,'customers worsheet'!B:B)</f>
        <v>Elsbeth Westerman</v>
      </c>
      <c r="G227" s="2" t="str">
        <f>IF(_xlfn.XLOOKUP(F227,'customers worsheet'!B:B,'customers worsheet'!C:C," ",0)=0," ", _xlfn.XLOOKUP(F227,'customers worsheet'!B:B,'customers worsheet'!C:C," ",0))</f>
        <v>ewesterman69@si.edu</v>
      </c>
      <c r="H227" s="2" t="str">
        <f>_xlfn.XLOOKUP(F227,'customers worsheet'!B:B,'customers worsheet'!G:G)</f>
        <v>Ireland</v>
      </c>
      <c r="I227" t="str">
        <f>_xlfn.XLOOKUP(D227,'products worsheet'!A:A,'products worsheet'!B:B)</f>
        <v>Rob</v>
      </c>
      <c r="J227" t="str">
        <f t="shared" si="7"/>
        <v>Robusta</v>
      </c>
      <c r="K227" t="str">
        <f>_xlfn.XLOOKUP(D227,'products worsheet'!A:A,'products worsheet'!D:D)</f>
        <v>L</v>
      </c>
      <c r="L227" t="str">
        <f t="shared" si="6"/>
        <v>Light</v>
      </c>
      <c r="M227" s="5">
        <f>_xlfn.XLOOKUP(D227,'products worsheet'!A:A,'products worsheet'!F:F)</f>
        <v>0.2</v>
      </c>
      <c r="N227" s="7">
        <f>_xlfn.XLOOKUP(D227,'products worsheet'!A:A,'products worsheet'!G:G)</f>
        <v>3.5849999999999995</v>
      </c>
      <c r="O227" s="9">
        <f>N227*E227</f>
        <v>14.339999999999998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_xlfn.XLOOKUP('orders worksheet'!C228,'customers worsheet'!A:A,'customers worsheet'!B:B)</f>
        <v>Anabelle Hutchens</v>
      </c>
      <c r="G228" s="2" t="str">
        <f>IF(_xlfn.XLOOKUP(F228,'customers worsheet'!B:B,'customers worsheet'!C:C," ",0)=0," ", _xlfn.XLOOKUP(F228,'customers worsheet'!B:B,'customers worsheet'!C:C," ",0))</f>
        <v>ahutchens6a@amazonaws.com</v>
      </c>
      <c r="H228" s="2" t="str">
        <f>_xlfn.XLOOKUP(F228,'customers worsheet'!B:B,'customers worsheet'!G:G)</f>
        <v>United States</v>
      </c>
      <c r="I228" t="str">
        <f>_xlfn.XLOOKUP(D228,'products worsheet'!A:A,'products worsheet'!B:B)</f>
        <v>Ara</v>
      </c>
      <c r="J228" t="str">
        <f t="shared" si="7"/>
        <v>Arabica</v>
      </c>
      <c r="K228" t="str">
        <f>_xlfn.XLOOKUP(D228,'products worsheet'!A:A,'products worsheet'!D:D)</f>
        <v>M</v>
      </c>
      <c r="L228" t="str">
        <f t="shared" si="6"/>
        <v>Medium</v>
      </c>
      <c r="M228" s="5">
        <f>_xlfn.XLOOKUP(D228,'products worsheet'!A:A,'products worsheet'!F:F)</f>
        <v>2.5</v>
      </c>
      <c r="N228" s="7">
        <f>_xlfn.XLOOKUP(D228,'products worsheet'!A:A,'products worsheet'!G:G)</f>
        <v>25.874999999999996</v>
      </c>
      <c r="O228" s="9">
        <f>N228*E228</f>
        <v>129.37499999999997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_xlfn.XLOOKUP('orders worksheet'!C229,'customers worsheet'!A:A,'customers worsheet'!B:B)</f>
        <v>Noak Wyvill</v>
      </c>
      <c r="G229" s="2" t="str">
        <f>IF(_xlfn.XLOOKUP(F229,'customers worsheet'!B:B,'customers worsheet'!C:C," ",0)=0," ", _xlfn.XLOOKUP(F229,'customers worsheet'!B:B,'customers worsheet'!C:C," ",0))</f>
        <v>nwyvill6b@naver.com</v>
      </c>
      <c r="H229" s="2" t="str">
        <f>_xlfn.XLOOKUP(F229,'customers worsheet'!B:B,'customers worsheet'!G:G)</f>
        <v>United Kingdom</v>
      </c>
      <c r="I229" t="str">
        <f>_xlfn.XLOOKUP(D229,'products worsheet'!A:A,'products worsheet'!B:B)</f>
        <v>Rob</v>
      </c>
      <c r="J229" t="str">
        <f t="shared" si="7"/>
        <v>Robusta</v>
      </c>
      <c r="K229" t="str">
        <f>_xlfn.XLOOKUP(D229,'products worsheet'!A:A,'products worsheet'!D:D)</f>
        <v>D</v>
      </c>
      <c r="L229" t="str">
        <f t="shared" si="6"/>
        <v>Dark</v>
      </c>
      <c r="M229" s="5">
        <f>_xlfn.XLOOKUP(D229,'products worsheet'!A:A,'products worsheet'!F:F)</f>
        <v>0.2</v>
      </c>
      <c r="N229" s="7">
        <f>_xlfn.XLOOKUP(D229,'products worsheet'!A:A,'products worsheet'!G:G)</f>
        <v>2.6849999999999996</v>
      </c>
      <c r="O229" s="9">
        <f>N229*E229</f>
        <v>16.11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_xlfn.XLOOKUP('orders worksheet'!C230,'customers worsheet'!A:A,'customers worsheet'!B:B)</f>
        <v>Beltran Mathon</v>
      </c>
      <c r="G230" s="2" t="str">
        <f>IF(_xlfn.XLOOKUP(F230,'customers worsheet'!B:B,'customers worsheet'!C:C," ",0)=0," ", _xlfn.XLOOKUP(F230,'customers worsheet'!B:B,'customers worsheet'!C:C," ",0))</f>
        <v>bmathon6c@barnesandnoble.com</v>
      </c>
      <c r="H230" s="2" t="str">
        <f>_xlfn.XLOOKUP(F230,'customers worsheet'!B:B,'customers worsheet'!G:G)</f>
        <v>United States</v>
      </c>
      <c r="I230" t="str">
        <f>_xlfn.XLOOKUP(D230,'products worsheet'!A:A,'products worsheet'!B:B)</f>
        <v>Rob</v>
      </c>
      <c r="J230" t="str">
        <f t="shared" si="7"/>
        <v>Robusta</v>
      </c>
      <c r="K230" t="str">
        <f>_xlfn.XLOOKUP(D230,'products worsheet'!A:A,'products worsheet'!D:D)</f>
        <v>L</v>
      </c>
      <c r="L230" t="str">
        <f t="shared" si="6"/>
        <v>Light</v>
      </c>
      <c r="M230" s="5">
        <f>_xlfn.XLOOKUP(D230,'products worsheet'!A:A,'products worsheet'!F:F)</f>
        <v>0.2</v>
      </c>
      <c r="N230" s="7">
        <f>_xlfn.XLOOKUP(D230,'products worsheet'!A:A,'products worsheet'!G:G)</f>
        <v>3.5849999999999995</v>
      </c>
      <c r="O230" s="9">
        <f>N230*E230</f>
        <v>17.924999999999997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_xlfn.XLOOKUP('orders worksheet'!C231,'customers worsheet'!A:A,'customers worsheet'!B:B)</f>
        <v>Kristos Streight</v>
      </c>
      <c r="G231" s="2" t="str">
        <f>IF(_xlfn.XLOOKUP(F231,'customers worsheet'!B:B,'customers worsheet'!C:C," ",0)=0," ", _xlfn.XLOOKUP(F231,'customers worsheet'!B:B,'customers worsheet'!C:C," ",0))</f>
        <v>kstreight6d@about.com</v>
      </c>
      <c r="H231" s="2" t="str">
        <f>_xlfn.XLOOKUP(F231,'customers worsheet'!B:B,'customers worsheet'!G:G)</f>
        <v>United States</v>
      </c>
      <c r="I231" t="str">
        <f>_xlfn.XLOOKUP(D231,'products worsheet'!A:A,'products worsheet'!B:B)</f>
        <v>Lib</v>
      </c>
      <c r="J231" t="str">
        <f t="shared" si="7"/>
        <v>Liberica</v>
      </c>
      <c r="K231" t="str">
        <f>_xlfn.XLOOKUP(D231,'products worsheet'!A:A,'products worsheet'!D:D)</f>
        <v>M</v>
      </c>
      <c r="L231" t="str">
        <f t="shared" si="6"/>
        <v>Medium</v>
      </c>
      <c r="M231" s="5">
        <f>_xlfn.XLOOKUP(D231,'products worsheet'!A:A,'products worsheet'!F:F)</f>
        <v>0.2</v>
      </c>
      <c r="N231" s="7">
        <f>_xlfn.XLOOKUP(D231,'products worsheet'!A:A,'products worsheet'!G:G)</f>
        <v>4.3650000000000002</v>
      </c>
      <c r="O231" s="9">
        <f>N231*E231</f>
        <v>8.73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_xlfn.XLOOKUP('orders worksheet'!C232,'customers worsheet'!A:A,'customers worsheet'!B:B)</f>
        <v>Portie Cutchie</v>
      </c>
      <c r="G232" s="2" t="str">
        <f>IF(_xlfn.XLOOKUP(F232,'customers worsheet'!B:B,'customers worsheet'!C:C," ",0)=0," ", _xlfn.XLOOKUP(F232,'customers worsheet'!B:B,'customers worsheet'!C:C," ",0))</f>
        <v>pcutchie6e@globo.com</v>
      </c>
      <c r="H232" s="2" t="str">
        <f>_xlfn.XLOOKUP(F232,'customers worsheet'!B:B,'customers worsheet'!G:G)</f>
        <v>United States</v>
      </c>
      <c r="I232" t="str">
        <f>_xlfn.XLOOKUP(D232,'products worsheet'!A:A,'products worsheet'!B:B)</f>
        <v>Ara</v>
      </c>
      <c r="J232" t="str">
        <f t="shared" si="7"/>
        <v>Arabica</v>
      </c>
      <c r="K232" t="str">
        <f>_xlfn.XLOOKUP(D232,'products worsheet'!A:A,'products worsheet'!D:D)</f>
        <v>M</v>
      </c>
      <c r="L232" t="str">
        <f t="shared" si="6"/>
        <v>Medium</v>
      </c>
      <c r="M232" s="5">
        <f>_xlfn.XLOOKUP(D232,'products worsheet'!A:A,'products worsheet'!F:F)</f>
        <v>2.5</v>
      </c>
      <c r="N232" s="7">
        <f>_xlfn.XLOOKUP(D232,'products worsheet'!A:A,'products worsheet'!G:G)</f>
        <v>25.874999999999996</v>
      </c>
      <c r="O232" s="9">
        <f>N232*E232</f>
        <v>51.749999999999993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_xlfn.XLOOKUP('orders worksheet'!C233,'customers worsheet'!A:A,'customers worsheet'!B:B)</f>
        <v>Sinclare Edsell</v>
      </c>
      <c r="G233" s="2" t="str">
        <f>IF(_xlfn.XLOOKUP(F233,'customers worsheet'!B:B,'customers worsheet'!C:C," ",0)=0," ", _xlfn.XLOOKUP(F233,'customers worsheet'!B:B,'customers worsheet'!C:C," ",0))</f>
        <v xml:space="preserve"> </v>
      </c>
      <c r="H233" s="2" t="str">
        <f>_xlfn.XLOOKUP(F233,'customers worsheet'!B:B,'customers worsheet'!G:G)</f>
        <v>United States</v>
      </c>
      <c r="I233" t="str">
        <f>_xlfn.XLOOKUP(D233,'products worsheet'!A:A,'products worsheet'!B:B)</f>
        <v>Lib</v>
      </c>
      <c r="J233" t="str">
        <f t="shared" si="7"/>
        <v>Liberica</v>
      </c>
      <c r="K233" t="str">
        <f>_xlfn.XLOOKUP(D233,'products worsheet'!A:A,'products worsheet'!D:D)</f>
        <v>M</v>
      </c>
      <c r="L233" t="str">
        <f t="shared" si="6"/>
        <v>Medium</v>
      </c>
      <c r="M233" s="5">
        <f>_xlfn.XLOOKUP(D233,'products worsheet'!A:A,'products worsheet'!F:F)</f>
        <v>0.2</v>
      </c>
      <c r="N233" s="7">
        <f>_xlfn.XLOOKUP(D233,'products worsheet'!A:A,'products worsheet'!G:G)</f>
        <v>4.3650000000000002</v>
      </c>
      <c r="O233" s="9">
        <f>N233*E233</f>
        <v>8.73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_xlfn.XLOOKUP('orders worksheet'!C234,'customers worsheet'!A:A,'customers worsheet'!B:B)</f>
        <v>Conny Gheraldi</v>
      </c>
      <c r="G234" s="2" t="str">
        <f>IF(_xlfn.XLOOKUP(F234,'customers worsheet'!B:B,'customers worsheet'!C:C," ",0)=0," ", _xlfn.XLOOKUP(F234,'customers worsheet'!B:B,'customers worsheet'!C:C," ",0))</f>
        <v>cgheraldi6g@opera.com</v>
      </c>
      <c r="H234" s="2" t="str">
        <f>_xlfn.XLOOKUP(F234,'customers worsheet'!B:B,'customers worsheet'!G:G)</f>
        <v>United Kingdom</v>
      </c>
      <c r="I234" t="str">
        <f>_xlfn.XLOOKUP(D234,'products worsheet'!A:A,'products worsheet'!B:B)</f>
        <v>Lib</v>
      </c>
      <c r="J234" t="str">
        <f t="shared" si="7"/>
        <v>Liberica</v>
      </c>
      <c r="K234" t="str">
        <f>_xlfn.XLOOKUP(D234,'products worsheet'!A:A,'products worsheet'!D:D)</f>
        <v>L</v>
      </c>
      <c r="L234" t="str">
        <f t="shared" si="6"/>
        <v>Light</v>
      </c>
      <c r="M234" s="5">
        <f>_xlfn.XLOOKUP(D234,'products worsheet'!A:A,'products worsheet'!F:F)</f>
        <v>0.2</v>
      </c>
      <c r="N234" s="7">
        <f>_xlfn.XLOOKUP(D234,'products worsheet'!A:A,'products worsheet'!G:G)</f>
        <v>4.7549999999999999</v>
      </c>
      <c r="O234" s="9">
        <f>N234*E234</f>
        <v>23.774999999999999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_xlfn.XLOOKUP('orders worksheet'!C235,'customers worsheet'!A:A,'customers worsheet'!B:B)</f>
        <v>Beryle Kenwell</v>
      </c>
      <c r="G235" s="2" t="str">
        <f>IF(_xlfn.XLOOKUP(F235,'customers worsheet'!B:B,'customers worsheet'!C:C," ",0)=0," ", _xlfn.XLOOKUP(F235,'customers worsheet'!B:B,'customers worsheet'!C:C," ",0))</f>
        <v>bkenwell6h@over-blog.com</v>
      </c>
      <c r="H235" s="2" t="str">
        <f>_xlfn.XLOOKUP(F235,'customers worsheet'!B:B,'customers worsheet'!G:G)</f>
        <v>United States</v>
      </c>
      <c r="I235" t="str">
        <f>_xlfn.XLOOKUP(D235,'products worsheet'!A:A,'products worsheet'!B:B)</f>
        <v>Exc</v>
      </c>
      <c r="J235" t="str">
        <f t="shared" si="7"/>
        <v>Excelsa</v>
      </c>
      <c r="K235" t="str">
        <f>_xlfn.XLOOKUP(D235,'products worsheet'!A:A,'products worsheet'!D:D)</f>
        <v>M</v>
      </c>
      <c r="L235" t="str">
        <f t="shared" si="6"/>
        <v>Medium</v>
      </c>
      <c r="M235" s="5">
        <f>_xlfn.XLOOKUP(D235,'products worsheet'!A:A,'products worsheet'!F:F)</f>
        <v>0.2</v>
      </c>
      <c r="N235" s="7">
        <f>_xlfn.XLOOKUP(D235,'products worsheet'!A:A,'products worsheet'!G:G)</f>
        <v>4.125</v>
      </c>
      <c r="O235" s="9">
        <f>N235*E235</f>
        <v>20.625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_xlfn.XLOOKUP('orders worksheet'!C236,'customers worsheet'!A:A,'customers worsheet'!B:B)</f>
        <v>Tomas Sutty</v>
      </c>
      <c r="G236" s="2" t="str">
        <f>IF(_xlfn.XLOOKUP(F236,'customers worsheet'!B:B,'customers worsheet'!C:C," ",0)=0," ", _xlfn.XLOOKUP(F236,'customers worsheet'!B:B,'customers worsheet'!C:C," ",0))</f>
        <v>tsutty6i@google.es</v>
      </c>
      <c r="H236" s="2" t="str">
        <f>_xlfn.XLOOKUP(F236,'customers worsheet'!B:B,'customers worsheet'!G:G)</f>
        <v>United States</v>
      </c>
      <c r="I236" t="str">
        <f>_xlfn.XLOOKUP(D236,'products worsheet'!A:A,'products worsheet'!B:B)</f>
        <v>Lib</v>
      </c>
      <c r="J236" t="str">
        <f t="shared" si="7"/>
        <v>Liberica</v>
      </c>
      <c r="K236" t="str">
        <f>_xlfn.XLOOKUP(D236,'products worsheet'!A:A,'products worsheet'!D:D)</f>
        <v>L</v>
      </c>
      <c r="L236" t="str">
        <f t="shared" si="6"/>
        <v>Light</v>
      </c>
      <c r="M236" s="5">
        <f>_xlfn.XLOOKUP(D236,'products worsheet'!A:A,'products worsheet'!F:F)</f>
        <v>2.5</v>
      </c>
      <c r="N236" s="7">
        <f>_xlfn.XLOOKUP(D236,'products worsheet'!A:A,'products worsheet'!G:G)</f>
        <v>36.454999999999998</v>
      </c>
      <c r="O236" s="9">
        <f>N236*E236</f>
        <v>36.454999999999998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_xlfn.XLOOKUP('orders worksheet'!C237,'customers worsheet'!A:A,'customers worsheet'!B:B)</f>
        <v>Samuele Ales0</v>
      </c>
      <c r="G237" s="2" t="str">
        <f>IF(_xlfn.XLOOKUP(F237,'customers worsheet'!B:B,'customers worsheet'!C:C," ",0)=0," ", _xlfn.XLOOKUP(F237,'customers worsheet'!B:B,'customers worsheet'!C:C," ",0))</f>
        <v xml:space="preserve"> </v>
      </c>
      <c r="H237" s="2" t="str">
        <f>_xlfn.XLOOKUP(F237,'customers worsheet'!B:B,'customers worsheet'!G:G)</f>
        <v>Ireland</v>
      </c>
      <c r="I237" t="str">
        <f>_xlfn.XLOOKUP(D237,'products worsheet'!A:A,'products worsheet'!B:B)</f>
        <v>Lib</v>
      </c>
      <c r="J237" t="str">
        <f t="shared" si="7"/>
        <v>Liberica</v>
      </c>
      <c r="K237" t="str">
        <f>_xlfn.XLOOKUP(D237,'products worsheet'!A:A,'products worsheet'!D:D)</f>
        <v>L</v>
      </c>
      <c r="L237" t="str">
        <f t="shared" si="6"/>
        <v>Light</v>
      </c>
      <c r="M237" s="5">
        <f>_xlfn.XLOOKUP(D237,'products worsheet'!A:A,'products worsheet'!F:F)</f>
        <v>2.5</v>
      </c>
      <c r="N237" s="7">
        <f>_xlfn.XLOOKUP(D237,'products worsheet'!A:A,'products worsheet'!G:G)</f>
        <v>36.454999999999998</v>
      </c>
      <c r="O237" s="9">
        <f>N237*E237</f>
        <v>182.27499999999998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_xlfn.XLOOKUP('orders worksheet'!C238,'customers worsheet'!A:A,'customers worsheet'!B:B)</f>
        <v>Carlie Harce</v>
      </c>
      <c r="G238" s="2" t="str">
        <f>IF(_xlfn.XLOOKUP(F238,'customers worsheet'!B:B,'customers worsheet'!C:C," ",0)=0," ", _xlfn.XLOOKUP(F238,'customers worsheet'!B:B,'customers worsheet'!C:C," ",0))</f>
        <v>charce6k@cafepress.com</v>
      </c>
      <c r="H238" s="2" t="str">
        <f>_xlfn.XLOOKUP(F238,'customers worsheet'!B:B,'customers worsheet'!G:G)</f>
        <v>Ireland</v>
      </c>
      <c r="I238" t="str">
        <f>_xlfn.XLOOKUP(D238,'products worsheet'!A:A,'products worsheet'!B:B)</f>
        <v>Lib</v>
      </c>
      <c r="J238" t="str">
        <f t="shared" si="7"/>
        <v>Liberica</v>
      </c>
      <c r="K238" t="str">
        <f>_xlfn.XLOOKUP(D238,'products worsheet'!A:A,'products worsheet'!D:D)</f>
        <v>D</v>
      </c>
      <c r="L238" t="str">
        <f t="shared" si="6"/>
        <v>Dark</v>
      </c>
      <c r="M238" s="5">
        <f>_xlfn.XLOOKUP(D238,'products worsheet'!A:A,'products worsheet'!F:F)</f>
        <v>2.5</v>
      </c>
      <c r="N238" s="7">
        <f>_xlfn.XLOOKUP(D238,'products worsheet'!A:A,'products worsheet'!G:G)</f>
        <v>29.784999999999997</v>
      </c>
      <c r="O238" s="9">
        <f>N238*E238</f>
        <v>89.35499999999999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_xlfn.XLOOKUP('orders worksheet'!C239,'customers worsheet'!A:A,'customers worsheet'!B:B)</f>
        <v>Craggy Bril</v>
      </c>
      <c r="G239" s="2" t="str">
        <f>IF(_xlfn.XLOOKUP(F239,'customers worsheet'!B:B,'customers worsheet'!C:C," ",0)=0," ", _xlfn.XLOOKUP(F239,'customers worsheet'!B:B,'customers worsheet'!C:C," ",0))</f>
        <v xml:space="preserve"> </v>
      </c>
      <c r="H239" s="2" t="str">
        <f>_xlfn.XLOOKUP(F239,'customers worsheet'!B:B,'customers worsheet'!G:G)</f>
        <v>United States</v>
      </c>
      <c r="I239" t="str">
        <f>_xlfn.XLOOKUP(D239,'products worsheet'!A:A,'products worsheet'!B:B)</f>
        <v>Rob</v>
      </c>
      <c r="J239" t="str">
        <f t="shared" si="7"/>
        <v>Robusta</v>
      </c>
      <c r="K239" t="str">
        <f>_xlfn.XLOOKUP(D239,'products worsheet'!A:A,'products worsheet'!D:D)</f>
        <v>L</v>
      </c>
      <c r="L239" t="str">
        <f t="shared" si="6"/>
        <v>Light</v>
      </c>
      <c r="M239" s="5">
        <f>_xlfn.XLOOKUP(D239,'products worsheet'!A:A,'products worsheet'!F:F)</f>
        <v>0.2</v>
      </c>
      <c r="N239" s="7">
        <f>_xlfn.XLOOKUP(D239,'products worsheet'!A:A,'products worsheet'!G:G)</f>
        <v>3.5849999999999995</v>
      </c>
      <c r="O239" s="9">
        <f>N239*E239</f>
        <v>3.5849999999999995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_xlfn.XLOOKUP('orders worksheet'!C240,'customers worsheet'!A:A,'customers worsheet'!B:B)</f>
        <v>Friederike Drysdale</v>
      </c>
      <c r="G240" s="2" t="str">
        <f>IF(_xlfn.XLOOKUP(F240,'customers worsheet'!B:B,'customers worsheet'!C:C," ",0)=0," ", _xlfn.XLOOKUP(F240,'customers worsheet'!B:B,'customers worsheet'!C:C," ",0))</f>
        <v>fdrysdale6m@symantec.com</v>
      </c>
      <c r="H240" s="2" t="str">
        <f>_xlfn.XLOOKUP(F240,'customers worsheet'!B:B,'customers worsheet'!G:G)</f>
        <v>United States</v>
      </c>
      <c r="I240" t="str">
        <f>_xlfn.XLOOKUP(D240,'products worsheet'!A:A,'products worsheet'!B:B)</f>
        <v>Rob</v>
      </c>
      <c r="J240" t="str">
        <f t="shared" si="7"/>
        <v>Robusta</v>
      </c>
      <c r="K240" t="str">
        <f>_xlfn.XLOOKUP(D240,'products worsheet'!A:A,'products worsheet'!D:D)</f>
        <v>M</v>
      </c>
      <c r="L240" t="str">
        <f t="shared" si="6"/>
        <v>Medium</v>
      </c>
      <c r="M240" s="5">
        <f>_xlfn.XLOOKUP(D240,'products worsheet'!A:A,'products worsheet'!F:F)</f>
        <v>2.5</v>
      </c>
      <c r="N240" s="7">
        <f>_xlfn.XLOOKUP(D240,'products worsheet'!A:A,'products worsheet'!G:G)</f>
        <v>22.884999999999998</v>
      </c>
      <c r="O240" s="9">
        <f>N240*E240</f>
        <v>45.769999999999996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_xlfn.XLOOKUP('orders worksheet'!C241,'customers worsheet'!A:A,'customers worsheet'!B:B)</f>
        <v>Devon Magowan</v>
      </c>
      <c r="G241" s="2" t="str">
        <f>IF(_xlfn.XLOOKUP(F241,'customers worsheet'!B:B,'customers worsheet'!C:C," ",0)=0," ", _xlfn.XLOOKUP(F241,'customers worsheet'!B:B,'customers worsheet'!C:C," ",0))</f>
        <v>dmagowan6n@fc2.com</v>
      </c>
      <c r="H241" s="2" t="str">
        <f>_xlfn.XLOOKUP(F241,'customers worsheet'!B:B,'customers worsheet'!G:G)</f>
        <v>United States</v>
      </c>
      <c r="I241" t="str">
        <f>_xlfn.XLOOKUP(D241,'products worsheet'!A:A,'products worsheet'!B:B)</f>
        <v>Exc</v>
      </c>
      <c r="J241" t="str">
        <f t="shared" si="7"/>
        <v>Excelsa</v>
      </c>
      <c r="K241" t="str">
        <f>_xlfn.XLOOKUP(D241,'products worsheet'!A:A,'products worsheet'!D:D)</f>
        <v>L</v>
      </c>
      <c r="L241" t="str">
        <f t="shared" si="6"/>
        <v>Light</v>
      </c>
      <c r="M241" s="5">
        <f>_xlfn.XLOOKUP(D241,'products worsheet'!A:A,'products worsheet'!F:F)</f>
        <v>1</v>
      </c>
      <c r="N241" s="7">
        <f>_xlfn.XLOOKUP(D241,'products worsheet'!A:A,'products worsheet'!G:G)</f>
        <v>14.85</v>
      </c>
      <c r="O241" s="9">
        <f>N241*E241</f>
        <v>59.4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_xlfn.XLOOKUP('orders worksheet'!C242,'customers worsheet'!A:A,'customers worsheet'!B:B)</f>
        <v>Codi Littrell</v>
      </c>
      <c r="G242" s="2" t="str">
        <f>IF(_xlfn.XLOOKUP(F242,'customers worsheet'!B:B,'customers worsheet'!C:C," ",0)=0," ", _xlfn.XLOOKUP(F242,'customers worsheet'!B:B,'customers worsheet'!C:C," ",0))</f>
        <v xml:space="preserve"> </v>
      </c>
      <c r="H242" s="2" t="str">
        <f>_xlfn.XLOOKUP(F242,'customers worsheet'!B:B,'customers worsheet'!G:G)</f>
        <v>United States</v>
      </c>
      <c r="I242" t="str">
        <f>_xlfn.XLOOKUP(D242,'products worsheet'!A:A,'products worsheet'!B:B)</f>
        <v>Ara</v>
      </c>
      <c r="J242" t="str">
        <f t="shared" si="7"/>
        <v>Arabica</v>
      </c>
      <c r="K242" t="str">
        <f>_xlfn.XLOOKUP(D242,'products worsheet'!A:A,'products worsheet'!D:D)</f>
        <v>M</v>
      </c>
      <c r="L242" t="str">
        <f t="shared" si="6"/>
        <v>Medium</v>
      </c>
      <c r="M242" s="5">
        <f>_xlfn.XLOOKUP(D242,'products worsheet'!A:A,'products worsheet'!F:F)</f>
        <v>2.5</v>
      </c>
      <c r="N242" s="7">
        <f>_xlfn.XLOOKUP(D242,'products worsheet'!A:A,'products worsheet'!G:G)</f>
        <v>25.874999999999996</v>
      </c>
      <c r="O242" s="9">
        <f>N242*E242</f>
        <v>155.24999999999997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_xlfn.XLOOKUP('orders worksheet'!C243,'customers worsheet'!A:A,'customers worsheet'!B:B)</f>
        <v>Christel Speak</v>
      </c>
      <c r="G243" s="2" t="str">
        <f>IF(_xlfn.XLOOKUP(F243,'customers worsheet'!B:B,'customers worsheet'!C:C," ",0)=0," ", _xlfn.XLOOKUP(F243,'customers worsheet'!B:B,'customers worsheet'!C:C," ",0))</f>
        <v xml:space="preserve"> </v>
      </c>
      <c r="H243" s="2" t="str">
        <f>_xlfn.XLOOKUP(F243,'customers worsheet'!B:B,'customers worsheet'!G:G)</f>
        <v>United States</v>
      </c>
      <c r="I243" t="str">
        <f>_xlfn.XLOOKUP(D243,'products worsheet'!A:A,'products worsheet'!B:B)</f>
        <v>Rob</v>
      </c>
      <c r="J243" t="str">
        <f t="shared" si="7"/>
        <v>Robusta</v>
      </c>
      <c r="K243" t="str">
        <f>_xlfn.XLOOKUP(D243,'products worsheet'!A:A,'products worsheet'!D:D)</f>
        <v>M</v>
      </c>
      <c r="L243" t="str">
        <f t="shared" si="6"/>
        <v>Medium</v>
      </c>
      <c r="M243" s="5">
        <f>_xlfn.XLOOKUP(D243,'products worsheet'!A:A,'products worsheet'!F:F)</f>
        <v>2.5</v>
      </c>
      <c r="N243" s="7">
        <f>_xlfn.XLOOKUP(D243,'products worsheet'!A:A,'products worsheet'!G:G)</f>
        <v>22.884999999999998</v>
      </c>
      <c r="O243" s="9">
        <f>N243*E243</f>
        <v>45.769999999999996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_xlfn.XLOOKUP('orders worksheet'!C244,'customers worsheet'!A:A,'customers worsheet'!B:B)</f>
        <v>Sibella Rushbrooke</v>
      </c>
      <c r="G244" s="2" t="str">
        <f>IF(_xlfn.XLOOKUP(F244,'customers worsheet'!B:B,'customers worsheet'!C:C," ",0)=0," ", _xlfn.XLOOKUP(F244,'customers worsheet'!B:B,'customers worsheet'!C:C," ",0))</f>
        <v>srushbrooke6q@youku.com</v>
      </c>
      <c r="H244" s="2" t="str">
        <f>_xlfn.XLOOKUP(F244,'customers worsheet'!B:B,'customers worsheet'!G:G)</f>
        <v>United States</v>
      </c>
      <c r="I244" t="str">
        <f>_xlfn.XLOOKUP(D244,'products worsheet'!A:A,'products worsheet'!B:B)</f>
        <v>Exc</v>
      </c>
      <c r="J244" t="str">
        <f t="shared" si="7"/>
        <v>Excelsa</v>
      </c>
      <c r="K244" t="str">
        <f>_xlfn.XLOOKUP(D244,'products worsheet'!A:A,'products worsheet'!D:D)</f>
        <v>D</v>
      </c>
      <c r="L244" t="str">
        <f t="shared" si="6"/>
        <v>Dark</v>
      </c>
      <c r="M244" s="5">
        <f>_xlfn.XLOOKUP(D244,'products worsheet'!A:A,'products worsheet'!F:F)</f>
        <v>1</v>
      </c>
      <c r="N244" s="7">
        <f>_xlfn.XLOOKUP(D244,'products worsheet'!A:A,'products worsheet'!G:G)</f>
        <v>12.15</v>
      </c>
      <c r="O244" s="9">
        <f>N244*E244</f>
        <v>36.450000000000003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_xlfn.XLOOKUP('orders worksheet'!C245,'customers worsheet'!A:A,'customers worsheet'!B:B)</f>
        <v>Tammie Drynan</v>
      </c>
      <c r="G245" s="2" t="str">
        <f>IF(_xlfn.XLOOKUP(F245,'customers worsheet'!B:B,'customers worsheet'!C:C," ",0)=0," ", _xlfn.XLOOKUP(F245,'customers worsheet'!B:B,'customers worsheet'!C:C," ",0))</f>
        <v>tdrynan6r@deviantart.com</v>
      </c>
      <c r="H245" s="2" t="str">
        <f>_xlfn.XLOOKUP(F245,'customers worsheet'!B:B,'customers worsheet'!G:G)</f>
        <v>United States</v>
      </c>
      <c r="I245" t="str">
        <f>_xlfn.XLOOKUP(D245,'products worsheet'!A:A,'products worsheet'!B:B)</f>
        <v>Exc</v>
      </c>
      <c r="J245" t="str">
        <f t="shared" si="7"/>
        <v>Excelsa</v>
      </c>
      <c r="K245" t="str">
        <f>_xlfn.XLOOKUP(D245,'products worsheet'!A:A,'products worsheet'!D:D)</f>
        <v>D</v>
      </c>
      <c r="L245" t="str">
        <f t="shared" si="6"/>
        <v>Dark</v>
      </c>
      <c r="M245" s="5">
        <f>_xlfn.XLOOKUP(D245,'products worsheet'!A:A,'products worsheet'!F:F)</f>
        <v>0.5</v>
      </c>
      <c r="N245" s="7">
        <f>_xlfn.XLOOKUP(D245,'products worsheet'!A:A,'products worsheet'!G:G)</f>
        <v>7.29</v>
      </c>
      <c r="O245" s="9">
        <f>N245*E245</f>
        <v>29.16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_xlfn.XLOOKUP('orders worksheet'!C246,'customers worsheet'!A:A,'customers worsheet'!B:B)</f>
        <v>Effie Yurkov</v>
      </c>
      <c r="G246" s="2" t="str">
        <f>IF(_xlfn.XLOOKUP(F246,'customers worsheet'!B:B,'customers worsheet'!C:C," ",0)=0," ", _xlfn.XLOOKUP(F246,'customers worsheet'!B:B,'customers worsheet'!C:C," ",0))</f>
        <v>eyurkov6s@hud.gov</v>
      </c>
      <c r="H246" s="2" t="str">
        <f>_xlfn.XLOOKUP(F246,'customers worsheet'!B:B,'customers worsheet'!G:G)</f>
        <v>United States</v>
      </c>
      <c r="I246" t="str">
        <f>_xlfn.XLOOKUP(D246,'products worsheet'!A:A,'products worsheet'!B:B)</f>
        <v>Lib</v>
      </c>
      <c r="J246" t="str">
        <f t="shared" si="7"/>
        <v>Liberica</v>
      </c>
      <c r="K246" t="str">
        <f>_xlfn.XLOOKUP(D246,'products worsheet'!A:A,'products worsheet'!D:D)</f>
        <v>M</v>
      </c>
      <c r="L246" t="str">
        <f t="shared" si="6"/>
        <v>Medium</v>
      </c>
      <c r="M246" s="5">
        <f>_xlfn.XLOOKUP(D246,'products worsheet'!A:A,'products worsheet'!F:F)</f>
        <v>2.5</v>
      </c>
      <c r="N246" s="7">
        <f>_xlfn.XLOOKUP(D246,'products worsheet'!A:A,'products worsheet'!G:G)</f>
        <v>33.464999999999996</v>
      </c>
      <c r="O246" s="9">
        <f>N246*E246</f>
        <v>133.85999999999999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_xlfn.XLOOKUP('orders worksheet'!C247,'customers worsheet'!A:A,'customers worsheet'!B:B)</f>
        <v>Lexie Mallan</v>
      </c>
      <c r="G247" s="2" t="str">
        <f>IF(_xlfn.XLOOKUP(F247,'customers worsheet'!B:B,'customers worsheet'!C:C," ",0)=0," ", _xlfn.XLOOKUP(F247,'customers worsheet'!B:B,'customers worsheet'!C:C," ",0))</f>
        <v>lmallan6t@state.gov</v>
      </c>
      <c r="H247" s="2" t="str">
        <f>_xlfn.XLOOKUP(F247,'customers worsheet'!B:B,'customers worsheet'!G:G)</f>
        <v>United States</v>
      </c>
      <c r="I247" t="str">
        <f>_xlfn.XLOOKUP(D247,'products worsheet'!A:A,'products worsheet'!B:B)</f>
        <v>Lib</v>
      </c>
      <c r="J247" t="str">
        <f t="shared" si="7"/>
        <v>Liberica</v>
      </c>
      <c r="K247" t="str">
        <f>_xlfn.XLOOKUP(D247,'products worsheet'!A:A,'products worsheet'!D:D)</f>
        <v>L</v>
      </c>
      <c r="L247" t="str">
        <f t="shared" si="6"/>
        <v>Light</v>
      </c>
      <c r="M247" s="5">
        <f>_xlfn.XLOOKUP(D247,'products worsheet'!A:A,'products worsheet'!F:F)</f>
        <v>0.2</v>
      </c>
      <c r="N247" s="7">
        <f>_xlfn.XLOOKUP(D247,'products worsheet'!A:A,'products worsheet'!G:G)</f>
        <v>4.7549999999999999</v>
      </c>
      <c r="O247" s="9">
        <f>N247*E247</f>
        <v>23.774999999999999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_xlfn.XLOOKUP('orders worksheet'!C248,'customers worsheet'!A:A,'customers worsheet'!B:B)</f>
        <v>Georgena Bentjens</v>
      </c>
      <c r="G248" s="2" t="str">
        <f>IF(_xlfn.XLOOKUP(F248,'customers worsheet'!B:B,'customers worsheet'!C:C," ",0)=0," ", _xlfn.XLOOKUP(F248,'customers worsheet'!B:B,'customers worsheet'!C:C," ",0))</f>
        <v>gbentjens6u@netlog.com</v>
      </c>
      <c r="H248" s="2" t="str">
        <f>_xlfn.XLOOKUP(F248,'customers worsheet'!B:B,'customers worsheet'!G:G)</f>
        <v>United Kingdom</v>
      </c>
      <c r="I248" t="str">
        <f>_xlfn.XLOOKUP(D248,'products worsheet'!A:A,'products worsheet'!B:B)</f>
        <v>Lib</v>
      </c>
      <c r="J248" t="str">
        <f t="shared" si="7"/>
        <v>Liberica</v>
      </c>
      <c r="K248" t="str">
        <f>_xlfn.XLOOKUP(D248,'products worsheet'!A:A,'products worsheet'!D:D)</f>
        <v>D</v>
      </c>
      <c r="L248" t="str">
        <f t="shared" si="6"/>
        <v>Dark</v>
      </c>
      <c r="M248" s="5">
        <f>_xlfn.XLOOKUP(D248,'products worsheet'!A:A,'products worsheet'!F:F)</f>
        <v>1</v>
      </c>
      <c r="N248" s="7">
        <f>_xlfn.XLOOKUP(D248,'products worsheet'!A:A,'products worsheet'!G:G)</f>
        <v>12.95</v>
      </c>
      <c r="O248" s="9">
        <f>N248*E248</f>
        <v>38.849999999999994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_xlfn.XLOOKUP('orders worksheet'!C249,'customers worsheet'!A:A,'customers worsheet'!B:B)</f>
        <v>Delmar Beasant</v>
      </c>
      <c r="G249" s="2" t="str">
        <f>IF(_xlfn.XLOOKUP(F249,'customers worsheet'!B:B,'customers worsheet'!C:C," ",0)=0," ", _xlfn.XLOOKUP(F249,'customers worsheet'!B:B,'customers worsheet'!C:C," ",0))</f>
        <v xml:space="preserve"> </v>
      </c>
      <c r="H249" s="2" t="str">
        <f>_xlfn.XLOOKUP(F249,'customers worsheet'!B:B,'customers worsheet'!G:G)</f>
        <v>Ireland</v>
      </c>
      <c r="I249" t="str">
        <f>_xlfn.XLOOKUP(D249,'products worsheet'!A:A,'products worsheet'!B:B)</f>
        <v>Rob</v>
      </c>
      <c r="J249" t="str">
        <f t="shared" si="7"/>
        <v>Robusta</v>
      </c>
      <c r="K249" t="str">
        <f>_xlfn.XLOOKUP(D249,'products worsheet'!A:A,'products worsheet'!D:D)</f>
        <v>L</v>
      </c>
      <c r="L249" t="str">
        <f t="shared" si="6"/>
        <v>Light</v>
      </c>
      <c r="M249" s="5">
        <f>_xlfn.XLOOKUP(D249,'products worsheet'!A:A,'products worsheet'!F:F)</f>
        <v>0.2</v>
      </c>
      <c r="N249" s="7">
        <f>_xlfn.XLOOKUP(D249,'products worsheet'!A:A,'products worsheet'!G:G)</f>
        <v>3.5849999999999995</v>
      </c>
      <c r="O249" s="9">
        <f>N249*E249</f>
        <v>21.509999999999998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_xlfn.XLOOKUP('orders worksheet'!C250,'customers worsheet'!A:A,'customers worsheet'!B:B)</f>
        <v>Lyn Entwistle</v>
      </c>
      <c r="G250" s="2" t="str">
        <f>IF(_xlfn.XLOOKUP(F250,'customers worsheet'!B:B,'customers worsheet'!C:C," ",0)=0," ", _xlfn.XLOOKUP(F250,'customers worsheet'!B:B,'customers worsheet'!C:C," ",0))</f>
        <v>lentwistle6w@omniture.com</v>
      </c>
      <c r="H250" s="2" t="str">
        <f>_xlfn.XLOOKUP(F250,'customers worsheet'!B:B,'customers worsheet'!G:G)</f>
        <v>United States</v>
      </c>
      <c r="I250" t="str">
        <f>_xlfn.XLOOKUP(D250,'products worsheet'!A:A,'products worsheet'!B:B)</f>
        <v>Ara</v>
      </c>
      <c r="J250" t="str">
        <f t="shared" si="7"/>
        <v>Arabica</v>
      </c>
      <c r="K250" t="str">
        <f>_xlfn.XLOOKUP(D250,'products worsheet'!A:A,'products worsheet'!D:D)</f>
        <v>D</v>
      </c>
      <c r="L250" t="str">
        <f t="shared" si="6"/>
        <v>Dark</v>
      </c>
      <c r="M250" s="5">
        <f>_xlfn.XLOOKUP(D250,'products worsheet'!A:A,'products worsheet'!F:F)</f>
        <v>1</v>
      </c>
      <c r="N250" s="7">
        <f>_xlfn.XLOOKUP(D250,'products worsheet'!A:A,'products worsheet'!G:G)</f>
        <v>9.9499999999999993</v>
      </c>
      <c r="O250" s="9">
        <f>N250*E250</f>
        <v>9.9499999999999993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_xlfn.XLOOKUP('orders worksheet'!C251,'customers worsheet'!A:A,'customers worsheet'!B:B)</f>
        <v>Zacharias Kiffe</v>
      </c>
      <c r="G251" s="2" t="str">
        <f>IF(_xlfn.XLOOKUP(F251,'customers worsheet'!B:B,'customers worsheet'!C:C," ",0)=0," ", _xlfn.XLOOKUP(F251,'customers worsheet'!B:B,'customers worsheet'!C:C," ",0))</f>
        <v>zkiffe74@cyberchimps.com</v>
      </c>
      <c r="H251" s="2" t="str">
        <f>_xlfn.XLOOKUP(F251,'customers worsheet'!B:B,'customers worsheet'!G:G)</f>
        <v>United States</v>
      </c>
      <c r="I251" t="str">
        <f>_xlfn.XLOOKUP(D251,'products worsheet'!A:A,'products worsheet'!B:B)</f>
        <v>Lib</v>
      </c>
      <c r="J251" t="str">
        <f t="shared" si="7"/>
        <v>Liberica</v>
      </c>
      <c r="K251" t="str">
        <f>_xlfn.XLOOKUP(D251,'products worsheet'!A:A,'products worsheet'!D:D)</f>
        <v>L</v>
      </c>
      <c r="L251" t="str">
        <f t="shared" si="6"/>
        <v>Light</v>
      </c>
      <c r="M251" s="5">
        <f>_xlfn.XLOOKUP(D251,'products worsheet'!A:A,'products worsheet'!F:F)</f>
        <v>1</v>
      </c>
      <c r="N251" s="7">
        <f>_xlfn.XLOOKUP(D251,'products worsheet'!A:A,'products worsheet'!G:G)</f>
        <v>15.85</v>
      </c>
      <c r="O251" s="9">
        <f>N251*E251</f>
        <v>15.85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_xlfn.XLOOKUP('orders worksheet'!C252,'customers worsheet'!A:A,'customers worsheet'!B:B)</f>
        <v>Mercedes Acott</v>
      </c>
      <c r="G252" s="2" t="str">
        <f>IF(_xlfn.XLOOKUP(F252,'customers worsheet'!B:B,'customers worsheet'!C:C," ",0)=0," ", _xlfn.XLOOKUP(F252,'customers worsheet'!B:B,'customers worsheet'!C:C," ",0))</f>
        <v>macott6y@pagesperso-orange.fr</v>
      </c>
      <c r="H252" s="2" t="str">
        <f>_xlfn.XLOOKUP(F252,'customers worsheet'!B:B,'customers worsheet'!G:G)</f>
        <v>United States</v>
      </c>
      <c r="I252" t="str">
        <f>_xlfn.XLOOKUP(D252,'products worsheet'!A:A,'products worsheet'!B:B)</f>
        <v>Rob</v>
      </c>
      <c r="J252" t="str">
        <f t="shared" si="7"/>
        <v>Robusta</v>
      </c>
      <c r="K252" t="str">
        <f>_xlfn.XLOOKUP(D252,'products worsheet'!A:A,'products worsheet'!D:D)</f>
        <v>M</v>
      </c>
      <c r="L252" t="str">
        <f t="shared" si="6"/>
        <v>Medium</v>
      </c>
      <c r="M252" s="5">
        <f>_xlfn.XLOOKUP(D252,'products worsheet'!A:A,'products worsheet'!F:F)</f>
        <v>0.2</v>
      </c>
      <c r="N252" s="7">
        <f>_xlfn.XLOOKUP(D252,'products worsheet'!A:A,'products worsheet'!G:G)</f>
        <v>2.9849999999999999</v>
      </c>
      <c r="O252" s="9">
        <f>N252*E252</f>
        <v>2.9849999999999999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_xlfn.XLOOKUP('orders worksheet'!C253,'customers worsheet'!A:A,'customers worsheet'!B:B)</f>
        <v>Connor Heaviside</v>
      </c>
      <c r="G253" s="2" t="str">
        <f>IF(_xlfn.XLOOKUP(F253,'customers worsheet'!B:B,'customers worsheet'!C:C," ",0)=0," ", _xlfn.XLOOKUP(F253,'customers worsheet'!B:B,'customers worsheet'!C:C," ",0))</f>
        <v>cheaviside6z@rediff.com</v>
      </c>
      <c r="H253" s="2" t="str">
        <f>_xlfn.XLOOKUP(F253,'customers worsheet'!B:B,'customers worsheet'!G:G)</f>
        <v>United States</v>
      </c>
      <c r="I253" t="str">
        <f>_xlfn.XLOOKUP(D253,'products worsheet'!A:A,'products worsheet'!B:B)</f>
        <v>Exc</v>
      </c>
      <c r="J253" t="str">
        <f t="shared" si="7"/>
        <v>Excelsa</v>
      </c>
      <c r="K253" t="str">
        <f>_xlfn.XLOOKUP(D253,'products worsheet'!A:A,'products worsheet'!D:D)</f>
        <v>M</v>
      </c>
      <c r="L253" t="str">
        <f t="shared" si="6"/>
        <v>Medium</v>
      </c>
      <c r="M253" s="5">
        <f>_xlfn.XLOOKUP(D253,'products worsheet'!A:A,'products worsheet'!F:F)</f>
        <v>1</v>
      </c>
      <c r="N253" s="7">
        <f>_xlfn.XLOOKUP(D253,'products worsheet'!A:A,'products worsheet'!G:G)</f>
        <v>13.75</v>
      </c>
      <c r="O253" s="9">
        <f>N253*E253</f>
        <v>68.75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_xlfn.XLOOKUP('orders worksheet'!C254,'customers worsheet'!A:A,'customers worsheet'!B:B)</f>
        <v>Devy Bulbrook</v>
      </c>
      <c r="G254" s="2" t="str">
        <f>IF(_xlfn.XLOOKUP(F254,'customers worsheet'!B:B,'customers worsheet'!C:C," ",0)=0," ", _xlfn.XLOOKUP(F254,'customers worsheet'!B:B,'customers worsheet'!C:C," ",0))</f>
        <v xml:space="preserve"> </v>
      </c>
      <c r="H254" s="2" t="str">
        <f>_xlfn.XLOOKUP(F254,'customers worsheet'!B:B,'customers worsheet'!G:G)</f>
        <v>United States</v>
      </c>
      <c r="I254" t="str">
        <f>_xlfn.XLOOKUP(D254,'products worsheet'!A:A,'products worsheet'!B:B)</f>
        <v>Ara</v>
      </c>
      <c r="J254" t="str">
        <f t="shared" si="7"/>
        <v>Arabica</v>
      </c>
      <c r="K254" t="str">
        <f>_xlfn.XLOOKUP(D254,'products worsheet'!A:A,'products worsheet'!D:D)</f>
        <v>D</v>
      </c>
      <c r="L254" t="str">
        <f t="shared" si="6"/>
        <v>Dark</v>
      </c>
      <c r="M254" s="5">
        <f>_xlfn.XLOOKUP(D254,'products worsheet'!A:A,'products worsheet'!F:F)</f>
        <v>1</v>
      </c>
      <c r="N254" s="7">
        <f>_xlfn.XLOOKUP(D254,'products worsheet'!A:A,'products worsheet'!G:G)</f>
        <v>9.9499999999999993</v>
      </c>
      <c r="O254" s="9">
        <f>N254*E254</f>
        <v>29.849999999999998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_xlfn.XLOOKUP('orders worksheet'!C255,'customers worsheet'!A:A,'customers worsheet'!B:B)</f>
        <v>Leia Kernan</v>
      </c>
      <c r="G255" s="2" t="str">
        <f>IF(_xlfn.XLOOKUP(F255,'customers worsheet'!B:B,'customers worsheet'!C:C," ",0)=0," ", _xlfn.XLOOKUP(F255,'customers worsheet'!B:B,'customers worsheet'!C:C," ",0))</f>
        <v>lkernan71@wsj.com</v>
      </c>
      <c r="H255" s="2" t="str">
        <f>_xlfn.XLOOKUP(F255,'customers worsheet'!B:B,'customers worsheet'!G:G)</f>
        <v>United States</v>
      </c>
      <c r="I255" t="str">
        <f>_xlfn.XLOOKUP(D255,'products worsheet'!A:A,'products worsheet'!B:B)</f>
        <v>Lib</v>
      </c>
      <c r="J255" t="str">
        <f t="shared" si="7"/>
        <v>Liberica</v>
      </c>
      <c r="K255" t="str">
        <f>_xlfn.XLOOKUP(D255,'products worsheet'!A:A,'products worsheet'!D:D)</f>
        <v>M</v>
      </c>
      <c r="L255" t="str">
        <f t="shared" si="6"/>
        <v>Medium</v>
      </c>
      <c r="M255" s="5">
        <f>_xlfn.XLOOKUP(D255,'products worsheet'!A:A,'products worsheet'!F:F)</f>
        <v>1</v>
      </c>
      <c r="N255" s="7">
        <f>_xlfn.XLOOKUP(D255,'products worsheet'!A:A,'products worsheet'!G:G)</f>
        <v>14.55</v>
      </c>
      <c r="O255" s="9">
        <f>N255*E255</f>
        <v>58.2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_xlfn.XLOOKUP('orders worksheet'!C256,'customers worsheet'!A:A,'customers worsheet'!B:B)</f>
        <v>Rosaline McLae</v>
      </c>
      <c r="G256" s="2" t="str">
        <f>IF(_xlfn.XLOOKUP(F256,'customers worsheet'!B:B,'customers worsheet'!C:C," ",0)=0," ", _xlfn.XLOOKUP(F256,'customers worsheet'!B:B,'customers worsheet'!C:C," ",0))</f>
        <v>rmclae72@dailymotion.com</v>
      </c>
      <c r="H256" s="2" t="str">
        <f>_xlfn.XLOOKUP(F256,'customers worsheet'!B:B,'customers worsheet'!G:G)</f>
        <v>United Kingdom</v>
      </c>
      <c r="I256" t="str">
        <f>_xlfn.XLOOKUP(D256,'products worsheet'!A:A,'products worsheet'!B:B)</f>
        <v>Rob</v>
      </c>
      <c r="J256" t="str">
        <f t="shared" si="7"/>
        <v>Robusta</v>
      </c>
      <c r="K256" t="str">
        <f>_xlfn.XLOOKUP(D256,'products worsheet'!A:A,'products worsheet'!D:D)</f>
        <v>L</v>
      </c>
      <c r="L256" t="str">
        <f t="shared" si="6"/>
        <v>Light</v>
      </c>
      <c r="M256" s="5">
        <f>_xlfn.XLOOKUP(D256,'products worsheet'!A:A,'products worsheet'!F:F)</f>
        <v>0.5</v>
      </c>
      <c r="N256" s="7">
        <f>_xlfn.XLOOKUP(D256,'products worsheet'!A:A,'products worsheet'!G:G)</f>
        <v>7.169999999999999</v>
      </c>
      <c r="O256" s="9">
        <f>N256*E256</f>
        <v>28.679999999999996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_xlfn.XLOOKUP('orders worksheet'!C257,'customers worsheet'!A:A,'customers worsheet'!B:B)</f>
        <v>Cleve Blowfelde</v>
      </c>
      <c r="G257" s="2" t="str">
        <f>IF(_xlfn.XLOOKUP(F257,'customers worsheet'!B:B,'customers worsheet'!C:C," ",0)=0," ", _xlfn.XLOOKUP(F257,'customers worsheet'!B:B,'customers worsheet'!C:C," ",0))</f>
        <v>cblowfelde73@ustream.tv</v>
      </c>
      <c r="H257" s="2" t="str">
        <f>_xlfn.XLOOKUP(F257,'customers worsheet'!B:B,'customers worsheet'!G:G)</f>
        <v>United States</v>
      </c>
      <c r="I257" t="str">
        <f>_xlfn.XLOOKUP(D257,'products worsheet'!A:A,'products worsheet'!B:B)</f>
        <v>Rob</v>
      </c>
      <c r="J257" t="str">
        <f t="shared" si="7"/>
        <v>Robusta</v>
      </c>
      <c r="K257" t="str">
        <f>_xlfn.XLOOKUP(D257,'products worsheet'!A:A,'products worsheet'!D:D)</f>
        <v>L</v>
      </c>
      <c r="L257" t="str">
        <f t="shared" si="6"/>
        <v>Light</v>
      </c>
      <c r="M257" s="5">
        <f>_xlfn.XLOOKUP(D257,'products worsheet'!A:A,'products worsheet'!F:F)</f>
        <v>0.5</v>
      </c>
      <c r="N257" s="7">
        <f>_xlfn.XLOOKUP(D257,'products worsheet'!A:A,'products worsheet'!G:G)</f>
        <v>7.169999999999999</v>
      </c>
      <c r="O257" s="9">
        <f>N257*E257</f>
        <v>21.509999999999998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_xlfn.XLOOKUP('orders worksheet'!C258,'customers worsheet'!A:A,'customers worsheet'!B:B)</f>
        <v>Zacharias Kiffe</v>
      </c>
      <c r="G258" s="2" t="str">
        <f>IF(_xlfn.XLOOKUP(F258,'customers worsheet'!B:B,'customers worsheet'!C:C," ",0)=0," ", _xlfn.XLOOKUP(F258,'customers worsheet'!B:B,'customers worsheet'!C:C," ",0))</f>
        <v>zkiffe74@cyberchimps.com</v>
      </c>
      <c r="H258" s="2" t="str">
        <f>_xlfn.XLOOKUP(F258,'customers worsheet'!B:B,'customers worsheet'!G:G)</f>
        <v>United States</v>
      </c>
      <c r="I258" t="str">
        <f>_xlfn.XLOOKUP(D258,'products worsheet'!A:A,'products worsheet'!B:B)</f>
        <v>Lib</v>
      </c>
      <c r="J258" t="str">
        <f t="shared" si="7"/>
        <v>Liberica</v>
      </c>
      <c r="K258" t="str">
        <f>_xlfn.XLOOKUP(D258,'products worsheet'!A:A,'products worsheet'!D:D)</f>
        <v>M</v>
      </c>
      <c r="L258" t="str">
        <f t="shared" ref="L258:L321" si="8">IF(K258="M","Medium",IF(K258="L","Light",IF(K258="D","Dark","")))</f>
        <v>Medium</v>
      </c>
      <c r="M258" s="5">
        <f>_xlfn.XLOOKUP(D258,'products worsheet'!A:A,'products worsheet'!F:F)</f>
        <v>0.5</v>
      </c>
      <c r="N258" s="7">
        <f>_xlfn.XLOOKUP(D258,'products worsheet'!A:A,'products worsheet'!G:G)</f>
        <v>8.73</v>
      </c>
      <c r="O258" s="9">
        <f>N258*E258</f>
        <v>17.46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_xlfn.XLOOKUP('orders worksheet'!C259,'customers worsheet'!A:A,'customers worsheet'!B:B)</f>
        <v>Denyse O'Calleran</v>
      </c>
      <c r="G259" s="2" t="str">
        <f>IF(_xlfn.XLOOKUP(F259,'customers worsheet'!B:B,'customers worsheet'!C:C," ",0)=0," ", _xlfn.XLOOKUP(F259,'customers worsheet'!B:B,'customers worsheet'!C:C," ",0))</f>
        <v>docalleran75@ucla.edu</v>
      </c>
      <c r="H259" s="2" t="str">
        <f>_xlfn.XLOOKUP(F259,'customers worsheet'!B:B,'customers worsheet'!G:G)</f>
        <v>United States</v>
      </c>
      <c r="I259" t="str">
        <f>_xlfn.XLOOKUP(D259,'products worsheet'!A:A,'products worsheet'!B:B)</f>
        <v>Exc</v>
      </c>
      <c r="J259" t="str">
        <f t="shared" ref="J259:J322" si="9">IF(I259="Rob","Robusta",IF(I259="Exc","Excelsa",IF(I259="Ara","Arabica",IF(I259="Lib","Liberica",""))))</f>
        <v>Excelsa</v>
      </c>
      <c r="K259" t="str">
        <f>_xlfn.XLOOKUP(D259,'products worsheet'!A:A,'products worsheet'!D:D)</f>
        <v>D</v>
      </c>
      <c r="L259" t="str">
        <f t="shared" si="8"/>
        <v>Dark</v>
      </c>
      <c r="M259" s="5">
        <f>_xlfn.XLOOKUP(D259,'products worsheet'!A:A,'products worsheet'!F:F)</f>
        <v>2.5</v>
      </c>
      <c r="N259" s="7">
        <f>_xlfn.XLOOKUP(D259,'products worsheet'!A:A,'products worsheet'!G:G)</f>
        <v>27.945</v>
      </c>
      <c r="O259" s="9">
        <f>N259*E259</f>
        <v>27.945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_xlfn.XLOOKUP('orders worksheet'!C260,'customers worsheet'!A:A,'customers worsheet'!B:B)</f>
        <v>Cobby Cromwell</v>
      </c>
      <c r="G260" s="2" t="str">
        <f>IF(_xlfn.XLOOKUP(F260,'customers worsheet'!B:B,'customers worsheet'!C:C," ",0)=0," ", _xlfn.XLOOKUP(F260,'customers worsheet'!B:B,'customers worsheet'!C:C," ",0))</f>
        <v>ccromwell76@desdev.cn</v>
      </c>
      <c r="H260" s="2" t="str">
        <f>_xlfn.XLOOKUP(F260,'customers worsheet'!B:B,'customers worsheet'!G:G)</f>
        <v>United States</v>
      </c>
      <c r="I260" t="str">
        <f>_xlfn.XLOOKUP(D260,'products worsheet'!A:A,'products worsheet'!B:B)</f>
        <v>Exc</v>
      </c>
      <c r="J260" t="str">
        <f t="shared" si="9"/>
        <v>Excelsa</v>
      </c>
      <c r="K260" t="str">
        <f>_xlfn.XLOOKUP(D260,'products worsheet'!A:A,'products worsheet'!D:D)</f>
        <v>D</v>
      </c>
      <c r="L260" t="str">
        <f t="shared" si="8"/>
        <v>Dark</v>
      </c>
      <c r="M260" s="5">
        <f>_xlfn.XLOOKUP(D260,'products worsheet'!A:A,'products worsheet'!F:F)</f>
        <v>2.5</v>
      </c>
      <c r="N260" s="7">
        <f>_xlfn.XLOOKUP(D260,'products worsheet'!A:A,'products worsheet'!G:G)</f>
        <v>27.945</v>
      </c>
      <c r="O260" s="9">
        <f>N260*E260</f>
        <v>139.72499999999999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_xlfn.XLOOKUP('orders worksheet'!C261,'customers worsheet'!A:A,'customers worsheet'!B:B)</f>
        <v>Irv Hay</v>
      </c>
      <c r="G261" s="2" t="str">
        <f>IF(_xlfn.XLOOKUP(F261,'customers worsheet'!B:B,'customers worsheet'!C:C," ",0)=0," ", _xlfn.XLOOKUP(F261,'customers worsheet'!B:B,'customers worsheet'!C:C," ",0))</f>
        <v>ihay77@lulu.com</v>
      </c>
      <c r="H261" s="2" t="str">
        <f>_xlfn.XLOOKUP(F261,'customers worsheet'!B:B,'customers worsheet'!G:G)</f>
        <v>United Kingdom</v>
      </c>
      <c r="I261" t="str">
        <f>_xlfn.XLOOKUP(D261,'products worsheet'!A:A,'products worsheet'!B:B)</f>
        <v>Rob</v>
      </c>
      <c r="J261" t="str">
        <f t="shared" si="9"/>
        <v>Robusta</v>
      </c>
      <c r="K261" t="str">
        <f>_xlfn.XLOOKUP(D261,'products worsheet'!A:A,'products worsheet'!D:D)</f>
        <v>M</v>
      </c>
      <c r="L261" t="str">
        <f t="shared" si="8"/>
        <v>Medium</v>
      </c>
      <c r="M261" s="5">
        <f>_xlfn.XLOOKUP(D261,'products worsheet'!A:A,'products worsheet'!F:F)</f>
        <v>0.2</v>
      </c>
      <c r="N261" s="7">
        <f>_xlfn.XLOOKUP(D261,'products worsheet'!A:A,'products worsheet'!G:G)</f>
        <v>2.9849999999999999</v>
      </c>
      <c r="O261" s="9">
        <f>N261*E261</f>
        <v>5.97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_xlfn.XLOOKUP('orders worksheet'!C262,'customers worsheet'!A:A,'customers worsheet'!B:B)</f>
        <v>Tani Taffarello</v>
      </c>
      <c r="G262" s="2" t="str">
        <f>IF(_xlfn.XLOOKUP(F262,'customers worsheet'!B:B,'customers worsheet'!C:C," ",0)=0," ", _xlfn.XLOOKUP(F262,'customers worsheet'!B:B,'customers worsheet'!C:C," ",0))</f>
        <v>ttaffarello78@sciencedaily.com</v>
      </c>
      <c r="H262" s="2" t="str">
        <f>_xlfn.XLOOKUP(F262,'customers worsheet'!B:B,'customers worsheet'!G:G)</f>
        <v>United States</v>
      </c>
      <c r="I262" t="str">
        <f>_xlfn.XLOOKUP(D262,'products worsheet'!A:A,'products worsheet'!B:B)</f>
        <v>Rob</v>
      </c>
      <c r="J262" t="str">
        <f t="shared" si="9"/>
        <v>Robusta</v>
      </c>
      <c r="K262" t="str">
        <f>_xlfn.XLOOKUP(D262,'products worsheet'!A:A,'products worsheet'!D:D)</f>
        <v>L</v>
      </c>
      <c r="L262" t="str">
        <f t="shared" si="8"/>
        <v>Light</v>
      </c>
      <c r="M262" s="5">
        <f>_xlfn.XLOOKUP(D262,'products worsheet'!A:A,'products worsheet'!F:F)</f>
        <v>2.5</v>
      </c>
      <c r="N262" s="7">
        <f>_xlfn.XLOOKUP(D262,'products worsheet'!A:A,'products worsheet'!G:G)</f>
        <v>27.484999999999996</v>
      </c>
      <c r="O262" s="9">
        <f>N262*E262</f>
        <v>27.484999999999996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_xlfn.XLOOKUP('orders worksheet'!C263,'customers worsheet'!A:A,'customers worsheet'!B:B)</f>
        <v>Monique Canty</v>
      </c>
      <c r="G263" s="2" t="str">
        <f>IF(_xlfn.XLOOKUP(F263,'customers worsheet'!B:B,'customers worsheet'!C:C," ",0)=0," ", _xlfn.XLOOKUP(F263,'customers worsheet'!B:B,'customers worsheet'!C:C," ",0))</f>
        <v>mcanty79@jigsy.com</v>
      </c>
      <c r="H263" s="2" t="str">
        <f>_xlfn.XLOOKUP(F263,'customers worsheet'!B:B,'customers worsheet'!G:G)</f>
        <v>United States</v>
      </c>
      <c r="I263" t="str">
        <f>_xlfn.XLOOKUP(D263,'products worsheet'!A:A,'products worsheet'!B:B)</f>
        <v>Rob</v>
      </c>
      <c r="J263" t="str">
        <f t="shared" si="9"/>
        <v>Robusta</v>
      </c>
      <c r="K263" t="str">
        <f>_xlfn.XLOOKUP(D263,'products worsheet'!A:A,'products worsheet'!D:D)</f>
        <v>L</v>
      </c>
      <c r="L263" t="str">
        <f t="shared" si="8"/>
        <v>Light</v>
      </c>
      <c r="M263" s="5">
        <f>_xlfn.XLOOKUP(D263,'products worsheet'!A:A,'products worsheet'!F:F)</f>
        <v>1</v>
      </c>
      <c r="N263" s="7">
        <f>_xlfn.XLOOKUP(D263,'products worsheet'!A:A,'products worsheet'!G:G)</f>
        <v>11.95</v>
      </c>
      <c r="O263" s="9">
        <f>N263*E263</f>
        <v>59.75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_xlfn.XLOOKUP('orders worksheet'!C264,'customers worsheet'!A:A,'customers worsheet'!B:B)</f>
        <v>Javier Kopke</v>
      </c>
      <c r="G264" s="2" t="str">
        <f>IF(_xlfn.XLOOKUP(F264,'customers worsheet'!B:B,'customers worsheet'!C:C," ",0)=0," ", _xlfn.XLOOKUP(F264,'customers worsheet'!B:B,'customers worsheet'!C:C," ",0))</f>
        <v>jkopke7a@auda.org.au</v>
      </c>
      <c r="H264" s="2" t="str">
        <f>_xlfn.XLOOKUP(F264,'customers worsheet'!B:B,'customers worsheet'!G:G)</f>
        <v>United States</v>
      </c>
      <c r="I264" t="str">
        <f>_xlfn.XLOOKUP(D264,'products worsheet'!A:A,'products worsheet'!B:B)</f>
        <v>Exc</v>
      </c>
      <c r="J264" t="str">
        <f t="shared" si="9"/>
        <v>Excelsa</v>
      </c>
      <c r="K264" t="str">
        <f>_xlfn.XLOOKUP(D264,'products worsheet'!A:A,'products worsheet'!D:D)</f>
        <v>M</v>
      </c>
      <c r="L264" t="str">
        <f t="shared" si="8"/>
        <v>Medium</v>
      </c>
      <c r="M264" s="5">
        <f>_xlfn.XLOOKUP(D264,'products worsheet'!A:A,'products worsheet'!F:F)</f>
        <v>1</v>
      </c>
      <c r="N264" s="7">
        <f>_xlfn.XLOOKUP(D264,'products worsheet'!A:A,'products worsheet'!G:G)</f>
        <v>13.75</v>
      </c>
      <c r="O264" s="9">
        <f>N264*E264</f>
        <v>41.25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_xlfn.XLOOKUP('orders worksheet'!C265,'customers worsheet'!A:A,'customers worsheet'!B:B)</f>
        <v>Mar McIver</v>
      </c>
      <c r="G265" s="2" t="str">
        <f>IF(_xlfn.XLOOKUP(F265,'customers worsheet'!B:B,'customers worsheet'!C:C," ",0)=0," ", _xlfn.XLOOKUP(F265,'customers worsheet'!B:B,'customers worsheet'!C:C," ",0))</f>
        <v xml:space="preserve"> </v>
      </c>
      <c r="H265" s="2" t="str">
        <f>_xlfn.XLOOKUP(F265,'customers worsheet'!B:B,'customers worsheet'!G:G)</f>
        <v>United States</v>
      </c>
      <c r="I265" t="str">
        <f>_xlfn.XLOOKUP(D265,'products worsheet'!A:A,'products worsheet'!B:B)</f>
        <v>Lib</v>
      </c>
      <c r="J265" t="str">
        <f t="shared" si="9"/>
        <v>Liberica</v>
      </c>
      <c r="K265" t="str">
        <f>_xlfn.XLOOKUP(D265,'products worsheet'!A:A,'products worsheet'!D:D)</f>
        <v>M</v>
      </c>
      <c r="L265" t="str">
        <f t="shared" si="8"/>
        <v>Medium</v>
      </c>
      <c r="M265" s="5">
        <f>_xlfn.XLOOKUP(D265,'products worsheet'!A:A,'products worsheet'!F:F)</f>
        <v>2.5</v>
      </c>
      <c r="N265" s="7">
        <f>_xlfn.XLOOKUP(D265,'products worsheet'!A:A,'products worsheet'!G:G)</f>
        <v>33.464999999999996</v>
      </c>
      <c r="O265" s="9">
        <f>N265*E265</f>
        <v>133.85999999999999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_xlfn.XLOOKUP('orders worksheet'!C266,'customers worsheet'!A:A,'customers worsheet'!B:B)</f>
        <v>Arabella Fransewich</v>
      </c>
      <c r="G266" s="2" t="str">
        <f>IF(_xlfn.XLOOKUP(F266,'customers worsheet'!B:B,'customers worsheet'!C:C," ",0)=0," ", _xlfn.XLOOKUP(F266,'customers worsheet'!B:B,'customers worsheet'!C:C," ",0))</f>
        <v xml:space="preserve"> </v>
      </c>
      <c r="H266" s="2" t="str">
        <f>_xlfn.XLOOKUP(F266,'customers worsheet'!B:B,'customers worsheet'!G:G)</f>
        <v>Ireland</v>
      </c>
      <c r="I266" t="str">
        <f>_xlfn.XLOOKUP(D266,'products worsheet'!A:A,'products worsheet'!B:B)</f>
        <v>Rob</v>
      </c>
      <c r="J266" t="str">
        <f t="shared" si="9"/>
        <v>Robusta</v>
      </c>
      <c r="K266" t="str">
        <f>_xlfn.XLOOKUP(D266,'products worsheet'!A:A,'products worsheet'!D:D)</f>
        <v>L</v>
      </c>
      <c r="L266" t="str">
        <f t="shared" si="8"/>
        <v>Light</v>
      </c>
      <c r="M266" s="5">
        <f>_xlfn.XLOOKUP(D266,'products worsheet'!A:A,'products worsheet'!F:F)</f>
        <v>1</v>
      </c>
      <c r="N266" s="7">
        <f>_xlfn.XLOOKUP(D266,'products worsheet'!A:A,'products worsheet'!G:G)</f>
        <v>11.95</v>
      </c>
      <c r="O266" s="9">
        <f>N266*E266</f>
        <v>59.75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_xlfn.XLOOKUP('orders worksheet'!C267,'customers worsheet'!A:A,'customers worsheet'!B:B)</f>
        <v>Violette Hellmore</v>
      </c>
      <c r="G267" s="2" t="str">
        <f>IF(_xlfn.XLOOKUP(F267,'customers worsheet'!B:B,'customers worsheet'!C:C," ",0)=0," ", _xlfn.XLOOKUP(F267,'customers worsheet'!B:B,'customers worsheet'!C:C," ",0))</f>
        <v>vhellmore7d@bbc.co.uk</v>
      </c>
      <c r="H267" s="2" t="str">
        <f>_xlfn.XLOOKUP(F267,'customers worsheet'!B:B,'customers worsheet'!G:G)</f>
        <v>United States</v>
      </c>
      <c r="I267" t="str">
        <f>_xlfn.XLOOKUP(D267,'products worsheet'!A:A,'products worsheet'!B:B)</f>
        <v>Ara</v>
      </c>
      <c r="J267" t="str">
        <f t="shared" si="9"/>
        <v>Arabica</v>
      </c>
      <c r="K267" t="str">
        <f>_xlfn.XLOOKUP(D267,'products worsheet'!A:A,'products worsheet'!D:D)</f>
        <v>D</v>
      </c>
      <c r="L267" t="str">
        <f t="shared" si="8"/>
        <v>Dark</v>
      </c>
      <c r="M267" s="5">
        <f>_xlfn.XLOOKUP(D267,'products worsheet'!A:A,'products worsheet'!F:F)</f>
        <v>0.5</v>
      </c>
      <c r="N267" s="7">
        <f>_xlfn.XLOOKUP(D267,'products worsheet'!A:A,'products worsheet'!G:G)</f>
        <v>5.97</v>
      </c>
      <c r="O267" s="9">
        <f>N267*E267</f>
        <v>5.97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_xlfn.XLOOKUP('orders worksheet'!C268,'customers worsheet'!A:A,'customers worsheet'!B:B)</f>
        <v>Myles Seawright</v>
      </c>
      <c r="G268" s="2" t="str">
        <f>IF(_xlfn.XLOOKUP(F268,'customers worsheet'!B:B,'customers worsheet'!C:C," ",0)=0," ", _xlfn.XLOOKUP(F268,'customers worsheet'!B:B,'customers worsheet'!C:C," ",0))</f>
        <v>mseawright7e@nbcnews.com</v>
      </c>
      <c r="H268" s="2" t="str">
        <f>_xlfn.XLOOKUP(F268,'customers worsheet'!B:B,'customers worsheet'!G:G)</f>
        <v>United Kingdom</v>
      </c>
      <c r="I268" t="str">
        <f>_xlfn.XLOOKUP(D268,'products worsheet'!A:A,'products worsheet'!B:B)</f>
        <v>Exc</v>
      </c>
      <c r="J268" t="str">
        <f t="shared" si="9"/>
        <v>Excelsa</v>
      </c>
      <c r="K268" t="str">
        <f>_xlfn.XLOOKUP(D268,'products worsheet'!A:A,'products worsheet'!D:D)</f>
        <v>D</v>
      </c>
      <c r="L268" t="str">
        <f t="shared" si="8"/>
        <v>Dark</v>
      </c>
      <c r="M268" s="5">
        <f>_xlfn.XLOOKUP(D268,'products worsheet'!A:A,'products worsheet'!F:F)</f>
        <v>1</v>
      </c>
      <c r="N268" s="7">
        <f>_xlfn.XLOOKUP(D268,'products worsheet'!A:A,'products worsheet'!G:G)</f>
        <v>12.15</v>
      </c>
      <c r="O268" s="9">
        <f>N268*E268</f>
        <v>24.3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_xlfn.XLOOKUP('orders worksheet'!C269,'customers worsheet'!A:A,'customers worsheet'!B:B)</f>
        <v>Silvana Northeast</v>
      </c>
      <c r="G269" s="2" t="str">
        <f>IF(_xlfn.XLOOKUP(F269,'customers worsheet'!B:B,'customers worsheet'!C:C," ",0)=0," ", _xlfn.XLOOKUP(F269,'customers worsheet'!B:B,'customers worsheet'!C:C," ",0))</f>
        <v>snortheast7f@mashable.com</v>
      </c>
      <c r="H269" s="2" t="str">
        <f>_xlfn.XLOOKUP(F269,'customers worsheet'!B:B,'customers worsheet'!G:G)</f>
        <v>United States</v>
      </c>
      <c r="I269" t="str">
        <f>_xlfn.XLOOKUP(D269,'products worsheet'!A:A,'products worsheet'!B:B)</f>
        <v>Exc</v>
      </c>
      <c r="J269" t="str">
        <f t="shared" si="9"/>
        <v>Excelsa</v>
      </c>
      <c r="K269" t="str">
        <f>_xlfn.XLOOKUP(D269,'products worsheet'!A:A,'products worsheet'!D:D)</f>
        <v>D</v>
      </c>
      <c r="L269" t="str">
        <f t="shared" si="8"/>
        <v>Dark</v>
      </c>
      <c r="M269" s="5">
        <f>_xlfn.XLOOKUP(D269,'products worsheet'!A:A,'products worsheet'!F:F)</f>
        <v>0.2</v>
      </c>
      <c r="N269" s="7">
        <f>_xlfn.XLOOKUP(D269,'products worsheet'!A:A,'products worsheet'!G:G)</f>
        <v>3.645</v>
      </c>
      <c r="O269" s="9">
        <f>N269*E269</f>
        <v>21.87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_xlfn.XLOOKUP('orders worksheet'!C270,'customers worsheet'!A:A,'customers worsheet'!B:B)</f>
        <v>Anselma Attwater</v>
      </c>
      <c r="G270" s="2" t="str">
        <f>IF(_xlfn.XLOOKUP(F270,'customers worsheet'!B:B,'customers worsheet'!C:C," ",0)=0," ", _xlfn.XLOOKUP(F270,'customers worsheet'!B:B,'customers worsheet'!C:C," ",0))</f>
        <v>aattwater5u@wikia.com</v>
      </c>
      <c r="H270" s="2" t="str">
        <f>_xlfn.XLOOKUP(F270,'customers worsheet'!B:B,'customers worsheet'!G:G)</f>
        <v>United States</v>
      </c>
      <c r="I270" t="str">
        <f>_xlfn.XLOOKUP(D270,'products worsheet'!A:A,'products worsheet'!B:B)</f>
        <v>Ara</v>
      </c>
      <c r="J270" t="str">
        <f t="shared" si="9"/>
        <v>Arabica</v>
      </c>
      <c r="K270" t="str">
        <f>_xlfn.XLOOKUP(D270,'products worsheet'!A:A,'products worsheet'!D:D)</f>
        <v>D</v>
      </c>
      <c r="L270" t="str">
        <f t="shared" si="8"/>
        <v>Dark</v>
      </c>
      <c r="M270" s="5">
        <f>_xlfn.XLOOKUP(D270,'products worsheet'!A:A,'products worsheet'!F:F)</f>
        <v>1</v>
      </c>
      <c r="N270" s="7">
        <f>_xlfn.XLOOKUP(D270,'products worsheet'!A:A,'products worsheet'!G:G)</f>
        <v>9.9499999999999993</v>
      </c>
      <c r="O270" s="9">
        <f>N270*E270</f>
        <v>19.899999999999999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_xlfn.XLOOKUP('orders worksheet'!C271,'customers worsheet'!A:A,'customers worsheet'!B:B)</f>
        <v>Monica Fearon</v>
      </c>
      <c r="G271" s="2" t="str">
        <f>IF(_xlfn.XLOOKUP(F271,'customers worsheet'!B:B,'customers worsheet'!C:C," ",0)=0," ", _xlfn.XLOOKUP(F271,'customers worsheet'!B:B,'customers worsheet'!C:C," ",0))</f>
        <v>mfearon7h@reverbnation.com</v>
      </c>
      <c r="H271" s="2" t="str">
        <f>_xlfn.XLOOKUP(F271,'customers worsheet'!B:B,'customers worsheet'!G:G)</f>
        <v>United States</v>
      </c>
      <c r="I271" t="str">
        <f>_xlfn.XLOOKUP(D271,'products worsheet'!A:A,'products worsheet'!B:B)</f>
        <v>Ara</v>
      </c>
      <c r="J271" t="str">
        <f t="shared" si="9"/>
        <v>Arabica</v>
      </c>
      <c r="K271" t="str">
        <f>_xlfn.XLOOKUP(D271,'products worsheet'!A:A,'products worsheet'!D:D)</f>
        <v>D</v>
      </c>
      <c r="L271" t="str">
        <f t="shared" si="8"/>
        <v>Dark</v>
      </c>
      <c r="M271" s="5">
        <f>_xlfn.XLOOKUP(D271,'products worsheet'!A:A,'products worsheet'!F:F)</f>
        <v>0.2</v>
      </c>
      <c r="N271" s="7">
        <f>_xlfn.XLOOKUP(D271,'products worsheet'!A:A,'products worsheet'!G:G)</f>
        <v>2.9849999999999999</v>
      </c>
      <c r="O271" s="9">
        <f>N271*E271</f>
        <v>5.97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_xlfn.XLOOKUP('orders worksheet'!C272,'customers worsheet'!A:A,'customers worsheet'!B:B)</f>
        <v>Barney Chisnell</v>
      </c>
      <c r="G272" s="2" t="str">
        <f>IF(_xlfn.XLOOKUP(F272,'customers worsheet'!B:B,'customers worsheet'!C:C," ",0)=0," ", _xlfn.XLOOKUP(F272,'customers worsheet'!B:B,'customers worsheet'!C:C," ",0))</f>
        <v xml:space="preserve"> </v>
      </c>
      <c r="H272" s="2" t="str">
        <f>_xlfn.XLOOKUP(F272,'customers worsheet'!B:B,'customers worsheet'!G:G)</f>
        <v>Ireland</v>
      </c>
      <c r="I272" t="str">
        <f>_xlfn.XLOOKUP(D272,'products worsheet'!A:A,'products worsheet'!B:B)</f>
        <v>Exc</v>
      </c>
      <c r="J272" t="str">
        <f t="shared" si="9"/>
        <v>Excelsa</v>
      </c>
      <c r="K272" t="str">
        <f>_xlfn.XLOOKUP(D272,'products worsheet'!A:A,'products worsheet'!D:D)</f>
        <v>D</v>
      </c>
      <c r="L272" t="str">
        <f t="shared" si="8"/>
        <v>Dark</v>
      </c>
      <c r="M272" s="5">
        <f>_xlfn.XLOOKUP(D272,'products worsheet'!A:A,'products worsheet'!F:F)</f>
        <v>0.5</v>
      </c>
      <c r="N272" s="7">
        <f>_xlfn.XLOOKUP(D272,'products worsheet'!A:A,'products worsheet'!G:G)</f>
        <v>7.29</v>
      </c>
      <c r="O272" s="9">
        <f>N272*E272</f>
        <v>7.29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_xlfn.XLOOKUP('orders worksheet'!C273,'customers worsheet'!A:A,'customers worsheet'!B:B)</f>
        <v>Jasper Sisneros</v>
      </c>
      <c r="G273" s="2" t="str">
        <f>IF(_xlfn.XLOOKUP(F273,'customers worsheet'!B:B,'customers worsheet'!C:C," ",0)=0," ", _xlfn.XLOOKUP(F273,'customers worsheet'!B:B,'customers worsheet'!C:C," ",0))</f>
        <v>jsisneros7j@a8.net</v>
      </c>
      <c r="H273" s="2" t="str">
        <f>_xlfn.XLOOKUP(F273,'customers worsheet'!B:B,'customers worsheet'!G:G)</f>
        <v>United States</v>
      </c>
      <c r="I273" t="str">
        <f>_xlfn.XLOOKUP(D273,'products worsheet'!A:A,'products worsheet'!B:B)</f>
        <v>Ara</v>
      </c>
      <c r="J273" t="str">
        <f t="shared" si="9"/>
        <v>Arabica</v>
      </c>
      <c r="K273" t="str">
        <f>_xlfn.XLOOKUP(D273,'products worsheet'!A:A,'products worsheet'!D:D)</f>
        <v>D</v>
      </c>
      <c r="L273" t="str">
        <f t="shared" si="8"/>
        <v>Dark</v>
      </c>
      <c r="M273" s="5">
        <f>_xlfn.XLOOKUP(D273,'products worsheet'!A:A,'products worsheet'!F:F)</f>
        <v>0.2</v>
      </c>
      <c r="N273" s="7">
        <f>_xlfn.XLOOKUP(D273,'products worsheet'!A:A,'products worsheet'!G:G)</f>
        <v>2.9849999999999999</v>
      </c>
      <c r="O273" s="9">
        <f>N273*E273</f>
        <v>11.94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_xlfn.XLOOKUP('orders worksheet'!C274,'customers worsheet'!A:A,'customers worsheet'!B:B)</f>
        <v>Zachariah Carlson</v>
      </c>
      <c r="G274" s="2" t="str">
        <f>IF(_xlfn.XLOOKUP(F274,'customers worsheet'!B:B,'customers worsheet'!C:C," ",0)=0," ", _xlfn.XLOOKUP(F274,'customers worsheet'!B:B,'customers worsheet'!C:C," ",0))</f>
        <v>zcarlson7k@bigcartel.com</v>
      </c>
      <c r="H274" s="2" t="str">
        <f>_xlfn.XLOOKUP(F274,'customers worsheet'!B:B,'customers worsheet'!G:G)</f>
        <v>Ireland</v>
      </c>
      <c r="I274" t="str">
        <f>_xlfn.XLOOKUP(D274,'products worsheet'!A:A,'products worsheet'!B:B)</f>
        <v>Rob</v>
      </c>
      <c r="J274" t="str">
        <f t="shared" si="9"/>
        <v>Robusta</v>
      </c>
      <c r="K274" t="str">
        <f>_xlfn.XLOOKUP(D274,'products worsheet'!A:A,'products worsheet'!D:D)</f>
        <v>L</v>
      </c>
      <c r="L274" t="str">
        <f t="shared" si="8"/>
        <v>Light</v>
      </c>
      <c r="M274" s="5">
        <f>_xlfn.XLOOKUP(D274,'products worsheet'!A:A,'products worsheet'!F:F)</f>
        <v>1</v>
      </c>
      <c r="N274" s="7">
        <f>_xlfn.XLOOKUP(D274,'products worsheet'!A:A,'products worsheet'!G:G)</f>
        <v>11.95</v>
      </c>
      <c r="O274" s="9">
        <f>N274*E274</f>
        <v>71.699999999999989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_xlfn.XLOOKUP('orders worksheet'!C275,'customers worsheet'!A:A,'customers worsheet'!B:B)</f>
        <v>Warner Maddox</v>
      </c>
      <c r="G275" s="2" t="str">
        <f>IF(_xlfn.XLOOKUP(F275,'customers worsheet'!B:B,'customers worsheet'!C:C," ",0)=0," ", _xlfn.XLOOKUP(F275,'customers worsheet'!B:B,'customers worsheet'!C:C," ",0))</f>
        <v>wmaddox7l@timesonline.co.uk</v>
      </c>
      <c r="H275" s="2" t="str">
        <f>_xlfn.XLOOKUP(F275,'customers worsheet'!B:B,'customers worsheet'!G:G)</f>
        <v>United States</v>
      </c>
      <c r="I275" t="str">
        <f>_xlfn.XLOOKUP(D275,'products worsheet'!A:A,'products worsheet'!B:B)</f>
        <v>Ara</v>
      </c>
      <c r="J275" t="str">
        <f t="shared" si="9"/>
        <v>Arabica</v>
      </c>
      <c r="K275" t="str">
        <f>_xlfn.XLOOKUP(D275,'products worsheet'!A:A,'products worsheet'!D:D)</f>
        <v>L</v>
      </c>
      <c r="L275" t="str">
        <f t="shared" si="8"/>
        <v>Light</v>
      </c>
      <c r="M275" s="5">
        <f>_xlfn.XLOOKUP(D275,'products worsheet'!A:A,'products worsheet'!F:F)</f>
        <v>0.2</v>
      </c>
      <c r="N275" s="7">
        <f>_xlfn.XLOOKUP(D275,'products worsheet'!A:A,'products worsheet'!G:G)</f>
        <v>3.8849999999999998</v>
      </c>
      <c r="O275" s="9">
        <f>N275*E275</f>
        <v>7.77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_xlfn.XLOOKUP('orders worksheet'!C276,'customers worsheet'!A:A,'customers worsheet'!B:B)</f>
        <v>Donnie Hedlestone</v>
      </c>
      <c r="G276" s="2" t="str">
        <f>IF(_xlfn.XLOOKUP(F276,'customers worsheet'!B:B,'customers worsheet'!C:C," ",0)=0," ", _xlfn.XLOOKUP(F276,'customers worsheet'!B:B,'customers worsheet'!C:C," ",0))</f>
        <v>dhedlestone7m@craigslist.org</v>
      </c>
      <c r="H276" s="2" t="str">
        <f>_xlfn.XLOOKUP(F276,'customers worsheet'!B:B,'customers worsheet'!G:G)</f>
        <v>United States</v>
      </c>
      <c r="I276" t="str">
        <f>_xlfn.XLOOKUP(D276,'products worsheet'!A:A,'products worsheet'!B:B)</f>
        <v>Ara</v>
      </c>
      <c r="J276" t="str">
        <f t="shared" si="9"/>
        <v>Arabica</v>
      </c>
      <c r="K276" t="str">
        <f>_xlfn.XLOOKUP(D276,'products worsheet'!A:A,'products worsheet'!D:D)</f>
        <v>M</v>
      </c>
      <c r="L276" t="str">
        <f t="shared" si="8"/>
        <v>Medium</v>
      </c>
      <c r="M276" s="5">
        <f>_xlfn.XLOOKUP(D276,'products worsheet'!A:A,'products worsheet'!F:F)</f>
        <v>2.5</v>
      </c>
      <c r="N276" s="7">
        <f>_xlfn.XLOOKUP(D276,'products worsheet'!A:A,'products worsheet'!G:G)</f>
        <v>25.874999999999996</v>
      </c>
      <c r="O276" s="9">
        <f>N276*E276</f>
        <v>25.874999999999996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_xlfn.XLOOKUP('orders worksheet'!C277,'customers worsheet'!A:A,'customers worsheet'!B:B)</f>
        <v>Teddi Crowthe</v>
      </c>
      <c r="G277" s="2" t="str">
        <f>IF(_xlfn.XLOOKUP(F277,'customers worsheet'!B:B,'customers worsheet'!C:C," ",0)=0," ", _xlfn.XLOOKUP(F277,'customers worsheet'!B:B,'customers worsheet'!C:C," ",0))</f>
        <v>tcrowthe7n@europa.eu</v>
      </c>
      <c r="H277" s="2" t="str">
        <f>_xlfn.XLOOKUP(F277,'customers worsheet'!B:B,'customers worsheet'!G:G)</f>
        <v>United States</v>
      </c>
      <c r="I277" t="str">
        <f>_xlfn.XLOOKUP(D277,'products worsheet'!A:A,'products worsheet'!B:B)</f>
        <v>Exc</v>
      </c>
      <c r="J277" t="str">
        <f t="shared" si="9"/>
        <v>Excelsa</v>
      </c>
      <c r="K277" t="str">
        <f>_xlfn.XLOOKUP(D277,'products worsheet'!A:A,'products worsheet'!D:D)</f>
        <v>L</v>
      </c>
      <c r="L277" t="str">
        <f t="shared" si="8"/>
        <v>Light</v>
      </c>
      <c r="M277" s="5">
        <f>_xlfn.XLOOKUP(D277,'products worsheet'!A:A,'products worsheet'!F:F)</f>
        <v>2.5</v>
      </c>
      <c r="N277" s="7">
        <f>_xlfn.XLOOKUP(D277,'products worsheet'!A:A,'products worsheet'!G:G)</f>
        <v>34.154999999999994</v>
      </c>
      <c r="O277" s="9">
        <f>N277*E277</f>
        <v>204.92999999999995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_xlfn.XLOOKUP('orders worksheet'!C278,'customers worsheet'!A:A,'customers worsheet'!B:B)</f>
        <v>Dorelia Bury</v>
      </c>
      <c r="G278" s="2" t="str">
        <f>IF(_xlfn.XLOOKUP(F278,'customers worsheet'!B:B,'customers worsheet'!C:C," ",0)=0," ", _xlfn.XLOOKUP(F278,'customers worsheet'!B:B,'customers worsheet'!C:C," ",0))</f>
        <v>dbury7o@tinyurl.com</v>
      </c>
      <c r="H278" s="2" t="str">
        <f>_xlfn.XLOOKUP(F278,'customers worsheet'!B:B,'customers worsheet'!G:G)</f>
        <v>Ireland</v>
      </c>
      <c r="I278" t="str">
        <f>_xlfn.XLOOKUP(D278,'products worsheet'!A:A,'products worsheet'!B:B)</f>
        <v>Rob</v>
      </c>
      <c r="J278" t="str">
        <f t="shared" si="9"/>
        <v>Robusta</v>
      </c>
      <c r="K278" t="str">
        <f>_xlfn.XLOOKUP(D278,'products worsheet'!A:A,'products worsheet'!D:D)</f>
        <v>L</v>
      </c>
      <c r="L278" t="str">
        <f t="shared" si="8"/>
        <v>Light</v>
      </c>
      <c r="M278" s="5">
        <f>_xlfn.XLOOKUP(D278,'products worsheet'!A:A,'products worsheet'!F:F)</f>
        <v>2.5</v>
      </c>
      <c r="N278" s="7">
        <f>_xlfn.XLOOKUP(D278,'products worsheet'!A:A,'products worsheet'!G:G)</f>
        <v>27.484999999999996</v>
      </c>
      <c r="O278" s="9">
        <f>N278*E278</f>
        <v>109.93999999999998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_xlfn.XLOOKUP('orders worksheet'!C279,'customers worsheet'!A:A,'customers worsheet'!B:B)</f>
        <v>Gussy Broadbear</v>
      </c>
      <c r="G279" s="2" t="str">
        <f>IF(_xlfn.XLOOKUP(F279,'customers worsheet'!B:B,'customers worsheet'!C:C," ",0)=0," ", _xlfn.XLOOKUP(F279,'customers worsheet'!B:B,'customers worsheet'!C:C," ",0))</f>
        <v>gbroadbear7p@omniture.com</v>
      </c>
      <c r="H279" s="2" t="str">
        <f>_xlfn.XLOOKUP(F279,'customers worsheet'!B:B,'customers worsheet'!G:G)</f>
        <v>United States</v>
      </c>
      <c r="I279" t="str">
        <f>_xlfn.XLOOKUP(D279,'products worsheet'!A:A,'products worsheet'!B:B)</f>
        <v>Exc</v>
      </c>
      <c r="J279" t="str">
        <f t="shared" si="9"/>
        <v>Excelsa</v>
      </c>
      <c r="K279" t="str">
        <f>_xlfn.XLOOKUP(D279,'products worsheet'!A:A,'products worsheet'!D:D)</f>
        <v>L</v>
      </c>
      <c r="L279" t="str">
        <f t="shared" si="8"/>
        <v>Light</v>
      </c>
      <c r="M279" s="5">
        <f>_xlfn.XLOOKUP(D279,'products worsheet'!A:A,'products worsheet'!F:F)</f>
        <v>1</v>
      </c>
      <c r="N279" s="7">
        <f>_xlfn.XLOOKUP(D279,'products worsheet'!A:A,'products worsheet'!G:G)</f>
        <v>14.85</v>
      </c>
      <c r="O279" s="9">
        <f>N279*E279</f>
        <v>89.1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_xlfn.XLOOKUP('orders worksheet'!C280,'customers worsheet'!A:A,'customers worsheet'!B:B)</f>
        <v>Emlynne Palfrey</v>
      </c>
      <c r="G280" s="2" t="str">
        <f>IF(_xlfn.XLOOKUP(F280,'customers worsheet'!B:B,'customers worsheet'!C:C," ",0)=0," ", _xlfn.XLOOKUP(F280,'customers worsheet'!B:B,'customers worsheet'!C:C," ",0))</f>
        <v>epalfrey7q@devhub.com</v>
      </c>
      <c r="H280" s="2" t="str">
        <f>_xlfn.XLOOKUP(F280,'customers worsheet'!B:B,'customers worsheet'!G:G)</f>
        <v>United States</v>
      </c>
      <c r="I280" t="str">
        <f>_xlfn.XLOOKUP(D280,'products worsheet'!A:A,'products worsheet'!B:B)</f>
        <v>Ara</v>
      </c>
      <c r="J280" t="str">
        <f t="shared" si="9"/>
        <v>Arabica</v>
      </c>
      <c r="K280" t="str">
        <f>_xlfn.XLOOKUP(D280,'products worsheet'!A:A,'products worsheet'!D:D)</f>
        <v>L</v>
      </c>
      <c r="L280" t="str">
        <f t="shared" si="8"/>
        <v>Light</v>
      </c>
      <c r="M280" s="5">
        <f>_xlfn.XLOOKUP(D280,'products worsheet'!A:A,'products worsheet'!F:F)</f>
        <v>0.2</v>
      </c>
      <c r="N280" s="7">
        <f>_xlfn.XLOOKUP(D280,'products worsheet'!A:A,'products worsheet'!G:G)</f>
        <v>3.8849999999999998</v>
      </c>
      <c r="O280" s="9">
        <f>N280*E280</f>
        <v>7.77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_xlfn.XLOOKUP('orders worksheet'!C281,'customers worsheet'!A:A,'customers worsheet'!B:B)</f>
        <v>Parsifal Metrick</v>
      </c>
      <c r="G281" s="2" t="str">
        <f>IF(_xlfn.XLOOKUP(F281,'customers worsheet'!B:B,'customers worsheet'!C:C," ",0)=0," ", _xlfn.XLOOKUP(F281,'customers worsheet'!B:B,'customers worsheet'!C:C," ",0))</f>
        <v>pmetrick7r@rakuten.co.jp</v>
      </c>
      <c r="H281" s="2" t="str">
        <f>_xlfn.XLOOKUP(F281,'customers worsheet'!B:B,'customers worsheet'!G:G)</f>
        <v>United States</v>
      </c>
      <c r="I281" t="str">
        <f>_xlfn.XLOOKUP(D281,'products worsheet'!A:A,'products worsheet'!B:B)</f>
        <v>Lib</v>
      </c>
      <c r="J281" t="str">
        <f t="shared" si="9"/>
        <v>Liberica</v>
      </c>
      <c r="K281" t="str">
        <f>_xlfn.XLOOKUP(D281,'products worsheet'!A:A,'products worsheet'!D:D)</f>
        <v>M</v>
      </c>
      <c r="L281" t="str">
        <f t="shared" si="8"/>
        <v>Medium</v>
      </c>
      <c r="M281" s="5">
        <f>_xlfn.XLOOKUP(D281,'products worsheet'!A:A,'products worsheet'!F:F)</f>
        <v>2.5</v>
      </c>
      <c r="N281" s="7">
        <f>_xlfn.XLOOKUP(D281,'products worsheet'!A:A,'products worsheet'!G:G)</f>
        <v>33.464999999999996</v>
      </c>
      <c r="O281" s="9">
        <f>N281*E281</f>
        <v>33.464999999999996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_xlfn.XLOOKUP('orders worksheet'!C282,'customers worsheet'!A:A,'customers worsheet'!B:B)</f>
        <v>Christopher Grieveson</v>
      </c>
      <c r="G282" s="2" t="str">
        <f>IF(_xlfn.XLOOKUP(F282,'customers worsheet'!B:B,'customers worsheet'!C:C," ",0)=0," ", _xlfn.XLOOKUP(F282,'customers worsheet'!B:B,'customers worsheet'!C:C," ",0))</f>
        <v xml:space="preserve"> </v>
      </c>
      <c r="H282" s="2" t="str">
        <f>_xlfn.XLOOKUP(F282,'customers worsheet'!B:B,'customers worsheet'!G:G)</f>
        <v>United States</v>
      </c>
      <c r="I282" t="str">
        <f>_xlfn.XLOOKUP(D282,'products worsheet'!A:A,'products worsheet'!B:B)</f>
        <v>Exc</v>
      </c>
      <c r="J282" t="str">
        <f t="shared" si="9"/>
        <v>Excelsa</v>
      </c>
      <c r="K282" t="str">
        <f>_xlfn.XLOOKUP(D282,'products worsheet'!A:A,'products worsheet'!D:D)</f>
        <v>M</v>
      </c>
      <c r="L282" t="str">
        <f t="shared" si="8"/>
        <v>Medium</v>
      </c>
      <c r="M282" s="5">
        <f>_xlfn.XLOOKUP(D282,'products worsheet'!A:A,'products worsheet'!F:F)</f>
        <v>0.5</v>
      </c>
      <c r="N282" s="7">
        <f>_xlfn.XLOOKUP(D282,'products worsheet'!A:A,'products worsheet'!G:G)</f>
        <v>8.25</v>
      </c>
      <c r="O282" s="9">
        <f>N282*E282</f>
        <v>41.25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_xlfn.XLOOKUP('orders worksheet'!C283,'customers worsheet'!A:A,'customers worsheet'!B:B)</f>
        <v>Karlan Karby</v>
      </c>
      <c r="G283" s="2" t="str">
        <f>IF(_xlfn.XLOOKUP(F283,'customers worsheet'!B:B,'customers worsheet'!C:C," ",0)=0," ", _xlfn.XLOOKUP(F283,'customers worsheet'!B:B,'customers worsheet'!C:C," ",0))</f>
        <v>kkarby7t@sbwire.com</v>
      </c>
      <c r="H283" s="2" t="str">
        <f>_xlfn.XLOOKUP(F283,'customers worsheet'!B:B,'customers worsheet'!G:G)</f>
        <v>United States</v>
      </c>
      <c r="I283" t="str">
        <f>_xlfn.XLOOKUP(D283,'products worsheet'!A:A,'products worsheet'!B:B)</f>
        <v>Exc</v>
      </c>
      <c r="J283" t="str">
        <f t="shared" si="9"/>
        <v>Excelsa</v>
      </c>
      <c r="K283" t="str">
        <f>_xlfn.XLOOKUP(D283,'products worsheet'!A:A,'products worsheet'!D:D)</f>
        <v>L</v>
      </c>
      <c r="L283" t="str">
        <f t="shared" si="8"/>
        <v>Light</v>
      </c>
      <c r="M283" s="5">
        <f>_xlfn.XLOOKUP(D283,'products worsheet'!A:A,'products worsheet'!F:F)</f>
        <v>1</v>
      </c>
      <c r="N283" s="7">
        <f>_xlfn.XLOOKUP(D283,'products worsheet'!A:A,'products worsheet'!G:G)</f>
        <v>14.85</v>
      </c>
      <c r="O283" s="9">
        <f>N283*E283</f>
        <v>59.4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_xlfn.XLOOKUP('orders worksheet'!C284,'customers worsheet'!A:A,'customers worsheet'!B:B)</f>
        <v>Flory Crumpe</v>
      </c>
      <c r="G284" s="2" t="str">
        <f>IF(_xlfn.XLOOKUP(F284,'customers worsheet'!B:B,'customers worsheet'!C:C," ",0)=0," ", _xlfn.XLOOKUP(F284,'customers worsheet'!B:B,'customers worsheet'!C:C," ",0))</f>
        <v>fcrumpe7u@ftc.gov</v>
      </c>
      <c r="H284" s="2" t="str">
        <f>_xlfn.XLOOKUP(F284,'customers worsheet'!B:B,'customers worsheet'!G:G)</f>
        <v>United Kingdom</v>
      </c>
      <c r="I284" t="str">
        <f>_xlfn.XLOOKUP(D284,'products worsheet'!A:A,'products worsheet'!B:B)</f>
        <v>Ara</v>
      </c>
      <c r="J284" t="str">
        <f t="shared" si="9"/>
        <v>Arabica</v>
      </c>
      <c r="K284" t="str">
        <f>_xlfn.XLOOKUP(D284,'products worsheet'!A:A,'products worsheet'!D:D)</f>
        <v>L</v>
      </c>
      <c r="L284" t="str">
        <f t="shared" si="8"/>
        <v>Light</v>
      </c>
      <c r="M284" s="5">
        <f>_xlfn.XLOOKUP(D284,'products worsheet'!A:A,'products worsheet'!F:F)</f>
        <v>0.5</v>
      </c>
      <c r="N284" s="7">
        <f>_xlfn.XLOOKUP(D284,'products worsheet'!A:A,'products worsheet'!G:G)</f>
        <v>7.77</v>
      </c>
      <c r="O284" s="9">
        <f>N284*E284</f>
        <v>7.77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_xlfn.XLOOKUP('orders worksheet'!C285,'customers worsheet'!A:A,'customers worsheet'!B:B)</f>
        <v>Amity Chatto</v>
      </c>
      <c r="G285" s="2" t="str">
        <f>IF(_xlfn.XLOOKUP(F285,'customers worsheet'!B:B,'customers worsheet'!C:C," ",0)=0," ", _xlfn.XLOOKUP(F285,'customers worsheet'!B:B,'customers worsheet'!C:C," ",0))</f>
        <v>achatto7v@sakura.ne.jp</v>
      </c>
      <c r="H285" s="2" t="str">
        <f>_xlfn.XLOOKUP(F285,'customers worsheet'!B:B,'customers worsheet'!G:G)</f>
        <v>United Kingdom</v>
      </c>
      <c r="I285" t="str">
        <f>_xlfn.XLOOKUP(D285,'products worsheet'!A:A,'products worsheet'!B:B)</f>
        <v>Rob</v>
      </c>
      <c r="J285" t="str">
        <f t="shared" si="9"/>
        <v>Robusta</v>
      </c>
      <c r="K285" t="str">
        <f>_xlfn.XLOOKUP(D285,'products worsheet'!A:A,'products worsheet'!D:D)</f>
        <v>D</v>
      </c>
      <c r="L285" t="str">
        <f t="shared" si="8"/>
        <v>Dark</v>
      </c>
      <c r="M285" s="5">
        <f>_xlfn.XLOOKUP(D285,'products worsheet'!A:A,'products worsheet'!F:F)</f>
        <v>0.5</v>
      </c>
      <c r="N285" s="7">
        <f>_xlfn.XLOOKUP(D285,'products worsheet'!A:A,'products worsheet'!G:G)</f>
        <v>5.3699999999999992</v>
      </c>
      <c r="O285" s="9">
        <f>N285*E285</f>
        <v>5.3699999999999992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_xlfn.XLOOKUP('orders worksheet'!C286,'customers worsheet'!A:A,'customers worsheet'!B:B)</f>
        <v>Nanine McCarthy</v>
      </c>
      <c r="G286" s="2" t="str">
        <f>IF(_xlfn.XLOOKUP(F286,'customers worsheet'!B:B,'customers worsheet'!C:C," ",0)=0," ", _xlfn.XLOOKUP(F286,'customers worsheet'!B:B,'customers worsheet'!C:C," ",0))</f>
        <v xml:space="preserve"> </v>
      </c>
      <c r="H286" s="2" t="str">
        <f>_xlfn.XLOOKUP(F286,'customers worsheet'!B:B,'customers worsheet'!G:G)</f>
        <v>United States</v>
      </c>
      <c r="I286" t="str">
        <f>_xlfn.XLOOKUP(D286,'products worsheet'!A:A,'products worsheet'!B:B)</f>
        <v>Exc</v>
      </c>
      <c r="J286" t="str">
        <f t="shared" si="9"/>
        <v>Excelsa</v>
      </c>
      <c r="K286" t="str">
        <f>_xlfn.XLOOKUP(D286,'products worsheet'!A:A,'products worsheet'!D:D)</f>
        <v>M</v>
      </c>
      <c r="L286" t="str">
        <f t="shared" si="8"/>
        <v>Medium</v>
      </c>
      <c r="M286" s="5">
        <f>_xlfn.XLOOKUP(D286,'products worsheet'!A:A,'products worsheet'!F:F)</f>
        <v>2.5</v>
      </c>
      <c r="N286" s="7">
        <f>_xlfn.XLOOKUP(D286,'products worsheet'!A:A,'products worsheet'!G:G)</f>
        <v>31.624999999999996</v>
      </c>
      <c r="O286" s="9">
        <f>N286*E286</f>
        <v>94.874999999999986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_xlfn.XLOOKUP('orders worksheet'!C287,'customers worsheet'!A:A,'customers worsheet'!B:B)</f>
        <v>Lyndsey Megany</v>
      </c>
      <c r="G287" s="2" t="str">
        <f>IF(_xlfn.XLOOKUP(F287,'customers worsheet'!B:B,'customers worsheet'!C:C," ",0)=0," ", _xlfn.XLOOKUP(F287,'customers worsheet'!B:B,'customers worsheet'!C:C," ",0))</f>
        <v xml:space="preserve"> </v>
      </c>
      <c r="H287" s="2" t="str">
        <f>_xlfn.XLOOKUP(F287,'customers worsheet'!B:B,'customers worsheet'!G:G)</f>
        <v>United States</v>
      </c>
      <c r="I287" t="str">
        <f>_xlfn.XLOOKUP(D287,'products worsheet'!A:A,'products worsheet'!B:B)</f>
        <v>Lib</v>
      </c>
      <c r="J287" t="str">
        <f t="shared" si="9"/>
        <v>Liberica</v>
      </c>
      <c r="K287" t="str">
        <f>_xlfn.XLOOKUP(D287,'products worsheet'!A:A,'products worsheet'!D:D)</f>
        <v>L</v>
      </c>
      <c r="L287" t="str">
        <f t="shared" si="8"/>
        <v>Light</v>
      </c>
      <c r="M287" s="5">
        <f>_xlfn.XLOOKUP(D287,'products worsheet'!A:A,'products worsheet'!F:F)</f>
        <v>2.5</v>
      </c>
      <c r="N287" s="7">
        <f>_xlfn.XLOOKUP(D287,'products worsheet'!A:A,'products worsheet'!G:G)</f>
        <v>36.454999999999998</v>
      </c>
      <c r="O287" s="9">
        <f>N287*E287</f>
        <v>36.454999999999998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_xlfn.XLOOKUP('orders worksheet'!C288,'customers worsheet'!A:A,'customers worsheet'!B:B)</f>
        <v>Byram Mergue</v>
      </c>
      <c r="G288" s="2" t="str">
        <f>IF(_xlfn.XLOOKUP(F288,'customers worsheet'!B:B,'customers worsheet'!C:C," ",0)=0," ", _xlfn.XLOOKUP(F288,'customers worsheet'!B:B,'customers worsheet'!C:C," ",0))</f>
        <v>bmergue7y@umn.edu</v>
      </c>
      <c r="H288" s="2" t="str">
        <f>_xlfn.XLOOKUP(F288,'customers worsheet'!B:B,'customers worsheet'!G:G)</f>
        <v>United States</v>
      </c>
      <c r="I288" t="str">
        <f>_xlfn.XLOOKUP(D288,'products worsheet'!A:A,'products worsheet'!B:B)</f>
        <v>Ara</v>
      </c>
      <c r="J288" t="str">
        <f t="shared" si="9"/>
        <v>Arabica</v>
      </c>
      <c r="K288" t="str">
        <f>_xlfn.XLOOKUP(D288,'products worsheet'!A:A,'products worsheet'!D:D)</f>
        <v>M</v>
      </c>
      <c r="L288" t="str">
        <f t="shared" si="8"/>
        <v>Medium</v>
      </c>
      <c r="M288" s="5">
        <f>_xlfn.XLOOKUP(D288,'products worsheet'!A:A,'products worsheet'!F:F)</f>
        <v>0.2</v>
      </c>
      <c r="N288" s="7">
        <f>_xlfn.XLOOKUP(D288,'products worsheet'!A:A,'products worsheet'!G:G)</f>
        <v>3.375</v>
      </c>
      <c r="O288" s="9">
        <f>N288*E288</f>
        <v>13.5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_xlfn.XLOOKUP('orders worksheet'!C289,'customers worsheet'!A:A,'customers worsheet'!B:B)</f>
        <v>Kerr Patise</v>
      </c>
      <c r="G289" s="2" t="str">
        <f>IF(_xlfn.XLOOKUP(F289,'customers worsheet'!B:B,'customers worsheet'!C:C," ",0)=0," ", _xlfn.XLOOKUP(F289,'customers worsheet'!B:B,'customers worsheet'!C:C," ",0))</f>
        <v>kpatise7z@jigsy.com</v>
      </c>
      <c r="H289" s="2" t="str">
        <f>_xlfn.XLOOKUP(F289,'customers worsheet'!B:B,'customers worsheet'!G:G)</f>
        <v>United States</v>
      </c>
      <c r="I289" t="str">
        <f>_xlfn.XLOOKUP(D289,'products worsheet'!A:A,'products worsheet'!B:B)</f>
        <v>Rob</v>
      </c>
      <c r="J289" t="str">
        <f t="shared" si="9"/>
        <v>Robusta</v>
      </c>
      <c r="K289" t="str">
        <f>_xlfn.XLOOKUP(D289,'products worsheet'!A:A,'products worsheet'!D:D)</f>
        <v>L</v>
      </c>
      <c r="L289" t="str">
        <f t="shared" si="8"/>
        <v>Light</v>
      </c>
      <c r="M289" s="5">
        <f>_xlfn.XLOOKUP(D289,'products worsheet'!A:A,'products worsheet'!F:F)</f>
        <v>0.2</v>
      </c>
      <c r="N289" s="7">
        <f>_xlfn.XLOOKUP(D289,'products worsheet'!A:A,'products worsheet'!G:G)</f>
        <v>3.5849999999999995</v>
      </c>
      <c r="O289" s="9">
        <f>N289*E289</f>
        <v>14.339999999999998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_xlfn.XLOOKUP('orders worksheet'!C290,'customers worsheet'!A:A,'customers worsheet'!B:B)</f>
        <v>Mathew Goulter</v>
      </c>
      <c r="G290" s="2" t="str">
        <f>IF(_xlfn.XLOOKUP(F290,'customers worsheet'!B:B,'customers worsheet'!C:C," ",0)=0," ", _xlfn.XLOOKUP(F290,'customers worsheet'!B:B,'customers worsheet'!C:C," ",0))</f>
        <v xml:space="preserve"> </v>
      </c>
      <c r="H290" s="2" t="str">
        <f>_xlfn.XLOOKUP(F290,'customers worsheet'!B:B,'customers worsheet'!G:G)</f>
        <v>Ireland</v>
      </c>
      <c r="I290" t="str">
        <f>_xlfn.XLOOKUP(D290,'products worsheet'!A:A,'products worsheet'!B:B)</f>
        <v>Exc</v>
      </c>
      <c r="J290" t="str">
        <f t="shared" si="9"/>
        <v>Excelsa</v>
      </c>
      <c r="K290" t="str">
        <f>_xlfn.XLOOKUP(D290,'products worsheet'!A:A,'products worsheet'!D:D)</f>
        <v>M</v>
      </c>
      <c r="L290" t="str">
        <f t="shared" si="8"/>
        <v>Medium</v>
      </c>
      <c r="M290" s="5">
        <f>_xlfn.XLOOKUP(D290,'products worsheet'!A:A,'products worsheet'!F:F)</f>
        <v>0.5</v>
      </c>
      <c r="N290" s="7">
        <f>_xlfn.XLOOKUP(D290,'products worsheet'!A:A,'products worsheet'!G:G)</f>
        <v>8.25</v>
      </c>
      <c r="O290" s="9">
        <f>N290*E290</f>
        <v>8.25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_xlfn.XLOOKUP('orders worksheet'!C291,'customers worsheet'!A:A,'customers worsheet'!B:B)</f>
        <v>Marris Grcic</v>
      </c>
      <c r="G291" s="2" t="str">
        <f>IF(_xlfn.XLOOKUP(F291,'customers worsheet'!B:B,'customers worsheet'!C:C," ",0)=0," ", _xlfn.XLOOKUP(F291,'customers worsheet'!B:B,'customers worsheet'!C:C," ",0))</f>
        <v xml:space="preserve"> </v>
      </c>
      <c r="H291" s="2" t="str">
        <f>_xlfn.XLOOKUP(F291,'customers worsheet'!B:B,'customers worsheet'!G:G)</f>
        <v>United States</v>
      </c>
      <c r="I291" t="str">
        <f>_xlfn.XLOOKUP(D291,'products worsheet'!A:A,'products worsheet'!B:B)</f>
        <v>Rob</v>
      </c>
      <c r="J291" t="str">
        <f t="shared" si="9"/>
        <v>Robusta</v>
      </c>
      <c r="K291" t="str">
        <f>_xlfn.XLOOKUP(D291,'products worsheet'!A:A,'products worsheet'!D:D)</f>
        <v>D</v>
      </c>
      <c r="L291" t="str">
        <f t="shared" si="8"/>
        <v>Dark</v>
      </c>
      <c r="M291" s="5">
        <f>_xlfn.XLOOKUP(D291,'products worsheet'!A:A,'products worsheet'!F:F)</f>
        <v>0.2</v>
      </c>
      <c r="N291" s="7">
        <f>_xlfn.XLOOKUP(D291,'products worsheet'!A:A,'products worsheet'!G:G)</f>
        <v>2.6849999999999996</v>
      </c>
      <c r="O291" s="9">
        <f>N291*E291</f>
        <v>13.424999999999997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_xlfn.XLOOKUP('orders worksheet'!C292,'customers worsheet'!A:A,'customers worsheet'!B:B)</f>
        <v>Domeniga Duke</v>
      </c>
      <c r="G292" s="2" t="str">
        <f>IF(_xlfn.XLOOKUP(F292,'customers worsheet'!B:B,'customers worsheet'!C:C," ",0)=0," ", _xlfn.XLOOKUP(F292,'customers worsheet'!B:B,'customers worsheet'!C:C," ",0))</f>
        <v>dduke82@vkontakte.ru</v>
      </c>
      <c r="H292" s="2" t="str">
        <f>_xlfn.XLOOKUP(F292,'customers worsheet'!B:B,'customers worsheet'!G:G)</f>
        <v>United States</v>
      </c>
      <c r="I292" t="str">
        <f>_xlfn.XLOOKUP(D292,'products worsheet'!A:A,'products worsheet'!B:B)</f>
        <v>Ara</v>
      </c>
      <c r="J292" t="str">
        <f t="shared" si="9"/>
        <v>Arabica</v>
      </c>
      <c r="K292" t="str">
        <f>_xlfn.XLOOKUP(D292,'products worsheet'!A:A,'products worsheet'!D:D)</f>
        <v>D</v>
      </c>
      <c r="L292" t="str">
        <f t="shared" si="8"/>
        <v>Dark</v>
      </c>
      <c r="M292" s="5">
        <f>_xlfn.XLOOKUP(D292,'products worsheet'!A:A,'products worsheet'!F:F)</f>
        <v>1</v>
      </c>
      <c r="N292" s="7">
        <f>_xlfn.XLOOKUP(D292,'products worsheet'!A:A,'products worsheet'!G:G)</f>
        <v>9.9499999999999993</v>
      </c>
      <c r="O292" s="9">
        <f>N292*E292</f>
        <v>49.75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_xlfn.XLOOKUP('orders worksheet'!C293,'customers worsheet'!A:A,'customers worsheet'!B:B)</f>
        <v>Violante Skouling</v>
      </c>
      <c r="G293" s="2" t="str">
        <f>IF(_xlfn.XLOOKUP(F293,'customers worsheet'!B:B,'customers worsheet'!C:C," ",0)=0," ", _xlfn.XLOOKUP(F293,'customers worsheet'!B:B,'customers worsheet'!C:C," ",0))</f>
        <v xml:space="preserve"> </v>
      </c>
      <c r="H293" s="2" t="str">
        <f>_xlfn.XLOOKUP(F293,'customers worsheet'!B:B,'customers worsheet'!G:G)</f>
        <v>Ireland</v>
      </c>
      <c r="I293" t="str">
        <f>_xlfn.XLOOKUP(D293,'products worsheet'!A:A,'products worsheet'!B:B)</f>
        <v>Exc</v>
      </c>
      <c r="J293" t="str">
        <f t="shared" si="9"/>
        <v>Excelsa</v>
      </c>
      <c r="K293" t="str">
        <f>_xlfn.XLOOKUP(D293,'products worsheet'!A:A,'products worsheet'!D:D)</f>
        <v>M</v>
      </c>
      <c r="L293" t="str">
        <f t="shared" si="8"/>
        <v>Medium</v>
      </c>
      <c r="M293" s="5">
        <f>_xlfn.XLOOKUP(D293,'products worsheet'!A:A,'products worsheet'!F:F)</f>
        <v>0.5</v>
      </c>
      <c r="N293" s="7">
        <f>_xlfn.XLOOKUP(D293,'products worsheet'!A:A,'products worsheet'!G:G)</f>
        <v>8.25</v>
      </c>
      <c r="O293" s="9">
        <f>N293*E293</f>
        <v>16.5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_xlfn.XLOOKUP('orders worksheet'!C294,'customers worsheet'!A:A,'customers worsheet'!B:B)</f>
        <v>Isidore Hussey</v>
      </c>
      <c r="G294" s="2" t="str">
        <f>IF(_xlfn.XLOOKUP(F294,'customers worsheet'!B:B,'customers worsheet'!C:C," ",0)=0," ", _xlfn.XLOOKUP(F294,'customers worsheet'!B:B,'customers worsheet'!C:C," ",0))</f>
        <v>ihussey84@mapy.cz</v>
      </c>
      <c r="H294" s="2" t="str">
        <f>_xlfn.XLOOKUP(F294,'customers worsheet'!B:B,'customers worsheet'!G:G)</f>
        <v>United States</v>
      </c>
      <c r="I294" t="str">
        <f>_xlfn.XLOOKUP(D294,'products worsheet'!A:A,'products worsheet'!B:B)</f>
        <v>Ara</v>
      </c>
      <c r="J294" t="str">
        <f t="shared" si="9"/>
        <v>Arabica</v>
      </c>
      <c r="K294" t="str">
        <f>_xlfn.XLOOKUP(D294,'products worsheet'!A:A,'products worsheet'!D:D)</f>
        <v>D</v>
      </c>
      <c r="L294" t="str">
        <f t="shared" si="8"/>
        <v>Dark</v>
      </c>
      <c r="M294" s="5">
        <f>_xlfn.XLOOKUP(D294,'products worsheet'!A:A,'products worsheet'!F:F)</f>
        <v>0.5</v>
      </c>
      <c r="N294" s="7">
        <f>_xlfn.XLOOKUP(D294,'products worsheet'!A:A,'products worsheet'!G:G)</f>
        <v>5.97</v>
      </c>
      <c r="O294" s="9">
        <f>N294*E294</f>
        <v>17.91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_xlfn.XLOOKUP('orders worksheet'!C295,'customers worsheet'!A:A,'customers worsheet'!B:B)</f>
        <v>Cassie Pinkerton</v>
      </c>
      <c r="G295" s="2" t="str">
        <f>IF(_xlfn.XLOOKUP(F295,'customers worsheet'!B:B,'customers worsheet'!C:C," ",0)=0," ", _xlfn.XLOOKUP(F295,'customers worsheet'!B:B,'customers worsheet'!C:C," ",0))</f>
        <v>cpinkerton85@upenn.edu</v>
      </c>
      <c r="H295" s="2" t="str">
        <f>_xlfn.XLOOKUP(F295,'customers worsheet'!B:B,'customers worsheet'!G:G)</f>
        <v>United States</v>
      </c>
      <c r="I295" t="str">
        <f>_xlfn.XLOOKUP(D295,'products worsheet'!A:A,'products worsheet'!B:B)</f>
        <v>Ara</v>
      </c>
      <c r="J295" t="str">
        <f t="shared" si="9"/>
        <v>Arabica</v>
      </c>
      <c r="K295" t="str">
        <f>_xlfn.XLOOKUP(D295,'products worsheet'!A:A,'products worsheet'!D:D)</f>
        <v>D</v>
      </c>
      <c r="L295" t="str">
        <f t="shared" si="8"/>
        <v>Dark</v>
      </c>
      <c r="M295" s="5">
        <f>_xlfn.XLOOKUP(D295,'products worsheet'!A:A,'products worsheet'!F:F)</f>
        <v>0.5</v>
      </c>
      <c r="N295" s="7">
        <f>_xlfn.XLOOKUP(D295,'products worsheet'!A:A,'products worsheet'!G:G)</f>
        <v>5.97</v>
      </c>
      <c r="O295" s="9">
        <f>N295*E295</f>
        <v>29.849999999999998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_xlfn.XLOOKUP('orders worksheet'!C296,'customers worsheet'!A:A,'customers worsheet'!B:B)</f>
        <v>Micki Fero</v>
      </c>
      <c r="G296" s="2" t="str">
        <f>IF(_xlfn.XLOOKUP(F296,'customers worsheet'!B:B,'customers worsheet'!C:C," ",0)=0," ", _xlfn.XLOOKUP(F296,'customers worsheet'!B:B,'customers worsheet'!C:C," ",0))</f>
        <v xml:space="preserve"> </v>
      </c>
      <c r="H296" s="2" t="str">
        <f>_xlfn.XLOOKUP(F296,'customers worsheet'!B:B,'customers worsheet'!G:G)</f>
        <v>United States</v>
      </c>
      <c r="I296" t="str">
        <f>_xlfn.XLOOKUP(D296,'products worsheet'!A:A,'products worsheet'!B:B)</f>
        <v>Exc</v>
      </c>
      <c r="J296" t="str">
        <f t="shared" si="9"/>
        <v>Excelsa</v>
      </c>
      <c r="K296" t="str">
        <f>_xlfn.XLOOKUP(D296,'products worsheet'!A:A,'products worsheet'!D:D)</f>
        <v>L</v>
      </c>
      <c r="L296" t="str">
        <f t="shared" si="8"/>
        <v>Light</v>
      </c>
      <c r="M296" s="5">
        <f>_xlfn.XLOOKUP(D296,'products worsheet'!A:A,'products worsheet'!F:F)</f>
        <v>1</v>
      </c>
      <c r="N296" s="7">
        <f>_xlfn.XLOOKUP(D296,'products worsheet'!A:A,'products worsheet'!G:G)</f>
        <v>14.85</v>
      </c>
      <c r="O296" s="9">
        <f>N296*E296</f>
        <v>44.55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_xlfn.XLOOKUP('orders worksheet'!C297,'customers worsheet'!A:A,'customers worsheet'!B:B)</f>
        <v>Cybill Graddell</v>
      </c>
      <c r="G297" s="2" t="str">
        <f>IF(_xlfn.XLOOKUP(F297,'customers worsheet'!B:B,'customers worsheet'!C:C," ",0)=0," ", _xlfn.XLOOKUP(F297,'customers worsheet'!B:B,'customers worsheet'!C:C," ",0))</f>
        <v xml:space="preserve"> </v>
      </c>
      <c r="H297" s="2" t="str">
        <f>_xlfn.XLOOKUP(F297,'customers worsheet'!B:B,'customers worsheet'!G:G)</f>
        <v>United States</v>
      </c>
      <c r="I297" t="str">
        <f>_xlfn.XLOOKUP(D297,'products worsheet'!A:A,'products worsheet'!B:B)</f>
        <v>Exc</v>
      </c>
      <c r="J297" t="str">
        <f t="shared" si="9"/>
        <v>Excelsa</v>
      </c>
      <c r="K297" t="str">
        <f>_xlfn.XLOOKUP(D297,'products worsheet'!A:A,'products worsheet'!D:D)</f>
        <v>M</v>
      </c>
      <c r="L297" t="str">
        <f t="shared" si="8"/>
        <v>Medium</v>
      </c>
      <c r="M297" s="5">
        <f>_xlfn.XLOOKUP(D297,'products worsheet'!A:A,'products worsheet'!F:F)</f>
        <v>1</v>
      </c>
      <c r="N297" s="7">
        <f>_xlfn.XLOOKUP(D297,'products worsheet'!A:A,'products worsheet'!G:G)</f>
        <v>13.75</v>
      </c>
      <c r="O297" s="9">
        <f>N297*E297</f>
        <v>27.5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_xlfn.XLOOKUP('orders worksheet'!C298,'customers worsheet'!A:A,'customers worsheet'!B:B)</f>
        <v>Dorian Vizor</v>
      </c>
      <c r="G298" s="2" t="str">
        <f>IF(_xlfn.XLOOKUP(F298,'customers worsheet'!B:B,'customers worsheet'!C:C," ",0)=0," ", _xlfn.XLOOKUP(F298,'customers worsheet'!B:B,'customers worsheet'!C:C," ",0))</f>
        <v>dvizor88@furl.net</v>
      </c>
      <c r="H298" s="2" t="str">
        <f>_xlfn.XLOOKUP(F298,'customers worsheet'!B:B,'customers worsheet'!G:G)</f>
        <v>United States</v>
      </c>
      <c r="I298" t="str">
        <f>_xlfn.XLOOKUP(D298,'products worsheet'!A:A,'products worsheet'!B:B)</f>
        <v>Rob</v>
      </c>
      <c r="J298" t="str">
        <f t="shared" si="9"/>
        <v>Robusta</v>
      </c>
      <c r="K298" t="str">
        <f>_xlfn.XLOOKUP(D298,'products worsheet'!A:A,'products worsheet'!D:D)</f>
        <v>M</v>
      </c>
      <c r="L298" t="str">
        <f t="shared" si="8"/>
        <v>Medium</v>
      </c>
      <c r="M298" s="5">
        <f>_xlfn.XLOOKUP(D298,'products worsheet'!A:A,'products worsheet'!F:F)</f>
        <v>0.5</v>
      </c>
      <c r="N298" s="7">
        <f>_xlfn.XLOOKUP(D298,'products worsheet'!A:A,'products worsheet'!G:G)</f>
        <v>5.97</v>
      </c>
      <c r="O298" s="9">
        <f>N298*E298</f>
        <v>35.82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_xlfn.XLOOKUP('orders worksheet'!C299,'customers worsheet'!A:A,'customers worsheet'!B:B)</f>
        <v>Eddi Sedgebeer</v>
      </c>
      <c r="G299" s="2" t="str">
        <f>IF(_xlfn.XLOOKUP(F299,'customers worsheet'!B:B,'customers worsheet'!C:C," ",0)=0," ", _xlfn.XLOOKUP(F299,'customers worsheet'!B:B,'customers worsheet'!C:C," ",0))</f>
        <v>esedgebeer89@oaic.gov.au</v>
      </c>
      <c r="H299" s="2" t="str">
        <f>_xlfn.XLOOKUP(F299,'customers worsheet'!B:B,'customers worsheet'!G:G)</f>
        <v>United States</v>
      </c>
      <c r="I299" t="str">
        <f>_xlfn.XLOOKUP(D299,'products worsheet'!A:A,'products worsheet'!B:B)</f>
        <v>Rob</v>
      </c>
      <c r="J299" t="str">
        <f t="shared" si="9"/>
        <v>Robusta</v>
      </c>
      <c r="K299" t="str">
        <f>_xlfn.XLOOKUP(D299,'products worsheet'!A:A,'products worsheet'!D:D)</f>
        <v>D</v>
      </c>
      <c r="L299" t="str">
        <f t="shared" si="8"/>
        <v>Dark</v>
      </c>
      <c r="M299" s="5">
        <f>_xlfn.XLOOKUP(D299,'products worsheet'!A:A,'products worsheet'!F:F)</f>
        <v>0.5</v>
      </c>
      <c r="N299" s="7">
        <f>_xlfn.XLOOKUP(D299,'products worsheet'!A:A,'products worsheet'!G:G)</f>
        <v>5.3699999999999992</v>
      </c>
      <c r="O299" s="9">
        <f>N299*E299</f>
        <v>16.11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_xlfn.XLOOKUP('orders worksheet'!C300,'customers worsheet'!A:A,'customers worsheet'!B:B)</f>
        <v>Ken Lestrange</v>
      </c>
      <c r="G300" s="2" t="str">
        <f>IF(_xlfn.XLOOKUP(F300,'customers worsheet'!B:B,'customers worsheet'!C:C," ",0)=0," ", _xlfn.XLOOKUP(F300,'customers worsheet'!B:B,'customers worsheet'!C:C," ",0))</f>
        <v>klestrange8a@lulu.com</v>
      </c>
      <c r="H300" s="2" t="str">
        <f>_xlfn.XLOOKUP(F300,'customers worsheet'!B:B,'customers worsheet'!G:G)</f>
        <v>United States</v>
      </c>
      <c r="I300" t="str">
        <f>_xlfn.XLOOKUP(D300,'products worsheet'!A:A,'products worsheet'!B:B)</f>
        <v>Exc</v>
      </c>
      <c r="J300" t="str">
        <f t="shared" si="9"/>
        <v>Excelsa</v>
      </c>
      <c r="K300" t="str">
        <f>_xlfn.XLOOKUP(D300,'products worsheet'!A:A,'products worsheet'!D:D)</f>
        <v>L</v>
      </c>
      <c r="L300" t="str">
        <f t="shared" si="8"/>
        <v>Light</v>
      </c>
      <c r="M300" s="5">
        <f>_xlfn.XLOOKUP(D300,'products worsheet'!A:A,'products worsheet'!F:F)</f>
        <v>0.2</v>
      </c>
      <c r="N300" s="7">
        <f>_xlfn.XLOOKUP(D300,'products worsheet'!A:A,'products worsheet'!G:G)</f>
        <v>4.4550000000000001</v>
      </c>
      <c r="O300" s="9">
        <f>N300*E300</f>
        <v>26.73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_xlfn.XLOOKUP('orders worksheet'!C301,'customers worsheet'!A:A,'customers worsheet'!B:B)</f>
        <v>Lacee Tanti</v>
      </c>
      <c r="G301" s="2" t="str">
        <f>IF(_xlfn.XLOOKUP(F301,'customers worsheet'!B:B,'customers worsheet'!C:C," ",0)=0," ", _xlfn.XLOOKUP(F301,'customers worsheet'!B:B,'customers worsheet'!C:C," ",0))</f>
        <v>ltanti8b@techcrunch.com</v>
      </c>
      <c r="H301" s="2" t="str">
        <f>_xlfn.XLOOKUP(F301,'customers worsheet'!B:B,'customers worsheet'!G:G)</f>
        <v>United States</v>
      </c>
      <c r="I301" t="str">
        <f>_xlfn.XLOOKUP(D301,'products worsheet'!A:A,'products worsheet'!B:B)</f>
        <v>Exc</v>
      </c>
      <c r="J301" t="str">
        <f t="shared" si="9"/>
        <v>Excelsa</v>
      </c>
      <c r="K301" t="str">
        <f>_xlfn.XLOOKUP(D301,'products worsheet'!A:A,'products worsheet'!D:D)</f>
        <v>L</v>
      </c>
      <c r="L301" t="str">
        <f t="shared" si="8"/>
        <v>Light</v>
      </c>
      <c r="M301" s="5">
        <f>_xlfn.XLOOKUP(D301,'products worsheet'!A:A,'products worsheet'!F:F)</f>
        <v>2.5</v>
      </c>
      <c r="N301" s="7">
        <f>_xlfn.XLOOKUP(D301,'products worsheet'!A:A,'products worsheet'!G:G)</f>
        <v>34.154999999999994</v>
      </c>
      <c r="O301" s="9">
        <f>N301*E301</f>
        <v>204.92999999999995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_xlfn.XLOOKUP('orders worksheet'!C302,'customers worsheet'!A:A,'customers worsheet'!B:B)</f>
        <v>Arel De Lasci</v>
      </c>
      <c r="G302" s="2" t="str">
        <f>IF(_xlfn.XLOOKUP(F302,'customers worsheet'!B:B,'customers worsheet'!C:C," ",0)=0," ", _xlfn.XLOOKUP(F302,'customers worsheet'!B:B,'customers worsheet'!C:C," ",0))</f>
        <v>ade8c@1und1.de</v>
      </c>
      <c r="H302" s="2" t="str">
        <f>_xlfn.XLOOKUP(F302,'customers worsheet'!B:B,'customers worsheet'!G:G)</f>
        <v>United States</v>
      </c>
      <c r="I302" t="str">
        <f>_xlfn.XLOOKUP(D302,'products worsheet'!A:A,'products worsheet'!B:B)</f>
        <v>Ara</v>
      </c>
      <c r="J302" t="str">
        <f t="shared" si="9"/>
        <v>Arabica</v>
      </c>
      <c r="K302" t="str">
        <f>_xlfn.XLOOKUP(D302,'products worsheet'!A:A,'products worsheet'!D:D)</f>
        <v>L</v>
      </c>
      <c r="L302" t="str">
        <f t="shared" si="8"/>
        <v>Light</v>
      </c>
      <c r="M302" s="5">
        <f>_xlfn.XLOOKUP(D302,'products worsheet'!A:A,'products worsheet'!F:F)</f>
        <v>1</v>
      </c>
      <c r="N302" s="7">
        <f>_xlfn.XLOOKUP(D302,'products worsheet'!A:A,'products worsheet'!G:G)</f>
        <v>12.95</v>
      </c>
      <c r="O302" s="9">
        <f>N302*E302</f>
        <v>38.849999999999994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_xlfn.XLOOKUP('orders worksheet'!C303,'customers worsheet'!A:A,'customers worsheet'!B:B)</f>
        <v>Trescha Jedrachowicz</v>
      </c>
      <c r="G303" s="2" t="str">
        <f>IF(_xlfn.XLOOKUP(F303,'customers worsheet'!B:B,'customers worsheet'!C:C," ",0)=0," ", _xlfn.XLOOKUP(F303,'customers worsheet'!B:B,'customers worsheet'!C:C," ",0))</f>
        <v>tjedrachowicz8d@acquirethisname.com</v>
      </c>
      <c r="H303" s="2" t="str">
        <f>_xlfn.XLOOKUP(F303,'customers worsheet'!B:B,'customers worsheet'!G:G)</f>
        <v>United States</v>
      </c>
      <c r="I303" t="str">
        <f>_xlfn.XLOOKUP(D303,'products worsheet'!A:A,'products worsheet'!B:B)</f>
        <v>Lib</v>
      </c>
      <c r="J303" t="str">
        <f t="shared" si="9"/>
        <v>Liberica</v>
      </c>
      <c r="K303" t="str">
        <f>_xlfn.XLOOKUP(D303,'products worsheet'!A:A,'products worsheet'!D:D)</f>
        <v>D</v>
      </c>
      <c r="L303" t="str">
        <f t="shared" si="8"/>
        <v>Dark</v>
      </c>
      <c r="M303" s="5">
        <f>_xlfn.XLOOKUP(D303,'products worsheet'!A:A,'products worsheet'!F:F)</f>
        <v>0.2</v>
      </c>
      <c r="N303" s="7">
        <f>_xlfn.XLOOKUP(D303,'products worsheet'!A:A,'products worsheet'!G:G)</f>
        <v>3.8849999999999998</v>
      </c>
      <c r="O303" s="9">
        <f>N303*E303</f>
        <v>15.54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_xlfn.XLOOKUP('orders worksheet'!C304,'customers worsheet'!A:A,'customers worsheet'!B:B)</f>
        <v>Perkin Stonner</v>
      </c>
      <c r="G304" s="2" t="str">
        <f>IF(_xlfn.XLOOKUP(F304,'customers worsheet'!B:B,'customers worsheet'!C:C," ",0)=0," ", _xlfn.XLOOKUP(F304,'customers worsheet'!B:B,'customers worsheet'!C:C," ",0))</f>
        <v>pstonner8e@moonfruit.com</v>
      </c>
      <c r="H304" s="2" t="str">
        <f>_xlfn.XLOOKUP(F304,'customers worsheet'!B:B,'customers worsheet'!G:G)</f>
        <v>United States</v>
      </c>
      <c r="I304" t="str">
        <f>_xlfn.XLOOKUP(D304,'products worsheet'!A:A,'products worsheet'!B:B)</f>
        <v>Ara</v>
      </c>
      <c r="J304" t="str">
        <f t="shared" si="9"/>
        <v>Arabica</v>
      </c>
      <c r="K304" t="str">
        <f>_xlfn.XLOOKUP(D304,'products worsheet'!A:A,'products worsheet'!D:D)</f>
        <v>M</v>
      </c>
      <c r="L304" t="str">
        <f t="shared" si="8"/>
        <v>Medium</v>
      </c>
      <c r="M304" s="5">
        <f>_xlfn.XLOOKUP(D304,'products worsheet'!A:A,'products worsheet'!F:F)</f>
        <v>0.5</v>
      </c>
      <c r="N304" s="7">
        <f>_xlfn.XLOOKUP(D304,'products worsheet'!A:A,'products worsheet'!G:G)</f>
        <v>6.75</v>
      </c>
      <c r="O304" s="9">
        <f>N304*E304</f>
        <v>6.75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_xlfn.XLOOKUP('orders worksheet'!C305,'customers worsheet'!A:A,'customers worsheet'!B:B)</f>
        <v>Darrin Tingly</v>
      </c>
      <c r="G305" s="2" t="str">
        <f>IF(_xlfn.XLOOKUP(F305,'customers worsheet'!B:B,'customers worsheet'!C:C," ",0)=0," ", _xlfn.XLOOKUP(F305,'customers worsheet'!B:B,'customers worsheet'!C:C," ",0))</f>
        <v>dtingly8f@goo.ne.jp</v>
      </c>
      <c r="H305" s="2" t="str">
        <f>_xlfn.XLOOKUP(F305,'customers worsheet'!B:B,'customers worsheet'!G:G)</f>
        <v>United States</v>
      </c>
      <c r="I305" t="str">
        <f>_xlfn.XLOOKUP(D305,'products worsheet'!A:A,'products worsheet'!B:B)</f>
        <v>Exc</v>
      </c>
      <c r="J305" t="str">
        <f t="shared" si="9"/>
        <v>Excelsa</v>
      </c>
      <c r="K305" t="str">
        <f>_xlfn.XLOOKUP(D305,'products worsheet'!A:A,'products worsheet'!D:D)</f>
        <v>D</v>
      </c>
      <c r="L305" t="str">
        <f t="shared" si="8"/>
        <v>Dark</v>
      </c>
      <c r="M305" s="5">
        <f>_xlfn.XLOOKUP(D305,'products worsheet'!A:A,'products worsheet'!F:F)</f>
        <v>2.5</v>
      </c>
      <c r="N305" s="7">
        <f>_xlfn.XLOOKUP(D305,'products worsheet'!A:A,'products worsheet'!G:G)</f>
        <v>27.945</v>
      </c>
      <c r="O305" s="9">
        <f>N305*E305</f>
        <v>111.78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_xlfn.XLOOKUP('orders worksheet'!C306,'customers worsheet'!A:A,'customers worsheet'!B:B)</f>
        <v>Claudetta Rushe</v>
      </c>
      <c r="G306" s="2" t="str">
        <f>IF(_xlfn.XLOOKUP(F306,'customers worsheet'!B:B,'customers worsheet'!C:C," ",0)=0," ", _xlfn.XLOOKUP(F306,'customers worsheet'!B:B,'customers worsheet'!C:C," ",0))</f>
        <v>crushe8n@about.me</v>
      </c>
      <c r="H306" s="2" t="str">
        <f>_xlfn.XLOOKUP(F306,'customers worsheet'!B:B,'customers worsheet'!G:G)</f>
        <v>United States</v>
      </c>
      <c r="I306" t="str">
        <f>_xlfn.XLOOKUP(D306,'products worsheet'!A:A,'products worsheet'!B:B)</f>
        <v>Ara</v>
      </c>
      <c r="J306" t="str">
        <f t="shared" si="9"/>
        <v>Arabica</v>
      </c>
      <c r="K306" t="str">
        <f>_xlfn.XLOOKUP(D306,'products worsheet'!A:A,'products worsheet'!D:D)</f>
        <v>L</v>
      </c>
      <c r="L306" t="str">
        <f t="shared" si="8"/>
        <v>Light</v>
      </c>
      <c r="M306" s="5">
        <f>_xlfn.XLOOKUP(D306,'products worsheet'!A:A,'products worsheet'!F:F)</f>
        <v>0.2</v>
      </c>
      <c r="N306" s="7">
        <f>_xlfn.XLOOKUP(D306,'products worsheet'!A:A,'products worsheet'!G:G)</f>
        <v>3.8849999999999998</v>
      </c>
      <c r="O306" s="9">
        <f>N306*E306</f>
        <v>3.8849999999999998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_xlfn.XLOOKUP('orders worksheet'!C307,'customers worsheet'!A:A,'customers worsheet'!B:B)</f>
        <v>Benn Checci</v>
      </c>
      <c r="G307" s="2" t="str">
        <f>IF(_xlfn.XLOOKUP(F307,'customers worsheet'!B:B,'customers worsheet'!C:C," ",0)=0," ", _xlfn.XLOOKUP(F307,'customers worsheet'!B:B,'customers worsheet'!C:C," ",0))</f>
        <v>bchecci8h@usa.gov</v>
      </c>
      <c r="H307" s="2" t="str">
        <f>_xlfn.XLOOKUP(F307,'customers worsheet'!B:B,'customers worsheet'!G:G)</f>
        <v>United Kingdom</v>
      </c>
      <c r="I307" t="str">
        <f>_xlfn.XLOOKUP(D307,'products worsheet'!A:A,'products worsheet'!B:B)</f>
        <v>Lib</v>
      </c>
      <c r="J307" t="str">
        <f t="shared" si="9"/>
        <v>Liberica</v>
      </c>
      <c r="K307" t="str">
        <f>_xlfn.XLOOKUP(D307,'products worsheet'!A:A,'products worsheet'!D:D)</f>
        <v>M</v>
      </c>
      <c r="L307" t="str">
        <f t="shared" si="8"/>
        <v>Medium</v>
      </c>
      <c r="M307" s="5">
        <f>_xlfn.XLOOKUP(D307,'products worsheet'!A:A,'products worsheet'!F:F)</f>
        <v>0.2</v>
      </c>
      <c r="N307" s="7">
        <f>_xlfn.XLOOKUP(D307,'products worsheet'!A:A,'products worsheet'!G:G)</f>
        <v>4.3650000000000002</v>
      </c>
      <c r="O307" s="9">
        <f>N307*E307</f>
        <v>21.825000000000003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_xlfn.XLOOKUP('orders worksheet'!C308,'customers worsheet'!A:A,'customers worsheet'!B:B)</f>
        <v>Janifer Bagot</v>
      </c>
      <c r="G308" s="2" t="str">
        <f>IF(_xlfn.XLOOKUP(F308,'customers worsheet'!B:B,'customers worsheet'!C:C," ",0)=0," ", _xlfn.XLOOKUP(F308,'customers worsheet'!B:B,'customers worsheet'!C:C," ",0))</f>
        <v>jbagot8i@mac.com</v>
      </c>
      <c r="H308" s="2" t="str">
        <f>_xlfn.XLOOKUP(F308,'customers worsheet'!B:B,'customers worsheet'!G:G)</f>
        <v>United States</v>
      </c>
      <c r="I308" t="str">
        <f>_xlfn.XLOOKUP(D308,'products worsheet'!A:A,'products worsheet'!B:B)</f>
        <v>Rob</v>
      </c>
      <c r="J308" t="str">
        <f t="shared" si="9"/>
        <v>Robusta</v>
      </c>
      <c r="K308" t="str">
        <f>_xlfn.XLOOKUP(D308,'products worsheet'!A:A,'products worsheet'!D:D)</f>
        <v>M</v>
      </c>
      <c r="L308" t="str">
        <f t="shared" si="8"/>
        <v>Medium</v>
      </c>
      <c r="M308" s="5">
        <f>_xlfn.XLOOKUP(D308,'products worsheet'!A:A,'products worsheet'!F:F)</f>
        <v>0.2</v>
      </c>
      <c r="N308" s="7">
        <f>_xlfn.XLOOKUP(D308,'products worsheet'!A:A,'products worsheet'!G:G)</f>
        <v>2.9849999999999999</v>
      </c>
      <c r="O308" s="9">
        <f>N308*E308</f>
        <v>14.924999999999999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_xlfn.XLOOKUP('orders worksheet'!C309,'customers worsheet'!A:A,'customers worsheet'!B:B)</f>
        <v>Ermin Beeble</v>
      </c>
      <c r="G309" s="2" t="str">
        <f>IF(_xlfn.XLOOKUP(F309,'customers worsheet'!B:B,'customers worsheet'!C:C," ",0)=0," ", _xlfn.XLOOKUP(F309,'customers worsheet'!B:B,'customers worsheet'!C:C," ",0))</f>
        <v>ebeeble8j@soundcloud.com</v>
      </c>
      <c r="H309" s="2" t="str">
        <f>_xlfn.XLOOKUP(F309,'customers worsheet'!B:B,'customers worsheet'!G:G)</f>
        <v>United States</v>
      </c>
      <c r="I309" t="str">
        <f>_xlfn.XLOOKUP(D309,'products worsheet'!A:A,'products worsheet'!B:B)</f>
        <v>Ara</v>
      </c>
      <c r="J309" t="str">
        <f t="shared" si="9"/>
        <v>Arabica</v>
      </c>
      <c r="K309" t="str">
        <f>_xlfn.XLOOKUP(D309,'products worsheet'!A:A,'products worsheet'!D:D)</f>
        <v>M</v>
      </c>
      <c r="L309" t="str">
        <f t="shared" si="8"/>
        <v>Medium</v>
      </c>
      <c r="M309" s="5">
        <f>_xlfn.XLOOKUP(D309,'products worsheet'!A:A,'products worsheet'!F:F)</f>
        <v>1</v>
      </c>
      <c r="N309" s="7">
        <f>_xlfn.XLOOKUP(D309,'products worsheet'!A:A,'products worsheet'!G:G)</f>
        <v>11.25</v>
      </c>
      <c r="O309" s="9">
        <f>N309*E309</f>
        <v>33.75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_xlfn.XLOOKUP('orders worksheet'!C310,'customers worsheet'!A:A,'customers worsheet'!B:B)</f>
        <v>Cos Fluin</v>
      </c>
      <c r="G310" s="2" t="str">
        <f>IF(_xlfn.XLOOKUP(F310,'customers worsheet'!B:B,'customers worsheet'!C:C," ",0)=0," ", _xlfn.XLOOKUP(F310,'customers worsheet'!B:B,'customers worsheet'!C:C," ",0))</f>
        <v>cfluin8k@flickr.com</v>
      </c>
      <c r="H310" s="2" t="str">
        <f>_xlfn.XLOOKUP(F310,'customers worsheet'!B:B,'customers worsheet'!G:G)</f>
        <v>United Kingdom</v>
      </c>
      <c r="I310" t="str">
        <f>_xlfn.XLOOKUP(D310,'products worsheet'!A:A,'products worsheet'!B:B)</f>
        <v>Ara</v>
      </c>
      <c r="J310" t="str">
        <f t="shared" si="9"/>
        <v>Arabica</v>
      </c>
      <c r="K310" t="str">
        <f>_xlfn.XLOOKUP(D310,'products worsheet'!A:A,'products worsheet'!D:D)</f>
        <v>M</v>
      </c>
      <c r="L310" t="str">
        <f t="shared" si="8"/>
        <v>Medium</v>
      </c>
      <c r="M310" s="5">
        <f>_xlfn.XLOOKUP(D310,'products worsheet'!A:A,'products worsheet'!F:F)</f>
        <v>1</v>
      </c>
      <c r="N310" s="7">
        <f>_xlfn.XLOOKUP(D310,'products worsheet'!A:A,'products worsheet'!G:G)</f>
        <v>11.25</v>
      </c>
      <c r="O310" s="9">
        <f>N310*E310</f>
        <v>33.75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_xlfn.XLOOKUP('orders worksheet'!C311,'customers worsheet'!A:A,'customers worsheet'!B:B)</f>
        <v>Eveleen Bletsor</v>
      </c>
      <c r="G311" s="2" t="str">
        <f>IF(_xlfn.XLOOKUP(F311,'customers worsheet'!B:B,'customers worsheet'!C:C," ",0)=0," ", _xlfn.XLOOKUP(F311,'customers worsheet'!B:B,'customers worsheet'!C:C," ",0))</f>
        <v>ebletsor8l@vinaora.com</v>
      </c>
      <c r="H311" s="2" t="str">
        <f>_xlfn.XLOOKUP(F311,'customers worsheet'!B:B,'customers worsheet'!G:G)</f>
        <v>United States</v>
      </c>
      <c r="I311" t="str">
        <f>_xlfn.XLOOKUP(D311,'products worsheet'!A:A,'products worsheet'!B:B)</f>
        <v>Lib</v>
      </c>
      <c r="J311" t="str">
        <f t="shared" si="9"/>
        <v>Liberica</v>
      </c>
      <c r="K311" t="str">
        <f>_xlfn.XLOOKUP(D311,'products worsheet'!A:A,'products worsheet'!D:D)</f>
        <v>M</v>
      </c>
      <c r="L311" t="str">
        <f t="shared" si="8"/>
        <v>Medium</v>
      </c>
      <c r="M311" s="5">
        <f>_xlfn.XLOOKUP(D311,'products worsheet'!A:A,'products worsheet'!F:F)</f>
        <v>0.2</v>
      </c>
      <c r="N311" s="7">
        <f>_xlfn.XLOOKUP(D311,'products worsheet'!A:A,'products worsheet'!G:G)</f>
        <v>4.3650000000000002</v>
      </c>
      <c r="O311" s="9">
        <f>N311*E311</f>
        <v>26.19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_xlfn.XLOOKUP('orders worksheet'!C312,'customers worsheet'!A:A,'customers worsheet'!B:B)</f>
        <v>Paola Brydell</v>
      </c>
      <c r="G312" s="2" t="str">
        <f>IF(_xlfn.XLOOKUP(F312,'customers worsheet'!B:B,'customers worsheet'!C:C," ",0)=0," ", _xlfn.XLOOKUP(F312,'customers worsheet'!B:B,'customers worsheet'!C:C," ",0))</f>
        <v>pbrydell8m@bloglovin.com</v>
      </c>
      <c r="H312" s="2" t="str">
        <f>_xlfn.XLOOKUP(F312,'customers worsheet'!B:B,'customers worsheet'!G:G)</f>
        <v>Ireland</v>
      </c>
      <c r="I312" t="str">
        <f>_xlfn.XLOOKUP(D312,'products worsheet'!A:A,'products worsheet'!B:B)</f>
        <v>Exc</v>
      </c>
      <c r="J312" t="str">
        <f t="shared" si="9"/>
        <v>Excelsa</v>
      </c>
      <c r="K312" t="str">
        <f>_xlfn.XLOOKUP(D312,'products worsheet'!A:A,'products worsheet'!D:D)</f>
        <v>L</v>
      </c>
      <c r="L312" t="str">
        <f t="shared" si="8"/>
        <v>Light</v>
      </c>
      <c r="M312" s="5">
        <f>_xlfn.XLOOKUP(D312,'products worsheet'!A:A,'products worsheet'!F:F)</f>
        <v>1</v>
      </c>
      <c r="N312" s="7">
        <f>_xlfn.XLOOKUP(D312,'products worsheet'!A:A,'products worsheet'!G:G)</f>
        <v>14.85</v>
      </c>
      <c r="O312" s="9">
        <f>N312*E312</f>
        <v>14.85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_xlfn.XLOOKUP('orders worksheet'!C313,'customers worsheet'!A:A,'customers worsheet'!B:B)</f>
        <v>Claudetta Rushe</v>
      </c>
      <c r="G313" s="2" t="str">
        <f>IF(_xlfn.XLOOKUP(F313,'customers worsheet'!B:B,'customers worsheet'!C:C," ",0)=0," ", _xlfn.XLOOKUP(F313,'customers worsheet'!B:B,'customers worsheet'!C:C," ",0))</f>
        <v>crushe8n@about.me</v>
      </c>
      <c r="H313" s="2" t="str">
        <f>_xlfn.XLOOKUP(F313,'customers worsheet'!B:B,'customers worsheet'!G:G)</f>
        <v>United States</v>
      </c>
      <c r="I313" t="str">
        <f>_xlfn.XLOOKUP(D313,'products worsheet'!A:A,'products worsheet'!B:B)</f>
        <v>Exc</v>
      </c>
      <c r="J313" t="str">
        <f t="shared" si="9"/>
        <v>Excelsa</v>
      </c>
      <c r="K313" t="str">
        <f>_xlfn.XLOOKUP(D313,'products worsheet'!A:A,'products worsheet'!D:D)</f>
        <v>M</v>
      </c>
      <c r="L313" t="str">
        <f t="shared" si="8"/>
        <v>Medium</v>
      </c>
      <c r="M313" s="5">
        <f>_xlfn.XLOOKUP(D313,'products worsheet'!A:A,'products worsheet'!F:F)</f>
        <v>2.5</v>
      </c>
      <c r="N313" s="7">
        <f>_xlfn.XLOOKUP(D313,'products worsheet'!A:A,'products worsheet'!G:G)</f>
        <v>31.624999999999996</v>
      </c>
      <c r="O313" s="9">
        <f>N313*E313</f>
        <v>189.74999999999997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_xlfn.XLOOKUP('orders worksheet'!C314,'customers worsheet'!A:A,'customers worsheet'!B:B)</f>
        <v>Natka Leethem</v>
      </c>
      <c r="G314" s="2" t="str">
        <f>IF(_xlfn.XLOOKUP(F314,'customers worsheet'!B:B,'customers worsheet'!C:C," ",0)=0," ", _xlfn.XLOOKUP(F314,'customers worsheet'!B:B,'customers worsheet'!C:C," ",0))</f>
        <v>nleethem8o@mac.com</v>
      </c>
      <c r="H314" s="2" t="str">
        <f>_xlfn.XLOOKUP(F314,'customers worsheet'!B:B,'customers worsheet'!G:G)</f>
        <v>United States</v>
      </c>
      <c r="I314" t="str">
        <f>_xlfn.XLOOKUP(D314,'products worsheet'!A:A,'products worsheet'!B:B)</f>
        <v>Rob</v>
      </c>
      <c r="J314" t="str">
        <f t="shared" si="9"/>
        <v>Robusta</v>
      </c>
      <c r="K314" t="str">
        <f>_xlfn.XLOOKUP(D314,'products worsheet'!A:A,'products worsheet'!D:D)</f>
        <v>M</v>
      </c>
      <c r="L314" t="str">
        <f t="shared" si="8"/>
        <v>Medium</v>
      </c>
      <c r="M314" s="5">
        <f>_xlfn.XLOOKUP(D314,'products worsheet'!A:A,'products worsheet'!F:F)</f>
        <v>0.5</v>
      </c>
      <c r="N314" s="7">
        <f>_xlfn.XLOOKUP(D314,'products worsheet'!A:A,'products worsheet'!G:G)</f>
        <v>5.97</v>
      </c>
      <c r="O314" s="9">
        <f>N314*E314</f>
        <v>5.97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_xlfn.XLOOKUP('orders worksheet'!C315,'customers worsheet'!A:A,'customers worsheet'!B:B)</f>
        <v>Ailene Nesfield</v>
      </c>
      <c r="G315" s="2" t="str">
        <f>IF(_xlfn.XLOOKUP(F315,'customers worsheet'!B:B,'customers worsheet'!C:C," ",0)=0," ", _xlfn.XLOOKUP(F315,'customers worsheet'!B:B,'customers worsheet'!C:C," ",0))</f>
        <v>anesfield8p@people.com.cn</v>
      </c>
      <c r="H315" s="2" t="str">
        <f>_xlfn.XLOOKUP(F315,'customers worsheet'!B:B,'customers worsheet'!G:G)</f>
        <v>United Kingdom</v>
      </c>
      <c r="I315" t="str">
        <f>_xlfn.XLOOKUP(D315,'products worsheet'!A:A,'products worsheet'!B:B)</f>
        <v>Rob</v>
      </c>
      <c r="J315" t="str">
        <f t="shared" si="9"/>
        <v>Robusta</v>
      </c>
      <c r="K315" t="str">
        <f>_xlfn.XLOOKUP(D315,'products worsheet'!A:A,'products worsheet'!D:D)</f>
        <v>M</v>
      </c>
      <c r="L315" t="str">
        <f t="shared" si="8"/>
        <v>Medium</v>
      </c>
      <c r="M315" s="5">
        <f>_xlfn.XLOOKUP(D315,'products worsheet'!A:A,'products worsheet'!F:F)</f>
        <v>1</v>
      </c>
      <c r="N315" s="7">
        <f>_xlfn.XLOOKUP(D315,'products worsheet'!A:A,'products worsheet'!G:G)</f>
        <v>9.9499999999999993</v>
      </c>
      <c r="O315" s="9">
        <f>N315*E315</f>
        <v>29.849999999999998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_xlfn.XLOOKUP('orders worksheet'!C316,'customers worsheet'!A:A,'customers worsheet'!B:B)</f>
        <v>Stacy Pickworth</v>
      </c>
      <c r="G316" s="2" t="str">
        <f>IF(_xlfn.XLOOKUP(F316,'customers worsheet'!B:B,'customers worsheet'!C:C," ",0)=0," ", _xlfn.XLOOKUP(F316,'customers worsheet'!B:B,'customers worsheet'!C:C," ",0))</f>
        <v xml:space="preserve"> </v>
      </c>
      <c r="H316" s="2" t="str">
        <f>_xlfn.XLOOKUP(F316,'customers worsheet'!B:B,'customers worsheet'!G:G)</f>
        <v>United States</v>
      </c>
      <c r="I316" t="str">
        <f>_xlfn.XLOOKUP(D316,'products worsheet'!A:A,'products worsheet'!B:B)</f>
        <v>Rob</v>
      </c>
      <c r="J316" t="str">
        <f t="shared" si="9"/>
        <v>Robusta</v>
      </c>
      <c r="K316" t="str">
        <f>_xlfn.XLOOKUP(D316,'products worsheet'!A:A,'products worsheet'!D:D)</f>
        <v>D</v>
      </c>
      <c r="L316" t="str">
        <f t="shared" si="8"/>
        <v>Dark</v>
      </c>
      <c r="M316" s="5">
        <f>_xlfn.XLOOKUP(D316,'products worsheet'!A:A,'products worsheet'!F:F)</f>
        <v>1</v>
      </c>
      <c r="N316" s="7">
        <f>_xlfn.XLOOKUP(D316,'products worsheet'!A:A,'products worsheet'!G:G)</f>
        <v>8.9499999999999993</v>
      </c>
      <c r="O316" s="9">
        <f>N316*E316</f>
        <v>44.75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_xlfn.XLOOKUP('orders worksheet'!C317,'customers worsheet'!A:A,'customers worsheet'!B:B)</f>
        <v>Melli Brockway</v>
      </c>
      <c r="G317" s="2" t="str">
        <f>IF(_xlfn.XLOOKUP(F317,'customers worsheet'!B:B,'customers worsheet'!C:C," ",0)=0," ", _xlfn.XLOOKUP(F317,'customers worsheet'!B:B,'customers worsheet'!C:C," ",0))</f>
        <v>mbrockway8r@ibm.com</v>
      </c>
      <c r="H317" s="2" t="str">
        <f>_xlfn.XLOOKUP(F317,'customers worsheet'!B:B,'customers worsheet'!G:G)</f>
        <v>United States</v>
      </c>
      <c r="I317" t="str">
        <f>_xlfn.XLOOKUP(D317,'products worsheet'!A:A,'products worsheet'!B:B)</f>
        <v>Exc</v>
      </c>
      <c r="J317" t="str">
        <f t="shared" si="9"/>
        <v>Excelsa</v>
      </c>
      <c r="K317" t="str">
        <f>_xlfn.XLOOKUP(D317,'products worsheet'!A:A,'products worsheet'!D:D)</f>
        <v>L</v>
      </c>
      <c r="L317" t="str">
        <f t="shared" si="8"/>
        <v>Light</v>
      </c>
      <c r="M317" s="5">
        <f>_xlfn.XLOOKUP(D317,'products worsheet'!A:A,'products worsheet'!F:F)</f>
        <v>2.5</v>
      </c>
      <c r="N317" s="7">
        <f>_xlfn.XLOOKUP(D317,'products worsheet'!A:A,'products worsheet'!G:G)</f>
        <v>34.154999999999994</v>
      </c>
      <c r="O317" s="9">
        <f>N317*E317</f>
        <v>34.154999999999994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_xlfn.XLOOKUP('orders worksheet'!C318,'customers worsheet'!A:A,'customers worsheet'!B:B)</f>
        <v>Nanny Lush</v>
      </c>
      <c r="G318" s="2" t="str">
        <f>IF(_xlfn.XLOOKUP(F318,'customers worsheet'!B:B,'customers worsheet'!C:C," ",0)=0," ", _xlfn.XLOOKUP(F318,'customers worsheet'!B:B,'customers worsheet'!C:C," ",0))</f>
        <v>nlush8s@dedecms.com</v>
      </c>
      <c r="H318" s="2" t="str">
        <f>_xlfn.XLOOKUP(F318,'customers worsheet'!B:B,'customers worsheet'!G:G)</f>
        <v>Ireland</v>
      </c>
      <c r="I318" t="str">
        <f>_xlfn.XLOOKUP(D318,'products worsheet'!A:A,'products worsheet'!B:B)</f>
        <v>Exc</v>
      </c>
      <c r="J318" t="str">
        <f t="shared" si="9"/>
        <v>Excelsa</v>
      </c>
      <c r="K318" t="str">
        <f>_xlfn.XLOOKUP(D318,'products worsheet'!A:A,'products worsheet'!D:D)</f>
        <v>L</v>
      </c>
      <c r="L318" t="str">
        <f t="shared" si="8"/>
        <v>Light</v>
      </c>
      <c r="M318" s="5">
        <f>_xlfn.XLOOKUP(D318,'products worsheet'!A:A,'products worsheet'!F:F)</f>
        <v>2.5</v>
      </c>
      <c r="N318" s="7">
        <f>_xlfn.XLOOKUP(D318,'products worsheet'!A:A,'products worsheet'!G:G)</f>
        <v>34.154999999999994</v>
      </c>
      <c r="O318" s="9">
        <f>N318*E318</f>
        <v>204.92999999999995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_xlfn.XLOOKUP('orders worksheet'!C319,'customers worsheet'!A:A,'customers worsheet'!B:B)</f>
        <v>Selma McMillian</v>
      </c>
      <c r="G319" s="2" t="str">
        <f>IF(_xlfn.XLOOKUP(F319,'customers worsheet'!B:B,'customers worsheet'!C:C," ",0)=0," ", _xlfn.XLOOKUP(F319,'customers worsheet'!B:B,'customers worsheet'!C:C," ",0))</f>
        <v>smcmillian8t@csmonitor.com</v>
      </c>
      <c r="H319" s="2" t="str">
        <f>_xlfn.XLOOKUP(F319,'customers worsheet'!B:B,'customers worsheet'!G:G)</f>
        <v>United States</v>
      </c>
      <c r="I319" t="str">
        <f>_xlfn.XLOOKUP(D319,'products worsheet'!A:A,'products worsheet'!B:B)</f>
        <v>Exc</v>
      </c>
      <c r="J319" t="str">
        <f t="shared" si="9"/>
        <v>Excelsa</v>
      </c>
      <c r="K319" t="str">
        <f>_xlfn.XLOOKUP(D319,'products worsheet'!A:A,'products worsheet'!D:D)</f>
        <v>D</v>
      </c>
      <c r="L319" t="str">
        <f t="shared" si="8"/>
        <v>Dark</v>
      </c>
      <c r="M319" s="5">
        <f>_xlfn.XLOOKUP(D319,'products worsheet'!A:A,'products worsheet'!F:F)</f>
        <v>0.5</v>
      </c>
      <c r="N319" s="7">
        <f>_xlfn.XLOOKUP(D319,'products worsheet'!A:A,'products worsheet'!G:G)</f>
        <v>7.29</v>
      </c>
      <c r="O319" s="9">
        <f>N319*E319</f>
        <v>21.87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_xlfn.XLOOKUP('orders worksheet'!C320,'customers worsheet'!A:A,'customers worsheet'!B:B)</f>
        <v>Tess Bennison</v>
      </c>
      <c r="G320" s="2" t="str">
        <f>IF(_xlfn.XLOOKUP(F320,'customers worsheet'!B:B,'customers worsheet'!C:C," ",0)=0," ", _xlfn.XLOOKUP(F320,'customers worsheet'!B:B,'customers worsheet'!C:C," ",0))</f>
        <v>tbennison8u@google.cn</v>
      </c>
      <c r="H320" s="2" t="str">
        <f>_xlfn.XLOOKUP(F320,'customers worsheet'!B:B,'customers worsheet'!G:G)</f>
        <v>United States</v>
      </c>
      <c r="I320" t="str">
        <f>_xlfn.XLOOKUP(D320,'products worsheet'!A:A,'products worsheet'!B:B)</f>
        <v>Ara</v>
      </c>
      <c r="J320" t="str">
        <f t="shared" si="9"/>
        <v>Arabica</v>
      </c>
      <c r="K320" t="str">
        <f>_xlfn.XLOOKUP(D320,'products worsheet'!A:A,'products worsheet'!D:D)</f>
        <v>M</v>
      </c>
      <c r="L320" t="str">
        <f t="shared" si="8"/>
        <v>Medium</v>
      </c>
      <c r="M320" s="5">
        <f>_xlfn.XLOOKUP(D320,'products worsheet'!A:A,'products worsheet'!F:F)</f>
        <v>2.5</v>
      </c>
      <c r="N320" s="7">
        <f>_xlfn.XLOOKUP(D320,'products worsheet'!A:A,'products worsheet'!G:G)</f>
        <v>25.874999999999996</v>
      </c>
      <c r="O320" s="9">
        <f>N320*E320</f>
        <v>51.749999999999993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_xlfn.XLOOKUP('orders worksheet'!C321,'customers worsheet'!A:A,'customers worsheet'!B:B)</f>
        <v>Gabie Tweed</v>
      </c>
      <c r="G321" s="2" t="str">
        <f>IF(_xlfn.XLOOKUP(F321,'customers worsheet'!B:B,'customers worsheet'!C:C," ",0)=0," ", _xlfn.XLOOKUP(F321,'customers worsheet'!B:B,'customers worsheet'!C:C," ",0))</f>
        <v>gtweed8v@yolasite.com</v>
      </c>
      <c r="H321" s="2" t="str">
        <f>_xlfn.XLOOKUP(F321,'customers worsheet'!B:B,'customers worsheet'!G:G)</f>
        <v>United States</v>
      </c>
      <c r="I321" t="str">
        <f>_xlfn.XLOOKUP(D321,'products worsheet'!A:A,'products worsheet'!B:B)</f>
        <v>Exc</v>
      </c>
      <c r="J321" t="str">
        <f t="shared" si="9"/>
        <v>Excelsa</v>
      </c>
      <c r="K321" t="str">
        <f>_xlfn.XLOOKUP(D321,'products worsheet'!A:A,'products worsheet'!D:D)</f>
        <v>M</v>
      </c>
      <c r="L321" t="str">
        <f t="shared" si="8"/>
        <v>Medium</v>
      </c>
      <c r="M321" s="5">
        <f>_xlfn.XLOOKUP(D321,'products worsheet'!A:A,'products worsheet'!F:F)</f>
        <v>0.2</v>
      </c>
      <c r="N321" s="7">
        <f>_xlfn.XLOOKUP(D321,'products worsheet'!A:A,'products worsheet'!G:G)</f>
        <v>4.125</v>
      </c>
      <c r="O321" s="9">
        <f>N321*E321</f>
        <v>8.25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_xlfn.XLOOKUP('orders worksheet'!C322,'customers worsheet'!A:A,'customers worsheet'!B:B)</f>
        <v>Gabie Tweed</v>
      </c>
      <c r="G322" s="2" t="str">
        <f>IF(_xlfn.XLOOKUP(F322,'customers worsheet'!B:B,'customers worsheet'!C:C," ",0)=0," ", _xlfn.XLOOKUP(F322,'customers worsheet'!B:B,'customers worsheet'!C:C," ",0))</f>
        <v>gtweed8v@yolasite.com</v>
      </c>
      <c r="H322" s="2" t="str">
        <f>_xlfn.XLOOKUP(F322,'customers worsheet'!B:B,'customers worsheet'!G:G)</f>
        <v>United States</v>
      </c>
      <c r="I322" t="str">
        <f>_xlfn.XLOOKUP(D322,'products worsheet'!A:A,'products worsheet'!B:B)</f>
        <v>Ara</v>
      </c>
      <c r="J322" t="str">
        <f t="shared" si="9"/>
        <v>Arabica</v>
      </c>
      <c r="K322" t="str">
        <f>_xlfn.XLOOKUP(D322,'products worsheet'!A:A,'products worsheet'!D:D)</f>
        <v>L</v>
      </c>
      <c r="L322" t="str">
        <f t="shared" ref="L322:L385" si="10">IF(K322="M","Medium",IF(K322="L","Light",IF(K322="D","Dark","")))</f>
        <v>Light</v>
      </c>
      <c r="M322" s="5">
        <f>_xlfn.XLOOKUP(D322,'products worsheet'!A:A,'products worsheet'!F:F)</f>
        <v>0.2</v>
      </c>
      <c r="N322" s="7">
        <f>_xlfn.XLOOKUP(D322,'products worsheet'!A:A,'products worsheet'!G:G)</f>
        <v>3.8849999999999998</v>
      </c>
      <c r="O322" s="9">
        <f>N322*E322</f>
        <v>19.424999999999997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_xlfn.XLOOKUP('orders worksheet'!C323,'customers worsheet'!A:A,'customers worsheet'!B:B)</f>
        <v>Gaile Goggin</v>
      </c>
      <c r="G323" s="2" t="str">
        <f>IF(_xlfn.XLOOKUP(F323,'customers worsheet'!B:B,'customers worsheet'!C:C," ",0)=0," ", _xlfn.XLOOKUP(F323,'customers worsheet'!B:B,'customers worsheet'!C:C," ",0))</f>
        <v>ggoggin8x@wix.com</v>
      </c>
      <c r="H323" s="2" t="str">
        <f>_xlfn.XLOOKUP(F323,'customers worsheet'!B:B,'customers worsheet'!G:G)</f>
        <v>Ireland</v>
      </c>
      <c r="I323" t="str">
        <f>_xlfn.XLOOKUP(D323,'products worsheet'!A:A,'products worsheet'!B:B)</f>
        <v>Ara</v>
      </c>
      <c r="J323" t="str">
        <f t="shared" ref="J323:J386" si="11">IF(I323="Rob","Robusta",IF(I323="Exc","Excelsa",IF(I323="Ara","Arabica",IF(I323="Lib","Liberica",""))))</f>
        <v>Arabica</v>
      </c>
      <c r="K323" t="str">
        <f>_xlfn.XLOOKUP(D323,'products worsheet'!A:A,'products worsheet'!D:D)</f>
        <v>M</v>
      </c>
      <c r="L323" t="str">
        <f t="shared" si="10"/>
        <v>Medium</v>
      </c>
      <c r="M323" s="5">
        <f>_xlfn.XLOOKUP(D323,'products worsheet'!A:A,'products worsheet'!F:F)</f>
        <v>0.2</v>
      </c>
      <c r="N323" s="7">
        <f>_xlfn.XLOOKUP(D323,'products worsheet'!A:A,'products worsheet'!G:G)</f>
        <v>3.375</v>
      </c>
      <c r="O323" s="9">
        <f>N323*E323</f>
        <v>20.25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_xlfn.XLOOKUP('orders worksheet'!C324,'customers worsheet'!A:A,'customers worsheet'!B:B)</f>
        <v>Skylar Jeyness</v>
      </c>
      <c r="G324" s="2" t="str">
        <f>IF(_xlfn.XLOOKUP(F324,'customers worsheet'!B:B,'customers worsheet'!C:C," ",0)=0," ", _xlfn.XLOOKUP(F324,'customers worsheet'!B:B,'customers worsheet'!C:C," ",0))</f>
        <v>sjeyness8y@biglobe.ne.jp</v>
      </c>
      <c r="H324" s="2" t="str">
        <f>_xlfn.XLOOKUP(F324,'customers worsheet'!B:B,'customers worsheet'!G:G)</f>
        <v>Ireland</v>
      </c>
      <c r="I324" t="str">
        <f>_xlfn.XLOOKUP(D324,'products worsheet'!A:A,'products worsheet'!B:B)</f>
        <v>Lib</v>
      </c>
      <c r="J324" t="str">
        <f t="shared" si="11"/>
        <v>Liberica</v>
      </c>
      <c r="K324" t="str">
        <f>_xlfn.XLOOKUP(D324,'products worsheet'!A:A,'products worsheet'!D:D)</f>
        <v>D</v>
      </c>
      <c r="L324" t="str">
        <f t="shared" si="10"/>
        <v>Dark</v>
      </c>
      <c r="M324" s="5">
        <f>_xlfn.XLOOKUP(D324,'products worsheet'!A:A,'products worsheet'!F:F)</f>
        <v>0.5</v>
      </c>
      <c r="N324" s="7">
        <f>_xlfn.XLOOKUP(D324,'products worsheet'!A:A,'products worsheet'!G:G)</f>
        <v>7.77</v>
      </c>
      <c r="O324" s="9">
        <f>N324*E324</f>
        <v>23.31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_xlfn.XLOOKUP('orders worksheet'!C325,'customers worsheet'!A:A,'customers worsheet'!B:B)</f>
        <v>Donica Bonhome</v>
      </c>
      <c r="G325" s="2" t="str">
        <f>IF(_xlfn.XLOOKUP(F325,'customers worsheet'!B:B,'customers worsheet'!C:C," ",0)=0," ", _xlfn.XLOOKUP(F325,'customers worsheet'!B:B,'customers worsheet'!C:C," ",0))</f>
        <v>dbonhome8z@shinystat.com</v>
      </c>
      <c r="H325" s="2" t="str">
        <f>_xlfn.XLOOKUP(F325,'customers worsheet'!B:B,'customers worsheet'!G:G)</f>
        <v>United States</v>
      </c>
      <c r="I325" t="str">
        <f>_xlfn.XLOOKUP(D325,'products worsheet'!A:A,'products worsheet'!B:B)</f>
        <v>Exc</v>
      </c>
      <c r="J325" t="str">
        <f t="shared" si="11"/>
        <v>Excelsa</v>
      </c>
      <c r="K325" t="str">
        <f>_xlfn.XLOOKUP(D325,'products worsheet'!A:A,'products worsheet'!D:D)</f>
        <v>D</v>
      </c>
      <c r="L325" t="str">
        <f t="shared" si="10"/>
        <v>Dark</v>
      </c>
      <c r="M325" s="5">
        <f>_xlfn.XLOOKUP(D325,'products worsheet'!A:A,'products worsheet'!F:F)</f>
        <v>0.2</v>
      </c>
      <c r="N325" s="7">
        <f>_xlfn.XLOOKUP(D325,'products worsheet'!A:A,'products worsheet'!G:G)</f>
        <v>3.645</v>
      </c>
      <c r="O325" s="9">
        <f>N325*E325</f>
        <v>18.225000000000001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_xlfn.XLOOKUP('orders worksheet'!C326,'customers worsheet'!A:A,'customers worsheet'!B:B)</f>
        <v>Diena Peetermann</v>
      </c>
      <c r="G326" s="2" t="str">
        <f>IF(_xlfn.XLOOKUP(F326,'customers worsheet'!B:B,'customers worsheet'!C:C," ",0)=0," ", _xlfn.XLOOKUP(F326,'customers worsheet'!B:B,'customers worsheet'!C:C," ",0))</f>
        <v xml:space="preserve"> </v>
      </c>
      <c r="H326" s="2" t="str">
        <f>_xlfn.XLOOKUP(F326,'customers worsheet'!B:B,'customers worsheet'!G:G)</f>
        <v>United States</v>
      </c>
      <c r="I326" t="str">
        <f>_xlfn.XLOOKUP(D326,'products worsheet'!A:A,'products worsheet'!B:B)</f>
        <v>Exc</v>
      </c>
      <c r="J326" t="str">
        <f t="shared" si="11"/>
        <v>Excelsa</v>
      </c>
      <c r="K326" t="str">
        <f>_xlfn.XLOOKUP(D326,'products worsheet'!A:A,'products worsheet'!D:D)</f>
        <v>M</v>
      </c>
      <c r="L326" t="str">
        <f t="shared" si="10"/>
        <v>Medium</v>
      </c>
      <c r="M326" s="5">
        <f>_xlfn.XLOOKUP(D326,'products worsheet'!A:A,'products worsheet'!F:F)</f>
        <v>1</v>
      </c>
      <c r="N326" s="7">
        <f>_xlfn.XLOOKUP(D326,'products worsheet'!A:A,'products worsheet'!G:G)</f>
        <v>13.75</v>
      </c>
      <c r="O326" s="9">
        <f>N326*E326</f>
        <v>13.75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_xlfn.XLOOKUP('orders worksheet'!C327,'customers worsheet'!A:A,'customers worsheet'!B:B)</f>
        <v>Trina Le Sarr</v>
      </c>
      <c r="G327" s="2" t="str">
        <f>IF(_xlfn.XLOOKUP(F327,'customers worsheet'!B:B,'customers worsheet'!C:C," ",0)=0," ", _xlfn.XLOOKUP(F327,'customers worsheet'!B:B,'customers worsheet'!C:C," ",0))</f>
        <v>tle91@epa.gov</v>
      </c>
      <c r="H327" s="2" t="str">
        <f>_xlfn.XLOOKUP(F327,'customers worsheet'!B:B,'customers worsheet'!G:G)</f>
        <v>United States</v>
      </c>
      <c r="I327" t="str">
        <f>_xlfn.XLOOKUP(D327,'products worsheet'!A:A,'products worsheet'!B:B)</f>
        <v>Ara</v>
      </c>
      <c r="J327" t="str">
        <f t="shared" si="11"/>
        <v>Arabica</v>
      </c>
      <c r="K327" t="str">
        <f>_xlfn.XLOOKUP(D327,'products worsheet'!A:A,'products worsheet'!D:D)</f>
        <v>L</v>
      </c>
      <c r="L327" t="str">
        <f t="shared" si="10"/>
        <v>Light</v>
      </c>
      <c r="M327" s="5">
        <f>_xlfn.XLOOKUP(D327,'products worsheet'!A:A,'products worsheet'!F:F)</f>
        <v>2.5</v>
      </c>
      <c r="N327" s="7">
        <f>_xlfn.XLOOKUP(D327,'products worsheet'!A:A,'products worsheet'!G:G)</f>
        <v>29.784999999999997</v>
      </c>
      <c r="O327" s="9">
        <f>N327*E327</f>
        <v>29.784999999999997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_xlfn.XLOOKUP('orders worksheet'!C328,'customers worsheet'!A:A,'customers worsheet'!B:B)</f>
        <v>Flynn Antony</v>
      </c>
      <c r="G328" s="2" t="str">
        <f>IF(_xlfn.XLOOKUP(F328,'customers worsheet'!B:B,'customers worsheet'!C:C," ",0)=0," ", _xlfn.XLOOKUP(F328,'customers worsheet'!B:B,'customers worsheet'!C:C," ",0))</f>
        <v xml:space="preserve"> </v>
      </c>
      <c r="H328" s="2" t="str">
        <f>_xlfn.XLOOKUP(F328,'customers worsheet'!B:B,'customers worsheet'!G:G)</f>
        <v>United States</v>
      </c>
      <c r="I328" t="str">
        <f>_xlfn.XLOOKUP(D328,'products worsheet'!A:A,'products worsheet'!B:B)</f>
        <v>Rob</v>
      </c>
      <c r="J328" t="str">
        <f t="shared" si="11"/>
        <v>Robusta</v>
      </c>
      <c r="K328" t="str">
        <f>_xlfn.XLOOKUP(D328,'products worsheet'!A:A,'products worsheet'!D:D)</f>
        <v>D</v>
      </c>
      <c r="L328" t="str">
        <f t="shared" si="10"/>
        <v>Dark</v>
      </c>
      <c r="M328" s="5">
        <f>_xlfn.XLOOKUP(D328,'products worsheet'!A:A,'products worsheet'!F:F)</f>
        <v>1</v>
      </c>
      <c r="N328" s="7">
        <f>_xlfn.XLOOKUP(D328,'products worsheet'!A:A,'products worsheet'!G:G)</f>
        <v>8.9499999999999993</v>
      </c>
      <c r="O328" s="9">
        <f>N328*E328</f>
        <v>44.75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_xlfn.XLOOKUP('orders worksheet'!C329,'customers worsheet'!A:A,'customers worsheet'!B:B)</f>
        <v>Baudoin Alldridge</v>
      </c>
      <c r="G329" s="2" t="str">
        <f>IF(_xlfn.XLOOKUP(F329,'customers worsheet'!B:B,'customers worsheet'!C:C," ",0)=0," ", _xlfn.XLOOKUP(F329,'customers worsheet'!B:B,'customers worsheet'!C:C," ",0))</f>
        <v>balldridge93@yandex.ru</v>
      </c>
      <c r="H329" s="2" t="str">
        <f>_xlfn.XLOOKUP(F329,'customers worsheet'!B:B,'customers worsheet'!G:G)</f>
        <v>United States</v>
      </c>
      <c r="I329" t="str">
        <f>_xlfn.XLOOKUP(D329,'products worsheet'!A:A,'products worsheet'!B:B)</f>
        <v>Rob</v>
      </c>
      <c r="J329" t="str">
        <f t="shared" si="11"/>
        <v>Robusta</v>
      </c>
      <c r="K329" t="str">
        <f>_xlfn.XLOOKUP(D329,'products worsheet'!A:A,'products worsheet'!D:D)</f>
        <v>D</v>
      </c>
      <c r="L329" t="str">
        <f t="shared" si="10"/>
        <v>Dark</v>
      </c>
      <c r="M329" s="5">
        <f>_xlfn.XLOOKUP(D329,'products worsheet'!A:A,'products worsheet'!F:F)</f>
        <v>1</v>
      </c>
      <c r="N329" s="7">
        <f>_xlfn.XLOOKUP(D329,'products worsheet'!A:A,'products worsheet'!G:G)</f>
        <v>8.9499999999999993</v>
      </c>
      <c r="O329" s="9">
        <f>N329*E329</f>
        <v>44.75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_xlfn.XLOOKUP('orders worksheet'!C330,'customers worsheet'!A:A,'customers worsheet'!B:B)</f>
        <v>Homer Dulany</v>
      </c>
      <c r="G330" s="2" t="str">
        <f>IF(_xlfn.XLOOKUP(F330,'customers worsheet'!B:B,'customers worsheet'!C:C," ",0)=0," ", _xlfn.XLOOKUP(F330,'customers worsheet'!B:B,'customers worsheet'!C:C," ",0))</f>
        <v xml:space="preserve"> </v>
      </c>
      <c r="H330" s="2" t="str">
        <f>_xlfn.XLOOKUP(F330,'customers worsheet'!B:B,'customers worsheet'!G:G)</f>
        <v>United States</v>
      </c>
      <c r="I330" t="str">
        <f>_xlfn.XLOOKUP(D330,'products worsheet'!A:A,'products worsheet'!B:B)</f>
        <v>Lib</v>
      </c>
      <c r="J330" t="str">
        <f t="shared" si="11"/>
        <v>Liberica</v>
      </c>
      <c r="K330" t="str">
        <f>_xlfn.XLOOKUP(D330,'products worsheet'!A:A,'products worsheet'!D:D)</f>
        <v>L</v>
      </c>
      <c r="L330" t="str">
        <f t="shared" si="10"/>
        <v>Light</v>
      </c>
      <c r="M330" s="5">
        <f>_xlfn.XLOOKUP(D330,'products worsheet'!A:A,'products worsheet'!F:F)</f>
        <v>0.5</v>
      </c>
      <c r="N330" s="7">
        <f>_xlfn.XLOOKUP(D330,'products worsheet'!A:A,'products worsheet'!G:G)</f>
        <v>9.51</v>
      </c>
      <c r="O330" s="9">
        <f>N330*E330</f>
        <v>38.04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_xlfn.XLOOKUP('orders worksheet'!C331,'customers worsheet'!A:A,'customers worsheet'!B:B)</f>
        <v>Lisa Goodger</v>
      </c>
      <c r="G331" s="2" t="str">
        <f>IF(_xlfn.XLOOKUP(F331,'customers worsheet'!B:B,'customers worsheet'!C:C," ",0)=0," ", _xlfn.XLOOKUP(F331,'customers worsheet'!B:B,'customers worsheet'!C:C," ",0))</f>
        <v>lgoodger95@guardian.co.uk</v>
      </c>
      <c r="H331" s="2" t="str">
        <f>_xlfn.XLOOKUP(F331,'customers worsheet'!B:B,'customers worsheet'!G:G)</f>
        <v>United States</v>
      </c>
      <c r="I331" t="str">
        <f>_xlfn.XLOOKUP(D331,'products worsheet'!A:A,'products worsheet'!B:B)</f>
        <v>Rob</v>
      </c>
      <c r="J331" t="str">
        <f t="shared" si="11"/>
        <v>Robusta</v>
      </c>
      <c r="K331" t="str">
        <f>_xlfn.XLOOKUP(D331,'products worsheet'!A:A,'products worsheet'!D:D)</f>
        <v>D</v>
      </c>
      <c r="L331" t="str">
        <f t="shared" si="10"/>
        <v>Dark</v>
      </c>
      <c r="M331" s="5">
        <f>_xlfn.XLOOKUP(D331,'products worsheet'!A:A,'products worsheet'!F:F)</f>
        <v>0.5</v>
      </c>
      <c r="N331" s="7">
        <f>_xlfn.XLOOKUP(D331,'products worsheet'!A:A,'products worsheet'!G:G)</f>
        <v>5.3699999999999992</v>
      </c>
      <c r="O331" s="9">
        <f>N331*E331</f>
        <v>21.479999999999997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_xlfn.XLOOKUP('orders worksheet'!C332,'customers worsheet'!A:A,'customers worsheet'!B:B)</f>
        <v>Selma McMillian</v>
      </c>
      <c r="G332" s="2" t="str">
        <f>IF(_xlfn.XLOOKUP(F332,'customers worsheet'!B:B,'customers worsheet'!C:C," ",0)=0," ", _xlfn.XLOOKUP(F332,'customers worsheet'!B:B,'customers worsheet'!C:C," ",0))</f>
        <v>smcmillian8t@csmonitor.com</v>
      </c>
      <c r="H332" s="2" t="str">
        <f>_xlfn.XLOOKUP(F332,'customers worsheet'!B:B,'customers worsheet'!G:G)</f>
        <v>United States</v>
      </c>
      <c r="I332" t="str">
        <f>_xlfn.XLOOKUP(D332,'products worsheet'!A:A,'products worsheet'!B:B)</f>
        <v>Rob</v>
      </c>
      <c r="J332" t="str">
        <f t="shared" si="11"/>
        <v>Robusta</v>
      </c>
      <c r="K332" t="str">
        <f>_xlfn.XLOOKUP(D332,'products worsheet'!A:A,'products worsheet'!D:D)</f>
        <v>D</v>
      </c>
      <c r="L332" t="str">
        <f t="shared" si="10"/>
        <v>Dark</v>
      </c>
      <c r="M332" s="5">
        <f>_xlfn.XLOOKUP(D332,'products worsheet'!A:A,'products worsheet'!F:F)</f>
        <v>0.5</v>
      </c>
      <c r="N332" s="7">
        <f>_xlfn.XLOOKUP(D332,'products worsheet'!A:A,'products worsheet'!G:G)</f>
        <v>5.3699999999999992</v>
      </c>
      <c r="O332" s="9">
        <f>N332*E332</f>
        <v>16.11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_xlfn.XLOOKUP('orders worksheet'!C333,'customers worsheet'!A:A,'customers worsheet'!B:B)</f>
        <v>Corine Drewett</v>
      </c>
      <c r="G333" s="2" t="str">
        <f>IF(_xlfn.XLOOKUP(F333,'customers worsheet'!B:B,'customers worsheet'!C:C," ",0)=0," ", _xlfn.XLOOKUP(F333,'customers worsheet'!B:B,'customers worsheet'!C:C," ",0))</f>
        <v>cdrewett97@wikipedia.org</v>
      </c>
      <c r="H333" s="2" t="str">
        <f>_xlfn.XLOOKUP(F333,'customers worsheet'!B:B,'customers worsheet'!G:G)</f>
        <v>United States</v>
      </c>
      <c r="I333" t="str">
        <f>_xlfn.XLOOKUP(D333,'products worsheet'!A:A,'products worsheet'!B:B)</f>
        <v>Rob</v>
      </c>
      <c r="J333" t="str">
        <f t="shared" si="11"/>
        <v>Robusta</v>
      </c>
      <c r="K333" t="str">
        <f>_xlfn.XLOOKUP(D333,'products worsheet'!A:A,'products worsheet'!D:D)</f>
        <v>M</v>
      </c>
      <c r="L333" t="str">
        <f t="shared" si="10"/>
        <v>Medium</v>
      </c>
      <c r="M333" s="5">
        <f>_xlfn.XLOOKUP(D333,'products worsheet'!A:A,'products worsheet'!F:F)</f>
        <v>2.5</v>
      </c>
      <c r="N333" s="7">
        <f>_xlfn.XLOOKUP(D333,'products worsheet'!A:A,'products worsheet'!G:G)</f>
        <v>22.884999999999998</v>
      </c>
      <c r="O333" s="9">
        <f>N333*E333</f>
        <v>22.884999999999998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_xlfn.XLOOKUP('orders worksheet'!C334,'customers worsheet'!A:A,'customers worsheet'!B:B)</f>
        <v>Quinn Parsons</v>
      </c>
      <c r="G334" s="2" t="str">
        <f>IF(_xlfn.XLOOKUP(F334,'customers worsheet'!B:B,'customers worsheet'!C:C," ",0)=0," ", _xlfn.XLOOKUP(F334,'customers worsheet'!B:B,'customers worsheet'!C:C," ",0))</f>
        <v>qparsons98@blogtalkradio.com</v>
      </c>
      <c r="H334" s="2" t="str">
        <f>_xlfn.XLOOKUP(F334,'customers worsheet'!B:B,'customers worsheet'!G:G)</f>
        <v>United States</v>
      </c>
      <c r="I334" t="str">
        <f>_xlfn.XLOOKUP(D334,'products worsheet'!A:A,'products worsheet'!B:B)</f>
        <v>Ara</v>
      </c>
      <c r="J334" t="str">
        <f t="shared" si="11"/>
        <v>Arabica</v>
      </c>
      <c r="K334" t="str">
        <f>_xlfn.XLOOKUP(D334,'products worsheet'!A:A,'products worsheet'!D:D)</f>
        <v>D</v>
      </c>
      <c r="L334" t="str">
        <f t="shared" si="10"/>
        <v>Dark</v>
      </c>
      <c r="M334" s="5">
        <f>_xlfn.XLOOKUP(D334,'products worsheet'!A:A,'products worsheet'!F:F)</f>
        <v>0.5</v>
      </c>
      <c r="N334" s="7">
        <f>_xlfn.XLOOKUP(D334,'products worsheet'!A:A,'products worsheet'!G:G)</f>
        <v>5.97</v>
      </c>
      <c r="O334" s="9">
        <f>N334*E334</f>
        <v>17.91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_xlfn.XLOOKUP('orders worksheet'!C335,'customers worsheet'!A:A,'customers worsheet'!B:B)</f>
        <v>Vivyan Ceely</v>
      </c>
      <c r="G335" s="2" t="str">
        <f>IF(_xlfn.XLOOKUP(F335,'customers worsheet'!B:B,'customers worsheet'!C:C," ",0)=0," ", _xlfn.XLOOKUP(F335,'customers worsheet'!B:B,'customers worsheet'!C:C," ",0))</f>
        <v>vceely99@auda.org.au</v>
      </c>
      <c r="H335" s="2" t="str">
        <f>_xlfn.XLOOKUP(F335,'customers worsheet'!B:B,'customers worsheet'!G:G)</f>
        <v>United States</v>
      </c>
      <c r="I335" t="str">
        <f>_xlfn.XLOOKUP(D335,'products worsheet'!A:A,'products worsheet'!B:B)</f>
        <v>Rob</v>
      </c>
      <c r="J335" t="str">
        <f t="shared" si="11"/>
        <v>Robusta</v>
      </c>
      <c r="K335" t="str">
        <f>_xlfn.XLOOKUP(D335,'products worsheet'!A:A,'products worsheet'!D:D)</f>
        <v>M</v>
      </c>
      <c r="L335" t="str">
        <f t="shared" si="10"/>
        <v>Medium</v>
      </c>
      <c r="M335" s="5">
        <f>_xlfn.XLOOKUP(D335,'products worsheet'!A:A,'products worsheet'!F:F)</f>
        <v>0.5</v>
      </c>
      <c r="N335" s="7">
        <f>_xlfn.XLOOKUP(D335,'products worsheet'!A:A,'products worsheet'!G:G)</f>
        <v>5.97</v>
      </c>
      <c r="O335" s="9">
        <f>N335*E335</f>
        <v>23.88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_xlfn.XLOOKUP('orders worksheet'!C336,'customers worsheet'!A:A,'customers worsheet'!B:B)</f>
        <v>Elonore Goodings</v>
      </c>
      <c r="G336" s="2" t="str">
        <f>IF(_xlfn.XLOOKUP(F336,'customers worsheet'!B:B,'customers worsheet'!C:C," ",0)=0," ", _xlfn.XLOOKUP(F336,'customers worsheet'!B:B,'customers worsheet'!C:C," ",0))</f>
        <v xml:space="preserve"> </v>
      </c>
      <c r="H336" s="2" t="str">
        <f>_xlfn.XLOOKUP(F336,'customers worsheet'!B:B,'customers worsheet'!G:G)</f>
        <v>United States</v>
      </c>
      <c r="I336" t="str">
        <f>_xlfn.XLOOKUP(D336,'products worsheet'!A:A,'products worsheet'!B:B)</f>
        <v>Rob</v>
      </c>
      <c r="J336" t="str">
        <f t="shared" si="11"/>
        <v>Robusta</v>
      </c>
      <c r="K336" t="str">
        <f>_xlfn.XLOOKUP(D336,'products worsheet'!A:A,'products worsheet'!D:D)</f>
        <v>L</v>
      </c>
      <c r="L336" t="str">
        <f t="shared" si="10"/>
        <v>Light</v>
      </c>
      <c r="M336" s="5">
        <f>_xlfn.XLOOKUP(D336,'products worsheet'!A:A,'products worsheet'!F:F)</f>
        <v>1</v>
      </c>
      <c r="N336" s="7">
        <f>_xlfn.XLOOKUP(D336,'products worsheet'!A:A,'products worsheet'!G:G)</f>
        <v>11.95</v>
      </c>
      <c r="O336" s="9">
        <f>N336*E336</f>
        <v>59.75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_xlfn.XLOOKUP('orders worksheet'!C337,'customers worsheet'!A:A,'customers worsheet'!B:B)</f>
        <v>Clement Vasiliev</v>
      </c>
      <c r="G337" s="2" t="str">
        <f>IF(_xlfn.XLOOKUP(F337,'customers worsheet'!B:B,'customers worsheet'!C:C," ",0)=0," ", _xlfn.XLOOKUP(F337,'customers worsheet'!B:B,'customers worsheet'!C:C," ",0))</f>
        <v>cvasiliev9b@discuz.net</v>
      </c>
      <c r="H337" s="2" t="str">
        <f>_xlfn.XLOOKUP(F337,'customers worsheet'!B:B,'customers worsheet'!G:G)</f>
        <v>United States</v>
      </c>
      <c r="I337" t="str">
        <f>_xlfn.XLOOKUP(D337,'products worsheet'!A:A,'products worsheet'!B:B)</f>
        <v>Lib</v>
      </c>
      <c r="J337" t="str">
        <f t="shared" si="11"/>
        <v>Liberica</v>
      </c>
      <c r="K337" t="str">
        <f>_xlfn.XLOOKUP(D337,'products worsheet'!A:A,'products worsheet'!D:D)</f>
        <v>L</v>
      </c>
      <c r="L337" t="str">
        <f t="shared" si="10"/>
        <v>Light</v>
      </c>
      <c r="M337" s="5">
        <f>_xlfn.XLOOKUP(D337,'products worsheet'!A:A,'products worsheet'!F:F)</f>
        <v>0.2</v>
      </c>
      <c r="N337" s="7">
        <f>_xlfn.XLOOKUP(D337,'products worsheet'!A:A,'products worsheet'!G:G)</f>
        <v>4.7549999999999999</v>
      </c>
      <c r="O337" s="9">
        <f>N337*E337</f>
        <v>28.53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_xlfn.XLOOKUP('orders worksheet'!C338,'customers worsheet'!A:A,'customers worsheet'!B:B)</f>
        <v>Terencio O'Moylan</v>
      </c>
      <c r="G338" s="2" t="str">
        <f>IF(_xlfn.XLOOKUP(F338,'customers worsheet'!B:B,'customers worsheet'!C:C," ",0)=0," ", _xlfn.XLOOKUP(F338,'customers worsheet'!B:B,'customers worsheet'!C:C," ",0))</f>
        <v>tomoylan9c@liveinternet.ru</v>
      </c>
      <c r="H338" s="2" t="str">
        <f>_xlfn.XLOOKUP(F338,'customers worsheet'!B:B,'customers worsheet'!G:G)</f>
        <v>United Kingdom</v>
      </c>
      <c r="I338" t="str">
        <f>_xlfn.XLOOKUP(D338,'products worsheet'!A:A,'products worsheet'!B:B)</f>
        <v>Ara</v>
      </c>
      <c r="J338" t="str">
        <f t="shared" si="11"/>
        <v>Arabica</v>
      </c>
      <c r="K338" t="str">
        <f>_xlfn.XLOOKUP(D338,'products worsheet'!A:A,'products worsheet'!D:D)</f>
        <v>M</v>
      </c>
      <c r="L338" t="str">
        <f t="shared" si="10"/>
        <v>Medium</v>
      </c>
      <c r="M338" s="5">
        <f>_xlfn.XLOOKUP(D338,'products worsheet'!A:A,'products worsheet'!F:F)</f>
        <v>1</v>
      </c>
      <c r="N338" s="7">
        <f>_xlfn.XLOOKUP(D338,'products worsheet'!A:A,'products worsheet'!G:G)</f>
        <v>11.25</v>
      </c>
      <c r="O338" s="9">
        <f>N338*E338</f>
        <v>45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_xlfn.XLOOKUP('orders worksheet'!C339,'customers worsheet'!A:A,'customers worsheet'!B:B)</f>
        <v>Flynn Antony</v>
      </c>
      <c r="G339" s="2" t="str">
        <f>IF(_xlfn.XLOOKUP(F339,'customers worsheet'!B:B,'customers worsheet'!C:C," ",0)=0," ", _xlfn.XLOOKUP(F339,'customers worsheet'!B:B,'customers worsheet'!C:C," ",0))</f>
        <v xml:space="preserve"> </v>
      </c>
      <c r="H339" s="2" t="str">
        <f>_xlfn.XLOOKUP(F339,'customers worsheet'!B:B,'customers worsheet'!G:G)</f>
        <v>United States</v>
      </c>
      <c r="I339" t="str">
        <f>_xlfn.XLOOKUP(D339,'products worsheet'!A:A,'products worsheet'!B:B)</f>
        <v>Exc</v>
      </c>
      <c r="J339" t="str">
        <f t="shared" si="11"/>
        <v>Excelsa</v>
      </c>
      <c r="K339" t="str">
        <f>_xlfn.XLOOKUP(D339,'products worsheet'!A:A,'products worsheet'!D:D)</f>
        <v>D</v>
      </c>
      <c r="L339" t="str">
        <f t="shared" si="10"/>
        <v>Dark</v>
      </c>
      <c r="M339" s="5">
        <f>_xlfn.XLOOKUP(D339,'products worsheet'!A:A,'products worsheet'!F:F)</f>
        <v>2.5</v>
      </c>
      <c r="N339" s="7">
        <f>_xlfn.XLOOKUP(D339,'products worsheet'!A:A,'products worsheet'!G:G)</f>
        <v>27.945</v>
      </c>
      <c r="O339" s="9">
        <f>N339*E339</f>
        <v>55.89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_xlfn.XLOOKUP('orders worksheet'!C340,'customers worsheet'!A:A,'customers worsheet'!B:B)</f>
        <v>Wyatan Fetherston</v>
      </c>
      <c r="G340" s="2" t="str">
        <f>IF(_xlfn.XLOOKUP(F340,'customers worsheet'!B:B,'customers worsheet'!C:C," ",0)=0," ", _xlfn.XLOOKUP(F340,'customers worsheet'!B:B,'customers worsheet'!C:C," ",0))</f>
        <v>wfetherston9e@constantcontact.com</v>
      </c>
      <c r="H340" s="2" t="str">
        <f>_xlfn.XLOOKUP(F340,'customers worsheet'!B:B,'customers worsheet'!G:G)</f>
        <v>United States</v>
      </c>
      <c r="I340" t="str">
        <f>_xlfn.XLOOKUP(D340,'products worsheet'!A:A,'products worsheet'!B:B)</f>
        <v>Exc</v>
      </c>
      <c r="J340" t="str">
        <f t="shared" si="11"/>
        <v>Excelsa</v>
      </c>
      <c r="K340" t="str">
        <f>_xlfn.XLOOKUP(D340,'products worsheet'!A:A,'products worsheet'!D:D)</f>
        <v>L</v>
      </c>
      <c r="L340" t="str">
        <f t="shared" si="10"/>
        <v>Light</v>
      </c>
      <c r="M340" s="5">
        <f>_xlfn.XLOOKUP(D340,'products worsheet'!A:A,'products worsheet'!F:F)</f>
        <v>1</v>
      </c>
      <c r="N340" s="7">
        <f>_xlfn.XLOOKUP(D340,'products worsheet'!A:A,'products worsheet'!G:G)</f>
        <v>14.85</v>
      </c>
      <c r="O340" s="9">
        <f>N340*E340</f>
        <v>59.4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_xlfn.XLOOKUP('orders worksheet'!C341,'customers worsheet'!A:A,'customers worsheet'!B:B)</f>
        <v>Emmaline Rasmus</v>
      </c>
      <c r="G341" s="2" t="str">
        <f>IF(_xlfn.XLOOKUP(F341,'customers worsheet'!B:B,'customers worsheet'!C:C," ",0)=0," ", _xlfn.XLOOKUP(F341,'customers worsheet'!B:B,'customers worsheet'!C:C," ",0))</f>
        <v>erasmus9f@techcrunch.com</v>
      </c>
      <c r="H341" s="2" t="str">
        <f>_xlfn.XLOOKUP(F341,'customers worsheet'!B:B,'customers worsheet'!G:G)</f>
        <v>United States</v>
      </c>
      <c r="I341" t="str">
        <f>_xlfn.XLOOKUP(D341,'products worsheet'!A:A,'products worsheet'!B:B)</f>
        <v>Exc</v>
      </c>
      <c r="J341" t="str">
        <f t="shared" si="11"/>
        <v>Excelsa</v>
      </c>
      <c r="K341" t="str">
        <f>_xlfn.XLOOKUP(D341,'products worsheet'!A:A,'products worsheet'!D:D)</f>
        <v>D</v>
      </c>
      <c r="L341" t="str">
        <f t="shared" si="10"/>
        <v>Dark</v>
      </c>
      <c r="M341" s="5">
        <f>_xlfn.XLOOKUP(D341,'products worsheet'!A:A,'products worsheet'!F:F)</f>
        <v>0.2</v>
      </c>
      <c r="N341" s="7">
        <f>_xlfn.XLOOKUP(D341,'products worsheet'!A:A,'products worsheet'!G:G)</f>
        <v>3.645</v>
      </c>
      <c r="O341" s="9">
        <f>N341*E341</f>
        <v>7.29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_xlfn.XLOOKUP('orders worksheet'!C342,'customers worsheet'!A:A,'customers worsheet'!B:B)</f>
        <v>Wesley Giorgioni</v>
      </c>
      <c r="G342" s="2" t="str">
        <f>IF(_xlfn.XLOOKUP(F342,'customers worsheet'!B:B,'customers worsheet'!C:C," ",0)=0," ", _xlfn.XLOOKUP(F342,'customers worsheet'!B:B,'customers worsheet'!C:C," ",0))</f>
        <v>wgiorgioni9g@wikipedia.org</v>
      </c>
      <c r="H342" s="2" t="str">
        <f>_xlfn.XLOOKUP(F342,'customers worsheet'!B:B,'customers worsheet'!G:G)</f>
        <v>United States</v>
      </c>
      <c r="I342" t="str">
        <f>_xlfn.XLOOKUP(D342,'products worsheet'!A:A,'products worsheet'!B:B)</f>
        <v>Exc</v>
      </c>
      <c r="J342" t="str">
        <f t="shared" si="11"/>
        <v>Excelsa</v>
      </c>
      <c r="K342" t="str">
        <f>_xlfn.XLOOKUP(D342,'products worsheet'!A:A,'products worsheet'!D:D)</f>
        <v>D</v>
      </c>
      <c r="L342" t="str">
        <f t="shared" si="10"/>
        <v>Dark</v>
      </c>
      <c r="M342" s="5">
        <f>_xlfn.XLOOKUP(D342,'products worsheet'!A:A,'products worsheet'!F:F)</f>
        <v>0.5</v>
      </c>
      <c r="N342" s="7">
        <f>_xlfn.XLOOKUP(D342,'products worsheet'!A:A,'products worsheet'!G:G)</f>
        <v>7.29</v>
      </c>
      <c r="O342" s="9">
        <f>N342*E342</f>
        <v>7.29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_xlfn.XLOOKUP('orders worksheet'!C343,'customers worsheet'!A:A,'customers worsheet'!B:B)</f>
        <v>Lucienne Scargle</v>
      </c>
      <c r="G343" s="2" t="str">
        <f>IF(_xlfn.XLOOKUP(F343,'customers worsheet'!B:B,'customers worsheet'!C:C," ",0)=0," ", _xlfn.XLOOKUP(F343,'customers worsheet'!B:B,'customers worsheet'!C:C," ",0))</f>
        <v>lscargle9h@myspace.com</v>
      </c>
      <c r="H343" s="2" t="str">
        <f>_xlfn.XLOOKUP(F343,'customers worsheet'!B:B,'customers worsheet'!G:G)</f>
        <v>United States</v>
      </c>
      <c r="I343" t="str">
        <f>_xlfn.XLOOKUP(D343,'products worsheet'!A:A,'products worsheet'!B:B)</f>
        <v>Exc</v>
      </c>
      <c r="J343" t="str">
        <f t="shared" si="11"/>
        <v>Excelsa</v>
      </c>
      <c r="K343" t="str">
        <f>_xlfn.XLOOKUP(D343,'products worsheet'!A:A,'products worsheet'!D:D)</f>
        <v>L</v>
      </c>
      <c r="L343" t="str">
        <f t="shared" si="10"/>
        <v>Light</v>
      </c>
      <c r="M343" s="5">
        <f>_xlfn.XLOOKUP(D343,'products worsheet'!A:A,'products worsheet'!F:F)</f>
        <v>0.5</v>
      </c>
      <c r="N343" s="7">
        <f>_xlfn.XLOOKUP(D343,'products worsheet'!A:A,'products worsheet'!G:G)</f>
        <v>8.91</v>
      </c>
      <c r="O343" s="9">
        <f>N343*E343</f>
        <v>17.82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_xlfn.XLOOKUP('orders worksheet'!C344,'customers worsheet'!A:A,'customers worsheet'!B:B)</f>
        <v>Lucienne Scargle</v>
      </c>
      <c r="G344" s="2" t="str">
        <f>IF(_xlfn.XLOOKUP(F344,'customers worsheet'!B:B,'customers worsheet'!C:C," ",0)=0," ", _xlfn.XLOOKUP(F344,'customers worsheet'!B:B,'customers worsheet'!C:C," ",0))</f>
        <v>lscargle9h@myspace.com</v>
      </c>
      <c r="H344" s="2" t="str">
        <f>_xlfn.XLOOKUP(F344,'customers worsheet'!B:B,'customers worsheet'!G:G)</f>
        <v>United States</v>
      </c>
      <c r="I344" t="str">
        <f>_xlfn.XLOOKUP(D344,'products worsheet'!A:A,'products worsheet'!B:B)</f>
        <v>Lib</v>
      </c>
      <c r="J344" t="str">
        <f t="shared" si="11"/>
        <v>Liberica</v>
      </c>
      <c r="K344" t="str">
        <f>_xlfn.XLOOKUP(D344,'products worsheet'!A:A,'products worsheet'!D:D)</f>
        <v>D</v>
      </c>
      <c r="L344" t="str">
        <f t="shared" si="10"/>
        <v>Dark</v>
      </c>
      <c r="M344" s="5">
        <f>_xlfn.XLOOKUP(D344,'products worsheet'!A:A,'products worsheet'!F:F)</f>
        <v>0.5</v>
      </c>
      <c r="N344" s="7">
        <f>_xlfn.XLOOKUP(D344,'products worsheet'!A:A,'products worsheet'!G:G)</f>
        <v>7.77</v>
      </c>
      <c r="O344" s="9">
        <f>N344*E344</f>
        <v>38.849999999999994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_xlfn.XLOOKUP('orders worksheet'!C345,'customers worsheet'!A:A,'customers worsheet'!B:B)</f>
        <v>Noam Climance</v>
      </c>
      <c r="G345" s="2" t="str">
        <f>IF(_xlfn.XLOOKUP(F345,'customers worsheet'!B:B,'customers worsheet'!C:C," ",0)=0," ", _xlfn.XLOOKUP(F345,'customers worsheet'!B:B,'customers worsheet'!C:C," ",0))</f>
        <v>nclimance9j@europa.eu</v>
      </c>
      <c r="H345" s="2" t="str">
        <f>_xlfn.XLOOKUP(F345,'customers worsheet'!B:B,'customers worsheet'!G:G)</f>
        <v>United States</v>
      </c>
      <c r="I345" t="str">
        <f>_xlfn.XLOOKUP(D345,'products worsheet'!A:A,'products worsheet'!B:B)</f>
        <v>Rob</v>
      </c>
      <c r="J345" t="str">
        <f t="shared" si="11"/>
        <v>Robusta</v>
      </c>
      <c r="K345" t="str">
        <f>_xlfn.XLOOKUP(D345,'products worsheet'!A:A,'products worsheet'!D:D)</f>
        <v>D</v>
      </c>
      <c r="L345" t="str">
        <f t="shared" si="10"/>
        <v>Dark</v>
      </c>
      <c r="M345" s="5">
        <f>_xlfn.XLOOKUP(D345,'products worsheet'!A:A,'products worsheet'!F:F)</f>
        <v>0.5</v>
      </c>
      <c r="N345" s="7">
        <f>_xlfn.XLOOKUP(D345,'products worsheet'!A:A,'products worsheet'!G:G)</f>
        <v>5.3699999999999992</v>
      </c>
      <c r="O345" s="9">
        <f>N345*E345</f>
        <v>32.22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_xlfn.XLOOKUP('orders worksheet'!C346,'customers worsheet'!A:A,'customers worsheet'!B:B)</f>
        <v>Catarina Donn</v>
      </c>
      <c r="G346" s="2" t="str">
        <f>IF(_xlfn.XLOOKUP(F346,'customers worsheet'!B:B,'customers worsheet'!C:C," ",0)=0," ", _xlfn.XLOOKUP(F346,'customers worsheet'!B:B,'customers worsheet'!C:C," ",0))</f>
        <v xml:space="preserve"> </v>
      </c>
      <c r="H346" s="2" t="str">
        <f>_xlfn.XLOOKUP(F346,'customers worsheet'!B:B,'customers worsheet'!G:G)</f>
        <v>Ireland</v>
      </c>
      <c r="I346" t="str">
        <f>_xlfn.XLOOKUP(D346,'products worsheet'!A:A,'products worsheet'!B:B)</f>
        <v>Rob</v>
      </c>
      <c r="J346" t="str">
        <f t="shared" si="11"/>
        <v>Robusta</v>
      </c>
      <c r="K346" t="str">
        <f>_xlfn.XLOOKUP(D346,'products worsheet'!A:A,'products worsheet'!D:D)</f>
        <v>M</v>
      </c>
      <c r="L346" t="str">
        <f t="shared" si="10"/>
        <v>Medium</v>
      </c>
      <c r="M346" s="5">
        <f>_xlfn.XLOOKUP(D346,'products worsheet'!A:A,'products worsheet'!F:F)</f>
        <v>1</v>
      </c>
      <c r="N346" s="7">
        <f>_xlfn.XLOOKUP(D346,'products worsheet'!A:A,'products worsheet'!G:G)</f>
        <v>9.9499999999999993</v>
      </c>
      <c r="O346" s="9">
        <f>N346*E346</f>
        <v>19.899999999999999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_xlfn.XLOOKUP('orders worksheet'!C347,'customers worsheet'!A:A,'customers worsheet'!B:B)</f>
        <v>Ameline Snazle</v>
      </c>
      <c r="G347" s="2" t="str">
        <f>IF(_xlfn.XLOOKUP(F347,'customers worsheet'!B:B,'customers worsheet'!C:C," ",0)=0," ", _xlfn.XLOOKUP(F347,'customers worsheet'!B:B,'customers worsheet'!C:C," ",0))</f>
        <v>asnazle9l@oracle.com</v>
      </c>
      <c r="H347" s="2" t="str">
        <f>_xlfn.XLOOKUP(F347,'customers worsheet'!B:B,'customers worsheet'!G:G)</f>
        <v>United States</v>
      </c>
      <c r="I347" t="str">
        <f>_xlfn.XLOOKUP(D347,'products worsheet'!A:A,'products worsheet'!B:B)</f>
        <v>Rob</v>
      </c>
      <c r="J347" t="str">
        <f t="shared" si="11"/>
        <v>Robusta</v>
      </c>
      <c r="K347" t="str">
        <f>_xlfn.XLOOKUP(D347,'products worsheet'!A:A,'products worsheet'!D:D)</f>
        <v>L</v>
      </c>
      <c r="L347" t="str">
        <f t="shared" si="10"/>
        <v>Light</v>
      </c>
      <c r="M347" s="5">
        <f>_xlfn.XLOOKUP(D347,'products worsheet'!A:A,'products worsheet'!F:F)</f>
        <v>1</v>
      </c>
      <c r="N347" s="7">
        <f>_xlfn.XLOOKUP(D347,'products worsheet'!A:A,'products worsheet'!G:G)</f>
        <v>11.95</v>
      </c>
      <c r="O347" s="9">
        <f>N347*E347</f>
        <v>59.75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_xlfn.XLOOKUP('orders worksheet'!C348,'customers worsheet'!A:A,'customers worsheet'!B:B)</f>
        <v>Rebeka Worg</v>
      </c>
      <c r="G348" s="2" t="str">
        <f>IF(_xlfn.XLOOKUP(F348,'customers worsheet'!B:B,'customers worsheet'!C:C," ",0)=0," ", _xlfn.XLOOKUP(F348,'customers worsheet'!B:B,'customers worsheet'!C:C," ",0))</f>
        <v>rworg9m@arstechnica.com</v>
      </c>
      <c r="H348" s="2" t="str">
        <f>_xlfn.XLOOKUP(F348,'customers worsheet'!B:B,'customers worsheet'!G:G)</f>
        <v>United States</v>
      </c>
      <c r="I348" t="str">
        <f>_xlfn.XLOOKUP(D348,'products worsheet'!A:A,'products worsheet'!B:B)</f>
        <v>Ara</v>
      </c>
      <c r="J348" t="str">
        <f t="shared" si="11"/>
        <v>Arabica</v>
      </c>
      <c r="K348" t="str">
        <f>_xlfn.XLOOKUP(D348,'products worsheet'!A:A,'products worsheet'!D:D)</f>
        <v>L</v>
      </c>
      <c r="L348" t="str">
        <f t="shared" si="10"/>
        <v>Light</v>
      </c>
      <c r="M348" s="5">
        <f>_xlfn.XLOOKUP(D348,'products worsheet'!A:A,'products worsheet'!F:F)</f>
        <v>0.5</v>
      </c>
      <c r="N348" s="7">
        <f>_xlfn.XLOOKUP(D348,'products worsheet'!A:A,'products worsheet'!G:G)</f>
        <v>7.77</v>
      </c>
      <c r="O348" s="9">
        <f>N348*E348</f>
        <v>23.31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_xlfn.XLOOKUP('orders worksheet'!C349,'customers worsheet'!A:A,'customers worsheet'!B:B)</f>
        <v>Lewes Danes</v>
      </c>
      <c r="G349" s="2" t="str">
        <f>IF(_xlfn.XLOOKUP(F349,'customers worsheet'!B:B,'customers worsheet'!C:C," ",0)=0," ", _xlfn.XLOOKUP(F349,'customers worsheet'!B:B,'customers worsheet'!C:C," ",0))</f>
        <v>ldanes9n@umn.edu</v>
      </c>
      <c r="H349" s="2" t="str">
        <f>_xlfn.XLOOKUP(F349,'customers worsheet'!B:B,'customers worsheet'!G:G)</f>
        <v>United States</v>
      </c>
      <c r="I349" t="str">
        <f>_xlfn.XLOOKUP(D349,'products worsheet'!A:A,'products worsheet'!B:B)</f>
        <v>Lib</v>
      </c>
      <c r="J349" t="str">
        <f t="shared" si="11"/>
        <v>Liberica</v>
      </c>
      <c r="K349" t="str">
        <f>_xlfn.XLOOKUP(D349,'products worsheet'!A:A,'products worsheet'!D:D)</f>
        <v>M</v>
      </c>
      <c r="L349" t="str">
        <f t="shared" si="10"/>
        <v>Medium</v>
      </c>
      <c r="M349" s="5">
        <f>_xlfn.XLOOKUP(D349,'products worsheet'!A:A,'products worsheet'!F:F)</f>
        <v>1</v>
      </c>
      <c r="N349" s="7">
        <f>_xlfn.XLOOKUP(D349,'products worsheet'!A:A,'products worsheet'!G:G)</f>
        <v>14.55</v>
      </c>
      <c r="O349" s="9">
        <f>N349*E349</f>
        <v>43.650000000000006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_xlfn.XLOOKUP('orders worksheet'!C350,'customers worsheet'!A:A,'customers worsheet'!B:B)</f>
        <v>Shelli Keynd</v>
      </c>
      <c r="G350" s="2" t="str">
        <f>IF(_xlfn.XLOOKUP(F350,'customers worsheet'!B:B,'customers worsheet'!C:C," ",0)=0," ", _xlfn.XLOOKUP(F350,'customers worsheet'!B:B,'customers worsheet'!C:C," ",0))</f>
        <v>skeynd9o@narod.ru</v>
      </c>
      <c r="H350" s="2" t="str">
        <f>_xlfn.XLOOKUP(F350,'customers worsheet'!B:B,'customers worsheet'!G:G)</f>
        <v>United States</v>
      </c>
      <c r="I350" t="str">
        <f>_xlfn.XLOOKUP(D350,'products worsheet'!A:A,'products worsheet'!B:B)</f>
        <v>Exc</v>
      </c>
      <c r="J350" t="str">
        <f t="shared" si="11"/>
        <v>Excelsa</v>
      </c>
      <c r="K350" t="str">
        <f>_xlfn.XLOOKUP(D350,'products worsheet'!A:A,'products worsheet'!D:D)</f>
        <v>L</v>
      </c>
      <c r="L350" t="str">
        <f t="shared" si="10"/>
        <v>Light</v>
      </c>
      <c r="M350" s="5">
        <f>_xlfn.XLOOKUP(D350,'products worsheet'!A:A,'products worsheet'!F:F)</f>
        <v>2.5</v>
      </c>
      <c r="N350" s="7">
        <f>_xlfn.XLOOKUP(D350,'products worsheet'!A:A,'products worsheet'!G:G)</f>
        <v>34.154999999999994</v>
      </c>
      <c r="O350" s="9">
        <f>N350*E350</f>
        <v>204.92999999999995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_xlfn.XLOOKUP('orders worksheet'!C351,'customers worsheet'!A:A,'customers worsheet'!B:B)</f>
        <v>Dell Daveridge</v>
      </c>
      <c r="G351" s="2" t="str">
        <f>IF(_xlfn.XLOOKUP(F351,'customers worsheet'!B:B,'customers worsheet'!C:C," ",0)=0," ", _xlfn.XLOOKUP(F351,'customers worsheet'!B:B,'customers worsheet'!C:C," ",0))</f>
        <v>ddaveridge9p@arstechnica.com</v>
      </c>
      <c r="H351" s="2" t="str">
        <f>_xlfn.XLOOKUP(F351,'customers worsheet'!B:B,'customers worsheet'!G:G)</f>
        <v>United States</v>
      </c>
      <c r="I351" t="str">
        <f>_xlfn.XLOOKUP(D351,'products worsheet'!A:A,'products worsheet'!B:B)</f>
        <v>Rob</v>
      </c>
      <c r="J351" t="str">
        <f t="shared" si="11"/>
        <v>Robusta</v>
      </c>
      <c r="K351" t="str">
        <f>_xlfn.XLOOKUP(D351,'products worsheet'!A:A,'products worsheet'!D:D)</f>
        <v>L</v>
      </c>
      <c r="L351" t="str">
        <f t="shared" si="10"/>
        <v>Light</v>
      </c>
      <c r="M351" s="5">
        <f>_xlfn.XLOOKUP(D351,'products worsheet'!A:A,'products worsheet'!F:F)</f>
        <v>0.2</v>
      </c>
      <c r="N351" s="7">
        <f>_xlfn.XLOOKUP(D351,'products worsheet'!A:A,'products worsheet'!G:G)</f>
        <v>3.5849999999999995</v>
      </c>
      <c r="O351" s="9">
        <f>N351*E351</f>
        <v>14.339999999999998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_xlfn.XLOOKUP('orders worksheet'!C352,'customers worsheet'!A:A,'customers worsheet'!B:B)</f>
        <v>Joshuah Awdry</v>
      </c>
      <c r="G352" s="2" t="str">
        <f>IF(_xlfn.XLOOKUP(F352,'customers worsheet'!B:B,'customers worsheet'!C:C," ",0)=0," ", _xlfn.XLOOKUP(F352,'customers worsheet'!B:B,'customers worsheet'!C:C," ",0))</f>
        <v>jawdry9q@utexas.edu</v>
      </c>
      <c r="H352" s="2" t="str">
        <f>_xlfn.XLOOKUP(F352,'customers worsheet'!B:B,'customers worsheet'!G:G)</f>
        <v>United States</v>
      </c>
      <c r="I352" t="str">
        <f>_xlfn.XLOOKUP(D352,'products worsheet'!A:A,'products worsheet'!B:B)</f>
        <v>Ara</v>
      </c>
      <c r="J352" t="str">
        <f t="shared" si="11"/>
        <v>Arabica</v>
      </c>
      <c r="K352" t="str">
        <f>_xlfn.XLOOKUP(D352,'products worsheet'!A:A,'products worsheet'!D:D)</f>
        <v>D</v>
      </c>
      <c r="L352" t="str">
        <f t="shared" si="10"/>
        <v>Dark</v>
      </c>
      <c r="M352" s="5">
        <f>_xlfn.XLOOKUP(D352,'products worsheet'!A:A,'products worsheet'!F:F)</f>
        <v>0.5</v>
      </c>
      <c r="N352" s="7">
        <f>_xlfn.XLOOKUP(D352,'products worsheet'!A:A,'products worsheet'!G:G)</f>
        <v>5.97</v>
      </c>
      <c r="O352" s="9">
        <f>N352*E352</f>
        <v>23.88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_xlfn.XLOOKUP('orders worksheet'!C353,'customers worsheet'!A:A,'customers worsheet'!B:B)</f>
        <v>Ethel Ryles</v>
      </c>
      <c r="G353" s="2" t="str">
        <f>IF(_xlfn.XLOOKUP(F353,'customers worsheet'!B:B,'customers worsheet'!C:C," ",0)=0," ", _xlfn.XLOOKUP(F353,'customers worsheet'!B:B,'customers worsheet'!C:C," ",0))</f>
        <v>eryles9r@fastcompany.com</v>
      </c>
      <c r="H353" s="2" t="str">
        <f>_xlfn.XLOOKUP(F353,'customers worsheet'!B:B,'customers worsheet'!G:G)</f>
        <v>United States</v>
      </c>
      <c r="I353" t="str">
        <f>_xlfn.XLOOKUP(D353,'products worsheet'!A:A,'products worsheet'!B:B)</f>
        <v>Ara</v>
      </c>
      <c r="J353" t="str">
        <f t="shared" si="11"/>
        <v>Arabica</v>
      </c>
      <c r="K353" t="str">
        <f>_xlfn.XLOOKUP(D353,'products worsheet'!A:A,'products worsheet'!D:D)</f>
        <v>M</v>
      </c>
      <c r="L353" t="str">
        <f t="shared" si="10"/>
        <v>Medium</v>
      </c>
      <c r="M353" s="5">
        <f>_xlfn.XLOOKUP(D353,'products worsheet'!A:A,'products worsheet'!F:F)</f>
        <v>1</v>
      </c>
      <c r="N353" s="7">
        <f>_xlfn.XLOOKUP(D353,'products worsheet'!A:A,'products worsheet'!G:G)</f>
        <v>11.25</v>
      </c>
      <c r="O353" s="9">
        <f>N353*E353</f>
        <v>22.5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_xlfn.XLOOKUP('orders worksheet'!C354,'customers worsheet'!A:A,'customers worsheet'!B:B)</f>
        <v>Flynn Antony</v>
      </c>
      <c r="G354" s="2" t="str">
        <f>IF(_xlfn.XLOOKUP(F354,'customers worsheet'!B:B,'customers worsheet'!C:C," ",0)=0," ", _xlfn.XLOOKUP(F354,'customers worsheet'!B:B,'customers worsheet'!C:C," ",0))</f>
        <v xml:space="preserve"> </v>
      </c>
      <c r="H354" s="2" t="str">
        <f>_xlfn.XLOOKUP(F354,'customers worsheet'!B:B,'customers worsheet'!G:G)</f>
        <v>United States</v>
      </c>
      <c r="I354" t="str">
        <f>_xlfn.XLOOKUP(D354,'products worsheet'!A:A,'products worsheet'!B:B)</f>
        <v>Exc</v>
      </c>
      <c r="J354" t="str">
        <f t="shared" si="11"/>
        <v>Excelsa</v>
      </c>
      <c r="K354" t="str">
        <f>_xlfn.XLOOKUP(D354,'products worsheet'!A:A,'products worsheet'!D:D)</f>
        <v>D</v>
      </c>
      <c r="L354" t="str">
        <f t="shared" si="10"/>
        <v>Dark</v>
      </c>
      <c r="M354" s="5">
        <f>_xlfn.XLOOKUP(D354,'products worsheet'!A:A,'products worsheet'!F:F)</f>
        <v>0.5</v>
      </c>
      <c r="N354" s="7">
        <f>_xlfn.XLOOKUP(D354,'products worsheet'!A:A,'products worsheet'!G:G)</f>
        <v>7.29</v>
      </c>
      <c r="O354" s="9">
        <f>N354*E354</f>
        <v>36.450000000000003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_xlfn.XLOOKUP('orders worksheet'!C355,'customers worsheet'!A:A,'customers worsheet'!B:B)</f>
        <v>Maitilde Boxill</v>
      </c>
      <c r="G355" s="2" t="str">
        <f>IF(_xlfn.XLOOKUP(F355,'customers worsheet'!B:B,'customers worsheet'!C:C," ",0)=0," ", _xlfn.XLOOKUP(F355,'customers worsheet'!B:B,'customers worsheet'!C:C," ",0))</f>
        <v xml:space="preserve"> </v>
      </c>
      <c r="H355" s="2" t="str">
        <f>_xlfn.XLOOKUP(F355,'customers worsheet'!B:B,'customers worsheet'!G:G)</f>
        <v>United States</v>
      </c>
      <c r="I355" t="str">
        <f>_xlfn.XLOOKUP(D355,'products worsheet'!A:A,'products worsheet'!B:B)</f>
        <v>Ara</v>
      </c>
      <c r="J355" t="str">
        <f t="shared" si="11"/>
        <v>Arabica</v>
      </c>
      <c r="K355" t="str">
        <f>_xlfn.XLOOKUP(D355,'products worsheet'!A:A,'products worsheet'!D:D)</f>
        <v>M</v>
      </c>
      <c r="L355" t="str">
        <f t="shared" si="10"/>
        <v>Medium</v>
      </c>
      <c r="M355" s="5">
        <f>_xlfn.XLOOKUP(D355,'products worsheet'!A:A,'products worsheet'!F:F)</f>
        <v>0.5</v>
      </c>
      <c r="N355" s="7">
        <f>_xlfn.XLOOKUP(D355,'products worsheet'!A:A,'products worsheet'!G:G)</f>
        <v>6.75</v>
      </c>
      <c r="O355" s="9">
        <f>N355*E355</f>
        <v>27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_xlfn.XLOOKUP('orders worksheet'!C356,'customers worsheet'!A:A,'customers worsheet'!B:B)</f>
        <v>Jodee Caldicott</v>
      </c>
      <c r="G356" s="2" t="str">
        <f>IF(_xlfn.XLOOKUP(F356,'customers worsheet'!B:B,'customers worsheet'!C:C," ",0)=0," ", _xlfn.XLOOKUP(F356,'customers worsheet'!B:B,'customers worsheet'!C:C," ",0))</f>
        <v>jcaldicott9u@usda.gov</v>
      </c>
      <c r="H356" s="2" t="str">
        <f>_xlfn.XLOOKUP(F356,'customers worsheet'!B:B,'customers worsheet'!G:G)</f>
        <v>United States</v>
      </c>
      <c r="I356" t="str">
        <f>_xlfn.XLOOKUP(D356,'products worsheet'!A:A,'products worsheet'!B:B)</f>
        <v>Ara</v>
      </c>
      <c r="J356" t="str">
        <f t="shared" si="11"/>
        <v>Arabica</v>
      </c>
      <c r="K356" t="str">
        <f>_xlfn.XLOOKUP(D356,'products worsheet'!A:A,'products worsheet'!D:D)</f>
        <v>M</v>
      </c>
      <c r="L356" t="str">
        <f t="shared" si="10"/>
        <v>Medium</v>
      </c>
      <c r="M356" s="5">
        <f>_xlfn.XLOOKUP(D356,'products worsheet'!A:A,'products worsheet'!F:F)</f>
        <v>2.5</v>
      </c>
      <c r="N356" s="7">
        <f>_xlfn.XLOOKUP(D356,'products worsheet'!A:A,'products worsheet'!G:G)</f>
        <v>25.874999999999996</v>
      </c>
      <c r="O356" s="9">
        <f>N356*E356</f>
        <v>155.24999999999997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_xlfn.XLOOKUP('orders worksheet'!C357,'customers worsheet'!A:A,'customers worsheet'!B:B)</f>
        <v>Marianna Vedmore</v>
      </c>
      <c r="G357" s="2" t="str">
        <f>IF(_xlfn.XLOOKUP(F357,'customers worsheet'!B:B,'customers worsheet'!C:C," ",0)=0," ", _xlfn.XLOOKUP(F357,'customers worsheet'!B:B,'customers worsheet'!C:C," ",0))</f>
        <v>mvedmore9v@a8.net</v>
      </c>
      <c r="H357" s="2" t="str">
        <f>_xlfn.XLOOKUP(F357,'customers worsheet'!B:B,'customers worsheet'!G:G)</f>
        <v>United States</v>
      </c>
      <c r="I357" t="str">
        <f>_xlfn.XLOOKUP(D357,'products worsheet'!A:A,'products worsheet'!B:B)</f>
        <v>Ara</v>
      </c>
      <c r="J357" t="str">
        <f t="shared" si="11"/>
        <v>Arabica</v>
      </c>
      <c r="K357" t="str">
        <f>_xlfn.XLOOKUP(D357,'products worsheet'!A:A,'products worsheet'!D:D)</f>
        <v>D</v>
      </c>
      <c r="L357" t="str">
        <f t="shared" si="10"/>
        <v>Dark</v>
      </c>
      <c r="M357" s="5">
        <f>_xlfn.XLOOKUP(D357,'products worsheet'!A:A,'products worsheet'!F:F)</f>
        <v>2.5</v>
      </c>
      <c r="N357" s="7">
        <f>_xlfn.XLOOKUP(D357,'products worsheet'!A:A,'products worsheet'!G:G)</f>
        <v>22.884999999999998</v>
      </c>
      <c r="O357" s="9">
        <f>N357*E357</f>
        <v>114.42499999999998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_xlfn.XLOOKUP('orders worksheet'!C358,'customers worsheet'!A:A,'customers worsheet'!B:B)</f>
        <v>Willey Romao</v>
      </c>
      <c r="G358" s="2" t="str">
        <f>IF(_xlfn.XLOOKUP(F358,'customers worsheet'!B:B,'customers worsheet'!C:C," ",0)=0," ", _xlfn.XLOOKUP(F358,'customers worsheet'!B:B,'customers worsheet'!C:C," ",0))</f>
        <v>wromao9w@chronoengine.com</v>
      </c>
      <c r="H358" s="2" t="str">
        <f>_xlfn.XLOOKUP(F358,'customers worsheet'!B:B,'customers worsheet'!G:G)</f>
        <v>United States</v>
      </c>
      <c r="I358" t="str">
        <f>_xlfn.XLOOKUP(D358,'products worsheet'!A:A,'products worsheet'!B:B)</f>
        <v>Lib</v>
      </c>
      <c r="J358" t="str">
        <f t="shared" si="11"/>
        <v>Liberica</v>
      </c>
      <c r="K358" t="str">
        <f>_xlfn.XLOOKUP(D358,'products worsheet'!A:A,'products worsheet'!D:D)</f>
        <v>D</v>
      </c>
      <c r="L358" t="str">
        <f t="shared" si="10"/>
        <v>Dark</v>
      </c>
      <c r="M358" s="5">
        <f>_xlfn.XLOOKUP(D358,'products worsheet'!A:A,'products worsheet'!F:F)</f>
        <v>1</v>
      </c>
      <c r="N358" s="7">
        <f>_xlfn.XLOOKUP(D358,'products worsheet'!A:A,'products worsheet'!G:G)</f>
        <v>12.95</v>
      </c>
      <c r="O358" s="9">
        <f>N358*E358</f>
        <v>51.8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_xlfn.XLOOKUP('orders worksheet'!C359,'customers worsheet'!A:A,'customers worsheet'!B:B)</f>
        <v>Enriqueta Ixor</v>
      </c>
      <c r="G359" s="2" t="str">
        <f>IF(_xlfn.XLOOKUP(F359,'customers worsheet'!B:B,'customers worsheet'!C:C," ",0)=0," ", _xlfn.XLOOKUP(F359,'customers worsheet'!B:B,'customers worsheet'!C:C," ",0))</f>
        <v xml:space="preserve"> </v>
      </c>
      <c r="H359" s="2" t="str">
        <f>_xlfn.XLOOKUP(F359,'customers worsheet'!B:B,'customers worsheet'!G:G)</f>
        <v>United States</v>
      </c>
      <c r="I359" t="str">
        <f>_xlfn.XLOOKUP(D359,'products worsheet'!A:A,'products worsheet'!B:B)</f>
        <v>Ara</v>
      </c>
      <c r="J359" t="str">
        <f t="shared" si="11"/>
        <v>Arabica</v>
      </c>
      <c r="K359" t="str">
        <f>_xlfn.XLOOKUP(D359,'products worsheet'!A:A,'products worsheet'!D:D)</f>
        <v>M</v>
      </c>
      <c r="L359" t="str">
        <f t="shared" si="10"/>
        <v>Medium</v>
      </c>
      <c r="M359" s="5">
        <f>_xlfn.XLOOKUP(D359,'products worsheet'!A:A,'products worsheet'!F:F)</f>
        <v>2.5</v>
      </c>
      <c r="N359" s="7">
        <f>_xlfn.XLOOKUP(D359,'products worsheet'!A:A,'products worsheet'!G:G)</f>
        <v>25.874999999999996</v>
      </c>
      <c r="O359" s="9">
        <f>N359*E359</f>
        <v>155.24999999999997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_xlfn.XLOOKUP('orders worksheet'!C360,'customers worsheet'!A:A,'customers worsheet'!B:B)</f>
        <v>Tomasina Cotmore</v>
      </c>
      <c r="G360" s="2" t="str">
        <f>IF(_xlfn.XLOOKUP(F360,'customers worsheet'!B:B,'customers worsheet'!C:C," ",0)=0," ", _xlfn.XLOOKUP(F360,'customers worsheet'!B:B,'customers worsheet'!C:C," ",0))</f>
        <v>tcotmore9y@amazonaws.com</v>
      </c>
      <c r="H360" s="2" t="str">
        <f>_xlfn.XLOOKUP(F360,'customers worsheet'!B:B,'customers worsheet'!G:G)</f>
        <v>United States</v>
      </c>
      <c r="I360" t="str">
        <f>_xlfn.XLOOKUP(D360,'products worsheet'!A:A,'products worsheet'!B:B)</f>
        <v>Ara</v>
      </c>
      <c r="J360" t="str">
        <f t="shared" si="11"/>
        <v>Arabica</v>
      </c>
      <c r="K360" t="str">
        <f>_xlfn.XLOOKUP(D360,'products worsheet'!A:A,'products worsheet'!D:D)</f>
        <v>L</v>
      </c>
      <c r="L360" t="str">
        <f t="shared" si="10"/>
        <v>Light</v>
      </c>
      <c r="M360" s="5">
        <f>_xlfn.XLOOKUP(D360,'products worsheet'!A:A,'products worsheet'!F:F)</f>
        <v>2.5</v>
      </c>
      <c r="N360" s="7">
        <f>_xlfn.XLOOKUP(D360,'products worsheet'!A:A,'products worsheet'!G:G)</f>
        <v>29.784999999999997</v>
      </c>
      <c r="O360" s="9">
        <f>N360*E360</f>
        <v>29.784999999999997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_xlfn.XLOOKUP('orders worksheet'!C361,'customers worsheet'!A:A,'customers worsheet'!B:B)</f>
        <v>Yuma Skipsey</v>
      </c>
      <c r="G361" s="2" t="str">
        <f>IF(_xlfn.XLOOKUP(F361,'customers worsheet'!B:B,'customers worsheet'!C:C," ",0)=0," ", _xlfn.XLOOKUP(F361,'customers worsheet'!B:B,'customers worsheet'!C:C," ",0))</f>
        <v>yskipsey9z@spotify.com</v>
      </c>
      <c r="H361" s="2" t="str">
        <f>_xlfn.XLOOKUP(F361,'customers worsheet'!B:B,'customers worsheet'!G:G)</f>
        <v>United Kingdom</v>
      </c>
      <c r="I361" t="str">
        <f>_xlfn.XLOOKUP(D361,'products worsheet'!A:A,'products worsheet'!B:B)</f>
        <v>Rob</v>
      </c>
      <c r="J361" t="str">
        <f t="shared" si="11"/>
        <v>Robusta</v>
      </c>
      <c r="K361" t="str">
        <f>_xlfn.XLOOKUP(D361,'products worsheet'!A:A,'products worsheet'!D:D)</f>
        <v>L</v>
      </c>
      <c r="L361" t="str">
        <f t="shared" si="10"/>
        <v>Light</v>
      </c>
      <c r="M361" s="5">
        <f>_xlfn.XLOOKUP(D361,'products worsheet'!A:A,'products worsheet'!F:F)</f>
        <v>0.2</v>
      </c>
      <c r="N361" s="7">
        <f>_xlfn.XLOOKUP(D361,'products worsheet'!A:A,'products worsheet'!G:G)</f>
        <v>3.5849999999999995</v>
      </c>
      <c r="O361" s="9">
        <f>N361*E361</f>
        <v>21.509999999999998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_xlfn.XLOOKUP('orders worksheet'!C362,'customers worsheet'!A:A,'customers worsheet'!B:B)</f>
        <v>Nicko Corps</v>
      </c>
      <c r="G362" s="2" t="str">
        <f>IF(_xlfn.XLOOKUP(F362,'customers worsheet'!B:B,'customers worsheet'!C:C," ",0)=0," ", _xlfn.XLOOKUP(F362,'customers worsheet'!B:B,'customers worsheet'!C:C," ",0))</f>
        <v>ncorpsa0@gmpg.org</v>
      </c>
      <c r="H362" s="2" t="str">
        <f>_xlfn.XLOOKUP(F362,'customers worsheet'!B:B,'customers worsheet'!G:G)</f>
        <v>United States</v>
      </c>
      <c r="I362" t="str">
        <f>_xlfn.XLOOKUP(D362,'products worsheet'!A:A,'products worsheet'!B:B)</f>
        <v>Rob</v>
      </c>
      <c r="J362" t="str">
        <f t="shared" si="11"/>
        <v>Robusta</v>
      </c>
      <c r="K362" t="str">
        <f>_xlfn.XLOOKUP(D362,'products worsheet'!A:A,'products worsheet'!D:D)</f>
        <v>D</v>
      </c>
      <c r="L362" t="str">
        <f t="shared" si="10"/>
        <v>Dark</v>
      </c>
      <c r="M362" s="5">
        <f>_xlfn.XLOOKUP(D362,'products worsheet'!A:A,'products worsheet'!F:F)</f>
        <v>2.5</v>
      </c>
      <c r="N362" s="7">
        <f>_xlfn.XLOOKUP(D362,'products worsheet'!A:A,'products worsheet'!G:G)</f>
        <v>20.584999999999997</v>
      </c>
      <c r="O362" s="9">
        <f>N362*E362</f>
        <v>41.169999999999995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_xlfn.XLOOKUP('orders worksheet'!C363,'customers worsheet'!A:A,'customers worsheet'!B:B)</f>
        <v>Nicko Corps</v>
      </c>
      <c r="G363" s="2" t="str">
        <f>IF(_xlfn.XLOOKUP(F363,'customers worsheet'!B:B,'customers worsheet'!C:C," ",0)=0," ", _xlfn.XLOOKUP(F363,'customers worsheet'!B:B,'customers worsheet'!C:C," ",0))</f>
        <v>ncorpsa0@gmpg.org</v>
      </c>
      <c r="H363" s="2" t="str">
        <f>_xlfn.XLOOKUP(F363,'customers worsheet'!B:B,'customers worsheet'!G:G)</f>
        <v>United States</v>
      </c>
      <c r="I363" t="str">
        <f>_xlfn.XLOOKUP(D363,'products worsheet'!A:A,'products worsheet'!B:B)</f>
        <v>Rob</v>
      </c>
      <c r="J363" t="str">
        <f t="shared" si="11"/>
        <v>Robusta</v>
      </c>
      <c r="K363" t="str">
        <f>_xlfn.XLOOKUP(D363,'products worsheet'!A:A,'products worsheet'!D:D)</f>
        <v>M</v>
      </c>
      <c r="L363" t="str">
        <f t="shared" si="10"/>
        <v>Medium</v>
      </c>
      <c r="M363" s="5">
        <f>_xlfn.XLOOKUP(D363,'products worsheet'!A:A,'products worsheet'!F:F)</f>
        <v>0.5</v>
      </c>
      <c r="N363" s="7">
        <f>_xlfn.XLOOKUP(D363,'products worsheet'!A:A,'products worsheet'!G:G)</f>
        <v>5.97</v>
      </c>
      <c r="O363" s="9">
        <f>N363*E363</f>
        <v>5.97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_xlfn.XLOOKUP('orders worksheet'!C364,'customers worsheet'!A:A,'customers worsheet'!B:B)</f>
        <v>Feliks Babber</v>
      </c>
      <c r="G364" s="2" t="str">
        <f>IF(_xlfn.XLOOKUP(F364,'customers worsheet'!B:B,'customers worsheet'!C:C," ",0)=0," ", _xlfn.XLOOKUP(F364,'customers worsheet'!B:B,'customers worsheet'!C:C," ",0))</f>
        <v>fbabbera2@stanford.edu</v>
      </c>
      <c r="H364" s="2" t="str">
        <f>_xlfn.XLOOKUP(F364,'customers worsheet'!B:B,'customers worsheet'!G:G)</f>
        <v>United States</v>
      </c>
      <c r="I364" t="str">
        <f>_xlfn.XLOOKUP(D364,'products worsheet'!A:A,'products worsheet'!B:B)</f>
        <v>Exc</v>
      </c>
      <c r="J364" t="str">
        <f t="shared" si="11"/>
        <v>Excelsa</v>
      </c>
      <c r="K364" t="str">
        <f>_xlfn.XLOOKUP(D364,'products worsheet'!A:A,'products worsheet'!D:D)</f>
        <v>L</v>
      </c>
      <c r="L364" t="str">
        <f t="shared" si="10"/>
        <v>Light</v>
      </c>
      <c r="M364" s="5">
        <f>_xlfn.XLOOKUP(D364,'products worsheet'!A:A,'products worsheet'!F:F)</f>
        <v>1</v>
      </c>
      <c r="N364" s="7">
        <f>_xlfn.XLOOKUP(D364,'products worsheet'!A:A,'products worsheet'!G:G)</f>
        <v>14.85</v>
      </c>
      <c r="O364" s="9">
        <f>N364*E364</f>
        <v>74.25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_xlfn.XLOOKUP('orders worksheet'!C365,'customers worsheet'!A:A,'customers worsheet'!B:B)</f>
        <v>Kaja Loxton</v>
      </c>
      <c r="G365" s="2" t="str">
        <f>IF(_xlfn.XLOOKUP(F365,'customers worsheet'!B:B,'customers worsheet'!C:C," ",0)=0," ", _xlfn.XLOOKUP(F365,'customers worsheet'!B:B,'customers worsheet'!C:C," ",0))</f>
        <v>kloxtona3@opensource.org</v>
      </c>
      <c r="H365" s="2" t="str">
        <f>_xlfn.XLOOKUP(F365,'customers worsheet'!B:B,'customers worsheet'!G:G)</f>
        <v>United States</v>
      </c>
      <c r="I365" t="str">
        <f>_xlfn.XLOOKUP(D365,'products worsheet'!A:A,'products worsheet'!B:B)</f>
        <v>Lib</v>
      </c>
      <c r="J365" t="str">
        <f t="shared" si="11"/>
        <v>Liberica</v>
      </c>
      <c r="K365" t="str">
        <f>_xlfn.XLOOKUP(D365,'products worsheet'!A:A,'products worsheet'!D:D)</f>
        <v>M</v>
      </c>
      <c r="L365" t="str">
        <f t="shared" si="10"/>
        <v>Medium</v>
      </c>
      <c r="M365" s="5">
        <f>_xlfn.XLOOKUP(D365,'products worsheet'!A:A,'products worsheet'!F:F)</f>
        <v>1</v>
      </c>
      <c r="N365" s="7">
        <f>_xlfn.XLOOKUP(D365,'products worsheet'!A:A,'products worsheet'!G:G)</f>
        <v>14.55</v>
      </c>
      <c r="O365" s="9">
        <f>N365*E365</f>
        <v>87.300000000000011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_xlfn.XLOOKUP('orders worksheet'!C366,'customers worsheet'!A:A,'customers worsheet'!B:B)</f>
        <v>Parker Tofful</v>
      </c>
      <c r="G366" s="2" t="str">
        <f>IF(_xlfn.XLOOKUP(F366,'customers worsheet'!B:B,'customers worsheet'!C:C," ",0)=0," ", _xlfn.XLOOKUP(F366,'customers worsheet'!B:B,'customers worsheet'!C:C," ",0))</f>
        <v>ptoffula4@posterous.com</v>
      </c>
      <c r="H366" s="2" t="str">
        <f>_xlfn.XLOOKUP(F366,'customers worsheet'!B:B,'customers worsheet'!G:G)</f>
        <v>United States</v>
      </c>
      <c r="I366" t="str">
        <f>_xlfn.XLOOKUP(D366,'products worsheet'!A:A,'products worsheet'!B:B)</f>
        <v>Exc</v>
      </c>
      <c r="J366" t="str">
        <f t="shared" si="11"/>
        <v>Excelsa</v>
      </c>
      <c r="K366" t="str">
        <f>_xlfn.XLOOKUP(D366,'products worsheet'!A:A,'products worsheet'!D:D)</f>
        <v>D</v>
      </c>
      <c r="L366" t="str">
        <f t="shared" si="10"/>
        <v>Dark</v>
      </c>
      <c r="M366" s="5">
        <f>_xlfn.XLOOKUP(D366,'products worsheet'!A:A,'products worsheet'!F:F)</f>
        <v>1</v>
      </c>
      <c r="N366" s="7">
        <f>_xlfn.XLOOKUP(D366,'products worsheet'!A:A,'products worsheet'!G:G)</f>
        <v>12.15</v>
      </c>
      <c r="O366" s="9">
        <f>N366*E366</f>
        <v>72.900000000000006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_xlfn.XLOOKUP('orders worksheet'!C367,'customers worsheet'!A:A,'customers worsheet'!B:B)</f>
        <v>Casi Gwinnett</v>
      </c>
      <c r="G367" s="2" t="str">
        <f>IF(_xlfn.XLOOKUP(F367,'customers worsheet'!B:B,'customers worsheet'!C:C," ",0)=0," ", _xlfn.XLOOKUP(F367,'customers worsheet'!B:B,'customers worsheet'!C:C," ",0))</f>
        <v>cgwinnetta5@behance.net</v>
      </c>
      <c r="H367" s="2" t="str">
        <f>_xlfn.XLOOKUP(F367,'customers worsheet'!B:B,'customers worsheet'!G:G)</f>
        <v>United States</v>
      </c>
      <c r="I367" t="str">
        <f>_xlfn.XLOOKUP(D367,'products worsheet'!A:A,'products worsheet'!B:B)</f>
        <v>Lib</v>
      </c>
      <c r="J367" t="str">
        <f t="shared" si="11"/>
        <v>Liberica</v>
      </c>
      <c r="K367" t="str">
        <f>_xlfn.XLOOKUP(D367,'products worsheet'!A:A,'products worsheet'!D:D)</f>
        <v>D</v>
      </c>
      <c r="L367" t="str">
        <f t="shared" si="10"/>
        <v>Dark</v>
      </c>
      <c r="M367" s="5">
        <f>_xlfn.XLOOKUP(D367,'products worsheet'!A:A,'products worsheet'!F:F)</f>
        <v>0.5</v>
      </c>
      <c r="N367" s="7">
        <f>_xlfn.XLOOKUP(D367,'products worsheet'!A:A,'products worsheet'!G:G)</f>
        <v>7.77</v>
      </c>
      <c r="O367" s="9">
        <f>N367*E367</f>
        <v>7.77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_xlfn.XLOOKUP('orders worksheet'!C368,'customers worsheet'!A:A,'customers worsheet'!B:B)</f>
        <v>Saree Ellesworth</v>
      </c>
      <c r="G368" s="2" t="str">
        <f>IF(_xlfn.XLOOKUP(F368,'customers worsheet'!B:B,'customers worsheet'!C:C," ",0)=0," ", _xlfn.XLOOKUP(F368,'customers worsheet'!B:B,'customers worsheet'!C:C," ",0))</f>
        <v xml:space="preserve"> </v>
      </c>
      <c r="H368" s="2" t="str">
        <f>_xlfn.XLOOKUP(F368,'customers worsheet'!B:B,'customers worsheet'!G:G)</f>
        <v>United States</v>
      </c>
      <c r="I368" t="str">
        <f>_xlfn.XLOOKUP(D368,'products worsheet'!A:A,'products worsheet'!B:B)</f>
        <v>Exc</v>
      </c>
      <c r="J368" t="str">
        <f t="shared" si="11"/>
        <v>Excelsa</v>
      </c>
      <c r="K368" t="str">
        <f>_xlfn.XLOOKUP(D368,'products worsheet'!A:A,'products worsheet'!D:D)</f>
        <v>D</v>
      </c>
      <c r="L368" t="str">
        <f t="shared" si="10"/>
        <v>Dark</v>
      </c>
      <c r="M368" s="5">
        <f>_xlfn.XLOOKUP(D368,'products worsheet'!A:A,'products worsheet'!F:F)</f>
        <v>0.5</v>
      </c>
      <c r="N368" s="7">
        <f>_xlfn.XLOOKUP(D368,'products worsheet'!A:A,'products worsheet'!G:G)</f>
        <v>7.29</v>
      </c>
      <c r="O368" s="9">
        <f>N368*E368</f>
        <v>43.74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_xlfn.XLOOKUP('orders worksheet'!C369,'customers worsheet'!A:A,'customers worsheet'!B:B)</f>
        <v>Silvio Iorizzi</v>
      </c>
      <c r="G369" s="2" t="str">
        <f>IF(_xlfn.XLOOKUP(F369,'customers worsheet'!B:B,'customers worsheet'!C:C," ",0)=0," ", _xlfn.XLOOKUP(F369,'customers worsheet'!B:B,'customers worsheet'!C:C," ",0))</f>
        <v xml:space="preserve"> </v>
      </c>
      <c r="H369" s="2" t="str">
        <f>_xlfn.XLOOKUP(F369,'customers worsheet'!B:B,'customers worsheet'!G:G)</f>
        <v>United States</v>
      </c>
      <c r="I369" t="str">
        <f>_xlfn.XLOOKUP(D369,'products worsheet'!A:A,'products worsheet'!B:B)</f>
        <v>Lib</v>
      </c>
      <c r="J369" t="str">
        <f t="shared" si="11"/>
        <v>Liberica</v>
      </c>
      <c r="K369" t="str">
        <f>_xlfn.XLOOKUP(D369,'products worsheet'!A:A,'products worsheet'!D:D)</f>
        <v>M</v>
      </c>
      <c r="L369" t="str">
        <f t="shared" si="10"/>
        <v>Medium</v>
      </c>
      <c r="M369" s="5">
        <f>_xlfn.XLOOKUP(D369,'products worsheet'!A:A,'products worsheet'!F:F)</f>
        <v>0.2</v>
      </c>
      <c r="N369" s="7">
        <f>_xlfn.XLOOKUP(D369,'products worsheet'!A:A,'products worsheet'!G:G)</f>
        <v>4.3650000000000002</v>
      </c>
      <c r="O369" s="9">
        <f>N369*E369</f>
        <v>8.73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_xlfn.XLOOKUP('orders worksheet'!C370,'customers worsheet'!A:A,'customers worsheet'!B:B)</f>
        <v>Leesa Flaonier</v>
      </c>
      <c r="G370" s="2" t="str">
        <f>IF(_xlfn.XLOOKUP(F370,'customers worsheet'!B:B,'customers worsheet'!C:C," ",0)=0," ", _xlfn.XLOOKUP(F370,'customers worsheet'!B:B,'customers worsheet'!C:C," ",0))</f>
        <v>lflaoniera8@wordpress.org</v>
      </c>
      <c r="H370" s="2" t="str">
        <f>_xlfn.XLOOKUP(F370,'customers worsheet'!B:B,'customers worsheet'!G:G)</f>
        <v>United States</v>
      </c>
      <c r="I370" t="str">
        <f>_xlfn.XLOOKUP(D370,'products worsheet'!A:A,'products worsheet'!B:B)</f>
        <v>Exc</v>
      </c>
      <c r="J370" t="str">
        <f t="shared" si="11"/>
        <v>Excelsa</v>
      </c>
      <c r="K370" t="str">
        <f>_xlfn.XLOOKUP(D370,'products worsheet'!A:A,'products worsheet'!D:D)</f>
        <v>M</v>
      </c>
      <c r="L370" t="str">
        <f t="shared" si="10"/>
        <v>Medium</v>
      </c>
      <c r="M370" s="5">
        <f>_xlfn.XLOOKUP(D370,'products worsheet'!A:A,'products worsheet'!F:F)</f>
        <v>2.5</v>
      </c>
      <c r="N370" s="7">
        <f>_xlfn.XLOOKUP(D370,'products worsheet'!A:A,'products worsheet'!G:G)</f>
        <v>31.624999999999996</v>
      </c>
      <c r="O370" s="9">
        <f>N370*E370</f>
        <v>63.249999999999993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_xlfn.XLOOKUP('orders worksheet'!C371,'customers worsheet'!A:A,'customers worsheet'!B:B)</f>
        <v>Abba Pummell</v>
      </c>
      <c r="G371" s="2" t="str">
        <f>IF(_xlfn.XLOOKUP(F371,'customers worsheet'!B:B,'customers worsheet'!C:C," ",0)=0," ", _xlfn.XLOOKUP(F371,'customers worsheet'!B:B,'customers worsheet'!C:C," ",0))</f>
        <v xml:space="preserve"> </v>
      </c>
      <c r="H371" s="2" t="str">
        <f>_xlfn.XLOOKUP(F371,'customers worsheet'!B:B,'customers worsheet'!G:G)</f>
        <v>United States</v>
      </c>
      <c r="I371" t="str">
        <f>_xlfn.XLOOKUP(D371,'products worsheet'!A:A,'products worsheet'!B:B)</f>
        <v>Exc</v>
      </c>
      <c r="J371" t="str">
        <f t="shared" si="11"/>
        <v>Excelsa</v>
      </c>
      <c r="K371" t="str">
        <f>_xlfn.XLOOKUP(D371,'products worsheet'!A:A,'products worsheet'!D:D)</f>
        <v>L</v>
      </c>
      <c r="L371" t="str">
        <f t="shared" si="10"/>
        <v>Light</v>
      </c>
      <c r="M371" s="5">
        <f>_xlfn.XLOOKUP(D371,'products worsheet'!A:A,'products worsheet'!F:F)</f>
        <v>0.5</v>
      </c>
      <c r="N371" s="7">
        <f>_xlfn.XLOOKUP(D371,'products worsheet'!A:A,'products worsheet'!G:G)</f>
        <v>8.91</v>
      </c>
      <c r="O371" s="9">
        <f>N371*E371</f>
        <v>8.91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_xlfn.XLOOKUP('orders worksheet'!C372,'customers worsheet'!A:A,'customers worsheet'!B:B)</f>
        <v>Corinna Catcheside</v>
      </c>
      <c r="G372" s="2" t="str">
        <f>IF(_xlfn.XLOOKUP(F372,'customers worsheet'!B:B,'customers worsheet'!C:C," ",0)=0," ", _xlfn.XLOOKUP(F372,'customers worsheet'!B:B,'customers worsheet'!C:C," ",0))</f>
        <v>ccatchesideaa@macromedia.com</v>
      </c>
      <c r="H372" s="2" t="str">
        <f>_xlfn.XLOOKUP(F372,'customers worsheet'!B:B,'customers worsheet'!G:G)</f>
        <v>United States</v>
      </c>
      <c r="I372" t="str">
        <f>_xlfn.XLOOKUP(D372,'products worsheet'!A:A,'products worsheet'!B:B)</f>
        <v>Exc</v>
      </c>
      <c r="J372" t="str">
        <f t="shared" si="11"/>
        <v>Excelsa</v>
      </c>
      <c r="K372" t="str">
        <f>_xlfn.XLOOKUP(D372,'products worsheet'!A:A,'products worsheet'!D:D)</f>
        <v>D</v>
      </c>
      <c r="L372" t="str">
        <f t="shared" si="10"/>
        <v>Dark</v>
      </c>
      <c r="M372" s="5">
        <f>_xlfn.XLOOKUP(D372,'products worsheet'!A:A,'products worsheet'!F:F)</f>
        <v>1</v>
      </c>
      <c r="N372" s="7">
        <f>_xlfn.XLOOKUP(D372,'products worsheet'!A:A,'products worsheet'!G:G)</f>
        <v>12.15</v>
      </c>
      <c r="O372" s="9">
        <f>N372*E372</f>
        <v>24.3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_xlfn.XLOOKUP('orders worksheet'!C373,'customers worsheet'!A:A,'customers worsheet'!B:B)</f>
        <v>Cortney Gibbonson</v>
      </c>
      <c r="G373" s="2" t="str">
        <f>IF(_xlfn.XLOOKUP(F373,'customers worsheet'!B:B,'customers worsheet'!C:C," ",0)=0," ", _xlfn.XLOOKUP(F373,'customers worsheet'!B:B,'customers worsheet'!C:C," ",0))</f>
        <v>cgibbonsonab@accuweather.com</v>
      </c>
      <c r="H373" s="2" t="str">
        <f>_xlfn.XLOOKUP(F373,'customers worsheet'!B:B,'customers worsheet'!G:G)</f>
        <v>United States</v>
      </c>
      <c r="I373" t="str">
        <f>_xlfn.XLOOKUP(D373,'products worsheet'!A:A,'products worsheet'!B:B)</f>
        <v>Ara</v>
      </c>
      <c r="J373" t="str">
        <f t="shared" si="11"/>
        <v>Arabica</v>
      </c>
      <c r="K373" t="str">
        <f>_xlfn.XLOOKUP(D373,'products worsheet'!A:A,'products worsheet'!D:D)</f>
        <v>L</v>
      </c>
      <c r="L373" t="str">
        <f t="shared" si="10"/>
        <v>Light</v>
      </c>
      <c r="M373" s="5">
        <f>_xlfn.XLOOKUP(D373,'products worsheet'!A:A,'products worsheet'!F:F)</f>
        <v>0.5</v>
      </c>
      <c r="N373" s="7">
        <f>_xlfn.XLOOKUP(D373,'products worsheet'!A:A,'products worsheet'!G:G)</f>
        <v>7.77</v>
      </c>
      <c r="O373" s="9">
        <f>N373*E373</f>
        <v>46.62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_xlfn.XLOOKUP('orders worksheet'!C374,'customers worsheet'!A:A,'customers worsheet'!B:B)</f>
        <v>Terri Farra</v>
      </c>
      <c r="G374" s="2" t="str">
        <f>IF(_xlfn.XLOOKUP(F374,'customers worsheet'!B:B,'customers worsheet'!C:C," ",0)=0," ", _xlfn.XLOOKUP(F374,'customers worsheet'!B:B,'customers worsheet'!C:C," ",0))</f>
        <v>tfarraac@behance.net</v>
      </c>
      <c r="H374" s="2" t="str">
        <f>_xlfn.XLOOKUP(F374,'customers worsheet'!B:B,'customers worsheet'!G:G)</f>
        <v>United States</v>
      </c>
      <c r="I374" t="str">
        <f>_xlfn.XLOOKUP(D374,'products worsheet'!A:A,'products worsheet'!B:B)</f>
        <v>Rob</v>
      </c>
      <c r="J374" t="str">
        <f t="shared" si="11"/>
        <v>Robusta</v>
      </c>
      <c r="K374" t="str">
        <f>_xlfn.XLOOKUP(D374,'products worsheet'!A:A,'products worsheet'!D:D)</f>
        <v>L</v>
      </c>
      <c r="L374" t="str">
        <f t="shared" si="10"/>
        <v>Light</v>
      </c>
      <c r="M374" s="5">
        <f>_xlfn.XLOOKUP(D374,'products worsheet'!A:A,'products worsheet'!F:F)</f>
        <v>0.5</v>
      </c>
      <c r="N374" s="7">
        <f>_xlfn.XLOOKUP(D374,'products worsheet'!A:A,'products worsheet'!G:G)</f>
        <v>7.169999999999999</v>
      </c>
      <c r="O374" s="9">
        <f>N374*E374</f>
        <v>43.019999999999996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_xlfn.XLOOKUP('orders worksheet'!C375,'customers worsheet'!A:A,'customers worsheet'!B:B)</f>
        <v>Corney Curme</v>
      </c>
      <c r="G375" s="2" t="str">
        <f>IF(_xlfn.XLOOKUP(F375,'customers worsheet'!B:B,'customers worsheet'!C:C," ",0)=0," ", _xlfn.XLOOKUP(F375,'customers worsheet'!B:B,'customers worsheet'!C:C," ",0))</f>
        <v xml:space="preserve"> </v>
      </c>
      <c r="H375" s="2" t="str">
        <f>_xlfn.XLOOKUP(F375,'customers worsheet'!B:B,'customers worsheet'!G:G)</f>
        <v>Ireland</v>
      </c>
      <c r="I375" t="str">
        <f>_xlfn.XLOOKUP(D375,'products worsheet'!A:A,'products worsheet'!B:B)</f>
        <v>Ara</v>
      </c>
      <c r="J375" t="str">
        <f t="shared" si="11"/>
        <v>Arabica</v>
      </c>
      <c r="K375" t="str">
        <f>_xlfn.XLOOKUP(D375,'products worsheet'!A:A,'products worsheet'!D:D)</f>
        <v>D</v>
      </c>
      <c r="L375" t="str">
        <f t="shared" si="10"/>
        <v>Dark</v>
      </c>
      <c r="M375" s="5">
        <f>_xlfn.XLOOKUP(D375,'products worsheet'!A:A,'products worsheet'!F:F)</f>
        <v>0.5</v>
      </c>
      <c r="N375" s="7">
        <f>_xlfn.XLOOKUP(D375,'products worsheet'!A:A,'products worsheet'!G:G)</f>
        <v>5.97</v>
      </c>
      <c r="O375" s="9">
        <f>N375*E375</f>
        <v>17.91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_xlfn.XLOOKUP('orders worksheet'!C376,'customers worsheet'!A:A,'customers worsheet'!B:B)</f>
        <v>Gothart Bamfield</v>
      </c>
      <c r="G376" s="2" t="str">
        <f>IF(_xlfn.XLOOKUP(F376,'customers worsheet'!B:B,'customers worsheet'!C:C," ",0)=0," ", _xlfn.XLOOKUP(F376,'customers worsheet'!B:B,'customers worsheet'!C:C," ",0))</f>
        <v>gbamfieldae@yellowpages.com</v>
      </c>
      <c r="H376" s="2" t="str">
        <f>_xlfn.XLOOKUP(F376,'customers worsheet'!B:B,'customers worsheet'!G:G)</f>
        <v>United States</v>
      </c>
      <c r="I376" t="str">
        <f>_xlfn.XLOOKUP(D376,'products worsheet'!A:A,'products worsheet'!B:B)</f>
        <v>Lib</v>
      </c>
      <c r="J376" t="str">
        <f t="shared" si="11"/>
        <v>Liberica</v>
      </c>
      <c r="K376" t="str">
        <f>_xlfn.XLOOKUP(D376,'products worsheet'!A:A,'products worsheet'!D:D)</f>
        <v>L</v>
      </c>
      <c r="L376" t="str">
        <f t="shared" si="10"/>
        <v>Light</v>
      </c>
      <c r="M376" s="5">
        <f>_xlfn.XLOOKUP(D376,'products worsheet'!A:A,'products worsheet'!F:F)</f>
        <v>0.5</v>
      </c>
      <c r="N376" s="7">
        <f>_xlfn.XLOOKUP(D376,'products worsheet'!A:A,'products worsheet'!G:G)</f>
        <v>9.51</v>
      </c>
      <c r="O376" s="9">
        <f>N376*E376</f>
        <v>38.04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_xlfn.XLOOKUP('orders worksheet'!C377,'customers worsheet'!A:A,'customers worsheet'!B:B)</f>
        <v>Waylin Hollingdale</v>
      </c>
      <c r="G377" s="2" t="str">
        <f>IF(_xlfn.XLOOKUP(F377,'customers worsheet'!B:B,'customers worsheet'!C:C," ",0)=0," ", _xlfn.XLOOKUP(F377,'customers worsheet'!B:B,'customers worsheet'!C:C," ",0))</f>
        <v>whollingdaleaf@about.me</v>
      </c>
      <c r="H377" s="2" t="str">
        <f>_xlfn.XLOOKUP(F377,'customers worsheet'!B:B,'customers worsheet'!G:G)</f>
        <v>United States</v>
      </c>
      <c r="I377" t="str">
        <f>_xlfn.XLOOKUP(D377,'products worsheet'!A:A,'products worsheet'!B:B)</f>
        <v>Ara</v>
      </c>
      <c r="J377" t="str">
        <f t="shared" si="11"/>
        <v>Arabica</v>
      </c>
      <c r="K377" t="str">
        <f>_xlfn.XLOOKUP(D377,'products worsheet'!A:A,'products worsheet'!D:D)</f>
        <v>M</v>
      </c>
      <c r="L377" t="str">
        <f t="shared" si="10"/>
        <v>Medium</v>
      </c>
      <c r="M377" s="5">
        <f>_xlfn.XLOOKUP(D377,'products worsheet'!A:A,'products worsheet'!F:F)</f>
        <v>0.2</v>
      </c>
      <c r="N377" s="7">
        <f>_xlfn.XLOOKUP(D377,'products worsheet'!A:A,'products worsheet'!G:G)</f>
        <v>3.375</v>
      </c>
      <c r="O377" s="9">
        <f>N377*E377</f>
        <v>6.75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_xlfn.XLOOKUP('orders worksheet'!C378,'customers worsheet'!A:A,'customers worsheet'!B:B)</f>
        <v>Judd De Leek</v>
      </c>
      <c r="G378" s="2" t="str">
        <f>IF(_xlfn.XLOOKUP(F378,'customers worsheet'!B:B,'customers worsheet'!C:C," ",0)=0," ", _xlfn.XLOOKUP(F378,'customers worsheet'!B:B,'customers worsheet'!C:C," ",0))</f>
        <v>jdeag@xrea.com</v>
      </c>
      <c r="H378" s="2" t="str">
        <f>_xlfn.XLOOKUP(F378,'customers worsheet'!B:B,'customers worsheet'!G:G)</f>
        <v>United States</v>
      </c>
      <c r="I378" t="str">
        <f>_xlfn.XLOOKUP(D378,'products worsheet'!A:A,'products worsheet'!B:B)</f>
        <v>Rob</v>
      </c>
      <c r="J378" t="str">
        <f t="shared" si="11"/>
        <v>Robusta</v>
      </c>
      <c r="K378" t="str">
        <f>_xlfn.XLOOKUP(D378,'products worsheet'!A:A,'products worsheet'!D:D)</f>
        <v>M</v>
      </c>
      <c r="L378" t="str">
        <f t="shared" si="10"/>
        <v>Medium</v>
      </c>
      <c r="M378" s="5">
        <f>_xlfn.XLOOKUP(D378,'products worsheet'!A:A,'products worsheet'!F:F)</f>
        <v>0.5</v>
      </c>
      <c r="N378" s="7">
        <f>_xlfn.XLOOKUP(D378,'products worsheet'!A:A,'products worsheet'!G:G)</f>
        <v>5.97</v>
      </c>
      <c r="O378" s="9">
        <f>N378*E378</f>
        <v>5.97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_xlfn.XLOOKUP('orders worksheet'!C379,'customers worsheet'!A:A,'customers worsheet'!B:B)</f>
        <v>Vanya Skullet</v>
      </c>
      <c r="G379" s="2" t="str">
        <f>IF(_xlfn.XLOOKUP(F379,'customers worsheet'!B:B,'customers worsheet'!C:C," ",0)=0," ", _xlfn.XLOOKUP(F379,'customers worsheet'!B:B,'customers worsheet'!C:C," ",0))</f>
        <v>vskulletah@tinyurl.com</v>
      </c>
      <c r="H379" s="2" t="str">
        <f>_xlfn.XLOOKUP(F379,'customers worsheet'!B:B,'customers worsheet'!G:G)</f>
        <v>Ireland</v>
      </c>
      <c r="I379" t="str">
        <f>_xlfn.XLOOKUP(D379,'products worsheet'!A:A,'products worsheet'!B:B)</f>
        <v>Rob</v>
      </c>
      <c r="J379" t="str">
        <f t="shared" si="11"/>
        <v>Robusta</v>
      </c>
      <c r="K379" t="str">
        <f>_xlfn.XLOOKUP(D379,'products worsheet'!A:A,'products worsheet'!D:D)</f>
        <v>D</v>
      </c>
      <c r="L379" t="str">
        <f t="shared" si="10"/>
        <v>Dark</v>
      </c>
      <c r="M379" s="5">
        <f>_xlfn.XLOOKUP(D379,'products worsheet'!A:A,'products worsheet'!F:F)</f>
        <v>0.2</v>
      </c>
      <c r="N379" s="7">
        <f>_xlfn.XLOOKUP(D379,'products worsheet'!A:A,'products worsheet'!G:G)</f>
        <v>2.6849999999999996</v>
      </c>
      <c r="O379" s="9">
        <f>N379*E379</f>
        <v>8.0549999999999997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_xlfn.XLOOKUP('orders worksheet'!C380,'customers worsheet'!A:A,'customers worsheet'!B:B)</f>
        <v>Jany Rudeforth</v>
      </c>
      <c r="G380" s="2" t="str">
        <f>IF(_xlfn.XLOOKUP(F380,'customers worsheet'!B:B,'customers worsheet'!C:C," ",0)=0," ", _xlfn.XLOOKUP(F380,'customers worsheet'!B:B,'customers worsheet'!C:C," ",0))</f>
        <v>jrudeforthai@wunderground.com</v>
      </c>
      <c r="H380" s="2" t="str">
        <f>_xlfn.XLOOKUP(F380,'customers worsheet'!B:B,'customers worsheet'!G:G)</f>
        <v>Ireland</v>
      </c>
      <c r="I380" t="str">
        <f>_xlfn.XLOOKUP(D380,'products worsheet'!A:A,'products worsheet'!B:B)</f>
        <v>Ara</v>
      </c>
      <c r="J380" t="str">
        <f t="shared" si="11"/>
        <v>Arabica</v>
      </c>
      <c r="K380" t="str">
        <f>_xlfn.XLOOKUP(D380,'products worsheet'!A:A,'products worsheet'!D:D)</f>
        <v>L</v>
      </c>
      <c r="L380" t="str">
        <f t="shared" si="10"/>
        <v>Light</v>
      </c>
      <c r="M380" s="5">
        <f>_xlfn.XLOOKUP(D380,'products worsheet'!A:A,'products worsheet'!F:F)</f>
        <v>0.5</v>
      </c>
      <c r="N380" s="7">
        <f>_xlfn.XLOOKUP(D380,'products worsheet'!A:A,'products worsheet'!G:G)</f>
        <v>7.77</v>
      </c>
      <c r="O380" s="9">
        <f>N380*E380</f>
        <v>23.31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_xlfn.XLOOKUP('orders worksheet'!C381,'customers worsheet'!A:A,'customers worsheet'!B:B)</f>
        <v>Ashbey Tomaszewski</v>
      </c>
      <c r="G381" s="2" t="str">
        <f>IF(_xlfn.XLOOKUP(F381,'customers worsheet'!B:B,'customers worsheet'!C:C," ",0)=0," ", _xlfn.XLOOKUP(F381,'customers worsheet'!B:B,'customers worsheet'!C:C," ",0))</f>
        <v>atomaszewskiaj@answers.com</v>
      </c>
      <c r="H381" s="2" t="str">
        <f>_xlfn.XLOOKUP(F381,'customers worsheet'!B:B,'customers worsheet'!G:G)</f>
        <v>United Kingdom</v>
      </c>
      <c r="I381" t="str">
        <f>_xlfn.XLOOKUP(D381,'products worsheet'!A:A,'products worsheet'!B:B)</f>
        <v>Rob</v>
      </c>
      <c r="J381" t="str">
        <f t="shared" si="11"/>
        <v>Robusta</v>
      </c>
      <c r="K381" t="str">
        <f>_xlfn.XLOOKUP(D381,'products worsheet'!A:A,'products worsheet'!D:D)</f>
        <v>L</v>
      </c>
      <c r="L381" t="str">
        <f t="shared" si="10"/>
        <v>Light</v>
      </c>
      <c r="M381" s="5">
        <f>_xlfn.XLOOKUP(D381,'products worsheet'!A:A,'products worsheet'!F:F)</f>
        <v>0.5</v>
      </c>
      <c r="N381" s="7">
        <f>_xlfn.XLOOKUP(D381,'products worsheet'!A:A,'products worsheet'!G:G)</f>
        <v>7.169999999999999</v>
      </c>
      <c r="O381" s="9">
        <f>N381*E381</f>
        <v>43.019999999999996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_xlfn.XLOOKUP('orders worksheet'!C382,'customers worsheet'!A:A,'customers worsheet'!B:B)</f>
        <v>Flynn Antony</v>
      </c>
      <c r="G382" s="2" t="str">
        <f>IF(_xlfn.XLOOKUP(F382,'customers worsheet'!B:B,'customers worsheet'!C:C," ",0)=0," ", _xlfn.XLOOKUP(F382,'customers worsheet'!B:B,'customers worsheet'!C:C," ",0))</f>
        <v xml:space="preserve"> </v>
      </c>
      <c r="H382" s="2" t="str">
        <f>_xlfn.XLOOKUP(F382,'customers worsheet'!B:B,'customers worsheet'!G:G)</f>
        <v>United States</v>
      </c>
      <c r="I382" t="str">
        <f>_xlfn.XLOOKUP(D382,'products worsheet'!A:A,'products worsheet'!B:B)</f>
        <v>Lib</v>
      </c>
      <c r="J382" t="str">
        <f t="shared" si="11"/>
        <v>Liberica</v>
      </c>
      <c r="K382" t="str">
        <f>_xlfn.XLOOKUP(D382,'products worsheet'!A:A,'products worsheet'!D:D)</f>
        <v>D</v>
      </c>
      <c r="L382" t="str">
        <f t="shared" si="10"/>
        <v>Dark</v>
      </c>
      <c r="M382" s="5">
        <f>_xlfn.XLOOKUP(D382,'products worsheet'!A:A,'products worsheet'!F:F)</f>
        <v>0.5</v>
      </c>
      <c r="N382" s="7">
        <f>_xlfn.XLOOKUP(D382,'products worsheet'!A:A,'products worsheet'!G:G)</f>
        <v>7.77</v>
      </c>
      <c r="O382" s="9">
        <f>N382*E382</f>
        <v>23.31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_xlfn.XLOOKUP('orders worksheet'!C383,'customers worsheet'!A:A,'customers worsheet'!B:B)</f>
        <v>Pren Bess</v>
      </c>
      <c r="G383" s="2" t="str">
        <f>IF(_xlfn.XLOOKUP(F383,'customers worsheet'!B:B,'customers worsheet'!C:C," ",0)=0," ", _xlfn.XLOOKUP(F383,'customers worsheet'!B:B,'customers worsheet'!C:C," ",0))</f>
        <v>pbessal@qq.com</v>
      </c>
      <c r="H383" s="2" t="str">
        <f>_xlfn.XLOOKUP(F383,'customers worsheet'!B:B,'customers worsheet'!G:G)</f>
        <v>United States</v>
      </c>
      <c r="I383" t="str">
        <f>_xlfn.XLOOKUP(D383,'products worsheet'!A:A,'products worsheet'!B:B)</f>
        <v>Ara</v>
      </c>
      <c r="J383" t="str">
        <f t="shared" si="11"/>
        <v>Arabica</v>
      </c>
      <c r="K383" t="str">
        <f>_xlfn.XLOOKUP(D383,'products worsheet'!A:A,'products worsheet'!D:D)</f>
        <v>D</v>
      </c>
      <c r="L383" t="str">
        <f t="shared" si="10"/>
        <v>Dark</v>
      </c>
      <c r="M383" s="5">
        <f>_xlfn.XLOOKUP(D383,'products worsheet'!A:A,'products worsheet'!F:F)</f>
        <v>0.2</v>
      </c>
      <c r="N383" s="7">
        <f>_xlfn.XLOOKUP(D383,'products worsheet'!A:A,'products worsheet'!G:G)</f>
        <v>2.9849999999999999</v>
      </c>
      <c r="O383" s="9">
        <f>N383*E383</f>
        <v>14.924999999999999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_xlfn.XLOOKUP('orders worksheet'!C384,'customers worsheet'!A:A,'customers worsheet'!B:B)</f>
        <v>Elka Windress</v>
      </c>
      <c r="G384" s="2" t="str">
        <f>IF(_xlfn.XLOOKUP(F384,'customers worsheet'!B:B,'customers worsheet'!C:C," ",0)=0," ", _xlfn.XLOOKUP(F384,'customers worsheet'!B:B,'customers worsheet'!C:C," ",0))</f>
        <v>ewindressam@marketwatch.com</v>
      </c>
      <c r="H384" s="2" t="str">
        <f>_xlfn.XLOOKUP(F384,'customers worsheet'!B:B,'customers worsheet'!G:G)</f>
        <v>United States</v>
      </c>
      <c r="I384" t="str">
        <f>_xlfn.XLOOKUP(D384,'products worsheet'!A:A,'products worsheet'!B:B)</f>
        <v>Exc</v>
      </c>
      <c r="J384" t="str">
        <f t="shared" si="11"/>
        <v>Excelsa</v>
      </c>
      <c r="K384" t="str">
        <f>_xlfn.XLOOKUP(D384,'products worsheet'!A:A,'products worsheet'!D:D)</f>
        <v>D</v>
      </c>
      <c r="L384" t="str">
        <f t="shared" si="10"/>
        <v>Dark</v>
      </c>
      <c r="M384" s="5">
        <f>_xlfn.XLOOKUP(D384,'products worsheet'!A:A,'products worsheet'!F:F)</f>
        <v>0.5</v>
      </c>
      <c r="N384" s="7">
        <f>_xlfn.XLOOKUP(D384,'products worsheet'!A:A,'products worsheet'!G:G)</f>
        <v>7.29</v>
      </c>
      <c r="O384" s="9">
        <f>N384*E384</f>
        <v>21.87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_xlfn.XLOOKUP('orders worksheet'!C385,'customers worsheet'!A:A,'customers worsheet'!B:B)</f>
        <v>Marty Kidstoun</v>
      </c>
      <c r="G385" s="2" t="str">
        <f>IF(_xlfn.XLOOKUP(F385,'customers worsheet'!B:B,'customers worsheet'!C:C," ",0)=0," ", _xlfn.XLOOKUP(F385,'customers worsheet'!B:B,'customers worsheet'!C:C," ",0))</f>
        <v xml:space="preserve"> </v>
      </c>
      <c r="H385" s="2" t="str">
        <f>_xlfn.XLOOKUP(F385,'customers worsheet'!B:B,'customers worsheet'!G:G)</f>
        <v>United States</v>
      </c>
      <c r="I385" t="str">
        <f>_xlfn.XLOOKUP(D385,'products worsheet'!A:A,'products worsheet'!B:B)</f>
        <v>Exc</v>
      </c>
      <c r="J385" t="str">
        <f t="shared" si="11"/>
        <v>Excelsa</v>
      </c>
      <c r="K385" t="str">
        <f>_xlfn.XLOOKUP(D385,'products worsheet'!A:A,'products worsheet'!D:D)</f>
        <v>L</v>
      </c>
      <c r="L385" t="str">
        <f t="shared" si="10"/>
        <v>Light</v>
      </c>
      <c r="M385" s="5">
        <f>_xlfn.XLOOKUP(D385,'products worsheet'!A:A,'products worsheet'!F:F)</f>
        <v>0.5</v>
      </c>
      <c r="N385" s="7">
        <f>_xlfn.XLOOKUP(D385,'products worsheet'!A:A,'products worsheet'!G:G)</f>
        <v>8.91</v>
      </c>
      <c r="O385" s="9">
        <f>N385*E385</f>
        <v>53.46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_xlfn.XLOOKUP('orders worksheet'!C386,'customers worsheet'!A:A,'customers worsheet'!B:B)</f>
        <v>Nickey Dimbleby</v>
      </c>
      <c r="G386" s="2" t="str">
        <f>IF(_xlfn.XLOOKUP(F386,'customers worsheet'!B:B,'customers worsheet'!C:C," ",0)=0," ", _xlfn.XLOOKUP(F386,'customers worsheet'!B:B,'customers worsheet'!C:C," ",0))</f>
        <v xml:space="preserve"> </v>
      </c>
      <c r="H386" s="2" t="str">
        <f>_xlfn.XLOOKUP(F386,'customers worsheet'!B:B,'customers worsheet'!G:G)</f>
        <v>United States</v>
      </c>
      <c r="I386" t="str">
        <f>_xlfn.XLOOKUP(D386,'products worsheet'!A:A,'products worsheet'!B:B)</f>
        <v>Ara</v>
      </c>
      <c r="J386" t="str">
        <f t="shared" si="11"/>
        <v>Arabica</v>
      </c>
      <c r="K386" t="str">
        <f>_xlfn.XLOOKUP(D386,'products worsheet'!A:A,'products worsheet'!D:D)</f>
        <v>L</v>
      </c>
      <c r="L386" t="str">
        <f t="shared" ref="L386:L449" si="12">IF(K386="M","Medium",IF(K386="L","Light",IF(K386="D","Dark","")))</f>
        <v>Light</v>
      </c>
      <c r="M386" s="5">
        <f>_xlfn.XLOOKUP(D386,'products worsheet'!A:A,'products worsheet'!F:F)</f>
        <v>2.5</v>
      </c>
      <c r="N386" s="7">
        <f>_xlfn.XLOOKUP(D386,'products worsheet'!A:A,'products worsheet'!G:G)</f>
        <v>29.784999999999997</v>
      </c>
      <c r="O386" s="9">
        <f>N386*E386</f>
        <v>119.13999999999999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_xlfn.XLOOKUP('orders worksheet'!C387,'customers worsheet'!A:A,'customers worsheet'!B:B)</f>
        <v>Virgil Baumadier</v>
      </c>
      <c r="G387" s="2" t="str">
        <f>IF(_xlfn.XLOOKUP(F387,'customers worsheet'!B:B,'customers worsheet'!C:C," ",0)=0," ", _xlfn.XLOOKUP(F387,'customers worsheet'!B:B,'customers worsheet'!C:C," ",0))</f>
        <v>vbaumadierap@google.cn</v>
      </c>
      <c r="H387" s="2" t="str">
        <f>_xlfn.XLOOKUP(F387,'customers worsheet'!B:B,'customers worsheet'!G:G)</f>
        <v>United States</v>
      </c>
      <c r="I387" t="str">
        <f>_xlfn.XLOOKUP(D387,'products worsheet'!A:A,'products worsheet'!B:B)</f>
        <v>Lib</v>
      </c>
      <c r="J387" t="str">
        <f t="shared" ref="J387:J450" si="13">IF(I387="Rob","Robusta",IF(I387="Exc","Excelsa",IF(I387="Ara","Arabica",IF(I387="Lib","Liberica",""))))</f>
        <v>Liberica</v>
      </c>
      <c r="K387" t="str">
        <f>_xlfn.XLOOKUP(D387,'products worsheet'!A:A,'products worsheet'!D:D)</f>
        <v>M</v>
      </c>
      <c r="L387" t="str">
        <f t="shared" si="12"/>
        <v>Medium</v>
      </c>
      <c r="M387" s="5">
        <f>_xlfn.XLOOKUP(D387,'products worsheet'!A:A,'products worsheet'!F:F)</f>
        <v>0.5</v>
      </c>
      <c r="N387" s="7">
        <f>_xlfn.XLOOKUP(D387,'products worsheet'!A:A,'products worsheet'!G:G)</f>
        <v>8.73</v>
      </c>
      <c r="O387" s="9">
        <f>N387*E387</f>
        <v>43.650000000000006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_xlfn.XLOOKUP('orders worksheet'!C388,'customers worsheet'!A:A,'customers worsheet'!B:B)</f>
        <v>Lenore Messenbird</v>
      </c>
      <c r="G388" s="2" t="str">
        <f>IF(_xlfn.XLOOKUP(F388,'customers worsheet'!B:B,'customers worsheet'!C:C," ",0)=0," ", _xlfn.XLOOKUP(F388,'customers worsheet'!B:B,'customers worsheet'!C:C," ",0))</f>
        <v xml:space="preserve"> </v>
      </c>
      <c r="H388" s="2" t="str">
        <f>_xlfn.XLOOKUP(F388,'customers worsheet'!B:B,'customers worsheet'!G:G)</f>
        <v>United States</v>
      </c>
      <c r="I388" t="str">
        <f>_xlfn.XLOOKUP(D388,'products worsheet'!A:A,'products worsheet'!B:B)</f>
        <v>Ara</v>
      </c>
      <c r="J388" t="str">
        <f t="shared" si="13"/>
        <v>Arabica</v>
      </c>
      <c r="K388" t="str">
        <f>_xlfn.XLOOKUP(D388,'products worsheet'!A:A,'products worsheet'!D:D)</f>
        <v>D</v>
      </c>
      <c r="L388" t="str">
        <f t="shared" si="12"/>
        <v>Dark</v>
      </c>
      <c r="M388" s="5">
        <f>_xlfn.XLOOKUP(D388,'products worsheet'!A:A,'products worsheet'!F:F)</f>
        <v>0.2</v>
      </c>
      <c r="N388" s="7">
        <f>_xlfn.XLOOKUP(D388,'products worsheet'!A:A,'products worsheet'!G:G)</f>
        <v>2.9849999999999999</v>
      </c>
      <c r="O388" s="9">
        <f>N388*E388</f>
        <v>17.91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_xlfn.XLOOKUP('orders worksheet'!C389,'customers worsheet'!A:A,'customers worsheet'!B:B)</f>
        <v>Shirleen Welds</v>
      </c>
      <c r="G389" s="2" t="str">
        <f>IF(_xlfn.XLOOKUP(F389,'customers worsheet'!B:B,'customers worsheet'!C:C," ",0)=0," ", _xlfn.XLOOKUP(F389,'customers worsheet'!B:B,'customers worsheet'!C:C," ",0))</f>
        <v>sweldsar@wired.com</v>
      </c>
      <c r="H389" s="2" t="str">
        <f>_xlfn.XLOOKUP(F389,'customers worsheet'!B:B,'customers worsheet'!G:G)</f>
        <v>United States</v>
      </c>
      <c r="I389" t="str">
        <f>_xlfn.XLOOKUP(D389,'products worsheet'!A:A,'products worsheet'!B:B)</f>
        <v>Exc</v>
      </c>
      <c r="J389" t="str">
        <f t="shared" si="13"/>
        <v>Excelsa</v>
      </c>
      <c r="K389" t="str">
        <f>_xlfn.XLOOKUP(D389,'products worsheet'!A:A,'products worsheet'!D:D)</f>
        <v>L</v>
      </c>
      <c r="L389" t="str">
        <f t="shared" si="12"/>
        <v>Light</v>
      </c>
      <c r="M389" s="5">
        <f>_xlfn.XLOOKUP(D389,'products worsheet'!A:A,'products worsheet'!F:F)</f>
        <v>1</v>
      </c>
      <c r="N389" s="7">
        <f>_xlfn.XLOOKUP(D389,'products worsheet'!A:A,'products worsheet'!G:G)</f>
        <v>14.85</v>
      </c>
      <c r="O389" s="9">
        <f>N389*E389</f>
        <v>74.25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_xlfn.XLOOKUP('orders worksheet'!C390,'customers worsheet'!A:A,'customers worsheet'!B:B)</f>
        <v>Maisie Sarvar</v>
      </c>
      <c r="G390" s="2" t="str">
        <f>IF(_xlfn.XLOOKUP(F390,'customers worsheet'!B:B,'customers worsheet'!C:C," ",0)=0," ", _xlfn.XLOOKUP(F390,'customers worsheet'!B:B,'customers worsheet'!C:C," ",0))</f>
        <v>msarvaras@artisteer.com</v>
      </c>
      <c r="H390" s="2" t="str">
        <f>_xlfn.XLOOKUP(F390,'customers worsheet'!B:B,'customers worsheet'!G:G)</f>
        <v>United States</v>
      </c>
      <c r="I390" t="str">
        <f>_xlfn.XLOOKUP(D390,'products worsheet'!A:A,'products worsheet'!B:B)</f>
        <v>Lib</v>
      </c>
      <c r="J390" t="str">
        <f t="shared" si="13"/>
        <v>Liberica</v>
      </c>
      <c r="K390" t="str">
        <f>_xlfn.XLOOKUP(D390,'products worsheet'!A:A,'products worsheet'!D:D)</f>
        <v>D</v>
      </c>
      <c r="L390" t="str">
        <f t="shared" si="12"/>
        <v>Dark</v>
      </c>
      <c r="M390" s="5">
        <f>_xlfn.XLOOKUP(D390,'products worsheet'!A:A,'products worsheet'!F:F)</f>
        <v>0.2</v>
      </c>
      <c r="N390" s="7">
        <f>_xlfn.XLOOKUP(D390,'products worsheet'!A:A,'products worsheet'!G:G)</f>
        <v>3.8849999999999998</v>
      </c>
      <c r="O390" s="9">
        <f>N390*E390</f>
        <v>11.654999999999999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_xlfn.XLOOKUP('orders worksheet'!C391,'customers worsheet'!A:A,'customers worsheet'!B:B)</f>
        <v>Andrej Havick</v>
      </c>
      <c r="G391" s="2" t="str">
        <f>IF(_xlfn.XLOOKUP(F391,'customers worsheet'!B:B,'customers worsheet'!C:C," ",0)=0," ", _xlfn.XLOOKUP(F391,'customers worsheet'!B:B,'customers worsheet'!C:C," ",0))</f>
        <v>ahavickat@nsw.gov.au</v>
      </c>
      <c r="H391" s="2" t="str">
        <f>_xlfn.XLOOKUP(F391,'customers worsheet'!B:B,'customers worsheet'!G:G)</f>
        <v>United States</v>
      </c>
      <c r="I391" t="str">
        <f>_xlfn.XLOOKUP(D391,'products worsheet'!A:A,'products worsheet'!B:B)</f>
        <v>Lib</v>
      </c>
      <c r="J391" t="str">
        <f t="shared" si="13"/>
        <v>Liberica</v>
      </c>
      <c r="K391" t="str">
        <f>_xlfn.XLOOKUP(D391,'products worsheet'!A:A,'products worsheet'!D:D)</f>
        <v>D</v>
      </c>
      <c r="L391" t="str">
        <f t="shared" si="12"/>
        <v>Dark</v>
      </c>
      <c r="M391" s="5">
        <f>_xlfn.XLOOKUP(D391,'products worsheet'!A:A,'products worsheet'!F:F)</f>
        <v>0.5</v>
      </c>
      <c r="N391" s="7">
        <f>_xlfn.XLOOKUP(D391,'products worsheet'!A:A,'products worsheet'!G:G)</f>
        <v>7.77</v>
      </c>
      <c r="O391" s="9">
        <f>N391*E391</f>
        <v>23.31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_xlfn.XLOOKUP('orders worksheet'!C392,'customers worsheet'!A:A,'customers worsheet'!B:B)</f>
        <v>Sloan Diviny</v>
      </c>
      <c r="G392" s="2" t="str">
        <f>IF(_xlfn.XLOOKUP(F392,'customers worsheet'!B:B,'customers worsheet'!C:C," ",0)=0," ", _xlfn.XLOOKUP(F392,'customers worsheet'!B:B,'customers worsheet'!C:C," ",0))</f>
        <v>sdivinyau@ask.com</v>
      </c>
      <c r="H392" s="2" t="str">
        <f>_xlfn.XLOOKUP(F392,'customers worsheet'!B:B,'customers worsheet'!G:G)</f>
        <v>United States</v>
      </c>
      <c r="I392" t="str">
        <f>_xlfn.XLOOKUP(D392,'products worsheet'!A:A,'products worsheet'!B:B)</f>
        <v>Exc</v>
      </c>
      <c r="J392" t="str">
        <f t="shared" si="13"/>
        <v>Excelsa</v>
      </c>
      <c r="K392" t="str">
        <f>_xlfn.XLOOKUP(D392,'products worsheet'!A:A,'products worsheet'!D:D)</f>
        <v>D</v>
      </c>
      <c r="L392" t="str">
        <f t="shared" si="12"/>
        <v>Dark</v>
      </c>
      <c r="M392" s="5">
        <f>_xlfn.XLOOKUP(D392,'products worsheet'!A:A,'products worsheet'!F:F)</f>
        <v>0.5</v>
      </c>
      <c r="N392" s="7">
        <f>_xlfn.XLOOKUP(D392,'products worsheet'!A:A,'products worsheet'!G:G)</f>
        <v>7.29</v>
      </c>
      <c r="O392" s="9">
        <f>N392*E392</f>
        <v>14.58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_xlfn.XLOOKUP('orders worksheet'!C393,'customers worsheet'!A:A,'customers worsheet'!B:B)</f>
        <v>Itch Norquoy</v>
      </c>
      <c r="G393" s="2" t="str">
        <f>IF(_xlfn.XLOOKUP(F393,'customers worsheet'!B:B,'customers worsheet'!C:C," ",0)=0," ", _xlfn.XLOOKUP(F393,'customers worsheet'!B:B,'customers worsheet'!C:C," ",0))</f>
        <v>inorquoyav@businessweek.com</v>
      </c>
      <c r="H393" s="2" t="str">
        <f>_xlfn.XLOOKUP(F393,'customers worsheet'!B:B,'customers worsheet'!G:G)</f>
        <v>United States</v>
      </c>
      <c r="I393" t="str">
        <f>_xlfn.XLOOKUP(D393,'products worsheet'!A:A,'products worsheet'!B:B)</f>
        <v>Ara</v>
      </c>
      <c r="J393" t="str">
        <f t="shared" si="13"/>
        <v>Arabica</v>
      </c>
      <c r="K393" t="str">
        <f>_xlfn.XLOOKUP(D393,'products worsheet'!A:A,'products worsheet'!D:D)</f>
        <v>M</v>
      </c>
      <c r="L393" t="str">
        <f t="shared" si="12"/>
        <v>Medium</v>
      </c>
      <c r="M393" s="5">
        <f>_xlfn.XLOOKUP(D393,'products worsheet'!A:A,'products worsheet'!F:F)</f>
        <v>0.5</v>
      </c>
      <c r="N393" s="7">
        <f>_xlfn.XLOOKUP(D393,'products worsheet'!A:A,'products worsheet'!G:G)</f>
        <v>6.75</v>
      </c>
      <c r="O393" s="9">
        <f>N393*E393</f>
        <v>13.5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_xlfn.XLOOKUP('orders worksheet'!C394,'customers worsheet'!A:A,'customers worsheet'!B:B)</f>
        <v>Anson Iddison</v>
      </c>
      <c r="G394" s="2" t="str">
        <f>IF(_xlfn.XLOOKUP(F394,'customers worsheet'!B:B,'customers worsheet'!C:C," ",0)=0," ", _xlfn.XLOOKUP(F394,'customers worsheet'!B:B,'customers worsheet'!C:C," ",0))</f>
        <v>aiddisonaw@usa.gov</v>
      </c>
      <c r="H394" s="2" t="str">
        <f>_xlfn.XLOOKUP(F394,'customers worsheet'!B:B,'customers worsheet'!G:G)</f>
        <v>United States</v>
      </c>
      <c r="I394" t="str">
        <f>_xlfn.XLOOKUP(D394,'products worsheet'!A:A,'products worsheet'!B:B)</f>
        <v>Exc</v>
      </c>
      <c r="J394" t="str">
        <f t="shared" si="13"/>
        <v>Excelsa</v>
      </c>
      <c r="K394" t="str">
        <f>_xlfn.XLOOKUP(D394,'products worsheet'!A:A,'products worsheet'!D:D)</f>
        <v>L</v>
      </c>
      <c r="L394" t="str">
        <f t="shared" si="12"/>
        <v>Light</v>
      </c>
      <c r="M394" s="5">
        <f>_xlfn.XLOOKUP(D394,'products worsheet'!A:A,'products worsheet'!F:F)</f>
        <v>1</v>
      </c>
      <c r="N394" s="7">
        <f>_xlfn.XLOOKUP(D394,'products worsheet'!A:A,'products worsheet'!G:G)</f>
        <v>14.85</v>
      </c>
      <c r="O394" s="9">
        <f>N394*E394</f>
        <v>89.1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_xlfn.XLOOKUP('orders worksheet'!C395,'customers worsheet'!A:A,'customers worsheet'!B:B)</f>
        <v>Anson Iddison</v>
      </c>
      <c r="G395" s="2" t="str">
        <f>IF(_xlfn.XLOOKUP(F395,'customers worsheet'!B:B,'customers worsheet'!C:C," ",0)=0," ", _xlfn.XLOOKUP(F395,'customers worsheet'!B:B,'customers worsheet'!C:C," ",0))</f>
        <v>aiddisonaw@usa.gov</v>
      </c>
      <c r="H395" s="2" t="str">
        <f>_xlfn.XLOOKUP(F395,'customers worsheet'!B:B,'customers worsheet'!G:G)</f>
        <v>United States</v>
      </c>
      <c r="I395" t="str">
        <f>_xlfn.XLOOKUP(D395,'products worsheet'!A:A,'products worsheet'!B:B)</f>
        <v>Ara</v>
      </c>
      <c r="J395" t="str">
        <f t="shared" si="13"/>
        <v>Arabica</v>
      </c>
      <c r="K395" t="str">
        <f>_xlfn.XLOOKUP(D395,'products worsheet'!A:A,'products worsheet'!D:D)</f>
        <v>L</v>
      </c>
      <c r="L395" t="str">
        <f t="shared" si="12"/>
        <v>Light</v>
      </c>
      <c r="M395" s="5">
        <f>_xlfn.XLOOKUP(D395,'products worsheet'!A:A,'products worsheet'!F:F)</f>
        <v>0.2</v>
      </c>
      <c r="N395" s="7">
        <f>_xlfn.XLOOKUP(D395,'products worsheet'!A:A,'products worsheet'!G:G)</f>
        <v>3.8849999999999998</v>
      </c>
      <c r="O395" s="9">
        <f>N395*E395</f>
        <v>3.8849999999999998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_xlfn.XLOOKUP('orders worksheet'!C396,'customers worsheet'!A:A,'customers worsheet'!B:B)</f>
        <v>Randal Longfield</v>
      </c>
      <c r="G396" s="2" t="str">
        <f>IF(_xlfn.XLOOKUP(F396,'customers worsheet'!B:B,'customers worsheet'!C:C," ",0)=0," ", _xlfn.XLOOKUP(F396,'customers worsheet'!B:B,'customers worsheet'!C:C," ",0))</f>
        <v>rlongfielday@bluehost.com</v>
      </c>
      <c r="H396" s="2" t="str">
        <f>_xlfn.XLOOKUP(F396,'customers worsheet'!B:B,'customers worsheet'!G:G)</f>
        <v>United States</v>
      </c>
      <c r="I396" t="str">
        <f>_xlfn.XLOOKUP(D396,'products worsheet'!A:A,'products worsheet'!B:B)</f>
        <v>Rob</v>
      </c>
      <c r="J396" t="str">
        <f t="shared" si="13"/>
        <v>Robusta</v>
      </c>
      <c r="K396" t="str">
        <f>_xlfn.XLOOKUP(D396,'products worsheet'!A:A,'products worsheet'!D:D)</f>
        <v>L</v>
      </c>
      <c r="L396" t="str">
        <f t="shared" si="12"/>
        <v>Light</v>
      </c>
      <c r="M396" s="5">
        <f>_xlfn.XLOOKUP(D396,'products worsheet'!A:A,'products worsheet'!F:F)</f>
        <v>2.5</v>
      </c>
      <c r="N396" s="7">
        <f>_xlfn.XLOOKUP(D396,'products worsheet'!A:A,'products worsheet'!G:G)</f>
        <v>27.484999999999996</v>
      </c>
      <c r="O396" s="9">
        <f>N396*E396</f>
        <v>109.93999999999998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_xlfn.XLOOKUP('orders worksheet'!C397,'customers worsheet'!A:A,'customers worsheet'!B:B)</f>
        <v>Gregorius Kislingbury</v>
      </c>
      <c r="G397" s="2" t="str">
        <f>IF(_xlfn.XLOOKUP(F397,'customers worsheet'!B:B,'customers worsheet'!C:C," ",0)=0," ", _xlfn.XLOOKUP(F397,'customers worsheet'!B:B,'customers worsheet'!C:C," ",0))</f>
        <v>gkislingburyaz@samsung.com</v>
      </c>
      <c r="H397" s="2" t="str">
        <f>_xlfn.XLOOKUP(F397,'customers worsheet'!B:B,'customers worsheet'!G:G)</f>
        <v>United States</v>
      </c>
      <c r="I397" t="str">
        <f>_xlfn.XLOOKUP(D397,'products worsheet'!A:A,'products worsheet'!B:B)</f>
        <v>Lib</v>
      </c>
      <c r="J397" t="str">
        <f t="shared" si="13"/>
        <v>Liberica</v>
      </c>
      <c r="K397" t="str">
        <f>_xlfn.XLOOKUP(D397,'products worsheet'!A:A,'products worsheet'!D:D)</f>
        <v>D</v>
      </c>
      <c r="L397" t="str">
        <f t="shared" si="12"/>
        <v>Dark</v>
      </c>
      <c r="M397" s="5">
        <f>_xlfn.XLOOKUP(D397,'products worsheet'!A:A,'products worsheet'!F:F)</f>
        <v>0.5</v>
      </c>
      <c r="N397" s="7">
        <f>_xlfn.XLOOKUP(D397,'products worsheet'!A:A,'products worsheet'!G:G)</f>
        <v>7.77</v>
      </c>
      <c r="O397" s="9">
        <f>N397*E397</f>
        <v>46.62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_xlfn.XLOOKUP('orders worksheet'!C398,'customers worsheet'!A:A,'customers worsheet'!B:B)</f>
        <v>Xenos Gibbons</v>
      </c>
      <c r="G398" s="2" t="str">
        <f>IF(_xlfn.XLOOKUP(F398,'customers worsheet'!B:B,'customers worsheet'!C:C," ",0)=0," ", _xlfn.XLOOKUP(F398,'customers worsheet'!B:B,'customers worsheet'!C:C," ",0))</f>
        <v>xgibbonsb0@artisteer.com</v>
      </c>
      <c r="H398" s="2" t="str">
        <f>_xlfn.XLOOKUP(F398,'customers worsheet'!B:B,'customers worsheet'!G:G)</f>
        <v>United States</v>
      </c>
      <c r="I398" t="str">
        <f>_xlfn.XLOOKUP(D398,'products worsheet'!A:A,'products worsheet'!B:B)</f>
        <v>Ara</v>
      </c>
      <c r="J398" t="str">
        <f t="shared" si="13"/>
        <v>Arabica</v>
      </c>
      <c r="K398" t="str">
        <f>_xlfn.XLOOKUP(D398,'products worsheet'!A:A,'products worsheet'!D:D)</f>
        <v>L</v>
      </c>
      <c r="L398" t="str">
        <f t="shared" si="12"/>
        <v>Light</v>
      </c>
      <c r="M398" s="5">
        <f>_xlfn.XLOOKUP(D398,'products worsheet'!A:A,'products worsheet'!F:F)</f>
        <v>0.5</v>
      </c>
      <c r="N398" s="7">
        <f>_xlfn.XLOOKUP(D398,'products worsheet'!A:A,'products worsheet'!G:G)</f>
        <v>7.77</v>
      </c>
      <c r="O398" s="9">
        <f>N398*E398</f>
        <v>38.849999999999994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_xlfn.XLOOKUP('orders worksheet'!C399,'customers worsheet'!A:A,'customers worsheet'!B:B)</f>
        <v>Fleur Parres</v>
      </c>
      <c r="G399" s="2" t="str">
        <f>IF(_xlfn.XLOOKUP(F399,'customers worsheet'!B:B,'customers worsheet'!C:C," ",0)=0," ", _xlfn.XLOOKUP(F399,'customers worsheet'!B:B,'customers worsheet'!C:C," ",0))</f>
        <v>fparresb1@imageshack.us</v>
      </c>
      <c r="H399" s="2" t="str">
        <f>_xlfn.XLOOKUP(F399,'customers worsheet'!B:B,'customers worsheet'!G:G)</f>
        <v>United States</v>
      </c>
      <c r="I399" t="str">
        <f>_xlfn.XLOOKUP(D399,'products worsheet'!A:A,'products worsheet'!B:B)</f>
        <v>Lib</v>
      </c>
      <c r="J399" t="str">
        <f t="shared" si="13"/>
        <v>Liberica</v>
      </c>
      <c r="K399" t="str">
        <f>_xlfn.XLOOKUP(D399,'products worsheet'!A:A,'products worsheet'!D:D)</f>
        <v>D</v>
      </c>
      <c r="L399" t="str">
        <f t="shared" si="12"/>
        <v>Dark</v>
      </c>
      <c r="M399" s="5">
        <f>_xlfn.XLOOKUP(D399,'products worsheet'!A:A,'products worsheet'!F:F)</f>
        <v>0.5</v>
      </c>
      <c r="N399" s="7">
        <f>_xlfn.XLOOKUP(D399,'products worsheet'!A:A,'products worsheet'!G:G)</f>
        <v>7.77</v>
      </c>
      <c r="O399" s="9">
        <f>N399*E399</f>
        <v>31.08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_xlfn.XLOOKUP('orders worksheet'!C400,'customers worsheet'!A:A,'customers worsheet'!B:B)</f>
        <v>Gran Sibray</v>
      </c>
      <c r="G400" s="2" t="str">
        <f>IF(_xlfn.XLOOKUP(F400,'customers worsheet'!B:B,'customers worsheet'!C:C," ",0)=0," ", _xlfn.XLOOKUP(F400,'customers worsheet'!B:B,'customers worsheet'!C:C," ",0))</f>
        <v>gsibrayb2@wsj.com</v>
      </c>
      <c r="H400" s="2" t="str">
        <f>_xlfn.XLOOKUP(F400,'customers worsheet'!B:B,'customers worsheet'!G:G)</f>
        <v>United States</v>
      </c>
      <c r="I400" t="str">
        <f>_xlfn.XLOOKUP(D400,'products worsheet'!A:A,'products worsheet'!B:B)</f>
        <v>Ara</v>
      </c>
      <c r="J400" t="str">
        <f t="shared" si="13"/>
        <v>Arabica</v>
      </c>
      <c r="K400" t="str">
        <f>_xlfn.XLOOKUP(D400,'products worsheet'!A:A,'products worsheet'!D:D)</f>
        <v>D</v>
      </c>
      <c r="L400" t="str">
        <f t="shared" si="12"/>
        <v>Dark</v>
      </c>
      <c r="M400" s="5">
        <f>_xlfn.XLOOKUP(D400,'products worsheet'!A:A,'products worsheet'!F:F)</f>
        <v>0.2</v>
      </c>
      <c r="N400" s="7">
        <f>_xlfn.XLOOKUP(D400,'products worsheet'!A:A,'products worsheet'!G:G)</f>
        <v>2.9849999999999999</v>
      </c>
      <c r="O400" s="9">
        <f>N400*E400</f>
        <v>17.91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_xlfn.XLOOKUP('orders worksheet'!C401,'customers worsheet'!A:A,'customers worsheet'!B:B)</f>
        <v>Ingelbert Hotchkin</v>
      </c>
      <c r="G401" s="2" t="str">
        <f>IF(_xlfn.XLOOKUP(F401,'customers worsheet'!B:B,'customers worsheet'!C:C," ",0)=0," ", _xlfn.XLOOKUP(F401,'customers worsheet'!B:B,'customers worsheet'!C:C," ",0))</f>
        <v>ihotchkinb3@mit.edu</v>
      </c>
      <c r="H401" s="2" t="str">
        <f>_xlfn.XLOOKUP(F401,'customers worsheet'!B:B,'customers worsheet'!G:G)</f>
        <v>United Kingdom</v>
      </c>
      <c r="I401" t="str">
        <f>_xlfn.XLOOKUP(D401,'products worsheet'!A:A,'products worsheet'!B:B)</f>
        <v>Exc</v>
      </c>
      <c r="J401" t="str">
        <f t="shared" si="13"/>
        <v>Excelsa</v>
      </c>
      <c r="K401" t="str">
        <f>_xlfn.XLOOKUP(D401,'products worsheet'!A:A,'products worsheet'!D:D)</f>
        <v>D</v>
      </c>
      <c r="L401" t="str">
        <f t="shared" si="12"/>
        <v>Dark</v>
      </c>
      <c r="M401" s="5">
        <f>_xlfn.XLOOKUP(D401,'products worsheet'!A:A,'products worsheet'!F:F)</f>
        <v>2.5</v>
      </c>
      <c r="N401" s="7">
        <f>_xlfn.XLOOKUP(D401,'products worsheet'!A:A,'products worsheet'!G:G)</f>
        <v>27.945</v>
      </c>
      <c r="O401" s="9">
        <f>N401*E401</f>
        <v>167.67000000000002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_xlfn.XLOOKUP('orders worksheet'!C402,'customers worsheet'!A:A,'customers worsheet'!B:B)</f>
        <v>Neely Broadberrie</v>
      </c>
      <c r="G402" s="2" t="str">
        <f>IF(_xlfn.XLOOKUP(F402,'customers worsheet'!B:B,'customers worsheet'!C:C," ",0)=0," ", _xlfn.XLOOKUP(F402,'customers worsheet'!B:B,'customers worsheet'!C:C," ",0))</f>
        <v>nbroadberrieb4@gnu.org</v>
      </c>
      <c r="H402" s="2" t="str">
        <f>_xlfn.XLOOKUP(F402,'customers worsheet'!B:B,'customers worsheet'!G:G)</f>
        <v>United States</v>
      </c>
      <c r="I402" t="str">
        <f>_xlfn.XLOOKUP(D402,'products worsheet'!A:A,'products worsheet'!B:B)</f>
        <v>Lib</v>
      </c>
      <c r="J402" t="str">
        <f t="shared" si="13"/>
        <v>Liberica</v>
      </c>
      <c r="K402" t="str">
        <f>_xlfn.XLOOKUP(D402,'products worsheet'!A:A,'products worsheet'!D:D)</f>
        <v>L</v>
      </c>
      <c r="L402" t="str">
        <f t="shared" si="12"/>
        <v>Light</v>
      </c>
      <c r="M402" s="5">
        <f>_xlfn.XLOOKUP(D402,'products worsheet'!A:A,'products worsheet'!F:F)</f>
        <v>1</v>
      </c>
      <c r="N402" s="7">
        <f>_xlfn.XLOOKUP(D402,'products worsheet'!A:A,'products worsheet'!G:G)</f>
        <v>15.85</v>
      </c>
      <c r="O402" s="9">
        <f>N402*E402</f>
        <v>63.4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_xlfn.XLOOKUP('orders worksheet'!C403,'customers worsheet'!A:A,'customers worsheet'!B:B)</f>
        <v>Rutger Pithcock</v>
      </c>
      <c r="G403" s="2" t="str">
        <f>IF(_xlfn.XLOOKUP(F403,'customers worsheet'!B:B,'customers worsheet'!C:C," ",0)=0," ", _xlfn.XLOOKUP(F403,'customers worsheet'!B:B,'customers worsheet'!C:C," ",0))</f>
        <v>rpithcockb5@yellowbook.com</v>
      </c>
      <c r="H403" s="2" t="str">
        <f>_xlfn.XLOOKUP(F403,'customers worsheet'!B:B,'customers worsheet'!G:G)</f>
        <v>United States</v>
      </c>
      <c r="I403" t="str">
        <f>_xlfn.XLOOKUP(D403,'products worsheet'!A:A,'products worsheet'!B:B)</f>
        <v>Lib</v>
      </c>
      <c r="J403" t="str">
        <f t="shared" si="13"/>
        <v>Liberica</v>
      </c>
      <c r="K403" t="str">
        <f>_xlfn.XLOOKUP(D403,'products worsheet'!A:A,'products worsheet'!D:D)</f>
        <v>M</v>
      </c>
      <c r="L403" t="str">
        <f t="shared" si="12"/>
        <v>Medium</v>
      </c>
      <c r="M403" s="5">
        <f>_xlfn.XLOOKUP(D403,'products worsheet'!A:A,'products worsheet'!F:F)</f>
        <v>0.2</v>
      </c>
      <c r="N403" s="7">
        <f>_xlfn.XLOOKUP(D403,'products worsheet'!A:A,'products worsheet'!G:G)</f>
        <v>4.3650000000000002</v>
      </c>
      <c r="O403" s="9">
        <f>N403*E403</f>
        <v>8.73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_xlfn.XLOOKUP('orders worksheet'!C404,'customers worsheet'!A:A,'customers worsheet'!B:B)</f>
        <v>Gale Croysdale</v>
      </c>
      <c r="G404" s="2" t="str">
        <f>IF(_xlfn.XLOOKUP(F404,'customers worsheet'!B:B,'customers worsheet'!C:C," ",0)=0," ", _xlfn.XLOOKUP(F404,'customers worsheet'!B:B,'customers worsheet'!C:C," ",0))</f>
        <v>gcroysdaleb6@nih.gov</v>
      </c>
      <c r="H404" s="2" t="str">
        <f>_xlfn.XLOOKUP(F404,'customers worsheet'!B:B,'customers worsheet'!G:G)</f>
        <v>United States</v>
      </c>
      <c r="I404" t="str">
        <f>_xlfn.XLOOKUP(D404,'products worsheet'!A:A,'products worsheet'!B:B)</f>
        <v>Rob</v>
      </c>
      <c r="J404" t="str">
        <f t="shared" si="13"/>
        <v>Robusta</v>
      </c>
      <c r="K404" t="str">
        <f>_xlfn.XLOOKUP(D404,'products worsheet'!A:A,'products worsheet'!D:D)</f>
        <v>D</v>
      </c>
      <c r="L404" t="str">
        <f t="shared" si="12"/>
        <v>Dark</v>
      </c>
      <c r="M404" s="5">
        <f>_xlfn.XLOOKUP(D404,'products worsheet'!A:A,'products worsheet'!F:F)</f>
        <v>1</v>
      </c>
      <c r="N404" s="7">
        <f>_xlfn.XLOOKUP(D404,'products worsheet'!A:A,'products worsheet'!G:G)</f>
        <v>8.9499999999999993</v>
      </c>
      <c r="O404" s="9">
        <f>N404*E404</f>
        <v>26.849999999999998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_xlfn.XLOOKUP('orders worksheet'!C405,'customers worsheet'!A:A,'customers worsheet'!B:B)</f>
        <v>Benedetto Gozzett</v>
      </c>
      <c r="G405" s="2" t="str">
        <f>IF(_xlfn.XLOOKUP(F405,'customers worsheet'!B:B,'customers worsheet'!C:C," ",0)=0," ", _xlfn.XLOOKUP(F405,'customers worsheet'!B:B,'customers worsheet'!C:C," ",0))</f>
        <v>bgozzettb7@github.com</v>
      </c>
      <c r="H405" s="2" t="str">
        <f>_xlfn.XLOOKUP(F405,'customers worsheet'!B:B,'customers worsheet'!G:G)</f>
        <v>United States</v>
      </c>
      <c r="I405" t="str">
        <f>_xlfn.XLOOKUP(D405,'products worsheet'!A:A,'products worsheet'!B:B)</f>
        <v>Lib</v>
      </c>
      <c r="J405" t="str">
        <f t="shared" si="13"/>
        <v>Liberica</v>
      </c>
      <c r="K405" t="str">
        <f>_xlfn.XLOOKUP(D405,'products worsheet'!A:A,'products worsheet'!D:D)</f>
        <v>L</v>
      </c>
      <c r="L405" t="str">
        <f t="shared" si="12"/>
        <v>Light</v>
      </c>
      <c r="M405" s="5">
        <f>_xlfn.XLOOKUP(D405,'products worsheet'!A:A,'products worsheet'!F:F)</f>
        <v>0.2</v>
      </c>
      <c r="N405" s="7">
        <f>_xlfn.XLOOKUP(D405,'products worsheet'!A:A,'products worsheet'!G:G)</f>
        <v>4.7549999999999999</v>
      </c>
      <c r="O405" s="9">
        <f>N405*E405</f>
        <v>9.51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_xlfn.XLOOKUP('orders worksheet'!C406,'customers worsheet'!A:A,'customers worsheet'!B:B)</f>
        <v>Tania Craggs</v>
      </c>
      <c r="G406" s="2" t="str">
        <f>IF(_xlfn.XLOOKUP(F406,'customers worsheet'!B:B,'customers worsheet'!C:C," ",0)=0," ", _xlfn.XLOOKUP(F406,'customers worsheet'!B:B,'customers worsheet'!C:C," ",0))</f>
        <v>tcraggsb8@house.gov</v>
      </c>
      <c r="H406" s="2" t="str">
        <f>_xlfn.XLOOKUP(F406,'customers worsheet'!B:B,'customers worsheet'!G:G)</f>
        <v>Ireland</v>
      </c>
      <c r="I406" t="str">
        <f>_xlfn.XLOOKUP(D406,'products worsheet'!A:A,'products worsheet'!B:B)</f>
        <v>Ara</v>
      </c>
      <c r="J406" t="str">
        <f t="shared" si="13"/>
        <v>Arabica</v>
      </c>
      <c r="K406" t="str">
        <f>_xlfn.XLOOKUP(D406,'products worsheet'!A:A,'products worsheet'!D:D)</f>
        <v>D</v>
      </c>
      <c r="L406" t="str">
        <f t="shared" si="12"/>
        <v>Dark</v>
      </c>
      <c r="M406" s="5">
        <f>_xlfn.XLOOKUP(D406,'products worsheet'!A:A,'products worsheet'!F:F)</f>
        <v>1</v>
      </c>
      <c r="N406" s="7">
        <f>_xlfn.XLOOKUP(D406,'products worsheet'!A:A,'products worsheet'!G:G)</f>
        <v>9.9499999999999993</v>
      </c>
      <c r="O406" s="9">
        <f>N406*E406</f>
        <v>39.799999999999997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_xlfn.XLOOKUP('orders worksheet'!C407,'customers worsheet'!A:A,'customers worsheet'!B:B)</f>
        <v>Leonie Cullrford</v>
      </c>
      <c r="G407" s="2" t="str">
        <f>IF(_xlfn.XLOOKUP(F407,'customers worsheet'!B:B,'customers worsheet'!C:C," ",0)=0," ", _xlfn.XLOOKUP(F407,'customers worsheet'!B:B,'customers worsheet'!C:C," ",0))</f>
        <v>lcullrfordb9@xing.com</v>
      </c>
      <c r="H407" s="2" t="str">
        <f>_xlfn.XLOOKUP(F407,'customers worsheet'!B:B,'customers worsheet'!G:G)</f>
        <v>United States</v>
      </c>
      <c r="I407" t="str">
        <f>_xlfn.XLOOKUP(D407,'products worsheet'!A:A,'products worsheet'!B:B)</f>
        <v>Exc</v>
      </c>
      <c r="J407" t="str">
        <f t="shared" si="13"/>
        <v>Excelsa</v>
      </c>
      <c r="K407" t="str">
        <f>_xlfn.XLOOKUP(D407,'products worsheet'!A:A,'products worsheet'!D:D)</f>
        <v>M</v>
      </c>
      <c r="L407" t="str">
        <f t="shared" si="12"/>
        <v>Medium</v>
      </c>
      <c r="M407" s="5">
        <f>_xlfn.XLOOKUP(D407,'products worsheet'!A:A,'products worsheet'!F:F)</f>
        <v>0.5</v>
      </c>
      <c r="N407" s="7">
        <f>_xlfn.XLOOKUP(D407,'products worsheet'!A:A,'products worsheet'!G:G)</f>
        <v>8.25</v>
      </c>
      <c r="O407" s="9">
        <f>N407*E407</f>
        <v>24.75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_xlfn.XLOOKUP('orders worksheet'!C408,'customers worsheet'!A:A,'customers worsheet'!B:B)</f>
        <v>Auguste Rizon</v>
      </c>
      <c r="G408" s="2" t="str">
        <f>IF(_xlfn.XLOOKUP(F408,'customers worsheet'!B:B,'customers worsheet'!C:C," ",0)=0," ", _xlfn.XLOOKUP(F408,'customers worsheet'!B:B,'customers worsheet'!C:C," ",0))</f>
        <v>arizonba@xing.com</v>
      </c>
      <c r="H408" s="2" t="str">
        <f>_xlfn.XLOOKUP(F408,'customers worsheet'!B:B,'customers worsheet'!G:G)</f>
        <v>United States</v>
      </c>
      <c r="I408" t="str">
        <f>_xlfn.XLOOKUP(D408,'products worsheet'!A:A,'products worsheet'!B:B)</f>
        <v>Exc</v>
      </c>
      <c r="J408" t="str">
        <f t="shared" si="13"/>
        <v>Excelsa</v>
      </c>
      <c r="K408" t="str">
        <f>_xlfn.XLOOKUP(D408,'products worsheet'!A:A,'products worsheet'!D:D)</f>
        <v>M</v>
      </c>
      <c r="L408" t="str">
        <f t="shared" si="12"/>
        <v>Medium</v>
      </c>
      <c r="M408" s="5">
        <f>_xlfn.XLOOKUP(D408,'products worsheet'!A:A,'products worsheet'!F:F)</f>
        <v>1</v>
      </c>
      <c r="N408" s="7">
        <f>_xlfn.XLOOKUP(D408,'products worsheet'!A:A,'products worsheet'!G:G)</f>
        <v>13.75</v>
      </c>
      <c r="O408" s="9">
        <f>N408*E408</f>
        <v>68.75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_xlfn.XLOOKUP('orders worksheet'!C409,'customers worsheet'!A:A,'customers worsheet'!B:B)</f>
        <v>Lorin Guerrazzi</v>
      </c>
      <c r="G409" s="2" t="str">
        <f>IF(_xlfn.XLOOKUP(F409,'customers worsheet'!B:B,'customers worsheet'!C:C," ",0)=0," ", _xlfn.XLOOKUP(F409,'customers worsheet'!B:B,'customers worsheet'!C:C," ",0))</f>
        <v xml:space="preserve"> </v>
      </c>
      <c r="H409" s="2" t="str">
        <f>_xlfn.XLOOKUP(F409,'customers worsheet'!B:B,'customers worsheet'!G:G)</f>
        <v>Ireland</v>
      </c>
      <c r="I409" t="str">
        <f>_xlfn.XLOOKUP(D409,'products worsheet'!A:A,'products worsheet'!B:B)</f>
        <v>Exc</v>
      </c>
      <c r="J409" t="str">
        <f t="shared" si="13"/>
        <v>Excelsa</v>
      </c>
      <c r="K409" t="str">
        <f>_xlfn.XLOOKUP(D409,'products worsheet'!A:A,'products worsheet'!D:D)</f>
        <v>M</v>
      </c>
      <c r="L409" t="str">
        <f t="shared" si="12"/>
        <v>Medium</v>
      </c>
      <c r="M409" s="5">
        <f>_xlfn.XLOOKUP(D409,'products worsheet'!A:A,'products worsheet'!F:F)</f>
        <v>0.5</v>
      </c>
      <c r="N409" s="7">
        <f>_xlfn.XLOOKUP(D409,'products worsheet'!A:A,'products worsheet'!G:G)</f>
        <v>8.25</v>
      </c>
      <c r="O409" s="9">
        <f>N409*E409</f>
        <v>49.5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_xlfn.XLOOKUP('orders worksheet'!C410,'customers worsheet'!A:A,'customers worsheet'!B:B)</f>
        <v>Felice Miell</v>
      </c>
      <c r="G410" s="2" t="str">
        <f>IF(_xlfn.XLOOKUP(F410,'customers worsheet'!B:B,'customers worsheet'!C:C," ",0)=0," ", _xlfn.XLOOKUP(F410,'customers worsheet'!B:B,'customers worsheet'!C:C," ",0))</f>
        <v>fmiellbc@spiegel.de</v>
      </c>
      <c r="H410" s="2" t="str">
        <f>_xlfn.XLOOKUP(F410,'customers worsheet'!B:B,'customers worsheet'!G:G)</f>
        <v>United States</v>
      </c>
      <c r="I410" t="str">
        <f>_xlfn.XLOOKUP(D410,'products worsheet'!A:A,'products worsheet'!B:B)</f>
        <v>Ara</v>
      </c>
      <c r="J410" t="str">
        <f t="shared" si="13"/>
        <v>Arabica</v>
      </c>
      <c r="K410" t="str">
        <f>_xlfn.XLOOKUP(D410,'products worsheet'!A:A,'products worsheet'!D:D)</f>
        <v>M</v>
      </c>
      <c r="L410" t="str">
        <f t="shared" si="12"/>
        <v>Medium</v>
      </c>
      <c r="M410" s="5">
        <f>_xlfn.XLOOKUP(D410,'products worsheet'!A:A,'products worsheet'!F:F)</f>
        <v>2.5</v>
      </c>
      <c r="N410" s="7">
        <f>_xlfn.XLOOKUP(D410,'products worsheet'!A:A,'products worsheet'!G:G)</f>
        <v>25.874999999999996</v>
      </c>
      <c r="O410" s="9">
        <f>N410*E410</f>
        <v>51.749999999999993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_xlfn.XLOOKUP('orders worksheet'!C411,'customers worsheet'!A:A,'customers worsheet'!B:B)</f>
        <v>Hamish Skeech</v>
      </c>
      <c r="G411" s="2" t="str">
        <f>IF(_xlfn.XLOOKUP(F411,'customers worsheet'!B:B,'customers worsheet'!C:C," ",0)=0," ", _xlfn.XLOOKUP(F411,'customers worsheet'!B:B,'customers worsheet'!C:C," ",0))</f>
        <v xml:space="preserve"> </v>
      </c>
      <c r="H411" s="2" t="str">
        <f>_xlfn.XLOOKUP(F411,'customers worsheet'!B:B,'customers worsheet'!G:G)</f>
        <v>Ireland</v>
      </c>
      <c r="I411" t="str">
        <f>_xlfn.XLOOKUP(D411,'products worsheet'!A:A,'products worsheet'!B:B)</f>
        <v>Lib</v>
      </c>
      <c r="J411" t="str">
        <f t="shared" si="13"/>
        <v>Liberica</v>
      </c>
      <c r="K411" t="str">
        <f>_xlfn.XLOOKUP(D411,'products worsheet'!A:A,'products worsheet'!D:D)</f>
        <v>L</v>
      </c>
      <c r="L411" t="str">
        <f t="shared" si="12"/>
        <v>Light</v>
      </c>
      <c r="M411" s="5">
        <f>_xlfn.XLOOKUP(D411,'products worsheet'!A:A,'products worsheet'!F:F)</f>
        <v>1</v>
      </c>
      <c r="N411" s="7">
        <f>_xlfn.XLOOKUP(D411,'products worsheet'!A:A,'products worsheet'!G:G)</f>
        <v>15.85</v>
      </c>
      <c r="O411" s="9">
        <f>N411*E411</f>
        <v>47.55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_xlfn.XLOOKUP('orders worksheet'!C412,'customers worsheet'!A:A,'customers worsheet'!B:B)</f>
        <v>Giordano Lorenzin</v>
      </c>
      <c r="G412" s="2" t="str">
        <f>IF(_xlfn.XLOOKUP(F412,'customers worsheet'!B:B,'customers worsheet'!C:C," ",0)=0," ", _xlfn.XLOOKUP(F412,'customers worsheet'!B:B,'customers worsheet'!C:C," ",0))</f>
        <v xml:space="preserve"> </v>
      </c>
      <c r="H412" s="2" t="str">
        <f>_xlfn.XLOOKUP(F412,'customers worsheet'!B:B,'customers worsheet'!G:G)</f>
        <v>United States</v>
      </c>
      <c r="I412" t="str">
        <f>_xlfn.XLOOKUP(D412,'products worsheet'!A:A,'products worsheet'!B:B)</f>
        <v>Ara</v>
      </c>
      <c r="J412" t="str">
        <f t="shared" si="13"/>
        <v>Arabica</v>
      </c>
      <c r="K412" t="str">
        <f>_xlfn.XLOOKUP(D412,'products worsheet'!A:A,'products worsheet'!D:D)</f>
        <v>L</v>
      </c>
      <c r="L412" t="str">
        <f t="shared" si="12"/>
        <v>Light</v>
      </c>
      <c r="M412" s="5">
        <f>_xlfn.XLOOKUP(D412,'products worsheet'!A:A,'products worsheet'!F:F)</f>
        <v>0.2</v>
      </c>
      <c r="N412" s="7">
        <f>_xlfn.XLOOKUP(D412,'products worsheet'!A:A,'products worsheet'!G:G)</f>
        <v>3.8849999999999998</v>
      </c>
      <c r="O412" s="9">
        <f>N412*E412</f>
        <v>15.54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_xlfn.XLOOKUP('orders worksheet'!C413,'customers worsheet'!A:A,'customers worsheet'!B:B)</f>
        <v>Harwilll Bishell</v>
      </c>
      <c r="G413" s="2" t="str">
        <f>IF(_xlfn.XLOOKUP(F413,'customers worsheet'!B:B,'customers worsheet'!C:C," ",0)=0," ", _xlfn.XLOOKUP(F413,'customers worsheet'!B:B,'customers worsheet'!C:C," ",0))</f>
        <v xml:space="preserve"> </v>
      </c>
      <c r="H413" s="2" t="str">
        <f>_xlfn.XLOOKUP(F413,'customers worsheet'!B:B,'customers worsheet'!G:G)</f>
        <v>United States</v>
      </c>
      <c r="I413" t="str">
        <f>_xlfn.XLOOKUP(D413,'products worsheet'!A:A,'products worsheet'!B:B)</f>
        <v>Lib</v>
      </c>
      <c r="J413" t="str">
        <f t="shared" si="13"/>
        <v>Liberica</v>
      </c>
      <c r="K413" t="str">
        <f>_xlfn.XLOOKUP(D413,'products worsheet'!A:A,'products worsheet'!D:D)</f>
        <v>M</v>
      </c>
      <c r="L413" t="str">
        <f t="shared" si="12"/>
        <v>Medium</v>
      </c>
      <c r="M413" s="5">
        <f>_xlfn.XLOOKUP(D413,'products worsheet'!A:A,'products worsheet'!F:F)</f>
        <v>1</v>
      </c>
      <c r="N413" s="7">
        <f>_xlfn.XLOOKUP(D413,'products worsheet'!A:A,'products worsheet'!G:G)</f>
        <v>14.55</v>
      </c>
      <c r="O413" s="9">
        <f>N413*E413</f>
        <v>87.300000000000011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_xlfn.XLOOKUP('orders worksheet'!C414,'customers worsheet'!A:A,'customers worsheet'!B:B)</f>
        <v>Freeland Missenden</v>
      </c>
      <c r="G414" s="2" t="str">
        <f>IF(_xlfn.XLOOKUP(F414,'customers worsheet'!B:B,'customers worsheet'!C:C," ",0)=0," ", _xlfn.XLOOKUP(F414,'customers worsheet'!B:B,'customers worsheet'!C:C," ",0))</f>
        <v xml:space="preserve"> </v>
      </c>
      <c r="H414" s="2" t="str">
        <f>_xlfn.XLOOKUP(F414,'customers worsheet'!B:B,'customers worsheet'!G:G)</f>
        <v>United States</v>
      </c>
      <c r="I414" t="str">
        <f>_xlfn.XLOOKUP(D414,'products worsheet'!A:A,'products worsheet'!B:B)</f>
        <v>Ara</v>
      </c>
      <c r="J414" t="str">
        <f t="shared" si="13"/>
        <v>Arabica</v>
      </c>
      <c r="K414" t="str">
        <f>_xlfn.XLOOKUP(D414,'products worsheet'!A:A,'products worsheet'!D:D)</f>
        <v>M</v>
      </c>
      <c r="L414" t="str">
        <f t="shared" si="12"/>
        <v>Medium</v>
      </c>
      <c r="M414" s="5">
        <f>_xlfn.XLOOKUP(D414,'products worsheet'!A:A,'products worsheet'!F:F)</f>
        <v>1</v>
      </c>
      <c r="N414" s="7">
        <f>_xlfn.XLOOKUP(D414,'products worsheet'!A:A,'products worsheet'!G:G)</f>
        <v>11.25</v>
      </c>
      <c r="O414" s="9">
        <f>N414*E414</f>
        <v>56.25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_xlfn.XLOOKUP('orders worksheet'!C415,'customers worsheet'!A:A,'customers worsheet'!B:B)</f>
        <v>Waylan Springall</v>
      </c>
      <c r="G415" s="2" t="str">
        <f>IF(_xlfn.XLOOKUP(F415,'customers worsheet'!B:B,'customers worsheet'!C:C," ",0)=0," ", _xlfn.XLOOKUP(F415,'customers worsheet'!B:B,'customers worsheet'!C:C," ",0))</f>
        <v>wspringallbh@jugem.jp</v>
      </c>
      <c r="H415" s="2" t="str">
        <f>_xlfn.XLOOKUP(F415,'customers worsheet'!B:B,'customers worsheet'!G:G)</f>
        <v>United States</v>
      </c>
      <c r="I415" t="str">
        <f>_xlfn.XLOOKUP(D415,'products worsheet'!A:A,'products worsheet'!B:B)</f>
        <v>Lib</v>
      </c>
      <c r="J415" t="str">
        <f t="shared" si="13"/>
        <v>Liberica</v>
      </c>
      <c r="K415" t="str">
        <f>_xlfn.XLOOKUP(D415,'products worsheet'!A:A,'products worsheet'!D:D)</f>
        <v>L</v>
      </c>
      <c r="L415" t="str">
        <f t="shared" si="12"/>
        <v>Light</v>
      </c>
      <c r="M415" s="5">
        <f>_xlfn.XLOOKUP(D415,'products worsheet'!A:A,'products worsheet'!F:F)</f>
        <v>2.5</v>
      </c>
      <c r="N415" s="7">
        <f>_xlfn.XLOOKUP(D415,'products worsheet'!A:A,'products worsheet'!G:G)</f>
        <v>36.454999999999998</v>
      </c>
      <c r="O415" s="9">
        <f>N415*E415</f>
        <v>36.454999999999998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_xlfn.XLOOKUP('orders worksheet'!C416,'customers worsheet'!A:A,'customers worsheet'!B:B)</f>
        <v>Kiri Avramow</v>
      </c>
      <c r="G416" s="2" t="str">
        <f>IF(_xlfn.XLOOKUP(F416,'customers worsheet'!B:B,'customers worsheet'!C:C," ",0)=0," ", _xlfn.XLOOKUP(F416,'customers worsheet'!B:B,'customers worsheet'!C:C," ",0))</f>
        <v xml:space="preserve"> </v>
      </c>
      <c r="H416" s="2" t="str">
        <f>_xlfn.XLOOKUP(F416,'customers worsheet'!B:B,'customers worsheet'!G:G)</f>
        <v>United States</v>
      </c>
      <c r="I416" t="str">
        <f>_xlfn.XLOOKUP(D416,'products worsheet'!A:A,'products worsheet'!B:B)</f>
        <v>Rob</v>
      </c>
      <c r="J416" t="str">
        <f t="shared" si="13"/>
        <v>Robusta</v>
      </c>
      <c r="K416" t="str">
        <f>_xlfn.XLOOKUP(D416,'products worsheet'!A:A,'products worsheet'!D:D)</f>
        <v>L</v>
      </c>
      <c r="L416" t="str">
        <f t="shared" si="12"/>
        <v>Light</v>
      </c>
      <c r="M416" s="5">
        <f>_xlfn.XLOOKUP(D416,'products worsheet'!A:A,'products worsheet'!F:F)</f>
        <v>0.2</v>
      </c>
      <c r="N416" s="7">
        <f>_xlfn.XLOOKUP(D416,'products worsheet'!A:A,'products worsheet'!G:G)</f>
        <v>3.5849999999999995</v>
      </c>
      <c r="O416" s="9">
        <f>N416*E416</f>
        <v>10.754999999999999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_xlfn.XLOOKUP('orders worksheet'!C417,'customers worsheet'!A:A,'customers worsheet'!B:B)</f>
        <v>Gregg Hawkyens</v>
      </c>
      <c r="G417" s="2" t="str">
        <f>IF(_xlfn.XLOOKUP(F417,'customers worsheet'!B:B,'customers worsheet'!C:C," ",0)=0," ", _xlfn.XLOOKUP(F417,'customers worsheet'!B:B,'customers worsheet'!C:C," ",0))</f>
        <v>ghawkyensbj@census.gov</v>
      </c>
      <c r="H417" s="2" t="str">
        <f>_xlfn.XLOOKUP(F417,'customers worsheet'!B:B,'customers worsheet'!G:G)</f>
        <v>United States</v>
      </c>
      <c r="I417" t="str">
        <f>_xlfn.XLOOKUP(D417,'products worsheet'!A:A,'products worsheet'!B:B)</f>
        <v>Rob</v>
      </c>
      <c r="J417" t="str">
        <f t="shared" si="13"/>
        <v>Robusta</v>
      </c>
      <c r="K417" t="str">
        <f>_xlfn.XLOOKUP(D417,'products worsheet'!A:A,'products worsheet'!D:D)</f>
        <v>M</v>
      </c>
      <c r="L417" t="str">
        <f t="shared" si="12"/>
        <v>Medium</v>
      </c>
      <c r="M417" s="5">
        <f>_xlfn.XLOOKUP(D417,'products worsheet'!A:A,'products worsheet'!F:F)</f>
        <v>0.2</v>
      </c>
      <c r="N417" s="7">
        <f>_xlfn.XLOOKUP(D417,'products worsheet'!A:A,'products worsheet'!G:G)</f>
        <v>2.9849999999999999</v>
      </c>
      <c r="O417" s="9">
        <f>N417*E417</f>
        <v>8.9550000000000001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_xlfn.XLOOKUP('orders worksheet'!C418,'customers worsheet'!A:A,'customers worsheet'!B:B)</f>
        <v>Reggis Pracy</v>
      </c>
      <c r="G418" s="2" t="str">
        <f>IF(_xlfn.XLOOKUP(F418,'customers worsheet'!B:B,'customers worsheet'!C:C," ",0)=0," ", _xlfn.XLOOKUP(F418,'customers worsheet'!B:B,'customers worsheet'!C:C," ",0))</f>
        <v xml:space="preserve"> </v>
      </c>
      <c r="H418" s="2" t="str">
        <f>_xlfn.XLOOKUP(F418,'customers worsheet'!B:B,'customers worsheet'!G:G)</f>
        <v>United States</v>
      </c>
      <c r="I418" t="str">
        <f>_xlfn.XLOOKUP(D418,'products worsheet'!A:A,'products worsheet'!B:B)</f>
        <v>Ara</v>
      </c>
      <c r="J418" t="str">
        <f t="shared" si="13"/>
        <v>Arabica</v>
      </c>
      <c r="K418" t="str">
        <f>_xlfn.XLOOKUP(D418,'products worsheet'!A:A,'products worsheet'!D:D)</f>
        <v>L</v>
      </c>
      <c r="L418" t="str">
        <f t="shared" si="12"/>
        <v>Light</v>
      </c>
      <c r="M418" s="5">
        <f>_xlfn.XLOOKUP(D418,'products worsheet'!A:A,'products worsheet'!F:F)</f>
        <v>0.5</v>
      </c>
      <c r="N418" s="7">
        <f>_xlfn.XLOOKUP(D418,'products worsheet'!A:A,'products worsheet'!G:G)</f>
        <v>7.77</v>
      </c>
      <c r="O418" s="9">
        <f>N418*E418</f>
        <v>23.31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_xlfn.XLOOKUP('orders worksheet'!C419,'customers worsheet'!A:A,'customers worsheet'!B:B)</f>
        <v>Paula Denis</v>
      </c>
      <c r="G419" s="2" t="str">
        <f>IF(_xlfn.XLOOKUP(F419,'customers worsheet'!B:B,'customers worsheet'!C:C," ",0)=0," ", _xlfn.XLOOKUP(F419,'customers worsheet'!B:B,'customers worsheet'!C:C," ",0))</f>
        <v xml:space="preserve"> </v>
      </c>
      <c r="H419" s="2" t="str">
        <f>_xlfn.XLOOKUP(F419,'customers worsheet'!B:B,'customers worsheet'!G:G)</f>
        <v>United States</v>
      </c>
      <c r="I419" t="str">
        <f>_xlfn.XLOOKUP(D419,'products worsheet'!A:A,'products worsheet'!B:B)</f>
        <v>Ara</v>
      </c>
      <c r="J419" t="str">
        <f t="shared" si="13"/>
        <v>Arabica</v>
      </c>
      <c r="K419" t="str">
        <f>_xlfn.XLOOKUP(D419,'products worsheet'!A:A,'products worsheet'!D:D)</f>
        <v>L</v>
      </c>
      <c r="L419" t="str">
        <f t="shared" si="12"/>
        <v>Light</v>
      </c>
      <c r="M419" s="5">
        <f>_xlfn.XLOOKUP(D419,'products worsheet'!A:A,'products worsheet'!F:F)</f>
        <v>2.5</v>
      </c>
      <c r="N419" s="7">
        <f>_xlfn.XLOOKUP(D419,'products worsheet'!A:A,'products worsheet'!G:G)</f>
        <v>29.784999999999997</v>
      </c>
      <c r="O419" s="9">
        <f>N419*E419</f>
        <v>29.784999999999997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_xlfn.XLOOKUP('orders worksheet'!C420,'customers worsheet'!A:A,'customers worsheet'!B:B)</f>
        <v>Broderick McGilvra</v>
      </c>
      <c r="G420" s="2" t="str">
        <f>IF(_xlfn.XLOOKUP(F420,'customers worsheet'!B:B,'customers worsheet'!C:C," ",0)=0," ", _xlfn.XLOOKUP(F420,'customers worsheet'!B:B,'customers worsheet'!C:C," ",0))</f>
        <v>bmcgilvrabm@so-net.ne.jp</v>
      </c>
      <c r="H420" s="2" t="str">
        <f>_xlfn.XLOOKUP(F420,'customers worsheet'!B:B,'customers worsheet'!G:G)</f>
        <v>United States</v>
      </c>
      <c r="I420" t="str">
        <f>_xlfn.XLOOKUP(D420,'products worsheet'!A:A,'products worsheet'!B:B)</f>
        <v>Ara</v>
      </c>
      <c r="J420" t="str">
        <f t="shared" si="13"/>
        <v>Arabica</v>
      </c>
      <c r="K420" t="str">
        <f>_xlfn.XLOOKUP(D420,'products worsheet'!A:A,'products worsheet'!D:D)</f>
        <v>L</v>
      </c>
      <c r="L420" t="str">
        <f t="shared" si="12"/>
        <v>Light</v>
      </c>
      <c r="M420" s="5">
        <f>_xlfn.XLOOKUP(D420,'products worsheet'!A:A,'products worsheet'!F:F)</f>
        <v>2.5</v>
      </c>
      <c r="N420" s="7">
        <f>_xlfn.XLOOKUP(D420,'products worsheet'!A:A,'products worsheet'!G:G)</f>
        <v>29.784999999999997</v>
      </c>
      <c r="O420" s="9">
        <f>N420*E420</f>
        <v>148.92499999999998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_xlfn.XLOOKUP('orders worksheet'!C421,'customers worsheet'!A:A,'customers worsheet'!B:B)</f>
        <v>Annabella Danzey</v>
      </c>
      <c r="G421" s="2" t="str">
        <f>IF(_xlfn.XLOOKUP(F421,'customers worsheet'!B:B,'customers worsheet'!C:C," ",0)=0," ", _xlfn.XLOOKUP(F421,'customers worsheet'!B:B,'customers worsheet'!C:C," ",0))</f>
        <v>adanzeybn@github.com</v>
      </c>
      <c r="H421" s="2" t="str">
        <f>_xlfn.XLOOKUP(F421,'customers worsheet'!B:B,'customers worsheet'!G:G)</f>
        <v>United States</v>
      </c>
      <c r="I421" t="str">
        <f>_xlfn.XLOOKUP(D421,'products worsheet'!A:A,'products worsheet'!B:B)</f>
        <v>Lib</v>
      </c>
      <c r="J421" t="str">
        <f t="shared" si="13"/>
        <v>Liberica</v>
      </c>
      <c r="K421" t="str">
        <f>_xlfn.XLOOKUP(D421,'products worsheet'!A:A,'products worsheet'!D:D)</f>
        <v>M</v>
      </c>
      <c r="L421" t="str">
        <f t="shared" si="12"/>
        <v>Medium</v>
      </c>
      <c r="M421" s="5">
        <f>_xlfn.XLOOKUP(D421,'products worsheet'!A:A,'products worsheet'!F:F)</f>
        <v>0.5</v>
      </c>
      <c r="N421" s="7">
        <f>_xlfn.XLOOKUP(D421,'products worsheet'!A:A,'products worsheet'!G:G)</f>
        <v>8.73</v>
      </c>
      <c r="O421" s="9">
        <f>N421*E421</f>
        <v>8.73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_xlfn.XLOOKUP('orders worksheet'!C422,'customers worsheet'!A:A,'customers worsheet'!B:B)</f>
        <v>Terri Farra</v>
      </c>
      <c r="G422" s="2" t="str">
        <f>IF(_xlfn.XLOOKUP(F422,'customers worsheet'!B:B,'customers worsheet'!C:C," ",0)=0," ", _xlfn.XLOOKUP(F422,'customers worsheet'!B:B,'customers worsheet'!C:C," ",0))</f>
        <v>tfarraac@behance.net</v>
      </c>
      <c r="H422" s="2" t="str">
        <f>_xlfn.XLOOKUP(F422,'customers worsheet'!B:B,'customers worsheet'!G:G)</f>
        <v>United States</v>
      </c>
      <c r="I422" t="str">
        <f>_xlfn.XLOOKUP(D422,'products worsheet'!A:A,'products worsheet'!B:B)</f>
        <v>Lib</v>
      </c>
      <c r="J422" t="str">
        <f t="shared" si="13"/>
        <v>Liberica</v>
      </c>
      <c r="K422" t="str">
        <f>_xlfn.XLOOKUP(D422,'products worsheet'!A:A,'products worsheet'!D:D)</f>
        <v>D</v>
      </c>
      <c r="L422" t="str">
        <f t="shared" si="12"/>
        <v>Dark</v>
      </c>
      <c r="M422" s="5">
        <f>_xlfn.XLOOKUP(D422,'products worsheet'!A:A,'products worsheet'!F:F)</f>
        <v>0.5</v>
      </c>
      <c r="N422" s="7">
        <f>_xlfn.XLOOKUP(D422,'products worsheet'!A:A,'products worsheet'!G:G)</f>
        <v>7.77</v>
      </c>
      <c r="O422" s="9">
        <f>N422*E422</f>
        <v>31.08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_xlfn.XLOOKUP('orders worksheet'!C423,'customers worsheet'!A:A,'customers worsheet'!B:B)</f>
        <v>Terri Farra</v>
      </c>
      <c r="G423" s="2" t="str">
        <f>IF(_xlfn.XLOOKUP(F423,'customers worsheet'!B:B,'customers worsheet'!C:C," ",0)=0," ", _xlfn.XLOOKUP(F423,'customers worsheet'!B:B,'customers worsheet'!C:C," ",0))</f>
        <v>tfarraac@behance.net</v>
      </c>
      <c r="H423" s="2" t="str">
        <f>_xlfn.XLOOKUP(F423,'customers worsheet'!B:B,'customers worsheet'!G:G)</f>
        <v>United States</v>
      </c>
      <c r="I423" t="str">
        <f>_xlfn.XLOOKUP(D423,'products worsheet'!A:A,'products worsheet'!B:B)</f>
        <v>Ara</v>
      </c>
      <c r="J423" t="str">
        <f t="shared" si="13"/>
        <v>Arabica</v>
      </c>
      <c r="K423" t="str">
        <f>_xlfn.XLOOKUP(D423,'products worsheet'!A:A,'products worsheet'!D:D)</f>
        <v>D</v>
      </c>
      <c r="L423" t="str">
        <f t="shared" si="12"/>
        <v>Dark</v>
      </c>
      <c r="M423" s="5">
        <f>_xlfn.XLOOKUP(D423,'products worsheet'!A:A,'products worsheet'!F:F)</f>
        <v>2.5</v>
      </c>
      <c r="N423" s="7">
        <f>_xlfn.XLOOKUP(D423,'products worsheet'!A:A,'products worsheet'!G:G)</f>
        <v>22.884999999999998</v>
      </c>
      <c r="O423" s="9">
        <f>N423*E423</f>
        <v>137.31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_xlfn.XLOOKUP('orders worksheet'!C424,'customers worsheet'!A:A,'customers worsheet'!B:B)</f>
        <v>Nevins Glowacz</v>
      </c>
      <c r="G424" s="2" t="str">
        <f>IF(_xlfn.XLOOKUP(F424,'customers worsheet'!B:B,'customers worsheet'!C:C," ",0)=0," ", _xlfn.XLOOKUP(F424,'customers worsheet'!B:B,'customers worsheet'!C:C," ",0))</f>
        <v xml:space="preserve"> </v>
      </c>
      <c r="H424" s="2" t="str">
        <f>_xlfn.XLOOKUP(F424,'customers worsheet'!B:B,'customers worsheet'!G:G)</f>
        <v>United States</v>
      </c>
      <c r="I424" t="str">
        <f>_xlfn.XLOOKUP(D424,'products worsheet'!A:A,'products worsheet'!B:B)</f>
        <v>Ara</v>
      </c>
      <c r="J424" t="str">
        <f t="shared" si="13"/>
        <v>Arabica</v>
      </c>
      <c r="K424" t="str">
        <f>_xlfn.XLOOKUP(D424,'products worsheet'!A:A,'products worsheet'!D:D)</f>
        <v>D</v>
      </c>
      <c r="L424" t="str">
        <f t="shared" si="12"/>
        <v>Dark</v>
      </c>
      <c r="M424" s="5">
        <f>_xlfn.XLOOKUP(D424,'products worsheet'!A:A,'products worsheet'!F:F)</f>
        <v>0.5</v>
      </c>
      <c r="N424" s="7">
        <f>_xlfn.XLOOKUP(D424,'products worsheet'!A:A,'products worsheet'!G:G)</f>
        <v>5.97</v>
      </c>
      <c r="O424" s="9">
        <f>N424*E424</f>
        <v>29.849999999999998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_xlfn.XLOOKUP('orders worksheet'!C425,'customers worsheet'!A:A,'customers worsheet'!B:B)</f>
        <v>Adelice Isabell</v>
      </c>
      <c r="G425" s="2" t="str">
        <f>IF(_xlfn.XLOOKUP(F425,'customers worsheet'!B:B,'customers worsheet'!C:C," ",0)=0," ", _xlfn.XLOOKUP(F425,'customers worsheet'!B:B,'customers worsheet'!C:C," ",0))</f>
        <v xml:space="preserve"> </v>
      </c>
      <c r="H425" s="2" t="str">
        <f>_xlfn.XLOOKUP(F425,'customers worsheet'!B:B,'customers worsheet'!G:G)</f>
        <v>United States</v>
      </c>
      <c r="I425" t="str">
        <f>_xlfn.XLOOKUP(D425,'products worsheet'!A:A,'products worsheet'!B:B)</f>
        <v>Rob</v>
      </c>
      <c r="J425" t="str">
        <f t="shared" si="13"/>
        <v>Robusta</v>
      </c>
      <c r="K425" t="str">
        <f>_xlfn.XLOOKUP(D425,'products worsheet'!A:A,'products worsheet'!D:D)</f>
        <v>M</v>
      </c>
      <c r="L425" t="str">
        <f t="shared" si="12"/>
        <v>Medium</v>
      </c>
      <c r="M425" s="5">
        <f>_xlfn.XLOOKUP(D425,'products worsheet'!A:A,'products worsheet'!F:F)</f>
        <v>0.5</v>
      </c>
      <c r="N425" s="7">
        <f>_xlfn.XLOOKUP(D425,'products worsheet'!A:A,'products worsheet'!G:G)</f>
        <v>5.97</v>
      </c>
      <c r="O425" s="9">
        <f>N425*E425</f>
        <v>17.91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_xlfn.XLOOKUP('orders worksheet'!C426,'customers worsheet'!A:A,'customers worsheet'!B:B)</f>
        <v>Yulma Dombrell</v>
      </c>
      <c r="G426" s="2" t="str">
        <f>IF(_xlfn.XLOOKUP(F426,'customers worsheet'!B:B,'customers worsheet'!C:C," ",0)=0," ", _xlfn.XLOOKUP(F426,'customers worsheet'!B:B,'customers worsheet'!C:C," ",0))</f>
        <v>ydombrellbs@dedecms.com</v>
      </c>
      <c r="H426" s="2" t="str">
        <f>_xlfn.XLOOKUP(F426,'customers worsheet'!B:B,'customers worsheet'!G:G)</f>
        <v>United States</v>
      </c>
      <c r="I426" t="str">
        <f>_xlfn.XLOOKUP(D426,'products worsheet'!A:A,'products worsheet'!B:B)</f>
        <v>Exc</v>
      </c>
      <c r="J426" t="str">
        <f t="shared" si="13"/>
        <v>Excelsa</v>
      </c>
      <c r="K426" t="str">
        <f>_xlfn.XLOOKUP(D426,'products worsheet'!A:A,'products worsheet'!D:D)</f>
        <v>L</v>
      </c>
      <c r="L426" t="str">
        <f t="shared" si="12"/>
        <v>Light</v>
      </c>
      <c r="M426" s="5">
        <f>_xlfn.XLOOKUP(D426,'products worsheet'!A:A,'products worsheet'!F:F)</f>
        <v>0.5</v>
      </c>
      <c r="N426" s="7">
        <f>_xlfn.XLOOKUP(D426,'products worsheet'!A:A,'products worsheet'!G:G)</f>
        <v>8.91</v>
      </c>
      <c r="O426" s="9">
        <f>N426*E426</f>
        <v>26.73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_xlfn.XLOOKUP('orders worksheet'!C427,'customers worsheet'!A:A,'customers worsheet'!B:B)</f>
        <v>Alric Darth</v>
      </c>
      <c r="G427" s="2" t="str">
        <f>IF(_xlfn.XLOOKUP(F427,'customers worsheet'!B:B,'customers worsheet'!C:C," ",0)=0," ", _xlfn.XLOOKUP(F427,'customers worsheet'!B:B,'customers worsheet'!C:C," ",0))</f>
        <v>adarthbt@t.co</v>
      </c>
      <c r="H427" s="2" t="str">
        <f>_xlfn.XLOOKUP(F427,'customers worsheet'!B:B,'customers worsheet'!G:G)</f>
        <v>United States</v>
      </c>
      <c r="I427" t="str">
        <f>_xlfn.XLOOKUP(D427,'products worsheet'!A:A,'products worsheet'!B:B)</f>
        <v>Rob</v>
      </c>
      <c r="J427" t="str">
        <f t="shared" si="13"/>
        <v>Robusta</v>
      </c>
      <c r="K427" t="str">
        <f>_xlfn.XLOOKUP(D427,'products worsheet'!A:A,'products worsheet'!D:D)</f>
        <v>D</v>
      </c>
      <c r="L427" t="str">
        <f t="shared" si="12"/>
        <v>Dark</v>
      </c>
      <c r="M427" s="5">
        <f>_xlfn.XLOOKUP(D427,'products worsheet'!A:A,'products worsheet'!F:F)</f>
        <v>1</v>
      </c>
      <c r="N427" s="7">
        <f>_xlfn.XLOOKUP(D427,'products worsheet'!A:A,'products worsheet'!G:G)</f>
        <v>8.9499999999999993</v>
      </c>
      <c r="O427" s="9">
        <f>N427*E427</f>
        <v>17.899999999999999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_xlfn.XLOOKUP('orders worksheet'!C428,'customers worsheet'!A:A,'customers worsheet'!B:B)</f>
        <v>Manuel Darrigoe</v>
      </c>
      <c r="G428" s="2" t="str">
        <f>IF(_xlfn.XLOOKUP(F428,'customers worsheet'!B:B,'customers worsheet'!C:C," ",0)=0," ", _xlfn.XLOOKUP(F428,'customers worsheet'!B:B,'customers worsheet'!C:C," ",0))</f>
        <v>mdarrigoebu@hud.gov</v>
      </c>
      <c r="H428" s="2" t="str">
        <f>_xlfn.XLOOKUP(F428,'customers worsheet'!B:B,'customers worsheet'!G:G)</f>
        <v>Ireland</v>
      </c>
      <c r="I428" t="str">
        <f>_xlfn.XLOOKUP(D428,'products worsheet'!A:A,'products worsheet'!B:B)</f>
        <v>Rob</v>
      </c>
      <c r="J428" t="str">
        <f t="shared" si="13"/>
        <v>Robusta</v>
      </c>
      <c r="K428" t="str">
        <f>_xlfn.XLOOKUP(D428,'products worsheet'!A:A,'products worsheet'!D:D)</f>
        <v>L</v>
      </c>
      <c r="L428" t="str">
        <f t="shared" si="12"/>
        <v>Light</v>
      </c>
      <c r="M428" s="5">
        <f>_xlfn.XLOOKUP(D428,'products worsheet'!A:A,'products worsheet'!F:F)</f>
        <v>0.2</v>
      </c>
      <c r="N428" s="7">
        <f>_xlfn.XLOOKUP(D428,'products worsheet'!A:A,'products worsheet'!G:G)</f>
        <v>3.5849999999999995</v>
      </c>
      <c r="O428" s="9">
        <f>N428*E428</f>
        <v>14.339999999999998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_xlfn.XLOOKUP('orders worksheet'!C429,'customers worsheet'!A:A,'customers worsheet'!B:B)</f>
        <v>Kynthia Berick</v>
      </c>
      <c r="G429" s="2" t="str">
        <f>IF(_xlfn.XLOOKUP(F429,'customers worsheet'!B:B,'customers worsheet'!C:C," ",0)=0," ", _xlfn.XLOOKUP(F429,'customers worsheet'!B:B,'customers worsheet'!C:C," ",0))</f>
        <v xml:space="preserve"> </v>
      </c>
      <c r="H429" s="2" t="str">
        <f>_xlfn.XLOOKUP(F429,'customers worsheet'!B:B,'customers worsheet'!G:G)</f>
        <v>United States</v>
      </c>
      <c r="I429" t="str">
        <f>_xlfn.XLOOKUP(D429,'products worsheet'!A:A,'products worsheet'!B:B)</f>
        <v>Ara</v>
      </c>
      <c r="J429" t="str">
        <f t="shared" si="13"/>
        <v>Arabica</v>
      </c>
      <c r="K429" t="str">
        <f>_xlfn.XLOOKUP(D429,'products worsheet'!A:A,'products worsheet'!D:D)</f>
        <v>M</v>
      </c>
      <c r="L429" t="str">
        <f t="shared" si="12"/>
        <v>Medium</v>
      </c>
      <c r="M429" s="5">
        <f>_xlfn.XLOOKUP(D429,'products worsheet'!A:A,'products worsheet'!F:F)</f>
        <v>2.5</v>
      </c>
      <c r="N429" s="7">
        <f>_xlfn.XLOOKUP(D429,'products worsheet'!A:A,'products worsheet'!G:G)</f>
        <v>25.874999999999996</v>
      </c>
      <c r="O429" s="9">
        <f>N429*E429</f>
        <v>77.624999999999986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_xlfn.XLOOKUP('orders worksheet'!C430,'customers worsheet'!A:A,'customers worsheet'!B:B)</f>
        <v>Minetta Ackrill</v>
      </c>
      <c r="G430" s="2" t="str">
        <f>IF(_xlfn.XLOOKUP(F430,'customers worsheet'!B:B,'customers worsheet'!C:C," ",0)=0," ", _xlfn.XLOOKUP(F430,'customers worsheet'!B:B,'customers worsheet'!C:C," ",0))</f>
        <v>mackrillbw@bandcamp.com</v>
      </c>
      <c r="H430" s="2" t="str">
        <f>_xlfn.XLOOKUP(F430,'customers worsheet'!B:B,'customers worsheet'!G:G)</f>
        <v>United States</v>
      </c>
      <c r="I430" t="str">
        <f>_xlfn.XLOOKUP(D430,'products worsheet'!A:A,'products worsheet'!B:B)</f>
        <v>Rob</v>
      </c>
      <c r="J430" t="str">
        <f t="shared" si="13"/>
        <v>Robusta</v>
      </c>
      <c r="K430" t="str">
        <f>_xlfn.XLOOKUP(D430,'products worsheet'!A:A,'products worsheet'!D:D)</f>
        <v>L</v>
      </c>
      <c r="L430" t="str">
        <f t="shared" si="12"/>
        <v>Light</v>
      </c>
      <c r="M430" s="5">
        <f>_xlfn.XLOOKUP(D430,'products worsheet'!A:A,'products worsheet'!F:F)</f>
        <v>1</v>
      </c>
      <c r="N430" s="7">
        <f>_xlfn.XLOOKUP(D430,'products worsheet'!A:A,'products worsheet'!G:G)</f>
        <v>11.95</v>
      </c>
      <c r="O430" s="9">
        <f>N430*E430</f>
        <v>59.75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_xlfn.XLOOKUP('orders worksheet'!C431,'customers worsheet'!A:A,'customers worsheet'!B:B)</f>
        <v>Terri Farra</v>
      </c>
      <c r="G431" s="2" t="str">
        <f>IF(_xlfn.XLOOKUP(F431,'customers worsheet'!B:B,'customers worsheet'!C:C," ",0)=0," ", _xlfn.XLOOKUP(F431,'customers worsheet'!B:B,'customers worsheet'!C:C," ",0))</f>
        <v>tfarraac@behance.net</v>
      </c>
      <c r="H431" s="2" t="str">
        <f>_xlfn.XLOOKUP(F431,'customers worsheet'!B:B,'customers worsheet'!G:G)</f>
        <v>United States</v>
      </c>
      <c r="I431" t="str">
        <f>_xlfn.XLOOKUP(D431,'products worsheet'!A:A,'products worsheet'!B:B)</f>
        <v>Ara</v>
      </c>
      <c r="J431" t="str">
        <f t="shared" si="13"/>
        <v>Arabica</v>
      </c>
      <c r="K431" t="str">
        <f>_xlfn.XLOOKUP(D431,'products worsheet'!A:A,'products worsheet'!D:D)</f>
        <v>L</v>
      </c>
      <c r="L431" t="str">
        <f t="shared" si="12"/>
        <v>Light</v>
      </c>
      <c r="M431" s="5">
        <f>_xlfn.XLOOKUP(D431,'products worsheet'!A:A,'products worsheet'!F:F)</f>
        <v>1</v>
      </c>
      <c r="N431" s="7">
        <f>_xlfn.XLOOKUP(D431,'products worsheet'!A:A,'products worsheet'!G:G)</f>
        <v>12.95</v>
      </c>
      <c r="O431" s="9">
        <f>N431*E431</f>
        <v>77.699999999999989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_xlfn.XLOOKUP('orders worksheet'!C432,'customers worsheet'!A:A,'customers worsheet'!B:B)</f>
        <v>Melosa Kippen</v>
      </c>
      <c r="G432" s="2" t="str">
        <f>IF(_xlfn.XLOOKUP(F432,'customers worsheet'!B:B,'customers worsheet'!C:C," ",0)=0," ", _xlfn.XLOOKUP(F432,'customers worsheet'!B:B,'customers worsheet'!C:C," ",0))</f>
        <v>mkippenby@dion.ne.jp</v>
      </c>
      <c r="H432" s="2" t="str">
        <f>_xlfn.XLOOKUP(F432,'customers worsheet'!B:B,'customers worsheet'!G:G)</f>
        <v>United States</v>
      </c>
      <c r="I432" t="str">
        <f>_xlfn.XLOOKUP(D432,'products worsheet'!A:A,'products worsheet'!B:B)</f>
        <v>Rob</v>
      </c>
      <c r="J432" t="str">
        <f t="shared" si="13"/>
        <v>Robusta</v>
      </c>
      <c r="K432" t="str">
        <f>_xlfn.XLOOKUP(D432,'products worsheet'!A:A,'products worsheet'!D:D)</f>
        <v>D</v>
      </c>
      <c r="L432" t="str">
        <f t="shared" si="12"/>
        <v>Dark</v>
      </c>
      <c r="M432" s="5">
        <f>_xlfn.XLOOKUP(D432,'products worsheet'!A:A,'products worsheet'!F:F)</f>
        <v>0.2</v>
      </c>
      <c r="N432" s="7">
        <f>_xlfn.XLOOKUP(D432,'products worsheet'!A:A,'products worsheet'!G:G)</f>
        <v>2.6849999999999996</v>
      </c>
      <c r="O432" s="9">
        <f>N432*E432</f>
        <v>5.3699999999999992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_xlfn.XLOOKUP('orders worksheet'!C433,'customers worsheet'!A:A,'customers worsheet'!B:B)</f>
        <v>Witty Ranson</v>
      </c>
      <c r="G433" s="2" t="str">
        <f>IF(_xlfn.XLOOKUP(F433,'customers worsheet'!B:B,'customers worsheet'!C:C," ",0)=0," ", _xlfn.XLOOKUP(F433,'customers worsheet'!B:B,'customers worsheet'!C:C," ",0))</f>
        <v>wransonbz@ted.com</v>
      </c>
      <c r="H433" s="2" t="str">
        <f>_xlfn.XLOOKUP(F433,'customers worsheet'!B:B,'customers worsheet'!G:G)</f>
        <v>Ireland</v>
      </c>
      <c r="I433" t="str">
        <f>_xlfn.XLOOKUP(D433,'products worsheet'!A:A,'products worsheet'!B:B)</f>
        <v>Exc</v>
      </c>
      <c r="J433" t="str">
        <f t="shared" si="13"/>
        <v>Excelsa</v>
      </c>
      <c r="K433" t="str">
        <f>_xlfn.XLOOKUP(D433,'products worsheet'!A:A,'products worsheet'!D:D)</f>
        <v>D</v>
      </c>
      <c r="L433" t="str">
        <f t="shared" si="12"/>
        <v>Dark</v>
      </c>
      <c r="M433" s="5">
        <f>_xlfn.XLOOKUP(D433,'products worsheet'!A:A,'products worsheet'!F:F)</f>
        <v>2.5</v>
      </c>
      <c r="N433" s="7">
        <f>_xlfn.XLOOKUP(D433,'products worsheet'!A:A,'products worsheet'!G:G)</f>
        <v>27.945</v>
      </c>
      <c r="O433" s="9">
        <f>N433*E433</f>
        <v>83.835000000000008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_xlfn.XLOOKUP('orders worksheet'!C434,'customers worsheet'!A:A,'customers worsheet'!B:B)</f>
        <v>Rod Gowdie</v>
      </c>
      <c r="G434" s="2" t="str">
        <f>IF(_xlfn.XLOOKUP(F434,'customers worsheet'!B:B,'customers worsheet'!C:C," ",0)=0," ", _xlfn.XLOOKUP(F434,'customers worsheet'!B:B,'customers worsheet'!C:C," ",0))</f>
        <v xml:space="preserve"> </v>
      </c>
      <c r="H434" s="2" t="str">
        <f>_xlfn.XLOOKUP(F434,'customers worsheet'!B:B,'customers worsheet'!G:G)</f>
        <v>United States</v>
      </c>
      <c r="I434" t="str">
        <f>_xlfn.XLOOKUP(D434,'products worsheet'!A:A,'products worsheet'!B:B)</f>
        <v>Ara</v>
      </c>
      <c r="J434" t="str">
        <f t="shared" si="13"/>
        <v>Arabica</v>
      </c>
      <c r="K434" t="str">
        <f>_xlfn.XLOOKUP(D434,'products worsheet'!A:A,'products worsheet'!D:D)</f>
        <v>M</v>
      </c>
      <c r="L434" t="str">
        <f t="shared" si="12"/>
        <v>Medium</v>
      </c>
      <c r="M434" s="5">
        <f>_xlfn.XLOOKUP(D434,'products worsheet'!A:A,'products worsheet'!F:F)</f>
        <v>1</v>
      </c>
      <c r="N434" s="7">
        <f>_xlfn.XLOOKUP(D434,'products worsheet'!A:A,'products worsheet'!G:G)</f>
        <v>11.25</v>
      </c>
      <c r="O434" s="9">
        <f>N434*E434</f>
        <v>22.5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_xlfn.XLOOKUP('orders worksheet'!C435,'customers worsheet'!A:A,'customers worsheet'!B:B)</f>
        <v>Lemuel Rignold</v>
      </c>
      <c r="G435" s="2" t="str">
        <f>IF(_xlfn.XLOOKUP(F435,'customers worsheet'!B:B,'customers worsheet'!C:C," ",0)=0," ", _xlfn.XLOOKUP(F435,'customers worsheet'!B:B,'customers worsheet'!C:C," ",0))</f>
        <v>lrignoldc1@miibeian.gov.cn</v>
      </c>
      <c r="H435" s="2" t="str">
        <f>_xlfn.XLOOKUP(F435,'customers worsheet'!B:B,'customers worsheet'!G:G)</f>
        <v>United States</v>
      </c>
      <c r="I435" t="str">
        <f>_xlfn.XLOOKUP(D435,'products worsheet'!A:A,'products worsheet'!B:B)</f>
        <v>Lib</v>
      </c>
      <c r="J435" t="str">
        <f t="shared" si="13"/>
        <v>Liberica</v>
      </c>
      <c r="K435" t="str">
        <f>_xlfn.XLOOKUP(D435,'products worsheet'!A:A,'products worsheet'!D:D)</f>
        <v>M</v>
      </c>
      <c r="L435" t="str">
        <f t="shared" si="12"/>
        <v>Medium</v>
      </c>
      <c r="M435" s="5">
        <f>_xlfn.XLOOKUP(D435,'products worsheet'!A:A,'products worsheet'!F:F)</f>
        <v>2.5</v>
      </c>
      <c r="N435" s="7">
        <f>_xlfn.XLOOKUP(D435,'products worsheet'!A:A,'products worsheet'!G:G)</f>
        <v>33.464999999999996</v>
      </c>
      <c r="O435" s="9">
        <f>N435*E435</f>
        <v>200.78999999999996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_xlfn.XLOOKUP('orders worksheet'!C436,'customers worsheet'!A:A,'customers worsheet'!B:B)</f>
        <v>Nevsa Fields</v>
      </c>
      <c r="G436" s="2" t="str">
        <f>IF(_xlfn.XLOOKUP(F436,'customers worsheet'!B:B,'customers worsheet'!C:C," ",0)=0," ", _xlfn.XLOOKUP(F436,'customers worsheet'!B:B,'customers worsheet'!C:C," ",0))</f>
        <v xml:space="preserve"> </v>
      </c>
      <c r="H436" s="2" t="str">
        <f>_xlfn.XLOOKUP(F436,'customers worsheet'!B:B,'customers worsheet'!G:G)</f>
        <v>United States</v>
      </c>
      <c r="I436" t="str">
        <f>_xlfn.XLOOKUP(D436,'products worsheet'!A:A,'products worsheet'!B:B)</f>
        <v>Ara</v>
      </c>
      <c r="J436" t="str">
        <f t="shared" si="13"/>
        <v>Arabica</v>
      </c>
      <c r="K436" t="str">
        <f>_xlfn.XLOOKUP(D436,'products worsheet'!A:A,'products worsheet'!D:D)</f>
        <v>M</v>
      </c>
      <c r="L436" t="str">
        <f t="shared" si="12"/>
        <v>Medium</v>
      </c>
      <c r="M436" s="5">
        <f>_xlfn.XLOOKUP(D436,'products worsheet'!A:A,'products worsheet'!F:F)</f>
        <v>1</v>
      </c>
      <c r="N436" s="7">
        <f>_xlfn.XLOOKUP(D436,'products worsheet'!A:A,'products worsheet'!G:G)</f>
        <v>11.25</v>
      </c>
      <c r="O436" s="9">
        <f>N436*E436</f>
        <v>67.5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_xlfn.XLOOKUP('orders worksheet'!C437,'customers worsheet'!A:A,'customers worsheet'!B:B)</f>
        <v>Chance Rowthorn</v>
      </c>
      <c r="G437" s="2" t="str">
        <f>IF(_xlfn.XLOOKUP(F437,'customers worsheet'!B:B,'customers worsheet'!C:C," ",0)=0," ", _xlfn.XLOOKUP(F437,'customers worsheet'!B:B,'customers worsheet'!C:C," ",0))</f>
        <v>crowthornc3@msn.com</v>
      </c>
      <c r="H437" s="2" t="str">
        <f>_xlfn.XLOOKUP(F437,'customers worsheet'!B:B,'customers worsheet'!G:G)</f>
        <v>United States</v>
      </c>
      <c r="I437" t="str">
        <f>_xlfn.XLOOKUP(D437,'products worsheet'!A:A,'products worsheet'!B:B)</f>
        <v>Exc</v>
      </c>
      <c r="J437" t="str">
        <f t="shared" si="13"/>
        <v>Excelsa</v>
      </c>
      <c r="K437" t="str">
        <f>_xlfn.XLOOKUP(D437,'products worsheet'!A:A,'products worsheet'!D:D)</f>
        <v>M</v>
      </c>
      <c r="L437" t="str">
        <f t="shared" si="12"/>
        <v>Medium</v>
      </c>
      <c r="M437" s="5">
        <f>_xlfn.XLOOKUP(D437,'products worsheet'!A:A,'products worsheet'!F:F)</f>
        <v>0.5</v>
      </c>
      <c r="N437" s="7">
        <f>_xlfn.XLOOKUP(D437,'products worsheet'!A:A,'products worsheet'!G:G)</f>
        <v>8.25</v>
      </c>
      <c r="O437" s="9">
        <f>N437*E437</f>
        <v>8.25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_xlfn.XLOOKUP('orders worksheet'!C438,'customers worsheet'!A:A,'customers worsheet'!B:B)</f>
        <v>Orly Ryland</v>
      </c>
      <c r="G438" s="2" t="str">
        <f>IF(_xlfn.XLOOKUP(F438,'customers worsheet'!B:B,'customers worsheet'!C:C," ",0)=0," ", _xlfn.XLOOKUP(F438,'customers worsheet'!B:B,'customers worsheet'!C:C," ",0))</f>
        <v>orylandc4@deviantart.com</v>
      </c>
      <c r="H438" s="2" t="str">
        <f>_xlfn.XLOOKUP(F438,'customers worsheet'!B:B,'customers worsheet'!G:G)</f>
        <v>United States</v>
      </c>
      <c r="I438" t="str">
        <f>_xlfn.XLOOKUP(D438,'products worsheet'!A:A,'products worsheet'!B:B)</f>
        <v>Lib</v>
      </c>
      <c r="J438" t="str">
        <f t="shared" si="13"/>
        <v>Liberica</v>
      </c>
      <c r="K438" t="str">
        <f>_xlfn.XLOOKUP(D438,'products worsheet'!A:A,'products worsheet'!D:D)</f>
        <v>L</v>
      </c>
      <c r="L438" t="str">
        <f t="shared" si="12"/>
        <v>Light</v>
      </c>
      <c r="M438" s="5">
        <f>_xlfn.XLOOKUP(D438,'products worsheet'!A:A,'products worsheet'!F:F)</f>
        <v>0.2</v>
      </c>
      <c r="N438" s="7">
        <f>_xlfn.XLOOKUP(D438,'products worsheet'!A:A,'products worsheet'!G:G)</f>
        <v>4.7549999999999999</v>
      </c>
      <c r="O438" s="9">
        <f>N438*E438</f>
        <v>9.51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_xlfn.XLOOKUP('orders worksheet'!C439,'customers worsheet'!A:A,'customers worsheet'!B:B)</f>
        <v>Willabella Abramski</v>
      </c>
      <c r="G439" s="2" t="str">
        <f>IF(_xlfn.XLOOKUP(F439,'customers worsheet'!B:B,'customers worsheet'!C:C," ",0)=0," ", _xlfn.XLOOKUP(F439,'customers worsheet'!B:B,'customers worsheet'!C:C," ",0))</f>
        <v xml:space="preserve"> </v>
      </c>
      <c r="H439" s="2" t="str">
        <f>_xlfn.XLOOKUP(F439,'customers worsheet'!B:B,'customers worsheet'!G:G)</f>
        <v>United States</v>
      </c>
      <c r="I439" t="str">
        <f>_xlfn.XLOOKUP(D439,'products worsheet'!A:A,'products worsheet'!B:B)</f>
        <v>Lib</v>
      </c>
      <c r="J439" t="str">
        <f t="shared" si="13"/>
        <v>Liberica</v>
      </c>
      <c r="K439" t="str">
        <f>_xlfn.XLOOKUP(D439,'products worsheet'!A:A,'products worsheet'!D:D)</f>
        <v>D</v>
      </c>
      <c r="L439" t="str">
        <f t="shared" si="12"/>
        <v>Dark</v>
      </c>
      <c r="M439" s="5">
        <f>_xlfn.XLOOKUP(D439,'products worsheet'!A:A,'products worsheet'!F:F)</f>
        <v>2.5</v>
      </c>
      <c r="N439" s="7">
        <f>_xlfn.XLOOKUP(D439,'products worsheet'!A:A,'products worsheet'!G:G)</f>
        <v>29.784999999999997</v>
      </c>
      <c r="O439" s="9">
        <f>N439*E439</f>
        <v>29.784999999999997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_xlfn.XLOOKUP('orders worksheet'!C440,'customers worsheet'!A:A,'customers worsheet'!B:B)</f>
        <v>Morgen Seson</v>
      </c>
      <c r="G440" s="2" t="str">
        <f>IF(_xlfn.XLOOKUP(F440,'customers worsheet'!B:B,'customers worsheet'!C:C," ",0)=0," ", _xlfn.XLOOKUP(F440,'customers worsheet'!B:B,'customers worsheet'!C:C," ",0))</f>
        <v>msesonck@census.gov</v>
      </c>
      <c r="H440" s="2" t="str">
        <f>_xlfn.XLOOKUP(F440,'customers worsheet'!B:B,'customers worsheet'!G:G)</f>
        <v>United States</v>
      </c>
      <c r="I440" t="str">
        <f>_xlfn.XLOOKUP(D440,'products worsheet'!A:A,'products worsheet'!B:B)</f>
        <v>Lib</v>
      </c>
      <c r="J440" t="str">
        <f t="shared" si="13"/>
        <v>Liberica</v>
      </c>
      <c r="K440" t="str">
        <f>_xlfn.XLOOKUP(D440,'products worsheet'!A:A,'products worsheet'!D:D)</f>
        <v>D</v>
      </c>
      <c r="L440" t="str">
        <f t="shared" si="12"/>
        <v>Dark</v>
      </c>
      <c r="M440" s="5">
        <f>_xlfn.XLOOKUP(D440,'products worsheet'!A:A,'products worsheet'!F:F)</f>
        <v>0.5</v>
      </c>
      <c r="N440" s="7">
        <f>_xlfn.XLOOKUP(D440,'products worsheet'!A:A,'products worsheet'!G:G)</f>
        <v>7.77</v>
      </c>
      <c r="O440" s="9">
        <f>N440*E440</f>
        <v>15.54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_xlfn.XLOOKUP('orders worksheet'!C441,'customers worsheet'!A:A,'customers worsheet'!B:B)</f>
        <v>Chickie Ragless</v>
      </c>
      <c r="G441" s="2" t="str">
        <f>IF(_xlfn.XLOOKUP(F441,'customers worsheet'!B:B,'customers worsheet'!C:C," ",0)=0," ", _xlfn.XLOOKUP(F441,'customers worsheet'!B:B,'customers worsheet'!C:C," ",0))</f>
        <v>craglessc7@webmd.com</v>
      </c>
      <c r="H441" s="2" t="str">
        <f>_xlfn.XLOOKUP(F441,'customers worsheet'!B:B,'customers worsheet'!G:G)</f>
        <v>Ireland</v>
      </c>
      <c r="I441" t="str">
        <f>_xlfn.XLOOKUP(D441,'products worsheet'!A:A,'products worsheet'!B:B)</f>
        <v>Exc</v>
      </c>
      <c r="J441" t="str">
        <f t="shared" si="13"/>
        <v>Excelsa</v>
      </c>
      <c r="K441" t="str">
        <f>_xlfn.XLOOKUP(D441,'products worsheet'!A:A,'products worsheet'!D:D)</f>
        <v>L</v>
      </c>
      <c r="L441" t="str">
        <f t="shared" si="12"/>
        <v>Light</v>
      </c>
      <c r="M441" s="5">
        <f>_xlfn.XLOOKUP(D441,'products worsheet'!A:A,'products worsheet'!F:F)</f>
        <v>0.5</v>
      </c>
      <c r="N441" s="7">
        <f>_xlfn.XLOOKUP(D441,'products worsheet'!A:A,'products worsheet'!G:G)</f>
        <v>8.91</v>
      </c>
      <c r="O441" s="9">
        <f>N441*E441</f>
        <v>35.64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_xlfn.XLOOKUP('orders worksheet'!C442,'customers worsheet'!A:A,'customers worsheet'!B:B)</f>
        <v>Freda Hollows</v>
      </c>
      <c r="G442" s="2" t="str">
        <f>IF(_xlfn.XLOOKUP(F442,'customers worsheet'!B:B,'customers worsheet'!C:C," ",0)=0," ", _xlfn.XLOOKUP(F442,'customers worsheet'!B:B,'customers worsheet'!C:C," ",0))</f>
        <v>fhollowsc8@blogtalkradio.com</v>
      </c>
      <c r="H442" s="2" t="str">
        <f>_xlfn.XLOOKUP(F442,'customers worsheet'!B:B,'customers worsheet'!G:G)</f>
        <v>United States</v>
      </c>
      <c r="I442" t="str">
        <f>_xlfn.XLOOKUP(D442,'products worsheet'!A:A,'products worsheet'!B:B)</f>
        <v>Ara</v>
      </c>
      <c r="J442" t="str">
        <f t="shared" si="13"/>
        <v>Arabica</v>
      </c>
      <c r="K442" t="str">
        <f>_xlfn.XLOOKUP(D442,'products worsheet'!A:A,'products worsheet'!D:D)</f>
        <v>M</v>
      </c>
      <c r="L442" t="str">
        <f t="shared" si="12"/>
        <v>Medium</v>
      </c>
      <c r="M442" s="5">
        <f>_xlfn.XLOOKUP(D442,'products worsheet'!A:A,'products worsheet'!F:F)</f>
        <v>2.5</v>
      </c>
      <c r="N442" s="7">
        <f>_xlfn.XLOOKUP(D442,'products worsheet'!A:A,'products worsheet'!G:G)</f>
        <v>25.874999999999996</v>
      </c>
      <c r="O442" s="9">
        <f>N442*E442</f>
        <v>103.49999999999999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_xlfn.XLOOKUP('orders worksheet'!C443,'customers worsheet'!A:A,'customers worsheet'!B:B)</f>
        <v>Livy Lathleiff</v>
      </c>
      <c r="G443" s="2" t="str">
        <f>IF(_xlfn.XLOOKUP(F443,'customers worsheet'!B:B,'customers worsheet'!C:C," ",0)=0," ", _xlfn.XLOOKUP(F443,'customers worsheet'!B:B,'customers worsheet'!C:C," ",0))</f>
        <v>llathleiffc9@nationalgeographic.com</v>
      </c>
      <c r="H443" s="2" t="str">
        <f>_xlfn.XLOOKUP(F443,'customers worsheet'!B:B,'customers worsheet'!G:G)</f>
        <v>Ireland</v>
      </c>
      <c r="I443" t="str">
        <f>_xlfn.XLOOKUP(D443,'products worsheet'!A:A,'products worsheet'!B:B)</f>
        <v>Exc</v>
      </c>
      <c r="J443" t="str">
        <f t="shared" si="13"/>
        <v>Excelsa</v>
      </c>
      <c r="K443" t="str">
        <f>_xlfn.XLOOKUP(D443,'products worsheet'!A:A,'products worsheet'!D:D)</f>
        <v>D</v>
      </c>
      <c r="L443" t="str">
        <f t="shared" si="12"/>
        <v>Dark</v>
      </c>
      <c r="M443" s="5">
        <f>_xlfn.XLOOKUP(D443,'products worsheet'!A:A,'products worsheet'!F:F)</f>
        <v>1</v>
      </c>
      <c r="N443" s="7">
        <f>_xlfn.XLOOKUP(D443,'products worsheet'!A:A,'products worsheet'!G:G)</f>
        <v>12.15</v>
      </c>
      <c r="O443" s="9">
        <f>N443*E443</f>
        <v>36.450000000000003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_xlfn.XLOOKUP('orders worksheet'!C444,'customers worsheet'!A:A,'customers worsheet'!B:B)</f>
        <v>Koralle Heads</v>
      </c>
      <c r="G444" s="2" t="str">
        <f>IF(_xlfn.XLOOKUP(F444,'customers worsheet'!B:B,'customers worsheet'!C:C," ",0)=0," ", _xlfn.XLOOKUP(F444,'customers worsheet'!B:B,'customers worsheet'!C:C," ",0))</f>
        <v>kheadsca@jalbum.net</v>
      </c>
      <c r="H444" s="2" t="str">
        <f>_xlfn.XLOOKUP(F444,'customers worsheet'!B:B,'customers worsheet'!G:G)</f>
        <v>United States</v>
      </c>
      <c r="I444" t="str">
        <f>_xlfn.XLOOKUP(D444,'products worsheet'!A:A,'products worsheet'!B:B)</f>
        <v>Rob</v>
      </c>
      <c r="J444" t="str">
        <f t="shared" si="13"/>
        <v>Robusta</v>
      </c>
      <c r="K444" t="str">
        <f>_xlfn.XLOOKUP(D444,'products worsheet'!A:A,'products worsheet'!D:D)</f>
        <v>L</v>
      </c>
      <c r="L444" t="str">
        <f t="shared" si="12"/>
        <v>Light</v>
      </c>
      <c r="M444" s="5">
        <f>_xlfn.XLOOKUP(D444,'products worsheet'!A:A,'products worsheet'!F:F)</f>
        <v>0.5</v>
      </c>
      <c r="N444" s="7">
        <f>_xlfn.XLOOKUP(D444,'products worsheet'!A:A,'products worsheet'!G:G)</f>
        <v>7.169999999999999</v>
      </c>
      <c r="O444" s="9">
        <f>N444*E444</f>
        <v>35.849999999999994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_xlfn.XLOOKUP('orders worksheet'!C445,'customers worsheet'!A:A,'customers worsheet'!B:B)</f>
        <v>Theo Bowne</v>
      </c>
      <c r="G445" s="2" t="str">
        <f>IF(_xlfn.XLOOKUP(F445,'customers worsheet'!B:B,'customers worsheet'!C:C," ",0)=0," ", _xlfn.XLOOKUP(F445,'customers worsheet'!B:B,'customers worsheet'!C:C," ",0))</f>
        <v>tbownecb@unicef.org</v>
      </c>
      <c r="H445" s="2" t="str">
        <f>_xlfn.XLOOKUP(F445,'customers worsheet'!B:B,'customers worsheet'!G:G)</f>
        <v>Ireland</v>
      </c>
      <c r="I445" t="str">
        <f>_xlfn.XLOOKUP(D445,'products worsheet'!A:A,'products worsheet'!B:B)</f>
        <v>Exc</v>
      </c>
      <c r="J445" t="str">
        <f t="shared" si="13"/>
        <v>Excelsa</v>
      </c>
      <c r="K445" t="str">
        <f>_xlfn.XLOOKUP(D445,'products worsheet'!A:A,'products worsheet'!D:D)</f>
        <v>L</v>
      </c>
      <c r="L445" t="str">
        <f t="shared" si="12"/>
        <v>Light</v>
      </c>
      <c r="M445" s="5">
        <f>_xlfn.XLOOKUP(D445,'products worsheet'!A:A,'products worsheet'!F:F)</f>
        <v>0.2</v>
      </c>
      <c r="N445" s="7">
        <f>_xlfn.XLOOKUP(D445,'products worsheet'!A:A,'products worsheet'!G:G)</f>
        <v>4.4550000000000001</v>
      </c>
      <c r="O445" s="9">
        <f>N445*E445</f>
        <v>22.274999999999999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_xlfn.XLOOKUP('orders worksheet'!C446,'customers worsheet'!A:A,'customers worsheet'!B:B)</f>
        <v>Rasia Jacquemard</v>
      </c>
      <c r="G446" s="2" t="str">
        <f>IF(_xlfn.XLOOKUP(F446,'customers worsheet'!B:B,'customers worsheet'!C:C," ",0)=0," ", _xlfn.XLOOKUP(F446,'customers worsheet'!B:B,'customers worsheet'!C:C," ",0))</f>
        <v>rjacquemardcc@acquirethisname.com</v>
      </c>
      <c r="H446" s="2" t="str">
        <f>_xlfn.XLOOKUP(F446,'customers worsheet'!B:B,'customers worsheet'!G:G)</f>
        <v>Ireland</v>
      </c>
      <c r="I446" t="str">
        <f>_xlfn.XLOOKUP(D446,'products worsheet'!A:A,'products worsheet'!B:B)</f>
        <v>Exc</v>
      </c>
      <c r="J446" t="str">
        <f t="shared" si="13"/>
        <v>Excelsa</v>
      </c>
      <c r="K446" t="str">
        <f>_xlfn.XLOOKUP(D446,'products worsheet'!A:A,'products worsheet'!D:D)</f>
        <v>M</v>
      </c>
      <c r="L446" t="str">
        <f t="shared" si="12"/>
        <v>Medium</v>
      </c>
      <c r="M446" s="5">
        <f>_xlfn.XLOOKUP(D446,'products worsheet'!A:A,'products worsheet'!F:F)</f>
        <v>0.2</v>
      </c>
      <c r="N446" s="7">
        <f>_xlfn.XLOOKUP(D446,'products worsheet'!A:A,'products worsheet'!G:G)</f>
        <v>4.125</v>
      </c>
      <c r="O446" s="9">
        <f>N446*E446</f>
        <v>24.75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_xlfn.XLOOKUP('orders worksheet'!C447,'customers worsheet'!A:A,'customers worsheet'!B:B)</f>
        <v>Kizzie Warman</v>
      </c>
      <c r="G447" s="2" t="str">
        <f>IF(_xlfn.XLOOKUP(F447,'customers worsheet'!B:B,'customers worsheet'!C:C," ",0)=0," ", _xlfn.XLOOKUP(F447,'customers worsheet'!B:B,'customers worsheet'!C:C," ",0))</f>
        <v>kwarmancd@printfriendly.com</v>
      </c>
      <c r="H447" s="2" t="str">
        <f>_xlfn.XLOOKUP(F447,'customers worsheet'!B:B,'customers worsheet'!G:G)</f>
        <v>Ireland</v>
      </c>
      <c r="I447" t="str">
        <f>_xlfn.XLOOKUP(D447,'products worsheet'!A:A,'products worsheet'!B:B)</f>
        <v>Lib</v>
      </c>
      <c r="J447" t="str">
        <f t="shared" si="13"/>
        <v>Liberica</v>
      </c>
      <c r="K447" t="str">
        <f>_xlfn.XLOOKUP(D447,'products worsheet'!A:A,'products worsheet'!D:D)</f>
        <v>M</v>
      </c>
      <c r="L447" t="str">
        <f t="shared" si="12"/>
        <v>Medium</v>
      </c>
      <c r="M447" s="5">
        <f>_xlfn.XLOOKUP(D447,'products worsheet'!A:A,'products worsheet'!F:F)</f>
        <v>2.5</v>
      </c>
      <c r="N447" s="7">
        <f>_xlfn.XLOOKUP(D447,'products worsheet'!A:A,'products worsheet'!G:G)</f>
        <v>33.464999999999996</v>
      </c>
      <c r="O447" s="9">
        <f>N447*E447</f>
        <v>66.929999999999993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_xlfn.XLOOKUP('orders worksheet'!C448,'customers worsheet'!A:A,'customers worsheet'!B:B)</f>
        <v>Wain Cholomin</v>
      </c>
      <c r="G448" s="2" t="str">
        <f>IF(_xlfn.XLOOKUP(F448,'customers worsheet'!B:B,'customers worsheet'!C:C," ",0)=0," ", _xlfn.XLOOKUP(F448,'customers worsheet'!B:B,'customers worsheet'!C:C," ",0))</f>
        <v>wcholomince@about.com</v>
      </c>
      <c r="H448" s="2" t="str">
        <f>_xlfn.XLOOKUP(F448,'customers worsheet'!B:B,'customers worsheet'!G:G)</f>
        <v>United Kingdom</v>
      </c>
      <c r="I448" t="str">
        <f>_xlfn.XLOOKUP(D448,'products worsheet'!A:A,'products worsheet'!B:B)</f>
        <v>Lib</v>
      </c>
      <c r="J448" t="str">
        <f t="shared" si="13"/>
        <v>Liberica</v>
      </c>
      <c r="K448" t="str">
        <f>_xlfn.XLOOKUP(D448,'products worsheet'!A:A,'products worsheet'!D:D)</f>
        <v>M</v>
      </c>
      <c r="L448" t="str">
        <f t="shared" si="12"/>
        <v>Medium</v>
      </c>
      <c r="M448" s="5">
        <f>_xlfn.XLOOKUP(D448,'products worsheet'!A:A,'products worsheet'!F:F)</f>
        <v>0.5</v>
      </c>
      <c r="N448" s="7">
        <f>_xlfn.XLOOKUP(D448,'products worsheet'!A:A,'products worsheet'!G:G)</f>
        <v>8.73</v>
      </c>
      <c r="O448" s="9">
        <f>N448*E448</f>
        <v>8.73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_xlfn.XLOOKUP('orders worksheet'!C449,'customers worsheet'!A:A,'customers worsheet'!B:B)</f>
        <v>Arleen Braidman</v>
      </c>
      <c r="G449" s="2" t="str">
        <f>IF(_xlfn.XLOOKUP(F449,'customers worsheet'!B:B,'customers worsheet'!C:C," ",0)=0," ", _xlfn.XLOOKUP(F449,'customers worsheet'!B:B,'customers worsheet'!C:C," ",0))</f>
        <v>abraidmancf@census.gov</v>
      </c>
      <c r="H449" s="2" t="str">
        <f>_xlfn.XLOOKUP(F449,'customers worsheet'!B:B,'customers worsheet'!G:G)</f>
        <v>United States</v>
      </c>
      <c r="I449" t="str">
        <f>_xlfn.XLOOKUP(D449,'products worsheet'!A:A,'products worsheet'!B:B)</f>
        <v>Rob</v>
      </c>
      <c r="J449" t="str">
        <f t="shared" si="13"/>
        <v>Robusta</v>
      </c>
      <c r="K449" t="str">
        <f>_xlfn.XLOOKUP(D449,'products worsheet'!A:A,'products worsheet'!D:D)</f>
        <v>M</v>
      </c>
      <c r="L449" t="str">
        <f t="shared" si="12"/>
        <v>Medium</v>
      </c>
      <c r="M449" s="5">
        <f>_xlfn.XLOOKUP(D449,'products worsheet'!A:A,'products worsheet'!F:F)</f>
        <v>0.5</v>
      </c>
      <c r="N449" s="7">
        <f>_xlfn.XLOOKUP(D449,'products worsheet'!A:A,'products worsheet'!G:G)</f>
        <v>5.97</v>
      </c>
      <c r="O449" s="9">
        <f>N449*E449</f>
        <v>17.91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_xlfn.XLOOKUP('orders worksheet'!C450,'customers worsheet'!A:A,'customers worsheet'!B:B)</f>
        <v>Pru Durban</v>
      </c>
      <c r="G450" s="2" t="str">
        <f>IF(_xlfn.XLOOKUP(F450,'customers worsheet'!B:B,'customers worsheet'!C:C," ",0)=0," ", _xlfn.XLOOKUP(F450,'customers worsheet'!B:B,'customers worsheet'!C:C," ",0))</f>
        <v>pdurbancg@symantec.com</v>
      </c>
      <c r="H450" s="2" t="str">
        <f>_xlfn.XLOOKUP(F450,'customers worsheet'!B:B,'customers worsheet'!G:G)</f>
        <v>Ireland</v>
      </c>
      <c r="I450" t="str">
        <f>_xlfn.XLOOKUP(D450,'products worsheet'!A:A,'products worsheet'!B:B)</f>
        <v>Rob</v>
      </c>
      <c r="J450" t="str">
        <f t="shared" si="13"/>
        <v>Robusta</v>
      </c>
      <c r="K450" t="str">
        <f>_xlfn.XLOOKUP(D450,'products worsheet'!A:A,'products worsheet'!D:D)</f>
        <v>L</v>
      </c>
      <c r="L450" t="str">
        <f t="shared" ref="L450:L513" si="14">IF(K450="M","Medium",IF(K450="L","Light",IF(K450="D","Dark","")))</f>
        <v>Light</v>
      </c>
      <c r="M450" s="5">
        <f>_xlfn.XLOOKUP(D450,'products worsheet'!A:A,'products worsheet'!F:F)</f>
        <v>0.5</v>
      </c>
      <c r="N450" s="7">
        <f>_xlfn.XLOOKUP(D450,'products worsheet'!A:A,'products worsheet'!G:G)</f>
        <v>7.169999999999999</v>
      </c>
      <c r="O450" s="9">
        <f>N450*E450</f>
        <v>7.169999999999999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_xlfn.XLOOKUP('orders worksheet'!C451,'customers worsheet'!A:A,'customers worsheet'!B:B)</f>
        <v>Antone Harrold</v>
      </c>
      <c r="G451" s="2" t="str">
        <f>IF(_xlfn.XLOOKUP(F451,'customers worsheet'!B:B,'customers worsheet'!C:C," ",0)=0," ", _xlfn.XLOOKUP(F451,'customers worsheet'!B:B,'customers worsheet'!C:C," ",0))</f>
        <v>aharroldch@miibeian.gov.cn</v>
      </c>
      <c r="H451" s="2" t="str">
        <f>_xlfn.XLOOKUP(F451,'customers worsheet'!B:B,'customers worsheet'!G:G)</f>
        <v>United States</v>
      </c>
      <c r="I451" t="str">
        <f>_xlfn.XLOOKUP(D451,'products worsheet'!A:A,'products worsheet'!B:B)</f>
        <v>Rob</v>
      </c>
      <c r="J451" t="str">
        <f t="shared" ref="J451:J514" si="15">IF(I451="Rob","Robusta",IF(I451="Exc","Excelsa",IF(I451="Ara","Arabica",IF(I451="Lib","Liberica",""))))</f>
        <v>Robusta</v>
      </c>
      <c r="K451" t="str">
        <f>_xlfn.XLOOKUP(D451,'products worsheet'!A:A,'products worsheet'!D:D)</f>
        <v>D</v>
      </c>
      <c r="L451" t="str">
        <f t="shared" si="14"/>
        <v>Dark</v>
      </c>
      <c r="M451" s="5">
        <f>_xlfn.XLOOKUP(D451,'products worsheet'!A:A,'products worsheet'!F:F)</f>
        <v>0.2</v>
      </c>
      <c r="N451" s="7">
        <f>_xlfn.XLOOKUP(D451,'products worsheet'!A:A,'products worsheet'!G:G)</f>
        <v>2.6849999999999996</v>
      </c>
      <c r="O451" s="9">
        <f>N451*E451</f>
        <v>5.3699999999999992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_xlfn.XLOOKUP('orders worksheet'!C452,'customers worsheet'!A:A,'customers worsheet'!B:B)</f>
        <v>Sim Pamphilon</v>
      </c>
      <c r="G452" s="2" t="str">
        <f>IF(_xlfn.XLOOKUP(F452,'customers worsheet'!B:B,'customers worsheet'!C:C," ",0)=0," ", _xlfn.XLOOKUP(F452,'customers worsheet'!B:B,'customers worsheet'!C:C," ",0))</f>
        <v>spamphilonci@mlb.com</v>
      </c>
      <c r="H452" s="2" t="str">
        <f>_xlfn.XLOOKUP(F452,'customers worsheet'!B:B,'customers worsheet'!G:G)</f>
        <v>Ireland</v>
      </c>
      <c r="I452" t="str">
        <f>_xlfn.XLOOKUP(D452,'products worsheet'!A:A,'products worsheet'!B:B)</f>
        <v>Lib</v>
      </c>
      <c r="J452" t="str">
        <f t="shared" si="15"/>
        <v>Liberica</v>
      </c>
      <c r="K452" t="str">
        <f>_xlfn.XLOOKUP(D452,'products worsheet'!A:A,'products worsheet'!D:D)</f>
        <v>L</v>
      </c>
      <c r="L452" t="str">
        <f t="shared" si="14"/>
        <v>Light</v>
      </c>
      <c r="M452" s="5">
        <f>_xlfn.XLOOKUP(D452,'products worsheet'!A:A,'products worsheet'!F:F)</f>
        <v>0.2</v>
      </c>
      <c r="N452" s="7">
        <f>_xlfn.XLOOKUP(D452,'products worsheet'!A:A,'products worsheet'!G:G)</f>
        <v>4.7549999999999999</v>
      </c>
      <c r="O452" s="9">
        <f>N452*E452</f>
        <v>23.774999999999999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_xlfn.XLOOKUP('orders worksheet'!C453,'customers worsheet'!A:A,'customers worsheet'!B:B)</f>
        <v>Mohandis Spurden</v>
      </c>
      <c r="G453" s="2" t="str">
        <f>IF(_xlfn.XLOOKUP(F453,'customers worsheet'!B:B,'customers worsheet'!C:C," ",0)=0," ", _xlfn.XLOOKUP(F453,'customers worsheet'!B:B,'customers worsheet'!C:C," ",0))</f>
        <v>mspurdencj@exblog.jp</v>
      </c>
      <c r="H453" s="2" t="str">
        <f>_xlfn.XLOOKUP(F453,'customers worsheet'!B:B,'customers worsheet'!G:G)</f>
        <v>United States</v>
      </c>
      <c r="I453" t="str">
        <f>_xlfn.XLOOKUP(D453,'products worsheet'!A:A,'products worsheet'!B:B)</f>
        <v>Rob</v>
      </c>
      <c r="J453" t="str">
        <f t="shared" si="15"/>
        <v>Robusta</v>
      </c>
      <c r="K453" t="str">
        <f>_xlfn.XLOOKUP(D453,'products worsheet'!A:A,'products worsheet'!D:D)</f>
        <v>D</v>
      </c>
      <c r="L453" t="str">
        <f t="shared" si="14"/>
        <v>Dark</v>
      </c>
      <c r="M453" s="5">
        <f>_xlfn.XLOOKUP(D453,'products worsheet'!A:A,'products worsheet'!F:F)</f>
        <v>2.5</v>
      </c>
      <c r="N453" s="7">
        <f>_xlfn.XLOOKUP(D453,'products worsheet'!A:A,'products worsheet'!G:G)</f>
        <v>20.584999999999997</v>
      </c>
      <c r="O453" s="9">
        <f>N453*E453</f>
        <v>41.169999999999995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_xlfn.XLOOKUP('orders worksheet'!C454,'customers worsheet'!A:A,'customers worsheet'!B:B)</f>
        <v>Morgen Seson</v>
      </c>
      <c r="G454" s="2" t="str">
        <f>IF(_xlfn.XLOOKUP(F454,'customers worsheet'!B:B,'customers worsheet'!C:C," ",0)=0," ", _xlfn.XLOOKUP(F454,'customers worsheet'!B:B,'customers worsheet'!C:C," ",0))</f>
        <v>msesonck@census.gov</v>
      </c>
      <c r="H454" s="2" t="str">
        <f>_xlfn.XLOOKUP(F454,'customers worsheet'!B:B,'customers worsheet'!G:G)</f>
        <v>United States</v>
      </c>
      <c r="I454" t="str">
        <f>_xlfn.XLOOKUP(D454,'products worsheet'!A:A,'products worsheet'!B:B)</f>
        <v>Ara</v>
      </c>
      <c r="J454" t="str">
        <f t="shared" si="15"/>
        <v>Arabica</v>
      </c>
      <c r="K454" t="str">
        <f>_xlfn.XLOOKUP(D454,'products worsheet'!A:A,'products worsheet'!D:D)</f>
        <v>L</v>
      </c>
      <c r="L454" t="str">
        <f t="shared" si="14"/>
        <v>Light</v>
      </c>
      <c r="M454" s="5">
        <f>_xlfn.XLOOKUP(D454,'products worsheet'!A:A,'products worsheet'!F:F)</f>
        <v>0.2</v>
      </c>
      <c r="N454" s="7">
        <f>_xlfn.XLOOKUP(D454,'products worsheet'!A:A,'products worsheet'!G:G)</f>
        <v>3.8849999999999998</v>
      </c>
      <c r="O454" s="9">
        <f>N454*E454</f>
        <v>11.654999999999999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_xlfn.XLOOKUP('orders worksheet'!C455,'customers worsheet'!A:A,'customers worsheet'!B:B)</f>
        <v>Nalani Pirrone</v>
      </c>
      <c r="G455" s="2" t="str">
        <f>IF(_xlfn.XLOOKUP(F455,'customers worsheet'!B:B,'customers worsheet'!C:C," ",0)=0," ", _xlfn.XLOOKUP(F455,'customers worsheet'!B:B,'customers worsheet'!C:C," ",0))</f>
        <v>npirronecl@weibo.com</v>
      </c>
      <c r="H455" s="2" t="str">
        <f>_xlfn.XLOOKUP(F455,'customers worsheet'!B:B,'customers worsheet'!G:G)</f>
        <v>United States</v>
      </c>
      <c r="I455" t="str">
        <f>_xlfn.XLOOKUP(D455,'products worsheet'!A:A,'products worsheet'!B:B)</f>
        <v>Lib</v>
      </c>
      <c r="J455" t="str">
        <f t="shared" si="15"/>
        <v>Liberica</v>
      </c>
      <c r="K455" t="str">
        <f>_xlfn.XLOOKUP(D455,'products worsheet'!A:A,'products worsheet'!D:D)</f>
        <v>L</v>
      </c>
      <c r="L455" t="str">
        <f t="shared" si="14"/>
        <v>Light</v>
      </c>
      <c r="M455" s="5">
        <f>_xlfn.XLOOKUP(D455,'products worsheet'!A:A,'products worsheet'!F:F)</f>
        <v>0.5</v>
      </c>
      <c r="N455" s="7">
        <f>_xlfn.XLOOKUP(D455,'products worsheet'!A:A,'products worsheet'!G:G)</f>
        <v>9.51</v>
      </c>
      <c r="O455" s="9">
        <f>N455*E455</f>
        <v>38.04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_xlfn.XLOOKUP('orders worksheet'!C456,'customers worsheet'!A:A,'customers worsheet'!B:B)</f>
        <v>Reube Cawley</v>
      </c>
      <c r="G456" s="2" t="str">
        <f>IF(_xlfn.XLOOKUP(F456,'customers worsheet'!B:B,'customers worsheet'!C:C," ",0)=0," ", _xlfn.XLOOKUP(F456,'customers worsheet'!B:B,'customers worsheet'!C:C," ",0))</f>
        <v>rcawleycm@yellowbook.com</v>
      </c>
      <c r="H456" s="2" t="str">
        <f>_xlfn.XLOOKUP(F456,'customers worsheet'!B:B,'customers worsheet'!G:G)</f>
        <v>Ireland</v>
      </c>
      <c r="I456" t="str">
        <f>_xlfn.XLOOKUP(D456,'products worsheet'!A:A,'products worsheet'!B:B)</f>
        <v>Rob</v>
      </c>
      <c r="J456" t="str">
        <f t="shared" si="15"/>
        <v>Robusta</v>
      </c>
      <c r="K456" t="str">
        <f>_xlfn.XLOOKUP(D456,'products worsheet'!A:A,'products worsheet'!D:D)</f>
        <v>D</v>
      </c>
      <c r="L456" t="str">
        <f t="shared" si="14"/>
        <v>Dark</v>
      </c>
      <c r="M456" s="5">
        <f>_xlfn.XLOOKUP(D456,'products worsheet'!A:A,'products worsheet'!F:F)</f>
        <v>2.5</v>
      </c>
      <c r="N456" s="7">
        <f>_xlfn.XLOOKUP(D456,'products worsheet'!A:A,'products worsheet'!G:G)</f>
        <v>20.584999999999997</v>
      </c>
      <c r="O456" s="9">
        <f>N456*E456</f>
        <v>82.339999999999989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_xlfn.XLOOKUP('orders worksheet'!C457,'customers worsheet'!A:A,'customers worsheet'!B:B)</f>
        <v>Stan Barribal</v>
      </c>
      <c r="G457" s="2" t="str">
        <f>IF(_xlfn.XLOOKUP(F457,'customers worsheet'!B:B,'customers worsheet'!C:C," ",0)=0," ", _xlfn.XLOOKUP(F457,'customers worsheet'!B:B,'customers worsheet'!C:C," ",0))</f>
        <v>sbarribalcn@microsoft.com</v>
      </c>
      <c r="H457" s="2" t="str">
        <f>_xlfn.XLOOKUP(F457,'customers worsheet'!B:B,'customers worsheet'!G:G)</f>
        <v>Ireland</v>
      </c>
      <c r="I457" t="str">
        <f>_xlfn.XLOOKUP(D457,'products worsheet'!A:A,'products worsheet'!B:B)</f>
        <v>Lib</v>
      </c>
      <c r="J457" t="str">
        <f t="shared" si="15"/>
        <v>Liberica</v>
      </c>
      <c r="K457" t="str">
        <f>_xlfn.XLOOKUP(D457,'products worsheet'!A:A,'products worsheet'!D:D)</f>
        <v>L</v>
      </c>
      <c r="L457" t="str">
        <f t="shared" si="14"/>
        <v>Light</v>
      </c>
      <c r="M457" s="5">
        <f>_xlfn.XLOOKUP(D457,'products worsheet'!A:A,'products worsheet'!F:F)</f>
        <v>0.2</v>
      </c>
      <c r="N457" s="7">
        <f>_xlfn.XLOOKUP(D457,'products worsheet'!A:A,'products worsheet'!G:G)</f>
        <v>4.7549999999999999</v>
      </c>
      <c r="O457" s="9">
        <f>N457*E457</f>
        <v>9.51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_xlfn.XLOOKUP('orders worksheet'!C458,'customers worsheet'!A:A,'customers worsheet'!B:B)</f>
        <v>Agnes Adamides</v>
      </c>
      <c r="G458" s="2" t="str">
        <f>IF(_xlfn.XLOOKUP(F458,'customers worsheet'!B:B,'customers worsheet'!C:C," ",0)=0," ", _xlfn.XLOOKUP(F458,'customers worsheet'!B:B,'customers worsheet'!C:C," ",0))</f>
        <v>aadamidesco@bizjournals.com</v>
      </c>
      <c r="H458" s="2" t="str">
        <f>_xlfn.XLOOKUP(F458,'customers worsheet'!B:B,'customers worsheet'!G:G)</f>
        <v>United Kingdom</v>
      </c>
      <c r="I458" t="str">
        <f>_xlfn.XLOOKUP(D458,'products worsheet'!A:A,'products worsheet'!B:B)</f>
        <v>Rob</v>
      </c>
      <c r="J458" t="str">
        <f t="shared" si="15"/>
        <v>Robusta</v>
      </c>
      <c r="K458" t="str">
        <f>_xlfn.XLOOKUP(D458,'products worsheet'!A:A,'products worsheet'!D:D)</f>
        <v>D</v>
      </c>
      <c r="L458" t="str">
        <f t="shared" si="14"/>
        <v>Dark</v>
      </c>
      <c r="M458" s="5">
        <f>_xlfn.XLOOKUP(D458,'products worsheet'!A:A,'products worsheet'!F:F)</f>
        <v>2.5</v>
      </c>
      <c r="N458" s="7">
        <f>_xlfn.XLOOKUP(D458,'products worsheet'!A:A,'products worsheet'!G:G)</f>
        <v>20.584999999999997</v>
      </c>
      <c r="O458" s="9">
        <f>N458*E458</f>
        <v>41.169999999999995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_xlfn.XLOOKUP('orders worksheet'!C459,'customers worsheet'!A:A,'customers worsheet'!B:B)</f>
        <v>Carmelita Thowes</v>
      </c>
      <c r="G459" s="2" t="str">
        <f>IF(_xlfn.XLOOKUP(F459,'customers worsheet'!B:B,'customers worsheet'!C:C," ",0)=0," ", _xlfn.XLOOKUP(F459,'customers worsheet'!B:B,'customers worsheet'!C:C," ",0))</f>
        <v>cthowescp@craigslist.org</v>
      </c>
      <c r="H459" s="2" t="str">
        <f>_xlfn.XLOOKUP(F459,'customers worsheet'!B:B,'customers worsheet'!G:G)</f>
        <v>United States</v>
      </c>
      <c r="I459" t="str">
        <f>_xlfn.XLOOKUP(D459,'products worsheet'!A:A,'products worsheet'!B:B)</f>
        <v>Lib</v>
      </c>
      <c r="J459" t="str">
        <f t="shared" si="15"/>
        <v>Liberica</v>
      </c>
      <c r="K459" t="str">
        <f>_xlfn.XLOOKUP(D459,'products worsheet'!A:A,'products worsheet'!D:D)</f>
        <v>L</v>
      </c>
      <c r="L459" t="str">
        <f t="shared" si="14"/>
        <v>Light</v>
      </c>
      <c r="M459" s="5">
        <f>_xlfn.XLOOKUP(D459,'products worsheet'!A:A,'products worsheet'!F:F)</f>
        <v>0.5</v>
      </c>
      <c r="N459" s="7">
        <f>_xlfn.XLOOKUP(D459,'products worsheet'!A:A,'products worsheet'!G:G)</f>
        <v>9.51</v>
      </c>
      <c r="O459" s="9">
        <f>N459*E459</f>
        <v>47.55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_xlfn.XLOOKUP('orders worksheet'!C460,'customers worsheet'!A:A,'customers worsheet'!B:B)</f>
        <v>Rodolfo Willoway</v>
      </c>
      <c r="G460" s="2" t="str">
        <f>IF(_xlfn.XLOOKUP(F460,'customers worsheet'!B:B,'customers worsheet'!C:C," ",0)=0," ", _xlfn.XLOOKUP(F460,'customers worsheet'!B:B,'customers worsheet'!C:C," ",0))</f>
        <v>rwillowaycq@admin.ch</v>
      </c>
      <c r="H460" s="2" t="str">
        <f>_xlfn.XLOOKUP(F460,'customers worsheet'!B:B,'customers worsheet'!G:G)</f>
        <v>United States</v>
      </c>
      <c r="I460" t="str">
        <f>_xlfn.XLOOKUP(D460,'products worsheet'!A:A,'products worsheet'!B:B)</f>
        <v>Ara</v>
      </c>
      <c r="J460" t="str">
        <f t="shared" si="15"/>
        <v>Arabica</v>
      </c>
      <c r="K460" t="str">
        <f>_xlfn.XLOOKUP(D460,'products worsheet'!A:A,'products worsheet'!D:D)</f>
        <v>M</v>
      </c>
      <c r="L460" t="str">
        <f t="shared" si="14"/>
        <v>Medium</v>
      </c>
      <c r="M460" s="5">
        <f>_xlfn.XLOOKUP(D460,'products worsheet'!A:A,'products worsheet'!F:F)</f>
        <v>1</v>
      </c>
      <c r="N460" s="7">
        <f>_xlfn.XLOOKUP(D460,'products worsheet'!A:A,'products worsheet'!G:G)</f>
        <v>11.25</v>
      </c>
      <c r="O460" s="9">
        <f>N460*E460</f>
        <v>45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_xlfn.XLOOKUP('orders worksheet'!C461,'customers worsheet'!A:A,'customers worsheet'!B:B)</f>
        <v>Alvis Elwin</v>
      </c>
      <c r="G461" s="2" t="str">
        <f>IF(_xlfn.XLOOKUP(F461,'customers worsheet'!B:B,'customers worsheet'!C:C," ",0)=0," ", _xlfn.XLOOKUP(F461,'customers worsheet'!B:B,'customers worsheet'!C:C," ",0))</f>
        <v>aelwincr@privacy.gov.au</v>
      </c>
      <c r="H461" s="2" t="str">
        <f>_xlfn.XLOOKUP(F461,'customers worsheet'!B:B,'customers worsheet'!G:G)</f>
        <v>United States</v>
      </c>
      <c r="I461" t="str">
        <f>_xlfn.XLOOKUP(D461,'products worsheet'!A:A,'products worsheet'!B:B)</f>
        <v>Lib</v>
      </c>
      <c r="J461" t="str">
        <f t="shared" si="15"/>
        <v>Liberica</v>
      </c>
      <c r="K461" t="str">
        <f>_xlfn.XLOOKUP(D461,'products worsheet'!A:A,'products worsheet'!D:D)</f>
        <v>L</v>
      </c>
      <c r="L461" t="str">
        <f t="shared" si="14"/>
        <v>Light</v>
      </c>
      <c r="M461" s="5">
        <f>_xlfn.XLOOKUP(D461,'products worsheet'!A:A,'products worsheet'!F:F)</f>
        <v>0.2</v>
      </c>
      <c r="N461" s="7">
        <f>_xlfn.XLOOKUP(D461,'products worsheet'!A:A,'products worsheet'!G:G)</f>
        <v>4.7549999999999999</v>
      </c>
      <c r="O461" s="9">
        <f>N461*E461</f>
        <v>23.774999999999999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_xlfn.XLOOKUP('orders worksheet'!C462,'customers worsheet'!A:A,'customers worsheet'!B:B)</f>
        <v>Araldo Bilbrook</v>
      </c>
      <c r="G462" s="2" t="str">
        <f>IF(_xlfn.XLOOKUP(F462,'customers worsheet'!B:B,'customers worsheet'!C:C," ",0)=0," ", _xlfn.XLOOKUP(F462,'customers worsheet'!B:B,'customers worsheet'!C:C," ",0))</f>
        <v>abilbrookcs@booking.com</v>
      </c>
      <c r="H462" s="2" t="str">
        <f>_xlfn.XLOOKUP(F462,'customers worsheet'!B:B,'customers worsheet'!G:G)</f>
        <v>Ireland</v>
      </c>
      <c r="I462" t="str">
        <f>_xlfn.XLOOKUP(D462,'products worsheet'!A:A,'products worsheet'!B:B)</f>
        <v>Rob</v>
      </c>
      <c r="J462" t="str">
        <f t="shared" si="15"/>
        <v>Robusta</v>
      </c>
      <c r="K462" t="str">
        <f>_xlfn.XLOOKUP(D462,'products worsheet'!A:A,'products worsheet'!D:D)</f>
        <v>D</v>
      </c>
      <c r="L462" t="str">
        <f t="shared" si="14"/>
        <v>Dark</v>
      </c>
      <c r="M462" s="5">
        <f>_xlfn.XLOOKUP(D462,'products worsheet'!A:A,'products worsheet'!F:F)</f>
        <v>0.5</v>
      </c>
      <c r="N462" s="7">
        <f>_xlfn.XLOOKUP(D462,'products worsheet'!A:A,'products worsheet'!G:G)</f>
        <v>5.3699999999999992</v>
      </c>
      <c r="O462" s="9">
        <f>N462*E462</f>
        <v>16.11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_xlfn.XLOOKUP('orders worksheet'!C463,'customers worsheet'!A:A,'customers worsheet'!B:B)</f>
        <v>Ransell McKall</v>
      </c>
      <c r="G463" s="2" t="str">
        <f>IF(_xlfn.XLOOKUP(F463,'customers worsheet'!B:B,'customers worsheet'!C:C," ",0)=0," ", _xlfn.XLOOKUP(F463,'customers worsheet'!B:B,'customers worsheet'!C:C," ",0))</f>
        <v>rmckallct@sakura.ne.jp</v>
      </c>
      <c r="H463" s="2" t="str">
        <f>_xlfn.XLOOKUP(F463,'customers worsheet'!B:B,'customers worsheet'!G:G)</f>
        <v>United Kingdom</v>
      </c>
      <c r="I463" t="str">
        <f>_xlfn.XLOOKUP(D463,'products worsheet'!A:A,'products worsheet'!B:B)</f>
        <v>Rob</v>
      </c>
      <c r="J463" t="str">
        <f t="shared" si="15"/>
        <v>Robusta</v>
      </c>
      <c r="K463" t="str">
        <f>_xlfn.XLOOKUP(D463,'products worsheet'!A:A,'products worsheet'!D:D)</f>
        <v>D</v>
      </c>
      <c r="L463" t="str">
        <f t="shared" si="14"/>
        <v>Dark</v>
      </c>
      <c r="M463" s="5">
        <f>_xlfn.XLOOKUP(D463,'products worsheet'!A:A,'products worsheet'!F:F)</f>
        <v>0.2</v>
      </c>
      <c r="N463" s="7">
        <f>_xlfn.XLOOKUP(D463,'products worsheet'!A:A,'products worsheet'!G:G)</f>
        <v>2.6849999999999996</v>
      </c>
      <c r="O463" s="9">
        <f>N463*E463</f>
        <v>10.739999999999998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_xlfn.XLOOKUP('orders worksheet'!C464,'customers worsheet'!A:A,'customers worsheet'!B:B)</f>
        <v>Borg Daile</v>
      </c>
      <c r="G464" s="2" t="str">
        <f>IF(_xlfn.XLOOKUP(F464,'customers worsheet'!B:B,'customers worsheet'!C:C," ",0)=0," ", _xlfn.XLOOKUP(F464,'customers worsheet'!B:B,'customers worsheet'!C:C," ",0))</f>
        <v>bdailecu@vistaprint.com</v>
      </c>
      <c r="H464" s="2" t="str">
        <f>_xlfn.XLOOKUP(F464,'customers worsheet'!B:B,'customers worsheet'!G:G)</f>
        <v>United States</v>
      </c>
      <c r="I464" t="str">
        <f>_xlfn.XLOOKUP(D464,'products worsheet'!A:A,'products worsheet'!B:B)</f>
        <v>Ara</v>
      </c>
      <c r="J464" t="str">
        <f t="shared" si="15"/>
        <v>Arabica</v>
      </c>
      <c r="K464" t="str">
        <f>_xlfn.XLOOKUP(D464,'products worsheet'!A:A,'products worsheet'!D:D)</f>
        <v>D</v>
      </c>
      <c r="L464" t="str">
        <f t="shared" si="14"/>
        <v>Dark</v>
      </c>
      <c r="M464" s="5">
        <f>_xlfn.XLOOKUP(D464,'products worsheet'!A:A,'products worsheet'!F:F)</f>
        <v>1</v>
      </c>
      <c r="N464" s="7">
        <f>_xlfn.XLOOKUP(D464,'products worsheet'!A:A,'products worsheet'!G:G)</f>
        <v>9.9499999999999993</v>
      </c>
      <c r="O464" s="9">
        <f>N464*E464</f>
        <v>49.75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_xlfn.XLOOKUP('orders worksheet'!C465,'customers worsheet'!A:A,'customers worsheet'!B:B)</f>
        <v>Adolphe Treherne</v>
      </c>
      <c r="G465" s="2" t="str">
        <f>IF(_xlfn.XLOOKUP(F465,'customers worsheet'!B:B,'customers worsheet'!C:C," ",0)=0," ", _xlfn.XLOOKUP(F465,'customers worsheet'!B:B,'customers worsheet'!C:C," ",0))</f>
        <v>atrehernecv@state.tx.us</v>
      </c>
      <c r="H465" s="2" t="str">
        <f>_xlfn.XLOOKUP(F465,'customers worsheet'!B:B,'customers worsheet'!G:G)</f>
        <v>Ireland</v>
      </c>
      <c r="I465" t="str">
        <f>_xlfn.XLOOKUP(D465,'products worsheet'!A:A,'products worsheet'!B:B)</f>
        <v>Exc</v>
      </c>
      <c r="J465" t="str">
        <f t="shared" si="15"/>
        <v>Excelsa</v>
      </c>
      <c r="K465" t="str">
        <f>_xlfn.XLOOKUP(D465,'products worsheet'!A:A,'products worsheet'!D:D)</f>
        <v>M</v>
      </c>
      <c r="L465" t="str">
        <f t="shared" si="14"/>
        <v>Medium</v>
      </c>
      <c r="M465" s="5">
        <f>_xlfn.XLOOKUP(D465,'products worsheet'!A:A,'products worsheet'!F:F)</f>
        <v>1</v>
      </c>
      <c r="N465" s="7">
        <f>_xlfn.XLOOKUP(D465,'products worsheet'!A:A,'products worsheet'!G:G)</f>
        <v>13.75</v>
      </c>
      <c r="O465" s="9">
        <f>N465*E465</f>
        <v>27.5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_xlfn.XLOOKUP('orders worksheet'!C466,'customers worsheet'!A:A,'customers worsheet'!B:B)</f>
        <v>Annetta Brentnall</v>
      </c>
      <c r="G466" s="2" t="str">
        <f>IF(_xlfn.XLOOKUP(F466,'customers worsheet'!B:B,'customers worsheet'!C:C," ",0)=0," ", _xlfn.XLOOKUP(F466,'customers worsheet'!B:B,'customers worsheet'!C:C," ",0))</f>
        <v>abrentnallcw@biglobe.ne.jp</v>
      </c>
      <c r="H466" s="2" t="str">
        <f>_xlfn.XLOOKUP(F466,'customers worsheet'!B:B,'customers worsheet'!G:G)</f>
        <v>United Kingdom</v>
      </c>
      <c r="I466" t="str">
        <f>_xlfn.XLOOKUP(D466,'products worsheet'!A:A,'products worsheet'!B:B)</f>
        <v>Lib</v>
      </c>
      <c r="J466" t="str">
        <f t="shared" si="15"/>
        <v>Liberica</v>
      </c>
      <c r="K466" t="str">
        <f>_xlfn.XLOOKUP(D466,'products worsheet'!A:A,'products worsheet'!D:D)</f>
        <v>D</v>
      </c>
      <c r="L466" t="str">
        <f t="shared" si="14"/>
        <v>Dark</v>
      </c>
      <c r="M466" s="5">
        <f>_xlfn.XLOOKUP(D466,'products worsheet'!A:A,'products worsheet'!F:F)</f>
        <v>2.5</v>
      </c>
      <c r="N466" s="7">
        <f>_xlfn.XLOOKUP(D466,'products worsheet'!A:A,'products worsheet'!G:G)</f>
        <v>29.784999999999997</v>
      </c>
      <c r="O466" s="9">
        <f>N466*E466</f>
        <v>119.13999999999999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_xlfn.XLOOKUP('orders worksheet'!C467,'customers worsheet'!A:A,'customers worsheet'!B:B)</f>
        <v>Dick Drinkall</v>
      </c>
      <c r="G467" s="2" t="str">
        <f>IF(_xlfn.XLOOKUP(F467,'customers worsheet'!B:B,'customers worsheet'!C:C," ",0)=0," ", _xlfn.XLOOKUP(F467,'customers worsheet'!B:B,'customers worsheet'!C:C," ",0))</f>
        <v>ddrinkallcx@psu.edu</v>
      </c>
      <c r="H467" s="2" t="str">
        <f>_xlfn.XLOOKUP(F467,'customers worsheet'!B:B,'customers worsheet'!G:G)</f>
        <v>United States</v>
      </c>
      <c r="I467" t="str">
        <f>_xlfn.XLOOKUP(D467,'products worsheet'!A:A,'products worsheet'!B:B)</f>
        <v>Rob</v>
      </c>
      <c r="J467" t="str">
        <f t="shared" si="15"/>
        <v>Robusta</v>
      </c>
      <c r="K467" t="str">
        <f>_xlfn.XLOOKUP(D467,'products worsheet'!A:A,'products worsheet'!D:D)</f>
        <v>D</v>
      </c>
      <c r="L467" t="str">
        <f t="shared" si="14"/>
        <v>Dark</v>
      </c>
      <c r="M467" s="5">
        <f>_xlfn.XLOOKUP(D467,'products worsheet'!A:A,'products worsheet'!F:F)</f>
        <v>2.5</v>
      </c>
      <c r="N467" s="7">
        <f>_xlfn.XLOOKUP(D467,'products worsheet'!A:A,'products worsheet'!G:G)</f>
        <v>20.584999999999997</v>
      </c>
      <c r="O467" s="9">
        <f>N467*E467</f>
        <v>20.584999999999997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_xlfn.XLOOKUP('orders worksheet'!C468,'customers worsheet'!A:A,'customers worsheet'!B:B)</f>
        <v>Dagny Kornel</v>
      </c>
      <c r="G468" s="2" t="str">
        <f>IF(_xlfn.XLOOKUP(F468,'customers worsheet'!B:B,'customers worsheet'!C:C," ",0)=0," ", _xlfn.XLOOKUP(F468,'customers worsheet'!B:B,'customers worsheet'!C:C," ",0))</f>
        <v>dkornelcy@cyberchimps.com</v>
      </c>
      <c r="H468" s="2" t="str">
        <f>_xlfn.XLOOKUP(F468,'customers worsheet'!B:B,'customers worsheet'!G:G)</f>
        <v>United States</v>
      </c>
      <c r="I468" t="str">
        <f>_xlfn.XLOOKUP(D468,'products worsheet'!A:A,'products worsheet'!B:B)</f>
        <v>Ara</v>
      </c>
      <c r="J468" t="str">
        <f t="shared" si="15"/>
        <v>Arabica</v>
      </c>
      <c r="K468" t="str">
        <f>_xlfn.XLOOKUP(D468,'products worsheet'!A:A,'products worsheet'!D:D)</f>
        <v>D</v>
      </c>
      <c r="L468" t="str">
        <f t="shared" si="14"/>
        <v>Dark</v>
      </c>
      <c r="M468" s="5">
        <f>_xlfn.XLOOKUP(D468,'products worsheet'!A:A,'products worsheet'!F:F)</f>
        <v>0.2</v>
      </c>
      <c r="N468" s="7">
        <f>_xlfn.XLOOKUP(D468,'products worsheet'!A:A,'products worsheet'!G:G)</f>
        <v>2.9849999999999999</v>
      </c>
      <c r="O468" s="9">
        <f>N468*E468</f>
        <v>8.9550000000000001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_xlfn.XLOOKUP('orders worksheet'!C469,'customers worsheet'!A:A,'customers worsheet'!B:B)</f>
        <v>Rhona Lequeux</v>
      </c>
      <c r="G469" s="2" t="str">
        <f>IF(_xlfn.XLOOKUP(F469,'customers worsheet'!B:B,'customers worsheet'!C:C," ",0)=0," ", _xlfn.XLOOKUP(F469,'customers worsheet'!B:B,'customers worsheet'!C:C," ",0))</f>
        <v>rlequeuxcz@newyorker.com</v>
      </c>
      <c r="H469" s="2" t="str">
        <f>_xlfn.XLOOKUP(F469,'customers worsheet'!B:B,'customers worsheet'!G:G)</f>
        <v>United States</v>
      </c>
      <c r="I469" t="str">
        <f>_xlfn.XLOOKUP(D469,'products worsheet'!A:A,'products worsheet'!B:B)</f>
        <v>Ara</v>
      </c>
      <c r="J469" t="str">
        <f t="shared" si="15"/>
        <v>Arabica</v>
      </c>
      <c r="K469" t="str">
        <f>_xlfn.XLOOKUP(D469,'products worsheet'!A:A,'products worsheet'!D:D)</f>
        <v>D</v>
      </c>
      <c r="L469" t="str">
        <f t="shared" si="14"/>
        <v>Dark</v>
      </c>
      <c r="M469" s="5">
        <f>_xlfn.XLOOKUP(D469,'products worsheet'!A:A,'products worsheet'!F:F)</f>
        <v>0.5</v>
      </c>
      <c r="N469" s="7">
        <f>_xlfn.XLOOKUP(D469,'products worsheet'!A:A,'products worsheet'!G:G)</f>
        <v>5.97</v>
      </c>
      <c r="O469" s="9">
        <f>N469*E469</f>
        <v>5.97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_xlfn.XLOOKUP('orders worksheet'!C470,'customers worsheet'!A:A,'customers worsheet'!B:B)</f>
        <v>Julius Mccaull</v>
      </c>
      <c r="G470" s="2" t="str">
        <f>IF(_xlfn.XLOOKUP(F470,'customers worsheet'!B:B,'customers worsheet'!C:C," ",0)=0," ", _xlfn.XLOOKUP(F470,'customers worsheet'!B:B,'customers worsheet'!C:C," ",0))</f>
        <v>jmccaulld0@parallels.com</v>
      </c>
      <c r="H470" s="2" t="str">
        <f>_xlfn.XLOOKUP(F470,'customers worsheet'!B:B,'customers worsheet'!G:G)</f>
        <v>United States</v>
      </c>
      <c r="I470" t="str">
        <f>_xlfn.XLOOKUP(D470,'products worsheet'!A:A,'products worsheet'!B:B)</f>
        <v>Exc</v>
      </c>
      <c r="J470" t="str">
        <f t="shared" si="15"/>
        <v>Excelsa</v>
      </c>
      <c r="K470" t="str">
        <f>_xlfn.XLOOKUP(D470,'products worsheet'!A:A,'products worsheet'!D:D)</f>
        <v>M</v>
      </c>
      <c r="L470" t="str">
        <f t="shared" si="14"/>
        <v>Medium</v>
      </c>
      <c r="M470" s="5">
        <f>_xlfn.XLOOKUP(D470,'products worsheet'!A:A,'products worsheet'!F:F)</f>
        <v>1</v>
      </c>
      <c r="N470" s="7">
        <f>_xlfn.XLOOKUP(D470,'products worsheet'!A:A,'products worsheet'!G:G)</f>
        <v>13.75</v>
      </c>
      <c r="O470" s="9">
        <f>N470*E470</f>
        <v>41.25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_xlfn.XLOOKUP('orders worksheet'!C471,'customers worsheet'!A:A,'customers worsheet'!B:B)</f>
        <v>Ailey Brash</v>
      </c>
      <c r="G471" s="2" t="str">
        <f>IF(_xlfn.XLOOKUP(F471,'customers worsheet'!B:B,'customers worsheet'!C:C," ",0)=0," ", _xlfn.XLOOKUP(F471,'customers worsheet'!B:B,'customers worsheet'!C:C," ",0))</f>
        <v>abrashda@plala.or.jp</v>
      </c>
      <c r="H471" s="2" t="str">
        <f>_xlfn.XLOOKUP(F471,'customers worsheet'!B:B,'customers worsheet'!G:G)</f>
        <v>United States</v>
      </c>
      <c r="I471" t="str">
        <f>_xlfn.XLOOKUP(D471,'products worsheet'!A:A,'products worsheet'!B:B)</f>
        <v>Exc</v>
      </c>
      <c r="J471" t="str">
        <f t="shared" si="15"/>
        <v>Excelsa</v>
      </c>
      <c r="K471" t="str">
        <f>_xlfn.XLOOKUP(D471,'products worsheet'!A:A,'products worsheet'!D:D)</f>
        <v>L</v>
      </c>
      <c r="L471" t="str">
        <f t="shared" si="14"/>
        <v>Light</v>
      </c>
      <c r="M471" s="5">
        <f>_xlfn.XLOOKUP(D471,'products worsheet'!A:A,'products worsheet'!F:F)</f>
        <v>0.2</v>
      </c>
      <c r="N471" s="7">
        <f>_xlfn.XLOOKUP(D471,'products worsheet'!A:A,'products worsheet'!G:G)</f>
        <v>4.4550000000000001</v>
      </c>
      <c r="O471" s="9">
        <f>N471*E471</f>
        <v>22.274999999999999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_xlfn.XLOOKUP('orders worksheet'!C472,'customers worsheet'!A:A,'customers worsheet'!B:B)</f>
        <v>Alberto Hutchinson</v>
      </c>
      <c r="G472" s="2" t="str">
        <f>IF(_xlfn.XLOOKUP(F472,'customers worsheet'!B:B,'customers worsheet'!C:C," ",0)=0," ", _xlfn.XLOOKUP(F472,'customers worsheet'!B:B,'customers worsheet'!C:C," ",0))</f>
        <v>ahutchinsond2@imgur.com</v>
      </c>
      <c r="H472" s="2" t="str">
        <f>_xlfn.XLOOKUP(F472,'customers worsheet'!B:B,'customers worsheet'!G:G)</f>
        <v>United States</v>
      </c>
      <c r="I472" t="str">
        <f>_xlfn.XLOOKUP(D472,'products worsheet'!A:A,'products worsheet'!B:B)</f>
        <v>Ara</v>
      </c>
      <c r="J472" t="str">
        <f t="shared" si="15"/>
        <v>Arabica</v>
      </c>
      <c r="K472" t="str">
        <f>_xlfn.XLOOKUP(D472,'products worsheet'!A:A,'products worsheet'!D:D)</f>
        <v>M</v>
      </c>
      <c r="L472" t="str">
        <f t="shared" si="14"/>
        <v>Medium</v>
      </c>
      <c r="M472" s="5">
        <f>_xlfn.XLOOKUP(D472,'products worsheet'!A:A,'products worsheet'!F:F)</f>
        <v>0.5</v>
      </c>
      <c r="N472" s="7">
        <f>_xlfn.XLOOKUP(D472,'products worsheet'!A:A,'products worsheet'!G:G)</f>
        <v>6.75</v>
      </c>
      <c r="O472" s="9">
        <f>N472*E472</f>
        <v>6.75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_xlfn.XLOOKUP('orders worksheet'!C473,'customers worsheet'!A:A,'customers worsheet'!B:B)</f>
        <v>Lamond Gheeraert</v>
      </c>
      <c r="G473" s="2" t="str">
        <f>IF(_xlfn.XLOOKUP(F473,'customers worsheet'!B:B,'customers worsheet'!C:C," ",0)=0," ", _xlfn.XLOOKUP(F473,'customers worsheet'!B:B,'customers worsheet'!C:C," ",0))</f>
        <v xml:space="preserve"> </v>
      </c>
      <c r="H473" s="2" t="str">
        <f>_xlfn.XLOOKUP(F473,'customers worsheet'!B:B,'customers worsheet'!G:G)</f>
        <v>United States</v>
      </c>
      <c r="I473" t="str">
        <f>_xlfn.XLOOKUP(D473,'products worsheet'!A:A,'products worsheet'!B:B)</f>
        <v>Lib</v>
      </c>
      <c r="J473" t="str">
        <f t="shared" si="15"/>
        <v>Liberica</v>
      </c>
      <c r="K473" t="str">
        <f>_xlfn.XLOOKUP(D473,'products worsheet'!A:A,'products worsheet'!D:D)</f>
        <v>M</v>
      </c>
      <c r="L473" t="str">
        <f t="shared" si="14"/>
        <v>Medium</v>
      </c>
      <c r="M473" s="5">
        <f>_xlfn.XLOOKUP(D473,'products worsheet'!A:A,'products worsheet'!F:F)</f>
        <v>2.5</v>
      </c>
      <c r="N473" s="7">
        <f>_xlfn.XLOOKUP(D473,'products worsheet'!A:A,'products worsheet'!G:G)</f>
        <v>33.464999999999996</v>
      </c>
      <c r="O473" s="9">
        <f>N473*E473</f>
        <v>133.85999999999999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_xlfn.XLOOKUP('orders worksheet'!C474,'customers worsheet'!A:A,'customers worsheet'!B:B)</f>
        <v>Roxine Drivers</v>
      </c>
      <c r="G474" s="2" t="str">
        <f>IF(_xlfn.XLOOKUP(F474,'customers worsheet'!B:B,'customers worsheet'!C:C," ",0)=0," ", _xlfn.XLOOKUP(F474,'customers worsheet'!B:B,'customers worsheet'!C:C," ",0))</f>
        <v>rdriversd4@hexun.com</v>
      </c>
      <c r="H474" s="2" t="str">
        <f>_xlfn.XLOOKUP(F474,'customers worsheet'!B:B,'customers worsheet'!G:G)</f>
        <v>United States</v>
      </c>
      <c r="I474" t="str">
        <f>_xlfn.XLOOKUP(D474,'products worsheet'!A:A,'products worsheet'!B:B)</f>
        <v>Ara</v>
      </c>
      <c r="J474" t="str">
        <f t="shared" si="15"/>
        <v>Arabica</v>
      </c>
      <c r="K474" t="str">
        <f>_xlfn.XLOOKUP(D474,'products worsheet'!A:A,'products worsheet'!D:D)</f>
        <v>D</v>
      </c>
      <c r="L474" t="str">
        <f t="shared" si="14"/>
        <v>Dark</v>
      </c>
      <c r="M474" s="5">
        <f>_xlfn.XLOOKUP(D474,'products worsheet'!A:A,'products worsheet'!F:F)</f>
        <v>0.2</v>
      </c>
      <c r="N474" s="7">
        <f>_xlfn.XLOOKUP(D474,'products worsheet'!A:A,'products worsheet'!G:G)</f>
        <v>2.9849999999999999</v>
      </c>
      <c r="O474" s="9">
        <f>N474*E474</f>
        <v>5.97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_xlfn.XLOOKUP('orders worksheet'!C475,'customers worsheet'!A:A,'customers worsheet'!B:B)</f>
        <v>Heloise Zeal</v>
      </c>
      <c r="G475" s="2" t="str">
        <f>IF(_xlfn.XLOOKUP(F475,'customers worsheet'!B:B,'customers worsheet'!C:C," ",0)=0," ", _xlfn.XLOOKUP(F475,'customers worsheet'!B:B,'customers worsheet'!C:C," ",0))</f>
        <v>hzeald5@google.de</v>
      </c>
      <c r="H475" s="2" t="str">
        <f>_xlfn.XLOOKUP(F475,'customers worsheet'!B:B,'customers worsheet'!G:G)</f>
        <v>United States</v>
      </c>
      <c r="I475" t="str">
        <f>_xlfn.XLOOKUP(D475,'products worsheet'!A:A,'products worsheet'!B:B)</f>
        <v>Ara</v>
      </c>
      <c r="J475" t="str">
        <f t="shared" si="15"/>
        <v>Arabica</v>
      </c>
      <c r="K475" t="str">
        <f>_xlfn.XLOOKUP(D475,'products worsheet'!A:A,'products worsheet'!D:D)</f>
        <v>L</v>
      </c>
      <c r="L475" t="str">
        <f t="shared" si="14"/>
        <v>Light</v>
      </c>
      <c r="M475" s="5">
        <f>_xlfn.XLOOKUP(D475,'products worsheet'!A:A,'products worsheet'!F:F)</f>
        <v>1</v>
      </c>
      <c r="N475" s="7">
        <f>_xlfn.XLOOKUP(D475,'products worsheet'!A:A,'products worsheet'!G:G)</f>
        <v>12.95</v>
      </c>
      <c r="O475" s="9">
        <f>N475*E475</f>
        <v>25.9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_xlfn.XLOOKUP('orders worksheet'!C476,'customers worsheet'!A:A,'customers worsheet'!B:B)</f>
        <v>Granger Smallcombe</v>
      </c>
      <c r="G476" s="2" t="str">
        <f>IF(_xlfn.XLOOKUP(F476,'customers worsheet'!B:B,'customers worsheet'!C:C," ",0)=0," ", _xlfn.XLOOKUP(F476,'customers worsheet'!B:B,'customers worsheet'!C:C," ",0))</f>
        <v>gsmallcombed6@ucla.edu</v>
      </c>
      <c r="H476" s="2" t="str">
        <f>_xlfn.XLOOKUP(F476,'customers worsheet'!B:B,'customers worsheet'!G:G)</f>
        <v>Ireland</v>
      </c>
      <c r="I476" t="str">
        <f>_xlfn.XLOOKUP(D476,'products worsheet'!A:A,'products worsheet'!B:B)</f>
        <v>Exc</v>
      </c>
      <c r="J476" t="str">
        <f t="shared" si="15"/>
        <v>Excelsa</v>
      </c>
      <c r="K476" t="str">
        <f>_xlfn.XLOOKUP(D476,'products worsheet'!A:A,'products worsheet'!D:D)</f>
        <v>M</v>
      </c>
      <c r="L476" t="str">
        <f t="shared" si="14"/>
        <v>Medium</v>
      </c>
      <c r="M476" s="5">
        <f>_xlfn.XLOOKUP(D476,'products worsheet'!A:A,'products worsheet'!F:F)</f>
        <v>2.5</v>
      </c>
      <c r="N476" s="7">
        <f>_xlfn.XLOOKUP(D476,'products worsheet'!A:A,'products worsheet'!G:G)</f>
        <v>31.624999999999996</v>
      </c>
      <c r="O476" s="9">
        <f>N476*E476</f>
        <v>31.624999999999996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_xlfn.XLOOKUP('orders worksheet'!C477,'customers worsheet'!A:A,'customers worsheet'!B:B)</f>
        <v>Daryn Dibley</v>
      </c>
      <c r="G477" s="2" t="str">
        <f>IF(_xlfn.XLOOKUP(F477,'customers worsheet'!B:B,'customers worsheet'!C:C," ",0)=0," ", _xlfn.XLOOKUP(F477,'customers worsheet'!B:B,'customers worsheet'!C:C," ",0))</f>
        <v>ddibleyd7@feedburner.com</v>
      </c>
      <c r="H477" s="2" t="str">
        <f>_xlfn.XLOOKUP(F477,'customers worsheet'!B:B,'customers worsheet'!G:G)</f>
        <v>United States</v>
      </c>
      <c r="I477" t="str">
        <f>_xlfn.XLOOKUP(D477,'products worsheet'!A:A,'products worsheet'!B:B)</f>
        <v>Lib</v>
      </c>
      <c r="J477" t="str">
        <f t="shared" si="15"/>
        <v>Liberica</v>
      </c>
      <c r="K477" t="str">
        <f>_xlfn.XLOOKUP(D477,'products worsheet'!A:A,'products worsheet'!D:D)</f>
        <v>M</v>
      </c>
      <c r="L477" t="str">
        <f t="shared" si="14"/>
        <v>Medium</v>
      </c>
      <c r="M477" s="5">
        <f>_xlfn.XLOOKUP(D477,'products worsheet'!A:A,'products worsheet'!F:F)</f>
        <v>0.2</v>
      </c>
      <c r="N477" s="7">
        <f>_xlfn.XLOOKUP(D477,'products worsheet'!A:A,'products worsheet'!G:G)</f>
        <v>4.3650000000000002</v>
      </c>
      <c r="O477" s="9">
        <f>N477*E477</f>
        <v>8.73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_xlfn.XLOOKUP('orders worksheet'!C478,'customers worsheet'!A:A,'customers worsheet'!B:B)</f>
        <v>Gardy Dimitriou</v>
      </c>
      <c r="G478" s="2" t="str">
        <f>IF(_xlfn.XLOOKUP(F478,'customers worsheet'!B:B,'customers worsheet'!C:C," ",0)=0," ", _xlfn.XLOOKUP(F478,'customers worsheet'!B:B,'customers worsheet'!C:C," ",0))</f>
        <v>gdimitrioud8@chronoengine.com</v>
      </c>
      <c r="H478" s="2" t="str">
        <f>_xlfn.XLOOKUP(F478,'customers worsheet'!B:B,'customers worsheet'!G:G)</f>
        <v>United States</v>
      </c>
      <c r="I478" t="str">
        <f>_xlfn.XLOOKUP(D478,'products worsheet'!A:A,'products worsheet'!B:B)</f>
        <v>Exc</v>
      </c>
      <c r="J478" t="str">
        <f t="shared" si="15"/>
        <v>Excelsa</v>
      </c>
      <c r="K478" t="str">
        <f>_xlfn.XLOOKUP(D478,'products worsheet'!A:A,'products worsheet'!D:D)</f>
        <v>L</v>
      </c>
      <c r="L478" t="str">
        <f t="shared" si="14"/>
        <v>Light</v>
      </c>
      <c r="M478" s="5">
        <f>_xlfn.XLOOKUP(D478,'products worsheet'!A:A,'products worsheet'!F:F)</f>
        <v>0.2</v>
      </c>
      <c r="N478" s="7">
        <f>_xlfn.XLOOKUP(D478,'products worsheet'!A:A,'products worsheet'!G:G)</f>
        <v>4.4550000000000001</v>
      </c>
      <c r="O478" s="9">
        <f>N478*E478</f>
        <v>26.73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_xlfn.XLOOKUP('orders worksheet'!C479,'customers worsheet'!A:A,'customers worsheet'!B:B)</f>
        <v>Fanny Flanagan</v>
      </c>
      <c r="G479" s="2" t="str">
        <f>IF(_xlfn.XLOOKUP(F479,'customers worsheet'!B:B,'customers worsheet'!C:C," ",0)=0," ", _xlfn.XLOOKUP(F479,'customers worsheet'!B:B,'customers worsheet'!C:C," ",0))</f>
        <v>fflanagand9@woothemes.com</v>
      </c>
      <c r="H479" s="2" t="str">
        <f>_xlfn.XLOOKUP(F479,'customers worsheet'!B:B,'customers worsheet'!G:G)</f>
        <v>United States</v>
      </c>
      <c r="I479" t="str">
        <f>_xlfn.XLOOKUP(D479,'products worsheet'!A:A,'products worsheet'!B:B)</f>
        <v>Lib</v>
      </c>
      <c r="J479" t="str">
        <f t="shared" si="15"/>
        <v>Liberica</v>
      </c>
      <c r="K479" t="str">
        <f>_xlfn.XLOOKUP(D479,'products worsheet'!A:A,'products worsheet'!D:D)</f>
        <v>M</v>
      </c>
      <c r="L479" t="str">
        <f t="shared" si="14"/>
        <v>Medium</v>
      </c>
      <c r="M479" s="5">
        <f>_xlfn.XLOOKUP(D479,'products worsheet'!A:A,'products worsheet'!F:F)</f>
        <v>0.2</v>
      </c>
      <c r="N479" s="7">
        <f>_xlfn.XLOOKUP(D479,'products worsheet'!A:A,'products worsheet'!G:G)</f>
        <v>4.3650000000000002</v>
      </c>
      <c r="O479" s="9">
        <f>N479*E479</f>
        <v>26.19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_xlfn.XLOOKUP('orders worksheet'!C480,'customers worsheet'!A:A,'customers worsheet'!B:B)</f>
        <v>Ailey Brash</v>
      </c>
      <c r="G480" s="2" t="str">
        <f>IF(_xlfn.XLOOKUP(F480,'customers worsheet'!B:B,'customers worsheet'!C:C," ",0)=0," ", _xlfn.XLOOKUP(F480,'customers worsheet'!B:B,'customers worsheet'!C:C," ",0))</f>
        <v>abrashda@plala.or.jp</v>
      </c>
      <c r="H480" s="2" t="str">
        <f>_xlfn.XLOOKUP(F480,'customers worsheet'!B:B,'customers worsheet'!G:G)</f>
        <v>United States</v>
      </c>
      <c r="I480" t="str">
        <f>_xlfn.XLOOKUP(D480,'products worsheet'!A:A,'products worsheet'!B:B)</f>
        <v>Rob</v>
      </c>
      <c r="J480" t="str">
        <f t="shared" si="15"/>
        <v>Robusta</v>
      </c>
      <c r="K480" t="str">
        <f>_xlfn.XLOOKUP(D480,'products worsheet'!A:A,'products worsheet'!D:D)</f>
        <v>D</v>
      </c>
      <c r="L480" t="str">
        <f t="shared" si="14"/>
        <v>Dark</v>
      </c>
      <c r="M480" s="5">
        <f>_xlfn.XLOOKUP(D480,'products worsheet'!A:A,'products worsheet'!F:F)</f>
        <v>1</v>
      </c>
      <c r="N480" s="7">
        <f>_xlfn.XLOOKUP(D480,'products worsheet'!A:A,'products worsheet'!G:G)</f>
        <v>8.9499999999999993</v>
      </c>
      <c r="O480" s="9">
        <f>N480*E480</f>
        <v>53.699999999999996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_xlfn.XLOOKUP('orders worksheet'!C481,'customers worsheet'!A:A,'customers worsheet'!B:B)</f>
        <v>Ailey Brash</v>
      </c>
      <c r="G481" s="2" t="str">
        <f>IF(_xlfn.XLOOKUP(F481,'customers worsheet'!B:B,'customers worsheet'!C:C," ",0)=0," ", _xlfn.XLOOKUP(F481,'customers worsheet'!B:B,'customers worsheet'!C:C," ",0))</f>
        <v>abrashda@plala.or.jp</v>
      </c>
      <c r="H481" s="2" t="str">
        <f>_xlfn.XLOOKUP(F481,'customers worsheet'!B:B,'customers worsheet'!G:G)</f>
        <v>United States</v>
      </c>
      <c r="I481" t="str">
        <f>_xlfn.XLOOKUP(D481,'products worsheet'!A:A,'products worsheet'!B:B)</f>
        <v>Exc</v>
      </c>
      <c r="J481" t="str">
        <f t="shared" si="15"/>
        <v>Excelsa</v>
      </c>
      <c r="K481" t="str">
        <f>_xlfn.XLOOKUP(D481,'products worsheet'!A:A,'products worsheet'!D:D)</f>
        <v>M</v>
      </c>
      <c r="L481" t="str">
        <f t="shared" si="14"/>
        <v>Medium</v>
      </c>
      <c r="M481" s="5">
        <f>_xlfn.XLOOKUP(D481,'products worsheet'!A:A,'products worsheet'!F:F)</f>
        <v>2.5</v>
      </c>
      <c r="N481" s="7">
        <f>_xlfn.XLOOKUP(D481,'products worsheet'!A:A,'products worsheet'!G:G)</f>
        <v>31.624999999999996</v>
      </c>
      <c r="O481" s="9">
        <f>N481*E481</f>
        <v>126.49999999999999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_xlfn.XLOOKUP('orders worksheet'!C482,'customers worsheet'!A:A,'customers worsheet'!B:B)</f>
        <v>Ailey Brash</v>
      </c>
      <c r="G482" s="2" t="str">
        <f>IF(_xlfn.XLOOKUP(F482,'customers worsheet'!B:B,'customers worsheet'!C:C," ",0)=0," ", _xlfn.XLOOKUP(F482,'customers worsheet'!B:B,'customers worsheet'!C:C," ",0))</f>
        <v>abrashda@plala.or.jp</v>
      </c>
      <c r="H482" s="2" t="str">
        <f>_xlfn.XLOOKUP(F482,'customers worsheet'!B:B,'customers worsheet'!G:G)</f>
        <v>United States</v>
      </c>
      <c r="I482" t="str">
        <f>_xlfn.XLOOKUP(D482,'products worsheet'!A:A,'products worsheet'!B:B)</f>
        <v>Exc</v>
      </c>
      <c r="J482" t="str">
        <f t="shared" si="15"/>
        <v>Excelsa</v>
      </c>
      <c r="K482" t="str">
        <f>_xlfn.XLOOKUP(D482,'products worsheet'!A:A,'products worsheet'!D:D)</f>
        <v>M</v>
      </c>
      <c r="L482" t="str">
        <f t="shared" si="14"/>
        <v>Medium</v>
      </c>
      <c r="M482" s="5">
        <f>_xlfn.XLOOKUP(D482,'products worsheet'!A:A,'products worsheet'!F:F)</f>
        <v>0.2</v>
      </c>
      <c r="N482" s="7">
        <f>_xlfn.XLOOKUP(D482,'products worsheet'!A:A,'products worsheet'!G:G)</f>
        <v>4.125</v>
      </c>
      <c r="O482" s="9">
        <f>N482*E482</f>
        <v>4.125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_xlfn.XLOOKUP('orders worksheet'!C483,'customers worsheet'!A:A,'customers worsheet'!B:B)</f>
        <v>Nanny Izhakov</v>
      </c>
      <c r="G483" s="2" t="str">
        <f>IF(_xlfn.XLOOKUP(F483,'customers worsheet'!B:B,'customers worsheet'!C:C," ",0)=0," ", _xlfn.XLOOKUP(F483,'customers worsheet'!B:B,'customers worsheet'!C:C," ",0))</f>
        <v>nizhakovdd@aol.com</v>
      </c>
      <c r="H483" s="2" t="str">
        <f>_xlfn.XLOOKUP(F483,'customers worsheet'!B:B,'customers worsheet'!G:G)</f>
        <v>United Kingdom</v>
      </c>
      <c r="I483" t="str">
        <f>_xlfn.XLOOKUP(D483,'products worsheet'!A:A,'products worsheet'!B:B)</f>
        <v>Rob</v>
      </c>
      <c r="J483" t="str">
        <f t="shared" si="15"/>
        <v>Robusta</v>
      </c>
      <c r="K483" t="str">
        <f>_xlfn.XLOOKUP(D483,'products worsheet'!A:A,'products worsheet'!D:D)</f>
        <v>L</v>
      </c>
      <c r="L483" t="str">
        <f t="shared" si="14"/>
        <v>Light</v>
      </c>
      <c r="M483" s="5">
        <f>_xlfn.XLOOKUP(D483,'products worsheet'!A:A,'products worsheet'!F:F)</f>
        <v>1</v>
      </c>
      <c r="N483" s="7">
        <f>_xlfn.XLOOKUP(D483,'products worsheet'!A:A,'products worsheet'!G:G)</f>
        <v>11.95</v>
      </c>
      <c r="O483" s="9">
        <f>N483*E483</f>
        <v>23.9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_xlfn.XLOOKUP('orders worksheet'!C484,'customers worsheet'!A:A,'customers worsheet'!B:B)</f>
        <v>Stanly Keets</v>
      </c>
      <c r="G484" s="2" t="str">
        <f>IF(_xlfn.XLOOKUP(F484,'customers worsheet'!B:B,'customers worsheet'!C:C," ",0)=0," ", _xlfn.XLOOKUP(F484,'customers worsheet'!B:B,'customers worsheet'!C:C," ",0))</f>
        <v>skeetsde@answers.com</v>
      </c>
      <c r="H484" s="2" t="str">
        <f>_xlfn.XLOOKUP(F484,'customers worsheet'!B:B,'customers worsheet'!G:G)</f>
        <v>United States</v>
      </c>
      <c r="I484" t="str">
        <f>_xlfn.XLOOKUP(D484,'products worsheet'!A:A,'products worsheet'!B:B)</f>
        <v>Exc</v>
      </c>
      <c r="J484" t="str">
        <f t="shared" si="15"/>
        <v>Excelsa</v>
      </c>
      <c r="K484" t="str">
        <f>_xlfn.XLOOKUP(D484,'products worsheet'!A:A,'products worsheet'!D:D)</f>
        <v>D</v>
      </c>
      <c r="L484" t="str">
        <f t="shared" si="14"/>
        <v>Dark</v>
      </c>
      <c r="M484" s="5">
        <f>_xlfn.XLOOKUP(D484,'products worsheet'!A:A,'products worsheet'!F:F)</f>
        <v>2.5</v>
      </c>
      <c r="N484" s="7">
        <f>_xlfn.XLOOKUP(D484,'products worsheet'!A:A,'products worsheet'!G:G)</f>
        <v>27.945</v>
      </c>
      <c r="O484" s="9">
        <f>N484*E484</f>
        <v>139.72499999999999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_xlfn.XLOOKUP('orders worksheet'!C485,'customers worsheet'!A:A,'customers worsheet'!B:B)</f>
        <v>Orion Dyott</v>
      </c>
      <c r="G485" s="2" t="str">
        <f>IF(_xlfn.XLOOKUP(F485,'customers worsheet'!B:B,'customers worsheet'!C:C," ",0)=0," ", _xlfn.XLOOKUP(F485,'customers worsheet'!B:B,'customers worsheet'!C:C," ",0))</f>
        <v xml:space="preserve"> </v>
      </c>
      <c r="H485" s="2" t="str">
        <f>_xlfn.XLOOKUP(F485,'customers worsheet'!B:B,'customers worsheet'!G:G)</f>
        <v>United States</v>
      </c>
      <c r="I485" t="str">
        <f>_xlfn.XLOOKUP(D485,'products worsheet'!A:A,'products worsheet'!B:B)</f>
        <v>Lib</v>
      </c>
      <c r="J485" t="str">
        <f t="shared" si="15"/>
        <v>Liberica</v>
      </c>
      <c r="K485" t="str">
        <f>_xlfn.XLOOKUP(D485,'products worsheet'!A:A,'products worsheet'!D:D)</f>
        <v>D</v>
      </c>
      <c r="L485" t="str">
        <f t="shared" si="14"/>
        <v>Dark</v>
      </c>
      <c r="M485" s="5">
        <f>_xlfn.XLOOKUP(D485,'products worsheet'!A:A,'products worsheet'!F:F)</f>
        <v>2.5</v>
      </c>
      <c r="N485" s="7">
        <f>_xlfn.XLOOKUP(D485,'products worsheet'!A:A,'products worsheet'!G:G)</f>
        <v>29.784999999999997</v>
      </c>
      <c r="O485" s="9">
        <f>N485*E485</f>
        <v>59.569999999999993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_xlfn.XLOOKUP('orders worksheet'!C486,'customers worsheet'!A:A,'customers worsheet'!B:B)</f>
        <v>Keefer Cake</v>
      </c>
      <c r="G486" s="2" t="str">
        <f>IF(_xlfn.XLOOKUP(F486,'customers worsheet'!B:B,'customers worsheet'!C:C," ",0)=0," ", _xlfn.XLOOKUP(F486,'customers worsheet'!B:B,'customers worsheet'!C:C," ",0))</f>
        <v>kcakedg@huffingtonpost.com</v>
      </c>
      <c r="H486" s="2" t="str">
        <f>_xlfn.XLOOKUP(F486,'customers worsheet'!B:B,'customers worsheet'!G:G)</f>
        <v>United States</v>
      </c>
      <c r="I486" t="str">
        <f>_xlfn.XLOOKUP(D486,'products worsheet'!A:A,'products worsheet'!B:B)</f>
        <v>Lib</v>
      </c>
      <c r="J486" t="str">
        <f t="shared" si="15"/>
        <v>Liberica</v>
      </c>
      <c r="K486" t="str">
        <f>_xlfn.XLOOKUP(D486,'products worsheet'!A:A,'products worsheet'!D:D)</f>
        <v>L</v>
      </c>
      <c r="L486" t="str">
        <f t="shared" si="14"/>
        <v>Light</v>
      </c>
      <c r="M486" s="5">
        <f>_xlfn.XLOOKUP(D486,'products worsheet'!A:A,'products worsheet'!F:F)</f>
        <v>0.5</v>
      </c>
      <c r="N486" s="7">
        <f>_xlfn.XLOOKUP(D486,'products worsheet'!A:A,'products worsheet'!G:G)</f>
        <v>9.51</v>
      </c>
      <c r="O486" s="9">
        <f>N486*E486</f>
        <v>57.06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_xlfn.XLOOKUP('orders worksheet'!C487,'customers worsheet'!A:A,'customers worsheet'!B:B)</f>
        <v>Morna Hansed</v>
      </c>
      <c r="G487" s="2" t="str">
        <f>IF(_xlfn.XLOOKUP(F487,'customers worsheet'!B:B,'customers worsheet'!C:C," ",0)=0," ", _xlfn.XLOOKUP(F487,'customers worsheet'!B:B,'customers worsheet'!C:C," ",0))</f>
        <v>mhanseddh@instagram.com</v>
      </c>
      <c r="H487" s="2" t="str">
        <f>_xlfn.XLOOKUP(F487,'customers worsheet'!B:B,'customers worsheet'!G:G)</f>
        <v>Ireland</v>
      </c>
      <c r="I487" t="str">
        <f>_xlfn.XLOOKUP(D487,'products worsheet'!A:A,'products worsheet'!B:B)</f>
        <v>Rob</v>
      </c>
      <c r="J487" t="str">
        <f t="shared" si="15"/>
        <v>Robusta</v>
      </c>
      <c r="K487" t="str">
        <f>_xlfn.XLOOKUP(D487,'products worsheet'!A:A,'products worsheet'!D:D)</f>
        <v>L</v>
      </c>
      <c r="L487" t="str">
        <f t="shared" si="14"/>
        <v>Light</v>
      </c>
      <c r="M487" s="5">
        <f>_xlfn.XLOOKUP(D487,'products worsheet'!A:A,'products worsheet'!F:F)</f>
        <v>0.2</v>
      </c>
      <c r="N487" s="7">
        <f>_xlfn.XLOOKUP(D487,'products worsheet'!A:A,'products worsheet'!G:G)</f>
        <v>3.5849999999999995</v>
      </c>
      <c r="O487" s="9">
        <f>N487*E487</f>
        <v>21.509999999999998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_xlfn.XLOOKUP('orders worksheet'!C488,'customers worsheet'!A:A,'customers worsheet'!B:B)</f>
        <v>Franny Kienlein</v>
      </c>
      <c r="G488" s="2" t="str">
        <f>IF(_xlfn.XLOOKUP(F488,'customers worsheet'!B:B,'customers worsheet'!C:C," ",0)=0," ", _xlfn.XLOOKUP(F488,'customers worsheet'!B:B,'customers worsheet'!C:C," ",0))</f>
        <v>fkienleindi@trellian.com</v>
      </c>
      <c r="H488" s="2" t="str">
        <f>_xlfn.XLOOKUP(F488,'customers worsheet'!B:B,'customers worsheet'!G:G)</f>
        <v>Ireland</v>
      </c>
      <c r="I488" t="str">
        <f>_xlfn.XLOOKUP(D488,'products worsheet'!A:A,'products worsheet'!B:B)</f>
        <v>Lib</v>
      </c>
      <c r="J488" t="str">
        <f t="shared" si="15"/>
        <v>Liberica</v>
      </c>
      <c r="K488" t="str">
        <f>_xlfn.XLOOKUP(D488,'products worsheet'!A:A,'products worsheet'!D:D)</f>
        <v>M</v>
      </c>
      <c r="L488" t="str">
        <f t="shared" si="14"/>
        <v>Medium</v>
      </c>
      <c r="M488" s="5">
        <f>_xlfn.XLOOKUP(D488,'products worsheet'!A:A,'products worsheet'!F:F)</f>
        <v>0.5</v>
      </c>
      <c r="N488" s="7">
        <f>_xlfn.XLOOKUP(D488,'products worsheet'!A:A,'products worsheet'!G:G)</f>
        <v>8.73</v>
      </c>
      <c r="O488" s="9">
        <f>N488*E488</f>
        <v>52.38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_xlfn.XLOOKUP('orders worksheet'!C489,'customers worsheet'!A:A,'customers worsheet'!B:B)</f>
        <v>Klarika Egglestone</v>
      </c>
      <c r="G489" s="2" t="str">
        <f>IF(_xlfn.XLOOKUP(F489,'customers worsheet'!B:B,'customers worsheet'!C:C," ",0)=0," ", _xlfn.XLOOKUP(F489,'customers worsheet'!B:B,'customers worsheet'!C:C," ",0))</f>
        <v>kegglestonedj@sphinn.com</v>
      </c>
      <c r="H489" s="2" t="str">
        <f>_xlfn.XLOOKUP(F489,'customers worsheet'!B:B,'customers worsheet'!G:G)</f>
        <v>Ireland</v>
      </c>
      <c r="I489" t="str">
        <f>_xlfn.XLOOKUP(D489,'products worsheet'!A:A,'products worsheet'!B:B)</f>
        <v>Exc</v>
      </c>
      <c r="J489" t="str">
        <f t="shared" si="15"/>
        <v>Excelsa</v>
      </c>
      <c r="K489" t="str">
        <f>_xlfn.XLOOKUP(D489,'products worsheet'!A:A,'products worsheet'!D:D)</f>
        <v>D</v>
      </c>
      <c r="L489" t="str">
        <f t="shared" si="14"/>
        <v>Dark</v>
      </c>
      <c r="M489" s="5">
        <f>_xlfn.XLOOKUP(D489,'products worsheet'!A:A,'products worsheet'!F:F)</f>
        <v>1</v>
      </c>
      <c r="N489" s="7">
        <f>_xlfn.XLOOKUP(D489,'products worsheet'!A:A,'products worsheet'!G:G)</f>
        <v>12.15</v>
      </c>
      <c r="O489" s="9">
        <f>N489*E489</f>
        <v>72.900000000000006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_xlfn.XLOOKUP('orders worksheet'!C490,'customers worsheet'!A:A,'customers worsheet'!B:B)</f>
        <v>Becky Semkins</v>
      </c>
      <c r="G490" s="2" t="str">
        <f>IF(_xlfn.XLOOKUP(F490,'customers worsheet'!B:B,'customers worsheet'!C:C," ",0)=0," ", _xlfn.XLOOKUP(F490,'customers worsheet'!B:B,'customers worsheet'!C:C," ",0))</f>
        <v>bsemkinsdk@unc.edu</v>
      </c>
      <c r="H490" s="2" t="str">
        <f>_xlfn.XLOOKUP(F490,'customers worsheet'!B:B,'customers worsheet'!G:G)</f>
        <v>Ireland</v>
      </c>
      <c r="I490" t="str">
        <f>_xlfn.XLOOKUP(D490,'products worsheet'!A:A,'products worsheet'!B:B)</f>
        <v>Rob</v>
      </c>
      <c r="J490" t="str">
        <f t="shared" si="15"/>
        <v>Robusta</v>
      </c>
      <c r="K490" t="str">
        <f>_xlfn.XLOOKUP(D490,'products worsheet'!A:A,'products worsheet'!D:D)</f>
        <v>M</v>
      </c>
      <c r="L490" t="str">
        <f t="shared" si="14"/>
        <v>Medium</v>
      </c>
      <c r="M490" s="5">
        <f>_xlfn.XLOOKUP(D490,'products worsheet'!A:A,'products worsheet'!F:F)</f>
        <v>0.2</v>
      </c>
      <c r="N490" s="7">
        <f>_xlfn.XLOOKUP(D490,'products worsheet'!A:A,'products worsheet'!G:G)</f>
        <v>2.9849999999999999</v>
      </c>
      <c r="O490" s="9">
        <f>N490*E490</f>
        <v>14.924999999999999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_xlfn.XLOOKUP('orders worksheet'!C491,'customers worsheet'!A:A,'customers worsheet'!B:B)</f>
        <v>Sean Lorenzetti</v>
      </c>
      <c r="G491" s="2" t="str">
        <f>IF(_xlfn.XLOOKUP(F491,'customers worsheet'!B:B,'customers worsheet'!C:C," ",0)=0," ", _xlfn.XLOOKUP(F491,'customers worsheet'!B:B,'customers worsheet'!C:C," ",0))</f>
        <v>slorenzettidl@is.gd</v>
      </c>
      <c r="H491" s="2" t="str">
        <f>_xlfn.XLOOKUP(F491,'customers worsheet'!B:B,'customers worsheet'!G:G)</f>
        <v>United States</v>
      </c>
      <c r="I491" t="str">
        <f>_xlfn.XLOOKUP(D491,'products worsheet'!A:A,'products worsheet'!B:B)</f>
        <v>Lib</v>
      </c>
      <c r="J491" t="str">
        <f t="shared" si="15"/>
        <v>Liberica</v>
      </c>
      <c r="K491" t="str">
        <f>_xlfn.XLOOKUP(D491,'products worsheet'!A:A,'products worsheet'!D:D)</f>
        <v>L</v>
      </c>
      <c r="L491" t="str">
        <f t="shared" si="14"/>
        <v>Light</v>
      </c>
      <c r="M491" s="5">
        <f>_xlfn.XLOOKUP(D491,'products worsheet'!A:A,'products worsheet'!F:F)</f>
        <v>1</v>
      </c>
      <c r="N491" s="7">
        <f>_xlfn.XLOOKUP(D491,'products worsheet'!A:A,'products worsheet'!G:G)</f>
        <v>15.85</v>
      </c>
      <c r="O491" s="9">
        <f>N491*E491</f>
        <v>95.1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_xlfn.XLOOKUP('orders worksheet'!C492,'customers worsheet'!A:A,'customers worsheet'!B:B)</f>
        <v>Bob Giannazzi</v>
      </c>
      <c r="G492" s="2" t="str">
        <f>IF(_xlfn.XLOOKUP(F492,'customers worsheet'!B:B,'customers worsheet'!C:C," ",0)=0," ", _xlfn.XLOOKUP(F492,'customers worsheet'!B:B,'customers worsheet'!C:C," ",0))</f>
        <v>bgiannazzidm@apple.com</v>
      </c>
      <c r="H492" s="2" t="str">
        <f>_xlfn.XLOOKUP(F492,'customers worsheet'!B:B,'customers worsheet'!G:G)</f>
        <v>United States</v>
      </c>
      <c r="I492" t="str">
        <f>_xlfn.XLOOKUP(D492,'products worsheet'!A:A,'products worsheet'!B:B)</f>
        <v>Lib</v>
      </c>
      <c r="J492" t="str">
        <f t="shared" si="15"/>
        <v>Liberica</v>
      </c>
      <c r="K492" t="str">
        <f>_xlfn.XLOOKUP(D492,'products worsheet'!A:A,'products worsheet'!D:D)</f>
        <v>D</v>
      </c>
      <c r="L492" t="str">
        <f t="shared" si="14"/>
        <v>Dark</v>
      </c>
      <c r="M492" s="5">
        <f>_xlfn.XLOOKUP(D492,'products worsheet'!A:A,'products worsheet'!F:F)</f>
        <v>0.5</v>
      </c>
      <c r="N492" s="7">
        <f>_xlfn.XLOOKUP(D492,'products worsheet'!A:A,'products worsheet'!G:G)</f>
        <v>7.77</v>
      </c>
      <c r="O492" s="9">
        <f>N492*E492</f>
        <v>15.54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_xlfn.XLOOKUP('orders worksheet'!C493,'customers worsheet'!A:A,'customers worsheet'!B:B)</f>
        <v>Kendra Backshell</v>
      </c>
      <c r="G493" s="2" t="str">
        <f>IF(_xlfn.XLOOKUP(F493,'customers worsheet'!B:B,'customers worsheet'!C:C," ",0)=0," ", _xlfn.XLOOKUP(F493,'customers worsheet'!B:B,'customers worsheet'!C:C," ",0))</f>
        <v xml:space="preserve"> </v>
      </c>
      <c r="H493" s="2" t="str">
        <f>_xlfn.XLOOKUP(F493,'customers worsheet'!B:B,'customers worsheet'!G:G)</f>
        <v>United States</v>
      </c>
      <c r="I493" t="str">
        <f>_xlfn.XLOOKUP(D493,'products worsheet'!A:A,'products worsheet'!B:B)</f>
        <v>Lib</v>
      </c>
      <c r="J493" t="str">
        <f t="shared" si="15"/>
        <v>Liberica</v>
      </c>
      <c r="K493" t="str">
        <f>_xlfn.XLOOKUP(D493,'products worsheet'!A:A,'products worsheet'!D:D)</f>
        <v>D</v>
      </c>
      <c r="L493" t="str">
        <f t="shared" si="14"/>
        <v>Dark</v>
      </c>
      <c r="M493" s="5">
        <f>_xlfn.XLOOKUP(D493,'products worsheet'!A:A,'products worsheet'!F:F)</f>
        <v>0.2</v>
      </c>
      <c r="N493" s="7">
        <f>_xlfn.XLOOKUP(D493,'products worsheet'!A:A,'products worsheet'!G:G)</f>
        <v>3.8849999999999998</v>
      </c>
      <c r="O493" s="9">
        <f>N493*E493</f>
        <v>23.31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_xlfn.XLOOKUP('orders worksheet'!C494,'customers worsheet'!A:A,'customers worsheet'!B:B)</f>
        <v>Uriah Lethbrig</v>
      </c>
      <c r="G494" s="2" t="str">
        <f>IF(_xlfn.XLOOKUP(F494,'customers worsheet'!B:B,'customers worsheet'!C:C," ",0)=0," ", _xlfn.XLOOKUP(F494,'customers worsheet'!B:B,'customers worsheet'!C:C," ",0))</f>
        <v>ulethbrigdo@hc360.com</v>
      </c>
      <c r="H494" s="2" t="str">
        <f>_xlfn.XLOOKUP(F494,'customers worsheet'!B:B,'customers worsheet'!G:G)</f>
        <v>United States</v>
      </c>
      <c r="I494" t="str">
        <f>_xlfn.XLOOKUP(D494,'products worsheet'!A:A,'products worsheet'!B:B)</f>
        <v>Exc</v>
      </c>
      <c r="J494" t="str">
        <f t="shared" si="15"/>
        <v>Excelsa</v>
      </c>
      <c r="K494" t="str">
        <f>_xlfn.XLOOKUP(D494,'products worsheet'!A:A,'products worsheet'!D:D)</f>
        <v>M</v>
      </c>
      <c r="L494" t="str">
        <f t="shared" si="14"/>
        <v>Medium</v>
      </c>
      <c r="M494" s="5">
        <f>_xlfn.XLOOKUP(D494,'products worsheet'!A:A,'products worsheet'!F:F)</f>
        <v>0.2</v>
      </c>
      <c r="N494" s="7">
        <f>_xlfn.XLOOKUP(D494,'products worsheet'!A:A,'products worsheet'!G:G)</f>
        <v>4.125</v>
      </c>
      <c r="O494" s="9">
        <f>N494*E494</f>
        <v>4.125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_xlfn.XLOOKUP('orders worksheet'!C495,'customers worsheet'!A:A,'customers worsheet'!B:B)</f>
        <v>Sky Farnish</v>
      </c>
      <c r="G495" s="2" t="str">
        <f>IF(_xlfn.XLOOKUP(F495,'customers worsheet'!B:B,'customers worsheet'!C:C," ",0)=0," ", _xlfn.XLOOKUP(F495,'customers worsheet'!B:B,'customers worsheet'!C:C," ",0))</f>
        <v>sfarnishdp@dmoz.org</v>
      </c>
      <c r="H495" s="2" t="str">
        <f>_xlfn.XLOOKUP(F495,'customers worsheet'!B:B,'customers worsheet'!G:G)</f>
        <v>United Kingdom</v>
      </c>
      <c r="I495" t="str">
        <f>_xlfn.XLOOKUP(D495,'products worsheet'!A:A,'products worsheet'!B:B)</f>
        <v>Rob</v>
      </c>
      <c r="J495" t="str">
        <f t="shared" si="15"/>
        <v>Robusta</v>
      </c>
      <c r="K495" t="str">
        <f>_xlfn.XLOOKUP(D495,'products worsheet'!A:A,'products worsheet'!D:D)</f>
        <v>M</v>
      </c>
      <c r="L495" t="str">
        <f t="shared" si="14"/>
        <v>Medium</v>
      </c>
      <c r="M495" s="5">
        <f>_xlfn.XLOOKUP(D495,'products worsheet'!A:A,'products worsheet'!F:F)</f>
        <v>0.5</v>
      </c>
      <c r="N495" s="7">
        <f>_xlfn.XLOOKUP(D495,'products worsheet'!A:A,'products worsheet'!G:G)</f>
        <v>5.97</v>
      </c>
      <c r="O495" s="9">
        <f>N495*E495</f>
        <v>35.82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_xlfn.XLOOKUP('orders worksheet'!C496,'customers worsheet'!A:A,'customers worsheet'!B:B)</f>
        <v>Felicia Jecock</v>
      </c>
      <c r="G496" s="2" t="str">
        <f>IF(_xlfn.XLOOKUP(F496,'customers worsheet'!B:B,'customers worsheet'!C:C," ",0)=0," ", _xlfn.XLOOKUP(F496,'customers worsheet'!B:B,'customers worsheet'!C:C," ",0))</f>
        <v>fjecockdq@unicef.org</v>
      </c>
      <c r="H496" s="2" t="str">
        <f>_xlfn.XLOOKUP(F496,'customers worsheet'!B:B,'customers worsheet'!G:G)</f>
        <v>United States</v>
      </c>
      <c r="I496" t="str">
        <f>_xlfn.XLOOKUP(D496,'products worsheet'!A:A,'products worsheet'!B:B)</f>
        <v>Lib</v>
      </c>
      <c r="J496" t="str">
        <f t="shared" si="15"/>
        <v>Liberica</v>
      </c>
      <c r="K496" t="str">
        <f>_xlfn.XLOOKUP(D496,'products worsheet'!A:A,'products worsheet'!D:D)</f>
        <v>L</v>
      </c>
      <c r="L496" t="str">
        <f t="shared" si="14"/>
        <v>Light</v>
      </c>
      <c r="M496" s="5">
        <f>_xlfn.XLOOKUP(D496,'products worsheet'!A:A,'products worsheet'!F:F)</f>
        <v>1</v>
      </c>
      <c r="N496" s="7">
        <f>_xlfn.XLOOKUP(D496,'products worsheet'!A:A,'products worsheet'!G:G)</f>
        <v>15.85</v>
      </c>
      <c r="O496" s="9">
        <f>N496*E496</f>
        <v>31.7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_xlfn.XLOOKUP('orders worksheet'!C497,'customers worsheet'!A:A,'customers worsheet'!B:B)</f>
        <v>Currey MacAllister</v>
      </c>
      <c r="G497" s="2" t="str">
        <f>IF(_xlfn.XLOOKUP(F497,'customers worsheet'!B:B,'customers worsheet'!C:C," ",0)=0," ", _xlfn.XLOOKUP(F497,'customers worsheet'!B:B,'customers worsheet'!C:C," ",0))</f>
        <v xml:space="preserve"> </v>
      </c>
      <c r="H497" s="2" t="str">
        <f>_xlfn.XLOOKUP(F497,'customers worsheet'!B:B,'customers worsheet'!G:G)</f>
        <v>United States</v>
      </c>
      <c r="I497" t="str">
        <f>_xlfn.XLOOKUP(D497,'products worsheet'!A:A,'products worsheet'!B:B)</f>
        <v>Lib</v>
      </c>
      <c r="J497" t="str">
        <f t="shared" si="15"/>
        <v>Liberica</v>
      </c>
      <c r="K497" t="str">
        <f>_xlfn.XLOOKUP(D497,'products worsheet'!A:A,'products worsheet'!D:D)</f>
        <v>L</v>
      </c>
      <c r="L497" t="str">
        <f t="shared" si="14"/>
        <v>Light</v>
      </c>
      <c r="M497" s="5">
        <f>_xlfn.XLOOKUP(D497,'products worsheet'!A:A,'products worsheet'!F:F)</f>
        <v>1</v>
      </c>
      <c r="N497" s="7">
        <f>_xlfn.XLOOKUP(D497,'products worsheet'!A:A,'products worsheet'!G:G)</f>
        <v>15.85</v>
      </c>
      <c r="O497" s="9">
        <f>N497*E497</f>
        <v>79.25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_xlfn.XLOOKUP('orders worksheet'!C498,'customers worsheet'!A:A,'customers worsheet'!B:B)</f>
        <v>Hamlen Pallister</v>
      </c>
      <c r="G498" s="2" t="str">
        <f>IF(_xlfn.XLOOKUP(F498,'customers worsheet'!B:B,'customers worsheet'!C:C," ",0)=0," ", _xlfn.XLOOKUP(F498,'customers worsheet'!B:B,'customers worsheet'!C:C," ",0))</f>
        <v>hpallisterds@ning.com</v>
      </c>
      <c r="H498" s="2" t="str">
        <f>_xlfn.XLOOKUP(F498,'customers worsheet'!B:B,'customers worsheet'!G:G)</f>
        <v>United States</v>
      </c>
      <c r="I498" t="str">
        <f>_xlfn.XLOOKUP(D498,'products worsheet'!A:A,'products worsheet'!B:B)</f>
        <v>Exc</v>
      </c>
      <c r="J498" t="str">
        <f t="shared" si="15"/>
        <v>Excelsa</v>
      </c>
      <c r="K498" t="str">
        <f>_xlfn.XLOOKUP(D498,'products worsheet'!A:A,'products worsheet'!D:D)</f>
        <v>D</v>
      </c>
      <c r="L498" t="str">
        <f t="shared" si="14"/>
        <v>Dark</v>
      </c>
      <c r="M498" s="5">
        <f>_xlfn.XLOOKUP(D498,'products worsheet'!A:A,'products worsheet'!F:F)</f>
        <v>0.2</v>
      </c>
      <c r="N498" s="7">
        <f>_xlfn.XLOOKUP(D498,'products worsheet'!A:A,'products worsheet'!G:G)</f>
        <v>3.645</v>
      </c>
      <c r="O498" s="9">
        <f>N498*E498</f>
        <v>10.935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_xlfn.XLOOKUP('orders worksheet'!C499,'customers worsheet'!A:A,'customers worsheet'!B:B)</f>
        <v>Chantal Mersh</v>
      </c>
      <c r="G499" s="2" t="str">
        <f>IF(_xlfn.XLOOKUP(F499,'customers worsheet'!B:B,'customers worsheet'!C:C," ",0)=0," ", _xlfn.XLOOKUP(F499,'customers worsheet'!B:B,'customers worsheet'!C:C," ",0))</f>
        <v>cmershdt@drupal.org</v>
      </c>
      <c r="H499" s="2" t="str">
        <f>_xlfn.XLOOKUP(F499,'customers worsheet'!B:B,'customers worsheet'!G:G)</f>
        <v>Ireland</v>
      </c>
      <c r="I499" t="str">
        <f>_xlfn.XLOOKUP(D499,'products worsheet'!A:A,'products worsheet'!B:B)</f>
        <v>Ara</v>
      </c>
      <c r="J499" t="str">
        <f t="shared" si="15"/>
        <v>Arabica</v>
      </c>
      <c r="K499" t="str">
        <f>_xlfn.XLOOKUP(D499,'products worsheet'!A:A,'products worsheet'!D:D)</f>
        <v>D</v>
      </c>
      <c r="L499" t="str">
        <f t="shared" si="14"/>
        <v>Dark</v>
      </c>
      <c r="M499" s="5">
        <f>_xlfn.XLOOKUP(D499,'products worsheet'!A:A,'products worsheet'!F:F)</f>
        <v>1</v>
      </c>
      <c r="N499" s="7">
        <f>_xlfn.XLOOKUP(D499,'products worsheet'!A:A,'products worsheet'!G:G)</f>
        <v>9.9499999999999993</v>
      </c>
      <c r="O499" s="9">
        <f>N499*E499</f>
        <v>39.799999999999997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_xlfn.XLOOKUP('orders worksheet'!C500,'customers worsheet'!A:A,'customers worsheet'!B:B)</f>
        <v>Marja Urion</v>
      </c>
      <c r="G500" s="2" t="str">
        <f>IF(_xlfn.XLOOKUP(F500,'customers worsheet'!B:B,'customers worsheet'!C:C," ",0)=0," ", _xlfn.XLOOKUP(F500,'customers worsheet'!B:B,'customers worsheet'!C:C," ",0))</f>
        <v>murione5@alexa.com</v>
      </c>
      <c r="H500" s="2" t="str">
        <f>_xlfn.XLOOKUP(F500,'customers worsheet'!B:B,'customers worsheet'!G:G)</f>
        <v>Ireland</v>
      </c>
      <c r="I500" t="str">
        <f>_xlfn.XLOOKUP(D500,'products worsheet'!A:A,'products worsheet'!B:B)</f>
        <v>Rob</v>
      </c>
      <c r="J500" t="str">
        <f t="shared" si="15"/>
        <v>Robusta</v>
      </c>
      <c r="K500" t="str">
        <f>_xlfn.XLOOKUP(D500,'products worsheet'!A:A,'products worsheet'!D:D)</f>
        <v>M</v>
      </c>
      <c r="L500" t="str">
        <f t="shared" si="14"/>
        <v>Medium</v>
      </c>
      <c r="M500" s="5">
        <f>_xlfn.XLOOKUP(D500,'products worsheet'!A:A,'products worsheet'!F:F)</f>
        <v>1</v>
      </c>
      <c r="N500" s="7">
        <f>_xlfn.XLOOKUP(D500,'products worsheet'!A:A,'products worsheet'!G:G)</f>
        <v>9.9499999999999993</v>
      </c>
      <c r="O500" s="9">
        <f>N500*E500</f>
        <v>49.75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_xlfn.XLOOKUP('orders worksheet'!C501,'customers worsheet'!A:A,'customers worsheet'!B:B)</f>
        <v>Malynda Purbrick</v>
      </c>
      <c r="G501" s="2" t="str">
        <f>IF(_xlfn.XLOOKUP(F501,'customers worsheet'!B:B,'customers worsheet'!C:C," ",0)=0," ", _xlfn.XLOOKUP(F501,'customers worsheet'!B:B,'customers worsheet'!C:C," ",0))</f>
        <v xml:space="preserve"> </v>
      </c>
      <c r="H501" s="2" t="str">
        <f>_xlfn.XLOOKUP(F501,'customers worsheet'!B:B,'customers worsheet'!G:G)</f>
        <v>Ireland</v>
      </c>
      <c r="I501" t="str">
        <f>_xlfn.XLOOKUP(D501,'products worsheet'!A:A,'products worsheet'!B:B)</f>
        <v>Rob</v>
      </c>
      <c r="J501" t="str">
        <f t="shared" si="15"/>
        <v>Robusta</v>
      </c>
      <c r="K501" t="str">
        <f>_xlfn.XLOOKUP(D501,'products worsheet'!A:A,'products worsheet'!D:D)</f>
        <v>D</v>
      </c>
      <c r="L501" t="str">
        <f t="shared" si="14"/>
        <v>Dark</v>
      </c>
      <c r="M501" s="5">
        <f>_xlfn.XLOOKUP(D501,'products worsheet'!A:A,'products worsheet'!F:F)</f>
        <v>0.2</v>
      </c>
      <c r="N501" s="7">
        <f>_xlfn.XLOOKUP(D501,'products worsheet'!A:A,'products worsheet'!G:G)</f>
        <v>2.6849999999999996</v>
      </c>
      <c r="O501" s="9">
        <f>N501*E501</f>
        <v>8.0549999999999997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_xlfn.XLOOKUP('orders worksheet'!C502,'customers worsheet'!A:A,'customers worsheet'!B:B)</f>
        <v>Alf Housaman</v>
      </c>
      <c r="G502" s="2" t="str">
        <f>IF(_xlfn.XLOOKUP(F502,'customers worsheet'!B:B,'customers worsheet'!C:C," ",0)=0," ", _xlfn.XLOOKUP(F502,'customers worsheet'!B:B,'customers worsheet'!C:C," ",0))</f>
        <v xml:space="preserve"> </v>
      </c>
      <c r="H502" s="2" t="str">
        <f>_xlfn.XLOOKUP(F502,'customers worsheet'!B:B,'customers worsheet'!G:G)</f>
        <v>United States</v>
      </c>
      <c r="I502" t="str">
        <f>_xlfn.XLOOKUP(D502,'products worsheet'!A:A,'products worsheet'!B:B)</f>
        <v>Rob</v>
      </c>
      <c r="J502" t="str">
        <f t="shared" si="15"/>
        <v>Robusta</v>
      </c>
      <c r="K502" t="str">
        <f>_xlfn.XLOOKUP(D502,'products worsheet'!A:A,'products worsheet'!D:D)</f>
        <v>L</v>
      </c>
      <c r="L502" t="str">
        <f t="shared" si="14"/>
        <v>Light</v>
      </c>
      <c r="M502" s="5">
        <f>_xlfn.XLOOKUP(D502,'products worsheet'!A:A,'products worsheet'!F:F)</f>
        <v>1</v>
      </c>
      <c r="N502" s="7">
        <f>_xlfn.XLOOKUP(D502,'products worsheet'!A:A,'products worsheet'!G:G)</f>
        <v>11.95</v>
      </c>
      <c r="O502" s="9">
        <f>N502*E502</f>
        <v>47.8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_xlfn.XLOOKUP('orders worksheet'!C503,'customers worsheet'!A:A,'customers worsheet'!B:B)</f>
        <v>Gladi Ducker</v>
      </c>
      <c r="G503" s="2" t="str">
        <f>IF(_xlfn.XLOOKUP(F503,'customers worsheet'!B:B,'customers worsheet'!C:C," ",0)=0," ", _xlfn.XLOOKUP(F503,'customers worsheet'!B:B,'customers worsheet'!C:C," ",0))</f>
        <v>gduckerdx@patch.com</v>
      </c>
      <c r="H503" s="2" t="str">
        <f>_xlfn.XLOOKUP(F503,'customers worsheet'!B:B,'customers worsheet'!G:G)</f>
        <v>United Kingdom</v>
      </c>
      <c r="I503" t="str">
        <f>_xlfn.XLOOKUP(D503,'products worsheet'!A:A,'products worsheet'!B:B)</f>
        <v>Rob</v>
      </c>
      <c r="J503" t="str">
        <f t="shared" si="15"/>
        <v>Robusta</v>
      </c>
      <c r="K503" t="str">
        <f>_xlfn.XLOOKUP(D503,'products worsheet'!A:A,'products worsheet'!D:D)</f>
        <v>M</v>
      </c>
      <c r="L503" t="str">
        <f t="shared" si="14"/>
        <v>Medium</v>
      </c>
      <c r="M503" s="5">
        <f>_xlfn.XLOOKUP(D503,'products worsheet'!A:A,'products worsheet'!F:F)</f>
        <v>0.2</v>
      </c>
      <c r="N503" s="7">
        <f>_xlfn.XLOOKUP(D503,'products worsheet'!A:A,'products worsheet'!G:G)</f>
        <v>2.9849999999999999</v>
      </c>
      <c r="O503" s="9">
        <f>N503*E503</f>
        <v>11.94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_xlfn.XLOOKUP('orders worksheet'!C504,'customers worsheet'!A:A,'customers worsheet'!B:B)</f>
        <v>Gladi Ducker</v>
      </c>
      <c r="G504" s="2" t="str">
        <f>IF(_xlfn.XLOOKUP(F504,'customers worsheet'!B:B,'customers worsheet'!C:C," ",0)=0," ", _xlfn.XLOOKUP(F504,'customers worsheet'!B:B,'customers worsheet'!C:C," ",0))</f>
        <v>gduckerdx@patch.com</v>
      </c>
      <c r="H504" s="2" t="str">
        <f>_xlfn.XLOOKUP(F504,'customers worsheet'!B:B,'customers worsheet'!G:G)</f>
        <v>United Kingdom</v>
      </c>
      <c r="I504" t="str">
        <f>_xlfn.XLOOKUP(D504,'products worsheet'!A:A,'products worsheet'!B:B)</f>
        <v>Exc</v>
      </c>
      <c r="J504" t="str">
        <f t="shared" si="15"/>
        <v>Excelsa</v>
      </c>
      <c r="K504" t="str">
        <f>_xlfn.XLOOKUP(D504,'products worsheet'!A:A,'products worsheet'!D:D)</f>
        <v>M</v>
      </c>
      <c r="L504" t="str">
        <f t="shared" si="14"/>
        <v>Medium</v>
      </c>
      <c r="M504" s="5">
        <f>_xlfn.XLOOKUP(D504,'products worsheet'!A:A,'products worsheet'!F:F)</f>
        <v>0.2</v>
      </c>
      <c r="N504" s="7">
        <f>_xlfn.XLOOKUP(D504,'products worsheet'!A:A,'products worsheet'!G:G)</f>
        <v>4.125</v>
      </c>
      <c r="O504" s="9">
        <f>N504*E504</f>
        <v>16.5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_xlfn.XLOOKUP('orders worksheet'!C505,'customers worsheet'!A:A,'customers worsheet'!B:B)</f>
        <v>Gladi Ducker</v>
      </c>
      <c r="G505" s="2" t="str">
        <f>IF(_xlfn.XLOOKUP(F505,'customers worsheet'!B:B,'customers worsheet'!C:C," ",0)=0," ", _xlfn.XLOOKUP(F505,'customers worsheet'!B:B,'customers worsheet'!C:C," ",0))</f>
        <v>gduckerdx@patch.com</v>
      </c>
      <c r="H505" s="2" t="str">
        <f>_xlfn.XLOOKUP(F505,'customers worsheet'!B:B,'customers worsheet'!G:G)</f>
        <v>United Kingdom</v>
      </c>
      <c r="I505" t="str">
        <f>_xlfn.XLOOKUP(D505,'products worsheet'!A:A,'products worsheet'!B:B)</f>
        <v>Lib</v>
      </c>
      <c r="J505" t="str">
        <f t="shared" si="15"/>
        <v>Liberica</v>
      </c>
      <c r="K505" t="str">
        <f>_xlfn.XLOOKUP(D505,'products worsheet'!A:A,'products worsheet'!D:D)</f>
        <v>D</v>
      </c>
      <c r="L505" t="str">
        <f t="shared" si="14"/>
        <v>Dark</v>
      </c>
      <c r="M505" s="5">
        <f>_xlfn.XLOOKUP(D505,'products worsheet'!A:A,'products worsheet'!F:F)</f>
        <v>1</v>
      </c>
      <c r="N505" s="7">
        <f>_xlfn.XLOOKUP(D505,'products worsheet'!A:A,'products worsheet'!G:G)</f>
        <v>12.95</v>
      </c>
      <c r="O505" s="9">
        <f>N505*E505</f>
        <v>51.8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_xlfn.XLOOKUP('orders worksheet'!C506,'customers worsheet'!A:A,'customers worsheet'!B:B)</f>
        <v>Gladi Ducker</v>
      </c>
      <c r="G506" s="2" t="str">
        <f>IF(_xlfn.XLOOKUP(F506,'customers worsheet'!B:B,'customers worsheet'!C:C," ",0)=0," ", _xlfn.XLOOKUP(F506,'customers worsheet'!B:B,'customers worsheet'!C:C," ",0))</f>
        <v>gduckerdx@patch.com</v>
      </c>
      <c r="H506" s="2" t="str">
        <f>_xlfn.XLOOKUP(F506,'customers worsheet'!B:B,'customers worsheet'!G:G)</f>
        <v>United Kingdom</v>
      </c>
      <c r="I506" t="str">
        <f>_xlfn.XLOOKUP(D506,'products worsheet'!A:A,'products worsheet'!B:B)</f>
        <v>Lib</v>
      </c>
      <c r="J506" t="str">
        <f t="shared" si="15"/>
        <v>Liberica</v>
      </c>
      <c r="K506" t="str">
        <f>_xlfn.XLOOKUP(D506,'products worsheet'!A:A,'products worsheet'!D:D)</f>
        <v>L</v>
      </c>
      <c r="L506" t="str">
        <f t="shared" si="14"/>
        <v>Light</v>
      </c>
      <c r="M506" s="5">
        <f>_xlfn.XLOOKUP(D506,'products worsheet'!A:A,'products worsheet'!F:F)</f>
        <v>0.2</v>
      </c>
      <c r="N506" s="7">
        <f>_xlfn.XLOOKUP(D506,'products worsheet'!A:A,'products worsheet'!G:G)</f>
        <v>4.7549999999999999</v>
      </c>
      <c r="O506" s="9">
        <f>N506*E506</f>
        <v>14.265000000000001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_xlfn.XLOOKUP('orders worksheet'!C507,'customers worsheet'!A:A,'customers worsheet'!B:B)</f>
        <v>Wain Stearley</v>
      </c>
      <c r="G507" s="2" t="str">
        <f>IF(_xlfn.XLOOKUP(F507,'customers worsheet'!B:B,'customers worsheet'!C:C," ",0)=0," ", _xlfn.XLOOKUP(F507,'customers worsheet'!B:B,'customers worsheet'!C:C," ",0))</f>
        <v>wstearleye1@census.gov</v>
      </c>
      <c r="H507" s="2" t="str">
        <f>_xlfn.XLOOKUP(F507,'customers worsheet'!B:B,'customers worsheet'!G:G)</f>
        <v>United States</v>
      </c>
      <c r="I507" t="str">
        <f>_xlfn.XLOOKUP(D507,'products worsheet'!A:A,'products worsheet'!B:B)</f>
        <v>Lib</v>
      </c>
      <c r="J507" t="str">
        <f t="shared" si="15"/>
        <v>Liberica</v>
      </c>
      <c r="K507" t="str">
        <f>_xlfn.XLOOKUP(D507,'products worsheet'!A:A,'products worsheet'!D:D)</f>
        <v>M</v>
      </c>
      <c r="L507" t="str">
        <f t="shared" si="14"/>
        <v>Medium</v>
      </c>
      <c r="M507" s="5">
        <f>_xlfn.XLOOKUP(D507,'products worsheet'!A:A,'products worsheet'!F:F)</f>
        <v>0.2</v>
      </c>
      <c r="N507" s="7">
        <f>_xlfn.XLOOKUP(D507,'products worsheet'!A:A,'products worsheet'!G:G)</f>
        <v>4.3650000000000002</v>
      </c>
      <c r="O507" s="9">
        <f>N507*E507</f>
        <v>26.19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_xlfn.XLOOKUP('orders worksheet'!C508,'customers worsheet'!A:A,'customers worsheet'!B:B)</f>
        <v>Diane-marie Wincer</v>
      </c>
      <c r="G508" s="2" t="str">
        <f>IF(_xlfn.XLOOKUP(F508,'customers worsheet'!B:B,'customers worsheet'!C:C," ",0)=0," ", _xlfn.XLOOKUP(F508,'customers worsheet'!B:B,'customers worsheet'!C:C," ",0))</f>
        <v>dwincere2@marriott.com</v>
      </c>
      <c r="H508" s="2" t="str">
        <f>_xlfn.XLOOKUP(F508,'customers worsheet'!B:B,'customers worsheet'!G:G)</f>
        <v>United States</v>
      </c>
      <c r="I508" t="str">
        <f>_xlfn.XLOOKUP(D508,'products worsheet'!A:A,'products worsheet'!B:B)</f>
        <v>Ara</v>
      </c>
      <c r="J508" t="str">
        <f t="shared" si="15"/>
        <v>Arabica</v>
      </c>
      <c r="K508" t="str">
        <f>_xlfn.XLOOKUP(D508,'products worsheet'!A:A,'products worsheet'!D:D)</f>
        <v>L</v>
      </c>
      <c r="L508" t="str">
        <f t="shared" si="14"/>
        <v>Light</v>
      </c>
      <c r="M508" s="5">
        <f>_xlfn.XLOOKUP(D508,'products worsheet'!A:A,'products worsheet'!F:F)</f>
        <v>1</v>
      </c>
      <c r="N508" s="7">
        <f>_xlfn.XLOOKUP(D508,'products worsheet'!A:A,'products worsheet'!G:G)</f>
        <v>12.95</v>
      </c>
      <c r="O508" s="9">
        <f>N508*E508</f>
        <v>25.9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_xlfn.XLOOKUP('orders worksheet'!C509,'customers worsheet'!A:A,'customers worsheet'!B:B)</f>
        <v>Perry Lyfield</v>
      </c>
      <c r="G509" s="2" t="str">
        <f>IF(_xlfn.XLOOKUP(F509,'customers worsheet'!B:B,'customers worsheet'!C:C," ",0)=0," ", _xlfn.XLOOKUP(F509,'customers worsheet'!B:B,'customers worsheet'!C:C," ",0))</f>
        <v>plyfielde3@baidu.com</v>
      </c>
      <c r="H509" s="2" t="str">
        <f>_xlfn.XLOOKUP(F509,'customers worsheet'!B:B,'customers worsheet'!G:G)</f>
        <v>United States</v>
      </c>
      <c r="I509" t="str">
        <f>_xlfn.XLOOKUP(D509,'products worsheet'!A:A,'products worsheet'!B:B)</f>
        <v>Ara</v>
      </c>
      <c r="J509" t="str">
        <f t="shared" si="15"/>
        <v>Arabica</v>
      </c>
      <c r="K509" t="str">
        <f>_xlfn.XLOOKUP(D509,'products worsheet'!A:A,'products worsheet'!D:D)</f>
        <v>L</v>
      </c>
      <c r="L509" t="str">
        <f t="shared" si="14"/>
        <v>Light</v>
      </c>
      <c r="M509" s="5">
        <f>_xlfn.XLOOKUP(D509,'products worsheet'!A:A,'products worsheet'!F:F)</f>
        <v>2.5</v>
      </c>
      <c r="N509" s="7">
        <f>_xlfn.XLOOKUP(D509,'products worsheet'!A:A,'products worsheet'!G:G)</f>
        <v>29.784999999999997</v>
      </c>
      <c r="O509" s="9">
        <f>N509*E509</f>
        <v>89.35499999999999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_xlfn.XLOOKUP('orders worksheet'!C510,'customers worsheet'!A:A,'customers worsheet'!B:B)</f>
        <v>Heall Perris</v>
      </c>
      <c r="G510" s="2" t="str">
        <f>IF(_xlfn.XLOOKUP(F510,'customers worsheet'!B:B,'customers worsheet'!C:C," ",0)=0," ", _xlfn.XLOOKUP(F510,'customers worsheet'!B:B,'customers worsheet'!C:C," ",0))</f>
        <v>hperrise4@studiopress.com</v>
      </c>
      <c r="H510" s="2" t="str">
        <f>_xlfn.XLOOKUP(F510,'customers worsheet'!B:B,'customers worsheet'!G:G)</f>
        <v>Ireland</v>
      </c>
      <c r="I510" t="str">
        <f>_xlfn.XLOOKUP(D510,'products worsheet'!A:A,'products worsheet'!B:B)</f>
        <v>Lib</v>
      </c>
      <c r="J510" t="str">
        <f t="shared" si="15"/>
        <v>Liberica</v>
      </c>
      <c r="K510" t="str">
        <f>_xlfn.XLOOKUP(D510,'products worsheet'!A:A,'products worsheet'!D:D)</f>
        <v>D</v>
      </c>
      <c r="L510" t="str">
        <f t="shared" si="14"/>
        <v>Dark</v>
      </c>
      <c r="M510" s="5">
        <f>_xlfn.XLOOKUP(D510,'products worsheet'!A:A,'products worsheet'!F:F)</f>
        <v>0.5</v>
      </c>
      <c r="N510" s="7">
        <f>_xlfn.XLOOKUP(D510,'products worsheet'!A:A,'products worsheet'!G:G)</f>
        <v>7.77</v>
      </c>
      <c r="O510" s="9">
        <f>N510*E510</f>
        <v>46.62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_xlfn.XLOOKUP('orders worksheet'!C511,'customers worsheet'!A:A,'customers worsheet'!B:B)</f>
        <v>Marja Urion</v>
      </c>
      <c r="G511" s="2" t="str">
        <f>IF(_xlfn.XLOOKUP(F511,'customers worsheet'!B:B,'customers worsheet'!C:C," ",0)=0," ", _xlfn.XLOOKUP(F511,'customers worsheet'!B:B,'customers worsheet'!C:C," ",0))</f>
        <v>murione5@alexa.com</v>
      </c>
      <c r="H511" s="2" t="str">
        <f>_xlfn.XLOOKUP(F511,'customers worsheet'!B:B,'customers worsheet'!G:G)</f>
        <v>Ireland</v>
      </c>
      <c r="I511" t="str">
        <f>_xlfn.XLOOKUP(D511,'products worsheet'!A:A,'products worsheet'!B:B)</f>
        <v>Ara</v>
      </c>
      <c r="J511" t="str">
        <f t="shared" si="15"/>
        <v>Arabica</v>
      </c>
      <c r="K511" t="str">
        <f>_xlfn.XLOOKUP(D511,'products worsheet'!A:A,'products worsheet'!D:D)</f>
        <v>D</v>
      </c>
      <c r="L511" t="str">
        <f t="shared" si="14"/>
        <v>Dark</v>
      </c>
      <c r="M511" s="5">
        <f>_xlfn.XLOOKUP(D511,'products worsheet'!A:A,'products worsheet'!F:F)</f>
        <v>1</v>
      </c>
      <c r="N511" s="7">
        <f>_xlfn.XLOOKUP(D511,'products worsheet'!A:A,'products worsheet'!G:G)</f>
        <v>9.9499999999999993</v>
      </c>
      <c r="O511" s="9">
        <f>N511*E511</f>
        <v>29.849999999999998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_xlfn.XLOOKUP('orders worksheet'!C512,'customers worsheet'!A:A,'customers worsheet'!B:B)</f>
        <v>Camellia Kid</v>
      </c>
      <c r="G512" s="2" t="str">
        <f>IF(_xlfn.XLOOKUP(F512,'customers worsheet'!B:B,'customers worsheet'!C:C," ",0)=0," ", _xlfn.XLOOKUP(F512,'customers worsheet'!B:B,'customers worsheet'!C:C," ",0))</f>
        <v>ckide6@narod.ru</v>
      </c>
      <c r="H512" s="2" t="str">
        <f>_xlfn.XLOOKUP(F512,'customers worsheet'!B:B,'customers worsheet'!G:G)</f>
        <v>Ireland</v>
      </c>
      <c r="I512" t="str">
        <f>_xlfn.XLOOKUP(D512,'products worsheet'!A:A,'products worsheet'!B:B)</f>
        <v>Rob</v>
      </c>
      <c r="J512" t="str">
        <f t="shared" si="15"/>
        <v>Robusta</v>
      </c>
      <c r="K512" t="str">
        <f>_xlfn.XLOOKUP(D512,'products worsheet'!A:A,'products worsheet'!D:D)</f>
        <v>L</v>
      </c>
      <c r="L512" t="str">
        <f t="shared" si="14"/>
        <v>Light</v>
      </c>
      <c r="M512" s="5">
        <f>_xlfn.XLOOKUP(D512,'products worsheet'!A:A,'products worsheet'!F:F)</f>
        <v>0.2</v>
      </c>
      <c r="N512" s="7">
        <f>_xlfn.XLOOKUP(D512,'products worsheet'!A:A,'products worsheet'!G:G)</f>
        <v>3.5849999999999995</v>
      </c>
      <c r="O512" s="9">
        <f>N512*E512</f>
        <v>10.754999999999999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_xlfn.XLOOKUP('orders worksheet'!C513,'customers worsheet'!A:A,'customers worsheet'!B:B)</f>
        <v>Carolann Beine</v>
      </c>
      <c r="G513" s="2" t="str">
        <f>IF(_xlfn.XLOOKUP(F513,'customers worsheet'!B:B,'customers worsheet'!C:C," ",0)=0," ", _xlfn.XLOOKUP(F513,'customers worsheet'!B:B,'customers worsheet'!C:C," ",0))</f>
        <v>cbeinee7@xinhuanet.com</v>
      </c>
      <c r="H513" s="2" t="str">
        <f>_xlfn.XLOOKUP(F513,'customers worsheet'!B:B,'customers worsheet'!G:G)</f>
        <v>United States</v>
      </c>
      <c r="I513" t="str">
        <f>_xlfn.XLOOKUP(D513,'products worsheet'!A:A,'products worsheet'!B:B)</f>
        <v>Ara</v>
      </c>
      <c r="J513" t="str">
        <f t="shared" si="15"/>
        <v>Arabica</v>
      </c>
      <c r="K513" t="str">
        <f>_xlfn.XLOOKUP(D513,'products worsheet'!A:A,'products worsheet'!D:D)</f>
        <v>M</v>
      </c>
      <c r="L513" t="str">
        <f t="shared" si="14"/>
        <v>Medium</v>
      </c>
      <c r="M513" s="5">
        <f>_xlfn.XLOOKUP(D513,'products worsheet'!A:A,'products worsheet'!F:F)</f>
        <v>0.2</v>
      </c>
      <c r="N513" s="7">
        <f>_xlfn.XLOOKUP(D513,'products worsheet'!A:A,'products worsheet'!G:G)</f>
        <v>3.375</v>
      </c>
      <c r="O513" s="9">
        <f>N513*E513</f>
        <v>13.5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_xlfn.XLOOKUP('orders worksheet'!C514,'customers worsheet'!A:A,'customers worsheet'!B:B)</f>
        <v>Celia Bakeup</v>
      </c>
      <c r="G514" s="2" t="str">
        <f>IF(_xlfn.XLOOKUP(F514,'customers worsheet'!B:B,'customers worsheet'!C:C," ",0)=0," ", _xlfn.XLOOKUP(F514,'customers worsheet'!B:B,'customers worsheet'!C:C," ",0))</f>
        <v>cbakeupe8@globo.com</v>
      </c>
      <c r="H514" s="2" t="str">
        <f>_xlfn.XLOOKUP(F514,'customers worsheet'!B:B,'customers worsheet'!G:G)</f>
        <v>United States</v>
      </c>
      <c r="I514" t="str">
        <f>_xlfn.XLOOKUP(D514,'products worsheet'!A:A,'products worsheet'!B:B)</f>
        <v>Lib</v>
      </c>
      <c r="J514" t="str">
        <f t="shared" si="15"/>
        <v>Liberica</v>
      </c>
      <c r="K514" t="str">
        <f>_xlfn.XLOOKUP(D514,'products worsheet'!A:A,'products worsheet'!D:D)</f>
        <v>L</v>
      </c>
      <c r="L514" t="str">
        <f t="shared" ref="L514:L577" si="16">IF(K514="M","Medium",IF(K514="L","Light",IF(K514="D","Dark","")))</f>
        <v>Light</v>
      </c>
      <c r="M514" s="5">
        <f>_xlfn.XLOOKUP(D514,'products worsheet'!A:A,'products worsheet'!F:F)</f>
        <v>1</v>
      </c>
      <c r="N514" s="7">
        <f>_xlfn.XLOOKUP(D514,'products worsheet'!A:A,'products worsheet'!G:G)</f>
        <v>15.85</v>
      </c>
      <c r="O514" s="9">
        <f>N514*E514</f>
        <v>47.55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_xlfn.XLOOKUP('orders worksheet'!C515,'customers worsheet'!A:A,'customers worsheet'!B:B)</f>
        <v>Nataniel Helkin</v>
      </c>
      <c r="G515" s="2" t="str">
        <f>IF(_xlfn.XLOOKUP(F515,'customers worsheet'!B:B,'customers worsheet'!C:C," ",0)=0," ", _xlfn.XLOOKUP(F515,'customers worsheet'!B:B,'customers worsheet'!C:C," ",0))</f>
        <v>nhelkine9@example.com</v>
      </c>
      <c r="H515" s="2" t="str">
        <f>_xlfn.XLOOKUP(F515,'customers worsheet'!B:B,'customers worsheet'!G:G)</f>
        <v>United States</v>
      </c>
      <c r="I515" t="str">
        <f>_xlfn.XLOOKUP(D515,'products worsheet'!A:A,'products worsheet'!B:B)</f>
        <v>Lib</v>
      </c>
      <c r="J515" t="str">
        <f t="shared" ref="J515:J578" si="17">IF(I515="Rob","Robusta",IF(I515="Exc","Excelsa",IF(I515="Ara","Arabica",IF(I515="Lib","Liberica",""))))</f>
        <v>Liberica</v>
      </c>
      <c r="K515" t="str">
        <f>_xlfn.XLOOKUP(D515,'products worsheet'!A:A,'products worsheet'!D:D)</f>
        <v>L</v>
      </c>
      <c r="L515" t="str">
        <f t="shared" si="16"/>
        <v>Light</v>
      </c>
      <c r="M515" s="5">
        <f>_xlfn.XLOOKUP(D515,'products worsheet'!A:A,'products worsheet'!F:F)</f>
        <v>1</v>
      </c>
      <c r="N515" s="7">
        <f>_xlfn.XLOOKUP(D515,'products worsheet'!A:A,'products worsheet'!G:G)</f>
        <v>15.85</v>
      </c>
      <c r="O515" s="9">
        <f>N515*E515</f>
        <v>79.25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_xlfn.XLOOKUP('orders worksheet'!C516,'customers worsheet'!A:A,'customers worsheet'!B:B)</f>
        <v>Pippo Witherington</v>
      </c>
      <c r="G516" s="2" t="str">
        <f>IF(_xlfn.XLOOKUP(F516,'customers worsheet'!B:B,'customers worsheet'!C:C," ",0)=0," ", _xlfn.XLOOKUP(F516,'customers worsheet'!B:B,'customers worsheet'!C:C," ",0))</f>
        <v>pwitheringtonea@networkadvertising.org</v>
      </c>
      <c r="H516" s="2" t="str">
        <f>_xlfn.XLOOKUP(F516,'customers worsheet'!B:B,'customers worsheet'!G:G)</f>
        <v>United States</v>
      </c>
      <c r="I516" t="str">
        <f>_xlfn.XLOOKUP(D516,'products worsheet'!A:A,'products worsheet'!B:B)</f>
        <v>Lib</v>
      </c>
      <c r="J516" t="str">
        <f t="shared" si="17"/>
        <v>Liberica</v>
      </c>
      <c r="K516" t="str">
        <f>_xlfn.XLOOKUP(D516,'products worsheet'!A:A,'products worsheet'!D:D)</f>
        <v>M</v>
      </c>
      <c r="L516" t="str">
        <f t="shared" si="16"/>
        <v>Medium</v>
      </c>
      <c r="M516" s="5">
        <f>_xlfn.XLOOKUP(D516,'products worsheet'!A:A,'products worsheet'!F:F)</f>
        <v>0.2</v>
      </c>
      <c r="N516" s="7">
        <f>_xlfn.XLOOKUP(D516,'products worsheet'!A:A,'products worsheet'!G:G)</f>
        <v>4.3650000000000002</v>
      </c>
      <c r="O516" s="9">
        <f>N516*E516</f>
        <v>26.19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_xlfn.XLOOKUP('orders worksheet'!C517,'customers worsheet'!A:A,'customers worsheet'!B:B)</f>
        <v>Tildie Tilzey</v>
      </c>
      <c r="G517" s="2" t="str">
        <f>IF(_xlfn.XLOOKUP(F517,'customers worsheet'!B:B,'customers worsheet'!C:C," ",0)=0," ", _xlfn.XLOOKUP(F517,'customers worsheet'!B:B,'customers worsheet'!C:C," ",0))</f>
        <v>ttilzeyeb@hostgator.com</v>
      </c>
      <c r="H517" s="2" t="str">
        <f>_xlfn.XLOOKUP(F517,'customers worsheet'!B:B,'customers worsheet'!G:G)</f>
        <v>United States</v>
      </c>
      <c r="I517" t="str">
        <f>_xlfn.XLOOKUP(D517,'products worsheet'!A:A,'products worsheet'!B:B)</f>
        <v>Rob</v>
      </c>
      <c r="J517" t="str">
        <f t="shared" si="17"/>
        <v>Robusta</v>
      </c>
      <c r="K517" t="str">
        <f>_xlfn.XLOOKUP(D517,'products worsheet'!A:A,'products worsheet'!D:D)</f>
        <v>L</v>
      </c>
      <c r="L517" t="str">
        <f t="shared" si="16"/>
        <v>Light</v>
      </c>
      <c r="M517" s="5">
        <f>_xlfn.XLOOKUP(D517,'products worsheet'!A:A,'products worsheet'!F:F)</f>
        <v>0.5</v>
      </c>
      <c r="N517" s="7">
        <f>_xlfn.XLOOKUP(D517,'products worsheet'!A:A,'products worsheet'!G:G)</f>
        <v>7.169999999999999</v>
      </c>
      <c r="O517" s="9">
        <f>N517*E517</f>
        <v>21.509999999999998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_xlfn.XLOOKUP('orders worksheet'!C518,'customers worsheet'!A:A,'customers worsheet'!B:B)</f>
        <v>Cindra Burling</v>
      </c>
      <c r="G518" s="2" t="str">
        <f>IF(_xlfn.XLOOKUP(F518,'customers worsheet'!B:B,'customers worsheet'!C:C," ",0)=0," ", _xlfn.XLOOKUP(F518,'customers worsheet'!B:B,'customers worsheet'!C:C," ",0))</f>
        <v xml:space="preserve"> </v>
      </c>
      <c r="H518" s="2" t="str">
        <f>_xlfn.XLOOKUP(F518,'customers worsheet'!B:B,'customers worsheet'!G:G)</f>
        <v>United States</v>
      </c>
      <c r="I518" t="str">
        <f>_xlfn.XLOOKUP(D518,'products worsheet'!A:A,'products worsheet'!B:B)</f>
        <v>Rob</v>
      </c>
      <c r="J518" t="str">
        <f t="shared" si="17"/>
        <v>Robusta</v>
      </c>
      <c r="K518" t="str">
        <f>_xlfn.XLOOKUP(D518,'products worsheet'!A:A,'products worsheet'!D:D)</f>
        <v>D</v>
      </c>
      <c r="L518" t="str">
        <f t="shared" si="16"/>
        <v>Dark</v>
      </c>
      <c r="M518" s="5">
        <f>_xlfn.XLOOKUP(D518,'products worsheet'!A:A,'products worsheet'!F:F)</f>
        <v>2.5</v>
      </c>
      <c r="N518" s="7">
        <f>_xlfn.XLOOKUP(D518,'products worsheet'!A:A,'products worsheet'!G:G)</f>
        <v>20.584999999999997</v>
      </c>
      <c r="O518" s="9">
        <f>N518*E518</f>
        <v>102.92499999999998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_xlfn.XLOOKUP('orders worksheet'!C519,'customers worsheet'!A:A,'customers worsheet'!B:B)</f>
        <v>Channa Belamy</v>
      </c>
      <c r="G519" s="2" t="str">
        <f>IF(_xlfn.XLOOKUP(F519,'customers worsheet'!B:B,'customers worsheet'!C:C," ",0)=0," ", _xlfn.XLOOKUP(F519,'customers worsheet'!B:B,'customers worsheet'!C:C," ",0))</f>
        <v xml:space="preserve"> </v>
      </c>
      <c r="H519" s="2" t="str">
        <f>_xlfn.XLOOKUP(F519,'customers worsheet'!B:B,'customers worsheet'!G:G)</f>
        <v>United States</v>
      </c>
      <c r="I519" t="str">
        <f>_xlfn.XLOOKUP(D519,'products worsheet'!A:A,'products worsheet'!B:B)</f>
        <v>Lib</v>
      </c>
      <c r="J519" t="str">
        <f t="shared" si="17"/>
        <v>Liberica</v>
      </c>
      <c r="K519" t="str">
        <f>_xlfn.XLOOKUP(D519,'products worsheet'!A:A,'products worsheet'!D:D)</f>
        <v>D</v>
      </c>
      <c r="L519" t="str">
        <f t="shared" si="16"/>
        <v>Dark</v>
      </c>
      <c r="M519" s="5">
        <f>_xlfn.XLOOKUP(D519,'products worsheet'!A:A,'products worsheet'!F:F)</f>
        <v>0.2</v>
      </c>
      <c r="N519" s="7">
        <f>_xlfn.XLOOKUP(D519,'products worsheet'!A:A,'products worsheet'!G:G)</f>
        <v>3.8849999999999998</v>
      </c>
      <c r="O519" s="9">
        <f>N519*E519</f>
        <v>7.77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_xlfn.XLOOKUP('orders worksheet'!C520,'customers worsheet'!A:A,'customers worsheet'!B:B)</f>
        <v>Karl Imorts</v>
      </c>
      <c r="G520" s="2" t="str">
        <f>IF(_xlfn.XLOOKUP(F520,'customers worsheet'!B:B,'customers worsheet'!C:C," ",0)=0," ", _xlfn.XLOOKUP(F520,'customers worsheet'!B:B,'customers worsheet'!C:C," ",0))</f>
        <v>kimortsee@alexa.com</v>
      </c>
      <c r="H520" s="2" t="str">
        <f>_xlfn.XLOOKUP(F520,'customers worsheet'!B:B,'customers worsheet'!G:G)</f>
        <v>United States</v>
      </c>
      <c r="I520" t="str">
        <f>_xlfn.XLOOKUP(D520,'products worsheet'!A:A,'products worsheet'!B:B)</f>
        <v>Exc</v>
      </c>
      <c r="J520" t="str">
        <f t="shared" si="17"/>
        <v>Excelsa</v>
      </c>
      <c r="K520" t="str">
        <f>_xlfn.XLOOKUP(D520,'products worsheet'!A:A,'products worsheet'!D:D)</f>
        <v>D</v>
      </c>
      <c r="L520" t="str">
        <f t="shared" si="16"/>
        <v>Dark</v>
      </c>
      <c r="M520" s="5">
        <f>_xlfn.XLOOKUP(D520,'products worsheet'!A:A,'products worsheet'!F:F)</f>
        <v>2.5</v>
      </c>
      <c r="N520" s="7">
        <f>_xlfn.XLOOKUP(D520,'products worsheet'!A:A,'products worsheet'!G:G)</f>
        <v>27.945</v>
      </c>
      <c r="O520" s="9">
        <f>N520*E520</f>
        <v>139.72499999999999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_xlfn.XLOOKUP('orders worksheet'!C521,'customers worsheet'!A:A,'customers worsheet'!B:B)</f>
        <v>Marja Urion</v>
      </c>
      <c r="G521" s="2" t="str">
        <f>IF(_xlfn.XLOOKUP(F521,'customers worsheet'!B:B,'customers worsheet'!C:C," ",0)=0," ", _xlfn.XLOOKUP(F521,'customers worsheet'!B:B,'customers worsheet'!C:C," ",0))</f>
        <v>murione5@alexa.com</v>
      </c>
      <c r="H521" s="2" t="str">
        <f>_xlfn.XLOOKUP(F521,'customers worsheet'!B:B,'customers worsheet'!G:G)</f>
        <v>Ireland</v>
      </c>
      <c r="I521" t="str">
        <f>_xlfn.XLOOKUP(D521,'products worsheet'!A:A,'products worsheet'!B:B)</f>
        <v>Ara</v>
      </c>
      <c r="J521" t="str">
        <f t="shared" si="17"/>
        <v>Arabica</v>
      </c>
      <c r="K521" t="str">
        <f>_xlfn.XLOOKUP(D521,'products worsheet'!A:A,'products worsheet'!D:D)</f>
        <v>D</v>
      </c>
      <c r="L521" t="str">
        <f t="shared" si="16"/>
        <v>Dark</v>
      </c>
      <c r="M521" s="5">
        <f>_xlfn.XLOOKUP(D521,'products worsheet'!A:A,'products worsheet'!F:F)</f>
        <v>0.5</v>
      </c>
      <c r="N521" s="7">
        <f>_xlfn.XLOOKUP(D521,'products worsheet'!A:A,'products worsheet'!G:G)</f>
        <v>5.97</v>
      </c>
      <c r="O521" s="9">
        <f>N521*E521</f>
        <v>11.94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_xlfn.XLOOKUP('orders worksheet'!C522,'customers worsheet'!A:A,'customers worsheet'!B:B)</f>
        <v>Mag Armistead</v>
      </c>
      <c r="G522" s="2" t="str">
        <f>IF(_xlfn.XLOOKUP(F522,'customers worsheet'!B:B,'customers worsheet'!C:C," ",0)=0," ", _xlfn.XLOOKUP(F522,'customers worsheet'!B:B,'customers worsheet'!C:C," ",0))</f>
        <v>marmisteadeg@blogtalkradio.com</v>
      </c>
      <c r="H522" s="2" t="str">
        <f>_xlfn.XLOOKUP(F522,'customers worsheet'!B:B,'customers worsheet'!G:G)</f>
        <v>United States</v>
      </c>
      <c r="I522" t="str">
        <f>_xlfn.XLOOKUP(D522,'products worsheet'!A:A,'products worsheet'!B:B)</f>
        <v>Lib</v>
      </c>
      <c r="J522" t="str">
        <f t="shared" si="17"/>
        <v>Liberica</v>
      </c>
      <c r="K522" t="str">
        <f>_xlfn.XLOOKUP(D522,'products worsheet'!A:A,'products worsheet'!D:D)</f>
        <v>D</v>
      </c>
      <c r="L522" t="str">
        <f t="shared" si="16"/>
        <v>Dark</v>
      </c>
      <c r="M522" s="5">
        <f>_xlfn.XLOOKUP(D522,'products worsheet'!A:A,'products worsheet'!F:F)</f>
        <v>0.2</v>
      </c>
      <c r="N522" s="7">
        <f>_xlfn.XLOOKUP(D522,'products worsheet'!A:A,'products worsheet'!G:G)</f>
        <v>3.8849999999999998</v>
      </c>
      <c r="O522" s="9">
        <f>N522*E522</f>
        <v>3.8849999999999998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_xlfn.XLOOKUP('orders worksheet'!C523,'customers worsheet'!A:A,'customers worsheet'!B:B)</f>
        <v>Mag Armistead</v>
      </c>
      <c r="G523" s="2" t="str">
        <f>IF(_xlfn.XLOOKUP(F523,'customers worsheet'!B:B,'customers worsheet'!C:C," ",0)=0," ", _xlfn.XLOOKUP(F523,'customers worsheet'!B:B,'customers worsheet'!C:C," ",0))</f>
        <v>marmisteadeg@blogtalkradio.com</v>
      </c>
      <c r="H523" s="2" t="str">
        <f>_xlfn.XLOOKUP(F523,'customers worsheet'!B:B,'customers worsheet'!G:G)</f>
        <v>United States</v>
      </c>
      <c r="I523" t="str">
        <f>_xlfn.XLOOKUP(D523,'products worsheet'!A:A,'products worsheet'!B:B)</f>
        <v>Rob</v>
      </c>
      <c r="J523" t="str">
        <f t="shared" si="17"/>
        <v>Robusta</v>
      </c>
      <c r="K523" t="str">
        <f>_xlfn.XLOOKUP(D523,'products worsheet'!A:A,'products worsheet'!D:D)</f>
        <v>M</v>
      </c>
      <c r="L523" t="str">
        <f t="shared" si="16"/>
        <v>Medium</v>
      </c>
      <c r="M523" s="5">
        <f>_xlfn.XLOOKUP(D523,'products worsheet'!A:A,'products worsheet'!F:F)</f>
        <v>1</v>
      </c>
      <c r="N523" s="7">
        <f>_xlfn.XLOOKUP(D523,'products worsheet'!A:A,'products worsheet'!G:G)</f>
        <v>9.9499999999999993</v>
      </c>
      <c r="O523" s="9">
        <f>N523*E523</f>
        <v>39.799999999999997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_xlfn.XLOOKUP('orders worksheet'!C524,'customers worsheet'!A:A,'customers worsheet'!B:B)</f>
        <v>Vasili Upstone</v>
      </c>
      <c r="G524" s="2" t="str">
        <f>IF(_xlfn.XLOOKUP(F524,'customers worsheet'!B:B,'customers worsheet'!C:C," ",0)=0," ", _xlfn.XLOOKUP(F524,'customers worsheet'!B:B,'customers worsheet'!C:C," ",0))</f>
        <v>vupstoneei@google.pl</v>
      </c>
      <c r="H524" s="2" t="str">
        <f>_xlfn.XLOOKUP(F524,'customers worsheet'!B:B,'customers worsheet'!G:G)</f>
        <v>United States</v>
      </c>
      <c r="I524" t="str">
        <f>_xlfn.XLOOKUP(D524,'products worsheet'!A:A,'products worsheet'!B:B)</f>
        <v>Rob</v>
      </c>
      <c r="J524" t="str">
        <f t="shared" si="17"/>
        <v>Robusta</v>
      </c>
      <c r="K524" t="str">
        <f>_xlfn.XLOOKUP(D524,'products worsheet'!A:A,'products worsheet'!D:D)</f>
        <v>M</v>
      </c>
      <c r="L524" t="str">
        <f t="shared" si="16"/>
        <v>Medium</v>
      </c>
      <c r="M524" s="5">
        <f>_xlfn.XLOOKUP(D524,'products worsheet'!A:A,'products worsheet'!F:F)</f>
        <v>0.5</v>
      </c>
      <c r="N524" s="7">
        <f>_xlfn.XLOOKUP(D524,'products worsheet'!A:A,'products worsheet'!G:G)</f>
        <v>5.97</v>
      </c>
      <c r="O524" s="9">
        <f>N524*E524</f>
        <v>29.849999999999998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_xlfn.XLOOKUP('orders worksheet'!C525,'customers worsheet'!A:A,'customers worsheet'!B:B)</f>
        <v>Berty Beelby</v>
      </c>
      <c r="G525" s="2" t="str">
        <f>IF(_xlfn.XLOOKUP(F525,'customers worsheet'!B:B,'customers worsheet'!C:C," ",0)=0," ", _xlfn.XLOOKUP(F525,'customers worsheet'!B:B,'customers worsheet'!C:C," ",0))</f>
        <v>bbeelbyej@rediff.com</v>
      </c>
      <c r="H525" s="2" t="str">
        <f>_xlfn.XLOOKUP(F525,'customers worsheet'!B:B,'customers worsheet'!G:G)</f>
        <v>Ireland</v>
      </c>
      <c r="I525" t="str">
        <f>_xlfn.XLOOKUP(D525,'products worsheet'!A:A,'products worsheet'!B:B)</f>
        <v>Lib</v>
      </c>
      <c r="J525" t="str">
        <f t="shared" si="17"/>
        <v>Liberica</v>
      </c>
      <c r="K525" t="str">
        <f>_xlfn.XLOOKUP(D525,'products worsheet'!A:A,'products worsheet'!D:D)</f>
        <v>D</v>
      </c>
      <c r="L525" t="str">
        <f t="shared" si="16"/>
        <v>Dark</v>
      </c>
      <c r="M525" s="5">
        <f>_xlfn.XLOOKUP(D525,'products worsheet'!A:A,'products worsheet'!F:F)</f>
        <v>2.5</v>
      </c>
      <c r="N525" s="7">
        <f>_xlfn.XLOOKUP(D525,'products worsheet'!A:A,'products worsheet'!G:G)</f>
        <v>29.784999999999997</v>
      </c>
      <c r="O525" s="9">
        <f>N525*E525</f>
        <v>29.784999999999997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_xlfn.XLOOKUP('orders worksheet'!C526,'customers worsheet'!A:A,'customers worsheet'!B:B)</f>
        <v>Erny Stenyng</v>
      </c>
      <c r="G526" s="2" t="str">
        <f>IF(_xlfn.XLOOKUP(F526,'customers worsheet'!B:B,'customers worsheet'!C:C," ",0)=0," ", _xlfn.XLOOKUP(F526,'customers worsheet'!B:B,'customers worsheet'!C:C," ",0))</f>
        <v xml:space="preserve"> </v>
      </c>
      <c r="H526" s="2" t="str">
        <f>_xlfn.XLOOKUP(F526,'customers worsheet'!B:B,'customers worsheet'!G:G)</f>
        <v>United States</v>
      </c>
      <c r="I526" t="str">
        <f>_xlfn.XLOOKUP(D526,'products worsheet'!A:A,'products worsheet'!B:B)</f>
        <v>Lib</v>
      </c>
      <c r="J526" t="str">
        <f t="shared" si="17"/>
        <v>Liberica</v>
      </c>
      <c r="K526" t="str">
        <f>_xlfn.XLOOKUP(D526,'products worsheet'!A:A,'products worsheet'!D:D)</f>
        <v>L</v>
      </c>
      <c r="L526" t="str">
        <f t="shared" si="16"/>
        <v>Light</v>
      </c>
      <c r="M526" s="5">
        <f>_xlfn.XLOOKUP(D526,'products worsheet'!A:A,'products worsheet'!F:F)</f>
        <v>2.5</v>
      </c>
      <c r="N526" s="7">
        <f>_xlfn.XLOOKUP(D526,'products worsheet'!A:A,'products worsheet'!G:G)</f>
        <v>36.454999999999998</v>
      </c>
      <c r="O526" s="9">
        <f>N526*E526</f>
        <v>72.91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_xlfn.XLOOKUP('orders worksheet'!C527,'customers worsheet'!A:A,'customers worsheet'!B:B)</f>
        <v>Edin Yantsurev</v>
      </c>
      <c r="G527" s="2" t="str">
        <f>IF(_xlfn.XLOOKUP(F527,'customers worsheet'!B:B,'customers worsheet'!C:C," ",0)=0," ", _xlfn.XLOOKUP(F527,'customers worsheet'!B:B,'customers worsheet'!C:C," ",0))</f>
        <v xml:space="preserve"> </v>
      </c>
      <c r="H527" s="2" t="str">
        <f>_xlfn.XLOOKUP(F527,'customers worsheet'!B:B,'customers worsheet'!G:G)</f>
        <v>United States</v>
      </c>
      <c r="I527" t="str">
        <f>_xlfn.XLOOKUP(D527,'products worsheet'!A:A,'products worsheet'!B:B)</f>
        <v>Rob</v>
      </c>
      <c r="J527" t="str">
        <f t="shared" si="17"/>
        <v>Robusta</v>
      </c>
      <c r="K527" t="str">
        <f>_xlfn.XLOOKUP(D527,'products worsheet'!A:A,'products worsheet'!D:D)</f>
        <v>D</v>
      </c>
      <c r="L527" t="str">
        <f t="shared" si="16"/>
        <v>Dark</v>
      </c>
      <c r="M527" s="5">
        <f>_xlfn.XLOOKUP(D527,'products worsheet'!A:A,'products worsheet'!F:F)</f>
        <v>0.2</v>
      </c>
      <c r="N527" s="7">
        <f>_xlfn.XLOOKUP(D527,'products worsheet'!A:A,'products worsheet'!G:G)</f>
        <v>2.6849999999999996</v>
      </c>
      <c r="O527" s="9">
        <f>N527*E527</f>
        <v>13.424999999999997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_xlfn.XLOOKUP('orders worksheet'!C528,'customers worsheet'!A:A,'customers worsheet'!B:B)</f>
        <v>Webb Speechly</v>
      </c>
      <c r="G528" s="2" t="str">
        <f>IF(_xlfn.XLOOKUP(F528,'customers worsheet'!B:B,'customers worsheet'!C:C," ",0)=0," ", _xlfn.XLOOKUP(F528,'customers worsheet'!B:B,'customers worsheet'!C:C," ",0))</f>
        <v>wspeechlyem@amazon.com</v>
      </c>
      <c r="H528" s="2" t="str">
        <f>_xlfn.XLOOKUP(F528,'customers worsheet'!B:B,'customers worsheet'!G:G)</f>
        <v>United States</v>
      </c>
      <c r="I528" t="str">
        <f>_xlfn.XLOOKUP(D528,'products worsheet'!A:A,'products worsheet'!B:B)</f>
        <v>Exc</v>
      </c>
      <c r="J528" t="str">
        <f t="shared" si="17"/>
        <v>Excelsa</v>
      </c>
      <c r="K528" t="str">
        <f>_xlfn.XLOOKUP(D528,'products worsheet'!A:A,'products worsheet'!D:D)</f>
        <v>M</v>
      </c>
      <c r="L528" t="str">
        <f t="shared" si="16"/>
        <v>Medium</v>
      </c>
      <c r="M528" s="5">
        <f>_xlfn.XLOOKUP(D528,'products worsheet'!A:A,'products worsheet'!F:F)</f>
        <v>2.5</v>
      </c>
      <c r="N528" s="7">
        <f>_xlfn.XLOOKUP(D528,'products worsheet'!A:A,'products worsheet'!G:G)</f>
        <v>31.624999999999996</v>
      </c>
      <c r="O528" s="9">
        <f>N528*E528</f>
        <v>126.49999999999999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_xlfn.XLOOKUP('orders worksheet'!C529,'customers worsheet'!A:A,'customers worsheet'!B:B)</f>
        <v>Irvine Phillpot</v>
      </c>
      <c r="G529" s="2" t="str">
        <f>IF(_xlfn.XLOOKUP(F529,'customers worsheet'!B:B,'customers worsheet'!C:C," ",0)=0," ", _xlfn.XLOOKUP(F529,'customers worsheet'!B:B,'customers worsheet'!C:C," ",0))</f>
        <v>iphillpoten@buzzfeed.com</v>
      </c>
      <c r="H529" s="2" t="str">
        <f>_xlfn.XLOOKUP(F529,'customers worsheet'!B:B,'customers worsheet'!G:G)</f>
        <v>United Kingdom</v>
      </c>
      <c r="I529" t="str">
        <f>_xlfn.XLOOKUP(D529,'products worsheet'!A:A,'products worsheet'!B:B)</f>
        <v>Exc</v>
      </c>
      <c r="J529" t="str">
        <f t="shared" si="17"/>
        <v>Excelsa</v>
      </c>
      <c r="K529" t="str">
        <f>_xlfn.XLOOKUP(D529,'products worsheet'!A:A,'products worsheet'!D:D)</f>
        <v>M</v>
      </c>
      <c r="L529" t="str">
        <f t="shared" si="16"/>
        <v>Medium</v>
      </c>
      <c r="M529" s="5">
        <f>_xlfn.XLOOKUP(D529,'products worsheet'!A:A,'products worsheet'!F:F)</f>
        <v>0.5</v>
      </c>
      <c r="N529" s="7">
        <f>_xlfn.XLOOKUP(D529,'products worsheet'!A:A,'products worsheet'!G:G)</f>
        <v>8.25</v>
      </c>
      <c r="O529" s="9">
        <f>N529*E529</f>
        <v>41.25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_xlfn.XLOOKUP('orders worksheet'!C530,'customers worsheet'!A:A,'customers worsheet'!B:B)</f>
        <v>Lem Pennacci</v>
      </c>
      <c r="G530" s="2" t="str">
        <f>IF(_xlfn.XLOOKUP(F530,'customers worsheet'!B:B,'customers worsheet'!C:C," ",0)=0," ", _xlfn.XLOOKUP(F530,'customers worsheet'!B:B,'customers worsheet'!C:C," ",0))</f>
        <v>lpennaccieo@statcounter.com</v>
      </c>
      <c r="H530" s="2" t="str">
        <f>_xlfn.XLOOKUP(F530,'customers worsheet'!B:B,'customers worsheet'!G:G)</f>
        <v>United States</v>
      </c>
      <c r="I530" t="str">
        <f>_xlfn.XLOOKUP(D530,'products worsheet'!A:A,'products worsheet'!B:B)</f>
        <v>Exc</v>
      </c>
      <c r="J530" t="str">
        <f t="shared" si="17"/>
        <v>Excelsa</v>
      </c>
      <c r="K530" t="str">
        <f>_xlfn.XLOOKUP(D530,'products worsheet'!A:A,'products worsheet'!D:D)</f>
        <v>L</v>
      </c>
      <c r="L530" t="str">
        <f t="shared" si="16"/>
        <v>Light</v>
      </c>
      <c r="M530" s="5">
        <f>_xlfn.XLOOKUP(D530,'products worsheet'!A:A,'products worsheet'!F:F)</f>
        <v>0.5</v>
      </c>
      <c r="N530" s="7">
        <f>_xlfn.XLOOKUP(D530,'products worsheet'!A:A,'products worsheet'!G:G)</f>
        <v>8.91</v>
      </c>
      <c r="O530" s="9">
        <f>N530*E530</f>
        <v>53.46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_xlfn.XLOOKUP('orders worksheet'!C531,'customers worsheet'!A:A,'customers worsheet'!B:B)</f>
        <v>Starr Arpin</v>
      </c>
      <c r="G531" s="2" t="str">
        <f>IF(_xlfn.XLOOKUP(F531,'customers worsheet'!B:B,'customers worsheet'!C:C," ",0)=0," ", _xlfn.XLOOKUP(F531,'customers worsheet'!B:B,'customers worsheet'!C:C," ",0))</f>
        <v>sarpinep@moonfruit.com</v>
      </c>
      <c r="H531" s="2" t="str">
        <f>_xlfn.XLOOKUP(F531,'customers worsheet'!B:B,'customers worsheet'!G:G)</f>
        <v>United States</v>
      </c>
      <c r="I531" t="str">
        <f>_xlfn.XLOOKUP(D531,'products worsheet'!A:A,'products worsheet'!B:B)</f>
        <v>Rob</v>
      </c>
      <c r="J531" t="str">
        <f t="shared" si="17"/>
        <v>Robusta</v>
      </c>
      <c r="K531" t="str">
        <f>_xlfn.XLOOKUP(D531,'products worsheet'!A:A,'products worsheet'!D:D)</f>
        <v>M</v>
      </c>
      <c r="L531" t="str">
        <f t="shared" si="16"/>
        <v>Medium</v>
      </c>
      <c r="M531" s="5">
        <f>_xlfn.XLOOKUP(D531,'products worsheet'!A:A,'products worsheet'!F:F)</f>
        <v>1</v>
      </c>
      <c r="N531" s="7">
        <f>_xlfn.XLOOKUP(D531,'products worsheet'!A:A,'products worsheet'!G:G)</f>
        <v>9.9499999999999993</v>
      </c>
      <c r="O531" s="9">
        <f>N531*E531</f>
        <v>59.699999999999996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_xlfn.XLOOKUP('orders worksheet'!C532,'customers worsheet'!A:A,'customers worsheet'!B:B)</f>
        <v>Donny Fries</v>
      </c>
      <c r="G532" s="2" t="str">
        <f>IF(_xlfn.XLOOKUP(F532,'customers worsheet'!B:B,'customers worsheet'!C:C," ",0)=0," ", _xlfn.XLOOKUP(F532,'customers worsheet'!B:B,'customers worsheet'!C:C," ",0))</f>
        <v>dfrieseq@cargocollective.com</v>
      </c>
      <c r="H532" s="2" t="str">
        <f>_xlfn.XLOOKUP(F532,'customers worsheet'!B:B,'customers worsheet'!G:G)</f>
        <v>United States</v>
      </c>
      <c r="I532" t="str">
        <f>_xlfn.XLOOKUP(D532,'products worsheet'!A:A,'products worsheet'!B:B)</f>
        <v>Rob</v>
      </c>
      <c r="J532" t="str">
        <f t="shared" si="17"/>
        <v>Robusta</v>
      </c>
      <c r="K532" t="str">
        <f>_xlfn.XLOOKUP(D532,'products worsheet'!A:A,'products worsheet'!D:D)</f>
        <v>M</v>
      </c>
      <c r="L532" t="str">
        <f t="shared" si="16"/>
        <v>Medium</v>
      </c>
      <c r="M532" s="5">
        <f>_xlfn.XLOOKUP(D532,'products worsheet'!A:A,'products worsheet'!F:F)</f>
        <v>1</v>
      </c>
      <c r="N532" s="7">
        <f>_xlfn.XLOOKUP(D532,'products worsheet'!A:A,'products worsheet'!G:G)</f>
        <v>9.9499999999999993</v>
      </c>
      <c r="O532" s="9">
        <f>N532*E532</f>
        <v>59.699999999999996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_xlfn.XLOOKUP('orders worksheet'!C533,'customers worsheet'!A:A,'customers worsheet'!B:B)</f>
        <v>Rana Sharer</v>
      </c>
      <c r="G533" s="2" t="str">
        <f>IF(_xlfn.XLOOKUP(F533,'customers worsheet'!B:B,'customers worsheet'!C:C," ",0)=0," ", _xlfn.XLOOKUP(F533,'customers worsheet'!B:B,'customers worsheet'!C:C," ",0))</f>
        <v>rsharerer@flavors.me</v>
      </c>
      <c r="H533" s="2" t="str">
        <f>_xlfn.XLOOKUP(F533,'customers worsheet'!B:B,'customers worsheet'!G:G)</f>
        <v>United States</v>
      </c>
      <c r="I533" t="str">
        <f>_xlfn.XLOOKUP(D533,'products worsheet'!A:A,'products worsheet'!B:B)</f>
        <v>Rob</v>
      </c>
      <c r="J533" t="str">
        <f t="shared" si="17"/>
        <v>Robusta</v>
      </c>
      <c r="K533" t="str">
        <f>_xlfn.XLOOKUP(D533,'products worsheet'!A:A,'products worsheet'!D:D)</f>
        <v>D</v>
      </c>
      <c r="L533" t="str">
        <f t="shared" si="16"/>
        <v>Dark</v>
      </c>
      <c r="M533" s="5">
        <f>_xlfn.XLOOKUP(D533,'products worsheet'!A:A,'products worsheet'!F:F)</f>
        <v>1</v>
      </c>
      <c r="N533" s="7">
        <f>_xlfn.XLOOKUP(D533,'products worsheet'!A:A,'products worsheet'!G:G)</f>
        <v>8.9499999999999993</v>
      </c>
      <c r="O533" s="9">
        <f>N533*E533</f>
        <v>44.75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_xlfn.XLOOKUP('orders worksheet'!C534,'customers worsheet'!A:A,'customers worsheet'!B:B)</f>
        <v>Nannie Naseby</v>
      </c>
      <c r="G534" s="2" t="str">
        <f>IF(_xlfn.XLOOKUP(F534,'customers worsheet'!B:B,'customers worsheet'!C:C," ",0)=0," ", _xlfn.XLOOKUP(F534,'customers worsheet'!B:B,'customers worsheet'!C:C," ",0))</f>
        <v>nnasebyes@umich.edu</v>
      </c>
      <c r="H534" s="2" t="str">
        <f>_xlfn.XLOOKUP(F534,'customers worsheet'!B:B,'customers worsheet'!G:G)</f>
        <v>United States</v>
      </c>
      <c r="I534" t="str">
        <f>_xlfn.XLOOKUP(D534,'products worsheet'!A:A,'products worsheet'!B:B)</f>
        <v>Exc</v>
      </c>
      <c r="J534" t="str">
        <f t="shared" si="17"/>
        <v>Excelsa</v>
      </c>
      <c r="K534" t="str">
        <f>_xlfn.XLOOKUP(D534,'products worsheet'!A:A,'products worsheet'!D:D)</f>
        <v>M</v>
      </c>
      <c r="L534" t="str">
        <f t="shared" si="16"/>
        <v>Medium</v>
      </c>
      <c r="M534" s="5">
        <f>_xlfn.XLOOKUP(D534,'products worsheet'!A:A,'products worsheet'!F:F)</f>
        <v>0.5</v>
      </c>
      <c r="N534" s="7">
        <f>_xlfn.XLOOKUP(D534,'products worsheet'!A:A,'products worsheet'!G:G)</f>
        <v>8.25</v>
      </c>
      <c r="O534" s="9">
        <f>N534*E534</f>
        <v>16.5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_xlfn.XLOOKUP('orders worksheet'!C535,'customers worsheet'!A:A,'customers worsheet'!B:B)</f>
        <v>Rea Offell</v>
      </c>
      <c r="G535" s="2" t="str">
        <f>IF(_xlfn.XLOOKUP(F535,'customers worsheet'!B:B,'customers worsheet'!C:C," ",0)=0," ", _xlfn.XLOOKUP(F535,'customers worsheet'!B:B,'customers worsheet'!C:C," ",0))</f>
        <v xml:space="preserve"> </v>
      </c>
      <c r="H535" s="2" t="str">
        <f>_xlfn.XLOOKUP(F535,'customers worsheet'!B:B,'customers worsheet'!G:G)</f>
        <v>United States</v>
      </c>
      <c r="I535" t="str">
        <f>_xlfn.XLOOKUP(D535,'products worsheet'!A:A,'products worsheet'!B:B)</f>
        <v>Rob</v>
      </c>
      <c r="J535" t="str">
        <f t="shared" si="17"/>
        <v>Robusta</v>
      </c>
      <c r="K535" t="str">
        <f>_xlfn.XLOOKUP(D535,'products worsheet'!A:A,'products worsheet'!D:D)</f>
        <v>D</v>
      </c>
      <c r="L535" t="str">
        <f t="shared" si="16"/>
        <v>Dark</v>
      </c>
      <c r="M535" s="5">
        <f>_xlfn.XLOOKUP(D535,'products worsheet'!A:A,'products worsheet'!F:F)</f>
        <v>0.5</v>
      </c>
      <c r="N535" s="7">
        <f>_xlfn.XLOOKUP(D535,'products worsheet'!A:A,'products worsheet'!G:G)</f>
        <v>5.3699999999999992</v>
      </c>
      <c r="O535" s="9">
        <f>N535*E535</f>
        <v>21.479999999999997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_xlfn.XLOOKUP('orders worksheet'!C536,'customers worsheet'!A:A,'customers worsheet'!B:B)</f>
        <v>Kris O'Cullen</v>
      </c>
      <c r="G536" s="2" t="str">
        <f>IF(_xlfn.XLOOKUP(F536,'customers worsheet'!B:B,'customers worsheet'!C:C," ",0)=0," ", _xlfn.XLOOKUP(F536,'customers worsheet'!B:B,'customers worsheet'!C:C," ",0))</f>
        <v>koculleneu@ca.gov</v>
      </c>
      <c r="H536" s="2" t="str">
        <f>_xlfn.XLOOKUP(F536,'customers worsheet'!B:B,'customers worsheet'!G:G)</f>
        <v>Ireland</v>
      </c>
      <c r="I536" t="str">
        <f>_xlfn.XLOOKUP(D536,'products worsheet'!A:A,'products worsheet'!B:B)</f>
        <v>Rob</v>
      </c>
      <c r="J536" t="str">
        <f t="shared" si="17"/>
        <v>Robusta</v>
      </c>
      <c r="K536" t="str">
        <f>_xlfn.XLOOKUP(D536,'products worsheet'!A:A,'products worsheet'!D:D)</f>
        <v>M</v>
      </c>
      <c r="L536" t="str">
        <f t="shared" si="16"/>
        <v>Medium</v>
      </c>
      <c r="M536" s="5">
        <f>_xlfn.XLOOKUP(D536,'products worsheet'!A:A,'products worsheet'!F:F)</f>
        <v>2.5</v>
      </c>
      <c r="N536" s="7">
        <f>_xlfn.XLOOKUP(D536,'products worsheet'!A:A,'products worsheet'!G:G)</f>
        <v>22.884999999999998</v>
      </c>
      <c r="O536" s="9">
        <f>N536*E536</f>
        <v>45.769999999999996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_xlfn.XLOOKUP('orders worksheet'!C537,'customers worsheet'!A:A,'customers worsheet'!B:B)</f>
        <v>Timoteo Glisane</v>
      </c>
      <c r="G537" s="2" t="str">
        <f>IF(_xlfn.XLOOKUP(F537,'customers worsheet'!B:B,'customers worsheet'!C:C," ",0)=0," ", _xlfn.XLOOKUP(F537,'customers worsheet'!B:B,'customers worsheet'!C:C," ",0))</f>
        <v xml:space="preserve"> </v>
      </c>
      <c r="H537" s="2" t="str">
        <f>_xlfn.XLOOKUP(F537,'customers worsheet'!B:B,'customers worsheet'!G:G)</f>
        <v>Ireland</v>
      </c>
      <c r="I537" t="str">
        <f>_xlfn.XLOOKUP(D537,'products worsheet'!A:A,'products worsheet'!B:B)</f>
        <v>Lib</v>
      </c>
      <c r="J537" t="str">
        <f t="shared" si="17"/>
        <v>Liberica</v>
      </c>
      <c r="K537" t="str">
        <f>_xlfn.XLOOKUP(D537,'products worsheet'!A:A,'products worsheet'!D:D)</f>
        <v>L</v>
      </c>
      <c r="L537" t="str">
        <f t="shared" si="16"/>
        <v>Light</v>
      </c>
      <c r="M537" s="5">
        <f>_xlfn.XLOOKUP(D537,'products worsheet'!A:A,'products worsheet'!F:F)</f>
        <v>0.2</v>
      </c>
      <c r="N537" s="7">
        <f>_xlfn.XLOOKUP(D537,'products worsheet'!A:A,'products worsheet'!G:G)</f>
        <v>4.7549999999999999</v>
      </c>
      <c r="O537" s="9">
        <f>N537*E537</f>
        <v>9.51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_xlfn.XLOOKUP('orders worksheet'!C538,'customers worsheet'!A:A,'customers worsheet'!B:B)</f>
        <v>Marja Urion</v>
      </c>
      <c r="G538" s="2" t="str">
        <f>IF(_xlfn.XLOOKUP(F538,'customers worsheet'!B:B,'customers worsheet'!C:C," ",0)=0," ", _xlfn.XLOOKUP(F538,'customers worsheet'!B:B,'customers worsheet'!C:C," ",0))</f>
        <v>murione5@alexa.com</v>
      </c>
      <c r="H538" s="2" t="str">
        <f>_xlfn.XLOOKUP(F538,'customers worsheet'!B:B,'customers worsheet'!G:G)</f>
        <v>Ireland</v>
      </c>
      <c r="I538" t="str">
        <f>_xlfn.XLOOKUP(D538,'products worsheet'!A:A,'products worsheet'!B:B)</f>
        <v>Rob</v>
      </c>
      <c r="J538" t="str">
        <f t="shared" si="17"/>
        <v>Robusta</v>
      </c>
      <c r="K538" t="str">
        <f>_xlfn.XLOOKUP(D538,'products worsheet'!A:A,'products worsheet'!D:D)</f>
        <v>D</v>
      </c>
      <c r="L538" t="str">
        <f t="shared" si="16"/>
        <v>Dark</v>
      </c>
      <c r="M538" s="5">
        <f>_xlfn.XLOOKUP(D538,'products worsheet'!A:A,'products worsheet'!F:F)</f>
        <v>0.2</v>
      </c>
      <c r="N538" s="7">
        <f>_xlfn.XLOOKUP(D538,'products worsheet'!A:A,'products worsheet'!G:G)</f>
        <v>2.6849999999999996</v>
      </c>
      <c r="O538" s="9">
        <f>N538*E538</f>
        <v>8.0549999999999997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_xlfn.XLOOKUP('orders worksheet'!C539,'customers worsheet'!A:A,'customers worsheet'!B:B)</f>
        <v>Hildegarde Brangan</v>
      </c>
      <c r="G539" s="2" t="str">
        <f>IF(_xlfn.XLOOKUP(F539,'customers worsheet'!B:B,'customers worsheet'!C:C," ",0)=0," ", _xlfn.XLOOKUP(F539,'customers worsheet'!B:B,'customers worsheet'!C:C," ",0))</f>
        <v>hbranganex@woothemes.com</v>
      </c>
      <c r="H539" s="2" t="str">
        <f>_xlfn.XLOOKUP(F539,'customers worsheet'!B:B,'customers worsheet'!G:G)</f>
        <v>United States</v>
      </c>
      <c r="I539" t="str">
        <f>_xlfn.XLOOKUP(D539,'products worsheet'!A:A,'products worsheet'!B:B)</f>
        <v>Exc</v>
      </c>
      <c r="J539" t="str">
        <f t="shared" si="17"/>
        <v>Excelsa</v>
      </c>
      <c r="K539" t="str">
        <f>_xlfn.XLOOKUP(D539,'products worsheet'!A:A,'products worsheet'!D:D)</f>
        <v>D</v>
      </c>
      <c r="L539" t="str">
        <f t="shared" si="16"/>
        <v>Dark</v>
      </c>
      <c r="M539" s="5">
        <f>_xlfn.XLOOKUP(D539,'products worsheet'!A:A,'products worsheet'!F:F)</f>
        <v>2.5</v>
      </c>
      <c r="N539" s="7">
        <f>_xlfn.XLOOKUP(D539,'products worsheet'!A:A,'products worsheet'!G:G)</f>
        <v>27.945</v>
      </c>
      <c r="O539" s="9">
        <f>N539*E539</f>
        <v>111.78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_xlfn.XLOOKUP('orders worksheet'!C540,'customers worsheet'!A:A,'customers worsheet'!B:B)</f>
        <v>Amii Gallyon</v>
      </c>
      <c r="G540" s="2" t="str">
        <f>IF(_xlfn.XLOOKUP(F540,'customers worsheet'!B:B,'customers worsheet'!C:C," ",0)=0," ", _xlfn.XLOOKUP(F540,'customers worsheet'!B:B,'customers worsheet'!C:C," ",0))</f>
        <v>agallyoney@engadget.com</v>
      </c>
      <c r="H540" s="2" t="str">
        <f>_xlfn.XLOOKUP(F540,'customers worsheet'!B:B,'customers worsheet'!G:G)</f>
        <v>United States</v>
      </c>
      <c r="I540" t="str">
        <f>_xlfn.XLOOKUP(D540,'products worsheet'!A:A,'products worsheet'!B:B)</f>
        <v>Rob</v>
      </c>
      <c r="J540" t="str">
        <f t="shared" si="17"/>
        <v>Robusta</v>
      </c>
      <c r="K540" t="str">
        <f>_xlfn.XLOOKUP(D540,'products worsheet'!A:A,'products worsheet'!D:D)</f>
        <v>D</v>
      </c>
      <c r="L540" t="str">
        <f t="shared" si="16"/>
        <v>Dark</v>
      </c>
      <c r="M540" s="5">
        <f>_xlfn.XLOOKUP(D540,'products worsheet'!A:A,'products worsheet'!F:F)</f>
        <v>0.2</v>
      </c>
      <c r="N540" s="7">
        <f>_xlfn.XLOOKUP(D540,'products worsheet'!A:A,'products worsheet'!G:G)</f>
        <v>2.6849999999999996</v>
      </c>
      <c r="O540" s="9">
        <f>N540*E540</f>
        <v>10.739999999999998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_xlfn.XLOOKUP('orders worksheet'!C541,'customers worsheet'!A:A,'customers worsheet'!B:B)</f>
        <v>Birgit Domange</v>
      </c>
      <c r="G541" s="2" t="str">
        <f>IF(_xlfn.XLOOKUP(F541,'customers worsheet'!B:B,'customers worsheet'!C:C," ",0)=0," ", _xlfn.XLOOKUP(F541,'customers worsheet'!B:B,'customers worsheet'!C:C," ",0))</f>
        <v>bdomangeez@yahoo.co.jp</v>
      </c>
      <c r="H541" s="2" t="str">
        <f>_xlfn.XLOOKUP(F541,'customers worsheet'!B:B,'customers worsheet'!G:G)</f>
        <v>United States</v>
      </c>
      <c r="I541" t="str">
        <f>_xlfn.XLOOKUP(D541,'products worsheet'!A:A,'products worsheet'!B:B)</f>
        <v>Rob</v>
      </c>
      <c r="J541" t="str">
        <f t="shared" si="17"/>
        <v>Robusta</v>
      </c>
      <c r="K541" t="str">
        <f>_xlfn.XLOOKUP(D541,'products worsheet'!A:A,'products worsheet'!D:D)</f>
        <v>D</v>
      </c>
      <c r="L541" t="str">
        <f t="shared" si="16"/>
        <v>Dark</v>
      </c>
      <c r="M541" s="5">
        <f>_xlfn.XLOOKUP(D541,'products worsheet'!A:A,'products worsheet'!F:F)</f>
        <v>0.5</v>
      </c>
      <c r="N541" s="7">
        <f>_xlfn.XLOOKUP(D541,'products worsheet'!A:A,'products worsheet'!G:G)</f>
        <v>5.3699999999999992</v>
      </c>
      <c r="O541" s="9">
        <f>N541*E541</f>
        <v>26.849999999999994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_xlfn.XLOOKUP('orders worksheet'!C542,'customers worsheet'!A:A,'customers worsheet'!B:B)</f>
        <v>Killian Osler</v>
      </c>
      <c r="G542" s="2" t="str">
        <f>IF(_xlfn.XLOOKUP(F542,'customers worsheet'!B:B,'customers worsheet'!C:C," ",0)=0," ", _xlfn.XLOOKUP(F542,'customers worsheet'!B:B,'customers worsheet'!C:C," ",0))</f>
        <v>koslerf0@gmpg.org</v>
      </c>
      <c r="H542" s="2" t="str">
        <f>_xlfn.XLOOKUP(F542,'customers worsheet'!B:B,'customers worsheet'!G:G)</f>
        <v>United States</v>
      </c>
      <c r="I542" t="str">
        <f>_xlfn.XLOOKUP(D542,'products worsheet'!A:A,'products worsheet'!B:B)</f>
        <v>Lib</v>
      </c>
      <c r="J542" t="str">
        <f t="shared" si="17"/>
        <v>Liberica</v>
      </c>
      <c r="K542" t="str">
        <f>_xlfn.XLOOKUP(D542,'products worsheet'!A:A,'products worsheet'!D:D)</f>
        <v>L</v>
      </c>
      <c r="L542" t="str">
        <f t="shared" si="16"/>
        <v>Light</v>
      </c>
      <c r="M542" s="5">
        <f>_xlfn.XLOOKUP(D542,'products worsheet'!A:A,'products worsheet'!F:F)</f>
        <v>1</v>
      </c>
      <c r="N542" s="7">
        <f>_xlfn.XLOOKUP(D542,'products worsheet'!A:A,'products worsheet'!G:G)</f>
        <v>15.85</v>
      </c>
      <c r="O542" s="9">
        <f>N542*E542</f>
        <v>63.4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_xlfn.XLOOKUP('orders worksheet'!C543,'customers worsheet'!A:A,'customers worsheet'!B:B)</f>
        <v>Lora Dukes</v>
      </c>
      <c r="G543" s="2" t="str">
        <f>IF(_xlfn.XLOOKUP(F543,'customers worsheet'!B:B,'customers worsheet'!C:C," ",0)=0," ", _xlfn.XLOOKUP(F543,'customers worsheet'!B:B,'customers worsheet'!C:C," ",0))</f>
        <v xml:space="preserve"> </v>
      </c>
      <c r="H543" s="2" t="str">
        <f>_xlfn.XLOOKUP(F543,'customers worsheet'!B:B,'customers worsheet'!G:G)</f>
        <v>Ireland</v>
      </c>
      <c r="I543" t="str">
        <f>_xlfn.XLOOKUP(D543,'products worsheet'!A:A,'products worsheet'!B:B)</f>
        <v>Ara</v>
      </c>
      <c r="J543" t="str">
        <f t="shared" si="17"/>
        <v>Arabica</v>
      </c>
      <c r="K543" t="str">
        <f>_xlfn.XLOOKUP(D543,'products worsheet'!A:A,'products worsheet'!D:D)</f>
        <v>D</v>
      </c>
      <c r="L543" t="str">
        <f t="shared" si="16"/>
        <v>Dark</v>
      </c>
      <c r="M543" s="5">
        <f>_xlfn.XLOOKUP(D543,'products worsheet'!A:A,'products worsheet'!F:F)</f>
        <v>2.5</v>
      </c>
      <c r="N543" s="7">
        <f>_xlfn.XLOOKUP(D543,'products worsheet'!A:A,'products worsheet'!G:G)</f>
        <v>22.884999999999998</v>
      </c>
      <c r="O543" s="9">
        <f>N543*E543</f>
        <v>22.884999999999998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_xlfn.XLOOKUP('orders worksheet'!C544,'customers worsheet'!A:A,'customers worsheet'!B:B)</f>
        <v>Zack Pellett</v>
      </c>
      <c r="G544" s="2" t="str">
        <f>IF(_xlfn.XLOOKUP(F544,'customers worsheet'!B:B,'customers worsheet'!C:C," ",0)=0," ", _xlfn.XLOOKUP(F544,'customers worsheet'!B:B,'customers worsheet'!C:C," ",0))</f>
        <v>zpellettf2@dailymotion.com</v>
      </c>
      <c r="H544" s="2" t="str">
        <f>_xlfn.XLOOKUP(F544,'customers worsheet'!B:B,'customers worsheet'!G:G)</f>
        <v>United States</v>
      </c>
      <c r="I544" t="str">
        <f>_xlfn.XLOOKUP(D544,'products worsheet'!A:A,'products worsheet'!B:B)</f>
        <v>Ara</v>
      </c>
      <c r="J544" t="str">
        <f t="shared" si="17"/>
        <v>Arabica</v>
      </c>
      <c r="K544" t="str">
        <f>_xlfn.XLOOKUP(D544,'products worsheet'!A:A,'products worsheet'!D:D)</f>
        <v>M</v>
      </c>
      <c r="L544" t="str">
        <f t="shared" si="16"/>
        <v>Medium</v>
      </c>
      <c r="M544" s="5">
        <f>_xlfn.XLOOKUP(D544,'products worsheet'!A:A,'products worsheet'!F:F)</f>
        <v>2.5</v>
      </c>
      <c r="N544" s="7">
        <f>_xlfn.XLOOKUP(D544,'products worsheet'!A:A,'products worsheet'!G:G)</f>
        <v>25.874999999999996</v>
      </c>
      <c r="O544" s="9">
        <f>N544*E544</f>
        <v>103.49999999999999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_xlfn.XLOOKUP('orders worksheet'!C545,'customers worsheet'!A:A,'customers worsheet'!B:B)</f>
        <v>Ilaire Sprakes</v>
      </c>
      <c r="G545" s="2" t="str">
        <f>IF(_xlfn.XLOOKUP(F545,'customers worsheet'!B:B,'customers worsheet'!C:C," ",0)=0," ", _xlfn.XLOOKUP(F545,'customers worsheet'!B:B,'customers worsheet'!C:C," ",0))</f>
        <v>isprakesf3@spiegel.de</v>
      </c>
      <c r="H545" s="2" t="str">
        <f>_xlfn.XLOOKUP(F545,'customers worsheet'!B:B,'customers worsheet'!G:G)</f>
        <v>United States</v>
      </c>
      <c r="I545" t="str">
        <f>_xlfn.XLOOKUP(D545,'products worsheet'!A:A,'products worsheet'!B:B)</f>
        <v>Rob</v>
      </c>
      <c r="J545" t="str">
        <f t="shared" si="17"/>
        <v>Robusta</v>
      </c>
      <c r="K545" t="str">
        <f>_xlfn.XLOOKUP(D545,'products worsheet'!A:A,'products worsheet'!D:D)</f>
        <v>L</v>
      </c>
      <c r="L545" t="str">
        <f t="shared" si="16"/>
        <v>Light</v>
      </c>
      <c r="M545" s="5">
        <f>_xlfn.XLOOKUP(D545,'products worsheet'!A:A,'products worsheet'!F:F)</f>
        <v>2.5</v>
      </c>
      <c r="N545" s="7">
        <f>_xlfn.XLOOKUP(D545,'products worsheet'!A:A,'products worsheet'!G:G)</f>
        <v>27.484999999999996</v>
      </c>
      <c r="O545" s="9">
        <f>N545*E545</f>
        <v>54.969999999999992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_xlfn.XLOOKUP('orders worksheet'!C546,'customers worsheet'!A:A,'customers worsheet'!B:B)</f>
        <v>Heda Fromant</v>
      </c>
      <c r="G546" s="2" t="str">
        <f>IF(_xlfn.XLOOKUP(F546,'customers worsheet'!B:B,'customers worsheet'!C:C," ",0)=0," ", _xlfn.XLOOKUP(F546,'customers worsheet'!B:B,'customers worsheet'!C:C," ",0))</f>
        <v>hfromantf4@ucsd.edu</v>
      </c>
      <c r="H546" s="2" t="str">
        <f>_xlfn.XLOOKUP(F546,'customers worsheet'!B:B,'customers worsheet'!G:G)</f>
        <v>United States</v>
      </c>
      <c r="I546" t="str">
        <f>_xlfn.XLOOKUP(D546,'products worsheet'!A:A,'products worsheet'!B:B)</f>
        <v>Ara</v>
      </c>
      <c r="J546" t="str">
        <f t="shared" si="17"/>
        <v>Arabica</v>
      </c>
      <c r="K546" t="str">
        <f>_xlfn.XLOOKUP(D546,'products worsheet'!A:A,'products worsheet'!D:D)</f>
        <v>L</v>
      </c>
      <c r="L546" t="str">
        <f t="shared" si="16"/>
        <v>Light</v>
      </c>
      <c r="M546" s="5">
        <f>_xlfn.XLOOKUP(D546,'products worsheet'!A:A,'products worsheet'!F:F)</f>
        <v>0.5</v>
      </c>
      <c r="N546" s="7">
        <f>_xlfn.XLOOKUP(D546,'products worsheet'!A:A,'products worsheet'!G:G)</f>
        <v>7.77</v>
      </c>
      <c r="O546" s="9">
        <f>N546*E546</f>
        <v>15.54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_xlfn.XLOOKUP('orders worksheet'!C547,'customers worsheet'!A:A,'customers worsheet'!B:B)</f>
        <v>Rufus Flear</v>
      </c>
      <c r="G547" s="2" t="str">
        <f>IF(_xlfn.XLOOKUP(F547,'customers worsheet'!B:B,'customers worsheet'!C:C," ",0)=0," ", _xlfn.XLOOKUP(F547,'customers worsheet'!B:B,'customers worsheet'!C:C," ",0))</f>
        <v>rflearf5@artisteer.com</v>
      </c>
      <c r="H547" s="2" t="str">
        <f>_xlfn.XLOOKUP(F547,'customers worsheet'!B:B,'customers worsheet'!G:G)</f>
        <v>United Kingdom</v>
      </c>
      <c r="I547" t="str">
        <f>_xlfn.XLOOKUP(D547,'products worsheet'!A:A,'products worsheet'!B:B)</f>
        <v>Lib</v>
      </c>
      <c r="J547" t="str">
        <f t="shared" si="17"/>
        <v>Liberica</v>
      </c>
      <c r="K547" t="str">
        <f>_xlfn.XLOOKUP(D547,'products worsheet'!A:A,'products worsheet'!D:D)</f>
        <v>D</v>
      </c>
      <c r="L547" t="str">
        <f t="shared" si="16"/>
        <v>Dark</v>
      </c>
      <c r="M547" s="5">
        <f>_xlfn.XLOOKUP(D547,'products worsheet'!A:A,'products worsheet'!F:F)</f>
        <v>0.2</v>
      </c>
      <c r="N547" s="7">
        <f>_xlfn.XLOOKUP(D547,'products worsheet'!A:A,'products worsheet'!G:G)</f>
        <v>3.8849999999999998</v>
      </c>
      <c r="O547" s="9">
        <f>N547*E547</f>
        <v>15.54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_xlfn.XLOOKUP('orders worksheet'!C548,'customers worsheet'!A:A,'customers worsheet'!B:B)</f>
        <v>Dom Milella</v>
      </c>
      <c r="G548" s="2" t="str">
        <f>IF(_xlfn.XLOOKUP(F548,'customers worsheet'!B:B,'customers worsheet'!C:C," ",0)=0," ", _xlfn.XLOOKUP(F548,'customers worsheet'!B:B,'customers worsheet'!C:C," ",0))</f>
        <v xml:space="preserve"> </v>
      </c>
      <c r="H548" s="2" t="str">
        <f>_xlfn.XLOOKUP(F548,'customers worsheet'!B:B,'customers worsheet'!G:G)</f>
        <v>Ireland</v>
      </c>
      <c r="I548" t="str">
        <f>_xlfn.XLOOKUP(D548,'products worsheet'!A:A,'products worsheet'!B:B)</f>
        <v>Exc</v>
      </c>
      <c r="J548" t="str">
        <f t="shared" si="17"/>
        <v>Excelsa</v>
      </c>
      <c r="K548" t="str">
        <f>_xlfn.XLOOKUP(D548,'products worsheet'!A:A,'products worsheet'!D:D)</f>
        <v>D</v>
      </c>
      <c r="L548" t="str">
        <f t="shared" si="16"/>
        <v>Dark</v>
      </c>
      <c r="M548" s="5">
        <f>_xlfn.XLOOKUP(D548,'products worsheet'!A:A,'products worsheet'!F:F)</f>
        <v>2.5</v>
      </c>
      <c r="N548" s="7">
        <f>_xlfn.XLOOKUP(D548,'products worsheet'!A:A,'products worsheet'!G:G)</f>
        <v>27.945</v>
      </c>
      <c r="O548" s="9">
        <f>N548*E548</f>
        <v>83.835000000000008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_xlfn.XLOOKUP('orders worksheet'!C549,'customers worsheet'!A:A,'customers worsheet'!B:B)</f>
        <v>Wilek Lightollers</v>
      </c>
      <c r="G549" s="2" t="str">
        <f>IF(_xlfn.XLOOKUP(F549,'customers worsheet'!B:B,'customers worsheet'!C:C," ",0)=0," ", _xlfn.XLOOKUP(F549,'customers worsheet'!B:B,'customers worsheet'!C:C," ",0))</f>
        <v>wlightollersf9@baidu.com</v>
      </c>
      <c r="H549" s="2" t="str">
        <f>_xlfn.XLOOKUP(F549,'customers worsheet'!B:B,'customers worsheet'!G:G)</f>
        <v>United States</v>
      </c>
      <c r="I549" t="str">
        <f>_xlfn.XLOOKUP(D549,'products worsheet'!A:A,'products worsheet'!B:B)</f>
        <v>Rob</v>
      </c>
      <c r="J549" t="str">
        <f t="shared" si="17"/>
        <v>Robusta</v>
      </c>
      <c r="K549" t="str">
        <f>_xlfn.XLOOKUP(D549,'products worsheet'!A:A,'products worsheet'!D:D)</f>
        <v>L</v>
      </c>
      <c r="L549" t="str">
        <f t="shared" si="16"/>
        <v>Light</v>
      </c>
      <c r="M549" s="5">
        <f>_xlfn.XLOOKUP(D549,'products worsheet'!A:A,'products worsheet'!F:F)</f>
        <v>0.2</v>
      </c>
      <c r="N549" s="7">
        <f>_xlfn.XLOOKUP(D549,'products worsheet'!A:A,'products worsheet'!G:G)</f>
        <v>3.5849999999999995</v>
      </c>
      <c r="O549" s="9">
        <f>N549*E549</f>
        <v>10.754999999999999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_xlfn.XLOOKUP('orders worksheet'!C550,'customers worsheet'!A:A,'customers worsheet'!B:B)</f>
        <v>Bette-ann Munden</v>
      </c>
      <c r="G550" s="2" t="str">
        <f>IF(_xlfn.XLOOKUP(F550,'customers worsheet'!B:B,'customers worsheet'!C:C," ",0)=0," ", _xlfn.XLOOKUP(F550,'customers worsheet'!B:B,'customers worsheet'!C:C," ",0))</f>
        <v>bmundenf8@elpais.com</v>
      </c>
      <c r="H550" s="2" t="str">
        <f>_xlfn.XLOOKUP(F550,'customers worsheet'!B:B,'customers worsheet'!G:G)</f>
        <v>United States</v>
      </c>
      <c r="I550" t="str">
        <f>_xlfn.XLOOKUP(D550,'products worsheet'!A:A,'products worsheet'!B:B)</f>
        <v>Exc</v>
      </c>
      <c r="J550" t="str">
        <f t="shared" si="17"/>
        <v>Excelsa</v>
      </c>
      <c r="K550" t="str">
        <f>_xlfn.XLOOKUP(D550,'products worsheet'!A:A,'products worsheet'!D:D)</f>
        <v>L</v>
      </c>
      <c r="L550" t="str">
        <f t="shared" si="16"/>
        <v>Light</v>
      </c>
      <c r="M550" s="5">
        <f>_xlfn.XLOOKUP(D550,'products worsheet'!A:A,'products worsheet'!F:F)</f>
        <v>0.2</v>
      </c>
      <c r="N550" s="7">
        <f>_xlfn.XLOOKUP(D550,'products worsheet'!A:A,'products worsheet'!G:G)</f>
        <v>4.4550000000000001</v>
      </c>
      <c r="O550" s="9">
        <f>N550*E550</f>
        <v>13.365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_xlfn.XLOOKUP('orders worksheet'!C551,'customers worsheet'!A:A,'customers worsheet'!B:B)</f>
        <v>Wilek Lightollers</v>
      </c>
      <c r="G551" s="2" t="str">
        <f>IF(_xlfn.XLOOKUP(F551,'customers worsheet'!B:B,'customers worsheet'!C:C," ",0)=0," ", _xlfn.XLOOKUP(F551,'customers worsheet'!B:B,'customers worsheet'!C:C," ",0))</f>
        <v>wlightollersf9@baidu.com</v>
      </c>
      <c r="H551" s="2" t="str">
        <f>_xlfn.XLOOKUP(F551,'customers worsheet'!B:B,'customers worsheet'!G:G)</f>
        <v>United States</v>
      </c>
      <c r="I551" t="str">
        <f>_xlfn.XLOOKUP(D551,'products worsheet'!A:A,'products worsheet'!B:B)</f>
        <v>Exc</v>
      </c>
      <c r="J551" t="str">
        <f t="shared" si="17"/>
        <v>Excelsa</v>
      </c>
      <c r="K551" t="str">
        <f>_xlfn.XLOOKUP(D551,'products worsheet'!A:A,'products worsheet'!D:D)</f>
        <v>L</v>
      </c>
      <c r="L551" t="str">
        <f t="shared" si="16"/>
        <v>Light</v>
      </c>
      <c r="M551" s="5">
        <f>_xlfn.XLOOKUP(D551,'products worsheet'!A:A,'products worsheet'!F:F)</f>
        <v>0.2</v>
      </c>
      <c r="N551" s="7">
        <f>_xlfn.XLOOKUP(D551,'products worsheet'!A:A,'products worsheet'!G:G)</f>
        <v>4.4550000000000001</v>
      </c>
      <c r="O551" s="9">
        <f>N551*E551</f>
        <v>17.82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_xlfn.XLOOKUP('orders worksheet'!C552,'customers worsheet'!A:A,'customers worsheet'!B:B)</f>
        <v>Nick Brakespear</v>
      </c>
      <c r="G552" s="2" t="str">
        <f>IF(_xlfn.XLOOKUP(F552,'customers worsheet'!B:B,'customers worsheet'!C:C," ",0)=0," ", _xlfn.XLOOKUP(F552,'customers worsheet'!B:B,'customers worsheet'!C:C," ",0))</f>
        <v>nbrakespearfa@rediff.com</v>
      </c>
      <c r="H552" s="2" t="str">
        <f>_xlfn.XLOOKUP(F552,'customers worsheet'!B:B,'customers worsheet'!G:G)</f>
        <v>United States</v>
      </c>
      <c r="I552" t="str">
        <f>_xlfn.XLOOKUP(D552,'products worsheet'!A:A,'products worsheet'!B:B)</f>
        <v>Lib</v>
      </c>
      <c r="J552" t="str">
        <f t="shared" si="17"/>
        <v>Liberica</v>
      </c>
      <c r="K552" t="str">
        <f>_xlfn.XLOOKUP(D552,'products worsheet'!A:A,'products worsheet'!D:D)</f>
        <v>D</v>
      </c>
      <c r="L552" t="str">
        <f t="shared" si="16"/>
        <v>Dark</v>
      </c>
      <c r="M552" s="5">
        <f>_xlfn.XLOOKUP(D552,'products worsheet'!A:A,'products worsheet'!F:F)</f>
        <v>0.2</v>
      </c>
      <c r="N552" s="7">
        <f>_xlfn.XLOOKUP(D552,'products worsheet'!A:A,'products worsheet'!G:G)</f>
        <v>3.8849999999999998</v>
      </c>
      <c r="O552" s="9">
        <f>N552*E552</f>
        <v>23.31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_xlfn.XLOOKUP('orders worksheet'!C553,'customers worsheet'!A:A,'customers worsheet'!B:B)</f>
        <v>Malynda Glawsop</v>
      </c>
      <c r="G553" s="2" t="str">
        <f>IF(_xlfn.XLOOKUP(F553,'customers worsheet'!B:B,'customers worsheet'!C:C," ",0)=0," ", _xlfn.XLOOKUP(F553,'customers worsheet'!B:B,'customers worsheet'!C:C," ",0))</f>
        <v>mglawsopfb@reverbnation.com</v>
      </c>
      <c r="H553" s="2" t="str">
        <f>_xlfn.XLOOKUP(F553,'customers worsheet'!B:B,'customers worsheet'!G:G)</f>
        <v>United States</v>
      </c>
      <c r="I553" t="str">
        <f>_xlfn.XLOOKUP(D553,'products worsheet'!A:A,'products worsheet'!B:B)</f>
        <v>Exc</v>
      </c>
      <c r="J553" t="str">
        <f t="shared" si="17"/>
        <v>Excelsa</v>
      </c>
      <c r="K553" t="str">
        <f>_xlfn.XLOOKUP(D553,'products worsheet'!A:A,'products worsheet'!D:D)</f>
        <v>D</v>
      </c>
      <c r="L553" t="str">
        <f t="shared" si="16"/>
        <v>Dark</v>
      </c>
      <c r="M553" s="5">
        <f>_xlfn.XLOOKUP(D553,'products worsheet'!A:A,'products worsheet'!F:F)</f>
        <v>0.2</v>
      </c>
      <c r="N553" s="7">
        <f>_xlfn.XLOOKUP(D553,'products worsheet'!A:A,'products worsheet'!G:G)</f>
        <v>3.645</v>
      </c>
      <c r="O553" s="9">
        <f>N553*E553</f>
        <v>7.29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_xlfn.XLOOKUP('orders worksheet'!C554,'customers worsheet'!A:A,'customers worsheet'!B:B)</f>
        <v>Granville Alberts</v>
      </c>
      <c r="G554" s="2" t="str">
        <f>IF(_xlfn.XLOOKUP(F554,'customers worsheet'!B:B,'customers worsheet'!C:C," ",0)=0," ", _xlfn.XLOOKUP(F554,'customers worsheet'!B:B,'customers worsheet'!C:C," ",0))</f>
        <v>galbertsfc@etsy.com</v>
      </c>
      <c r="H554" s="2" t="str">
        <f>_xlfn.XLOOKUP(F554,'customers worsheet'!B:B,'customers worsheet'!G:G)</f>
        <v>United Kingdom</v>
      </c>
      <c r="I554" t="str">
        <f>_xlfn.XLOOKUP(D554,'products worsheet'!A:A,'products worsheet'!B:B)</f>
        <v>Exc</v>
      </c>
      <c r="J554" t="str">
        <f t="shared" si="17"/>
        <v>Excelsa</v>
      </c>
      <c r="K554" t="str">
        <f>_xlfn.XLOOKUP(D554,'products worsheet'!A:A,'products worsheet'!D:D)</f>
        <v>L</v>
      </c>
      <c r="L554" t="str">
        <f t="shared" si="16"/>
        <v>Light</v>
      </c>
      <c r="M554" s="5">
        <f>_xlfn.XLOOKUP(D554,'products worsheet'!A:A,'products worsheet'!F:F)</f>
        <v>0.2</v>
      </c>
      <c r="N554" s="7">
        <f>_xlfn.XLOOKUP(D554,'products worsheet'!A:A,'products worsheet'!G:G)</f>
        <v>4.4550000000000001</v>
      </c>
      <c r="O554" s="9">
        <f>N554*E554</f>
        <v>17.82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_xlfn.XLOOKUP('orders worksheet'!C555,'customers worsheet'!A:A,'customers worsheet'!B:B)</f>
        <v>Vasily Polglase</v>
      </c>
      <c r="G555" s="2" t="str">
        <f>IF(_xlfn.XLOOKUP(F555,'customers worsheet'!B:B,'customers worsheet'!C:C," ",0)=0," ", _xlfn.XLOOKUP(F555,'customers worsheet'!B:B,'customers worsheet'!C:C," ",0))</f>
        <v>vpolglasefd@about.me</v>
      </c>
      <c r="H555" s="2" t="str">
        <f>_xlfn.XLOOKUP(F555,'customers worsheet'!B:B,'customers worsheet'!G:G)</f>
        <v>United States</v>
      </c>
      <c r="I555" t="str">
        <f>_xlfn.XLOOKUP(D555,'products worsheet'!A:A,'products worsheet'!B:B)</f>
        <v>Exc</v>
      </c>
      <c r="J555" t="str">
        <f t="shared" si="17"/>
        <v>Excelsa</v>
      </c>
      <c r="K555" t="str">
        <f>_xlfn.XLOOKUP(D555,'products worsheet'!A:A,'products worsheet'!D:D)</f>
        <v>M</v>
      </c>
      <c r="L555" t="str">
        <f t="shared" si="16"/>
        <v>Medium</v>
      </c>
      <c r="M555" s="5">
        <f>_xlfn.XLOOKUP(D555,'products worsheet'!A:A,'products worsheet'!F:F)</f>
        <v>1</v>
      </c>
      <c r="N555" s="7">
        <f>_xlfn.XLOOKUP(D555,'products worsheet'!A:A,'products worsheet'!G:G)</f>
        <v>13.75</v>
      </c>
      <c r="O555" s="9">
        <f>N555*E555</f>
        <v>68.75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_xlfn.XLOOKUP('orders worksheet'!C556,'customers worsheet'!A:A,'customers worsheet'!B:B)</f>
        <v>Madelaine Sharples</v>
      </c>
      <c r="G556" s="2" t="str">
        <f>IF(_xlfn.XLOOKUP(F556,'customers worsheet'!B:B,'customers worsheet'!C:C," ",0)=0," ", _xlfn.XLOOKUP(F556,'customers worsheet'!B:B,'customers worsheet'!C:C," ",0))</f>
        <v xml:space="preserve"> </v>
      </c>
      <c r="H556" s="2" t="str">
        <f>_xlfn.XLOOKUP(F556,'customers worsheet'!B:B,'customers worsheet'!G:G)</f>
        <v>United Kingdom</v>
      </c>
      <c r="I556" t="str">
        <f>_xlfn.XLOOKUP(D556,'products worsheet'!A:A,'products worsheet'!B:B)</f>
        <v>Rob</v>
      </c>
      <c r="J556" t="str">
        <f t="shared" si="17"/>
        <v>Robusta</v>
      </c>
      <c r="K556" t="str">
        <f>_xlfn.XLOOKUP(D556,'products worsheet'!A:A,'products worsheet'!D:D)</f>
        <v>L</v>
      </c>
      <c r="L556" t="str">
        <f t="shared" si="16"/>
        <v>Light</v>
      </c>
      <c r="M556" s="5">
        <f>_xlfn.XLOOKUP(D556,'products worsheet'!A:A,'products worsheet'!F:F)</f>
        <v>2.5</v>
      </c>
      <c r="N556" s="7">
        <f>_xlfn.XLOOKUP(D556,'products worsheet'!A:A,'products worsheet'!G:G)</f>
        <v>27.484999999999996</v>
      </c>
      <c r="O556" s="9">
        <f>N556*E556</f>
        <v>54.969999999999992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_xlfn.XLOOKUP('orders worksheet'!C557,'customers worsheet'!A:A,'customers worsheet'!B:B)</f>
        <v>Sigfrid Busch</v>
      </c>
      <c r="G557" s="2" t="str">
        <f>IF(_xlfn.XLOOKUP(F557,'customers worsheet'!B:B,'customers worsheet'!C:C," ",0)=0," ", _xlfn.XLOOKUP(F557,'customers worsheet'!B:B,'customers worsheet'!C:C," ",0))</f>
        <v>sbuschff@so-net.ne.jp</v>
      </c>
      <c r="H557" s="2" t="str">
        <f>_xlfn.XLOOKUP(F557,'customers worsheet'!B:B,'customers worsheet'!G:G)</f>
        <v>Ireland</v>
      </c>
      <c r="I557" t="str">
        <f>_xlfn.XLOOKUP(D557,'products worsheet'!A:A,'products worsheet'!B:B)</f>
        <v>Exc</v>
      </c>
      <c r="J557" t="str">
        <f t="shared" si="17"/>
        <v>Excelsa</v>
      </c>
      <c r="K557" t="str">
        <f>_xlfn.XLOOKUP(D557,'products worsheet'!A:A,'products worsheet'!D:D)</f>
        <v>M</v>
      </c>
      <c r="L557" t="str">
        <f t="shared" si="16"/>
        <v>Medium</v>
      </c>
      <c r="M557" s="5">
        <f>_xlfn.XLOOKUP(D557,'products worsheet'!A:A,'products worsheet'!F:F)</f>
        <v>1</v>
      </c>
      <c r="N557" s="7">
        <f>_xlfn.XLOOKUP(D557,'products worsheet'!A:A,'products worsheet'!G:G)</f>
        <v>13.75</v>
      </c>
      <c r="O557" s="9">
        <f>N557*E557</f>
        <v>82.5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_xlfn.XLOOKUP('orders worksheet'!C558,'customers worsheet'!A:A,'customers worsheet'!B:B)</f>
        <v>Cissiee Raisbeck</v>
      </c>
      <c r="G558" s="2" t="str">
        <f>IF(_xlfn.XLOOKUP(F558,'customers worsheet'!B:B,'customers worsheet'!C:C," ",0)=0," ", _xlfn.XLOOKUP(F558,'customers worsheet'!B:B,'customers worsheet'!C:C," ",0))</f>
        <v>craisbeckfg@webnode.com</v>
      </c>
      <c r="H558" s="2" t="str">
        <f>_xlfn.XLOOKUP(F558,'customers worsheet'!B:B,'customers worsheet'!G:G)</f>
        <v>United States</v>
      </c>
      <c r="I558" t="str">
        <f>_xlfn.XLOOKUP(D558,'products worsheet'!A:A,'products worsheet'!B:B)</f>
        <v>Lib</v>
      </c>
      <c r="J558" t="str">
        <f t="shared" si="17"/>
        <v>Liberica</v>
      </c>
      <c r="K558" t="str">
        <f>_xlfn.XLOOKUP(D558,'products worsheet'!A:A,'products worsheet'!D:D)</f>
        <v>M</v>
      </c>
      <c r="L558" t="str">
        <f t="shared" si="16"/>
        <v>Medium</v>
      </c>
      <c r="M558" s="5">
        <f>_xlfn.XLOOKUP(D558,'products worsheet'!A:A,'products worsheet'!F:F)</f>
        <v>0.2</v>
      </c>
      <c r="N558" s="7">
        <f>_xlfn.XLOOKUP(D558,'products worsheet'!A:A,'products worsheet'!G:G)</f>
        <v>4.3650000000000002</v>
      </c>
      <c r="O558" s="9">
        <f>N558*E558</f>
        <v>8.73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_xlfn.XLOOKUP('orders worksheet'!C559,'customers worsheet'!A:A,'customers worsheet'!B:B)</f>
        <v>Marja Urion</v>
      </c>
      <c r="G559" s="2" t="str">
        <f>IF(_xlfn.XLOOKUP(F559,'customers worsheet'!B:B,'customers worsheet'!C:C," ",0)=0," ", _xlfn.XLOOKUP(F559,'customers worsheet'!B:B,'customers worsheet'!C:C," ",0))</f>
        <v>murione5@alexa.com</v>
      </c>
      <c r="H559" s="2" t="str">
        <f>_xlfn.XLOOKUP(F559,'customers worsheet'!B:B,'customers worsheet'!G:G)</f>
        <v>Ireland</v>
      </c>
      <c r="I559" t="str">
        <f>_xlfn.XLOOKUP(D559,'products worsheet'!A:A,'products worsheet'!B:B)</f>
        <v>Exc</v>
      </c>
      <c r="J559" t="str">
        <f t="shared" si="17"/>
        <v>Excelsa</v>
      </c>
      <c r="K559" t="str">
        <f>_xlfn.XLOOKUP(D559,'products worsheet'!A:A,'products worsheet'!D:D)</f>
        <v>L</v>
      </c>
      <c r="L559" t="str">
        <f t="shared" si="16"/>
        <v>Light</v>
      </c>
      <c r="M559" s="5">
        <f>_xlfn.XLOOKUP(D559,'products worsheet'!A:A,'products worsheet'!F:F)</f>
        <v>1</v>
      </c>
      <c r="N559" s="7">
        <f>_xlfn.XLOOKUP(D559,'products worsheet'!A:A,'products worsheet'!G:G)</f>
        <v>14.85</v>
      </c>
      <c r="O559" s="9">
        <f>N559*E559</f>
        <v>59.4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_xlfn.XLOOKUP('orders worksheet'!C560,'customers worsheet'!A:A,'customers worsheet'!B:B)</f>
        <v>Kenton Wetherick</v>
      </c>
      <c r="G560" s="2" t="str">
        <f>IF(_xlfn.XLOOKUP(F560,'customers worsheet'!B:B,'customers worsheet'!C:C," ",0)=0," ", _xlfn.XLOOKUP(F560,'customers worsheet'!B:B,'customers worsheet'!C:C," ",0))</f>
        <v xml:space="preserve"> </v>
      </c>
      <c r="H560" s="2" t="str">
        <f>_xlfn.XLOOKUP(F560,'customers worsheet'!B:B,'customers worsheet'!G:G)</f>
        <v>United States</v>
      </c>
      <c r="I560" t="str">
        <f>_xlfn.XLOOKUP(D560,'products worsheet'!A:A,'products worsheet'!B:B)</f>
        <v>Lib</v>
      </c>
      <c r="J560" t="str">
        <f t="shared" si="17"/>
        <v>Liberica</v>
      </c>
      <c r="K560" t="str">
        <f>_xlfn.XLOOKUP(D560,'products worsheet'!A:A,'products worsheet'!D:D)</f>
        <v>D</v>
      </c>
      <c r="L560" t="str">
        <f t="shared" si="16"/>
        <v>Dark</v>
      </c>
      <c r="M560" s="5">
        <f>_xlfn.XLOOKUP(D560,'products worsheet'!A:A,'products worsheet'!F:F)</f>
        <v>0.2</v>
      </c>
      <c r="N560" s="7">
        <f>_xlfn.XLOOKUP(D560,'products worsheet'!A:A,'products worsheet'!G:G)</f>
        <v>3.8849999999999998</v>
      </c>
      <c r="O560" s="9">
        <f>N560*E560</f>
        <v>15.54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_xlfn.XLOOKUP('orders worksheet'!C561,'customers worsheet'!A:A,'customers worsheet'!B:B)</f>
        <v>Reamonn Aynold</v>
      </c>
      <c r="G561" s="2" t="str">
        <f>IF(_xlfn.XLOOKUP(F561,'customers worsheet'!B:B,'customers worsheet'!C:C," ",0)=0," ", _xlfn.XLOOKUP(F561,'customers worsheet'!B:B,'customers worsheet'!C:C," ",0))</f>
        <v>raynoldfj@ustream.tv</v>
      </c>
      <c r="H561" s="2" t="str">
        <f>_xlfn.XLOOKUP(F561,'customers worsheet'!B:B,'customers worsheet'!G:G)</f>
        <v>United States</v>
      </c>
      <c r="I561" t="str">
        <f>_xlfn.XLOOKUP(D561,'products worsheet'!A:A,'products worsheet'!B:B)</f>
        <v>Ara</v>
      </c>
      <c r="J561" t="str">
        <f t="shared" si="17"/>
        <v>Arabica</v>
      </c>
      <c r="K561" t="str">
        <f>_xlfn.XLOOKUP(D561,'products worsheet'!A:A,'products worsheet'!D:D)</f>
        <v>L</v>
      </c>
      <c r="L561" t="str">
        <f t="shared" si="16"/>
        <v>Light</v>
      </c>
      <c r="M561" s="5">
        <f>_xlfn.XLOOKUP(D561,'products worsheet'!A:A,'products worsheet'!F:F)</f>
        <v>1</v>
      </c>
      <c r="N561" s="7">
        <f>_xlfn.XLOOKUP(D561,'products worsheet'!A:A,'products worsheet'!G:G)</f>
        <v>12.95</v>
      </c>
      <c r="O561" s="9">
        <f>N561*E561</f>
        <v>38.849999999999994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_xlfn.XLOOKUP('orders worksheet'!C562,'customers worsheet'!A:A,'customers worsheet'!B:B)</f>
        <v>Hatty Dovydenas</v>
      </c>
      <c r="G562" s="2" t="str">
        <f>IF(_xlfn.XLOOKUP(F562,'customers worsheet'!B:B,'customers worsheet'!C:C," ",0)=0," ", _xlfn.XLOOKUP(F562,'customers worsheet'!B:B,'customers worsheet'!C:C," ",0))</f>
        <v xml:space="preserve"> </v>
      </c>
      <c r="H562" s="2" t="str">
        <f>_xlfn.XLOOKUP(F562,'customers worsheet'!B:B,'customers worsheet'!G:G)</f>
        <v>United States</v>
      </c>
      <c r="I562" t="str">
        <f>_xlfn.XLOOKUP(D562,'products worsheet'!A:A,'products worsheet'!B:B)</f>
        <v>Exc</v>
      </c>
      <c r="J562" t="str">
        <f t="shared" si="17"/>
        <v>Excelsa</v>
      </c>
      <c r="K562" t="str">
        <f>_xlfn.XLOOKUP(D562,'products worsheet'!A:A,'products worsheet'!D:D)</f>
        <v>M</v>
      </c>
      <c r="L562" t="str">
        <f t="shared" si="16"/>
        <v>Medium</v>
      </c>
      <c r="M562" s="5">
        <f>_xlfn.XLOOKUP(D562,'products worsheet'!A:A,'products worsheet'!F:F)</f>
        <v>2.5</v>
      </c>
      <c r="N562" s="7">
        <f>_xlfn.XLOOKUP(D562,'products worsheet'!A:A,'products worsheet'!G:G)</f>
        <v>31.624999999999996</v>
      </c>
      <c r="O562" s="9">
        <f>N562*E562</f>
        <v>189.74999999999997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_xlfn.XLOOKUP('orders worksheet'!C563,'customers worsheet'!A:A,'customers worsheet'!B:B)</f>
        <v>Nathaniel Bloxland</v>
      </c>
      <c r="G563" s="2" t="str">
        <f>IF(_xlfn.XLOOKUP(F563,'customers worsheet'!B:B,'customers worsheet'!C:C," ",0)=0," ", _xlfn.XLOOKUP(F563,'customers worsheet'!B:B,'customers worsheet'!C:C," ",0))</f>
        <v xml:space="preserve"> </v>
      </c>
      <c r="H563" s="2" t="str">
        <f>_xlfn.XLOOKUP(F563,'customers worsheet'!B:B,'customers worsheet'!G:G)</f>
        <v>Ireland</v>
      </c>
      <c r="I563" t="str">
        <f>_xlfn.XLOOKUP(D563,'products worsheet'!A:A,'products worsheet'!B:B)</f>
        <v>Ara</v>
      </c>
      <c r="J563" t="str">
        <f t="shared" si="17"/>
        <v>Arabica</v>
      </c>
      <c r="K563" t="str">
        <f>_xlfn.XLOOKUP(D563,'products worsheet'!A:A,'products worsheet'!D:D)</f>
        <v>D</v>
      </c>
      <c r="L563" t="str">
        <f t="shared" si="16"/>
        <v>Dark</v>
      </c>
      <c r="M563" s="5">
        <f>_xlfn.XLOOKUP(D563,'products worsheet'!A:A,'products worsheet'!F:F)</f>
        <v>0.2</v>
      </c>
      <c r="N563" s="7">
        <f>_xlfn.XLOOKUP(D563,'products worsheet'!A:A,'products worsheet'!G:G)</f>
        <v>2.9849999999999999</v>
      </c>
      <c r="O563" s="9">
        <f>N563*E563</f>
        <v>17.91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_xlfn.XLOOKUP('orders worksheet'!C564,'customers worsheet'!A:A,'customers worsheet'!B:B)</f>
        <v>Brendan Grece</v>
      </c>
      <c r="G564" s="2" t="str">
        <f>IF(_xlfn.XLOOKUP(F564,'customers worsheet'!B:B,'customers worsheet'!C:C," ",0)=0," ", _xlfn.XLOOKUP(F564,'customers worsheet'!B:B,'customers worsheet'!C:C," ",0))</f>
        <v>bgrecefm@naver.com</v>
      </c>
      <c r="H564" s="2" t="str">
        <f>_xlfn.XLOOKUP(F564,'customers worsheet'!B:B,'customers worsheet'!G:G)</f>
        <v>United Kingdom</v>
      </c>
      <c r="I564" t="str">
        <f>_xlfn.XLOOKUP(D564,'products worsheet'!A:A,'products worsheet'!B:B)</f>
        <v>Lib</v>
      </c>
      <c r="J564" t="str">
        <f t="shared" si="17"/>
        <v>Liberica</v>
      </c>
      <c r="K564" t="str">
        <f>_xlfn.XLOOKUP(D564,'products worsheet'!A:A,'products worsheet'!D:D)</f>
        <v>L</v>
      </c>
      <c r="L564" t="str">
        <f t="shared" si="16"/>
        <v>Light</v>
      </c>
      <c r="M564" s="5">
        <f>_xlfn.XLOOKUP(D564,'products worsheet'!A:A,'products worsheet'!F:F)</f>
        <v>0.2</v>
      </c>
      <c r="N564" s="7">
        <f>_xlfn.XLOOKUP(D564,'products worsheet'!A:A,'products worsheet'!G:G)</f>
        <v>4.7549999999999999</v>
      </c>
      <c r="O564" s="9">
        <f>N564*E564</f>
        <v>28.53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_xlfn.XLOOKUP('orders worksheet'!C565,'customers worsheet'!A:A,'customers worsheet'!B:B)</f>
        <v>Don Flintiff</v>
      </c>
      <c r="G565" s="2" t="str">
        <f>IF(_xlfn.XLOOKUP(F565,'customers worsheet'!B:B,'customers worsheet'!C:C," ",0)=0," ", _xlfn.XLOOKUP(F565,'customers worsheet'!B:B,'customers worsheet'!C:C," ",0))</f>
        <v>dflintiffg1@e-recht24.de</v>
      </c>
      <c r="H565" s="2" t="str">
        <f>_xlfn.XLOOKUP(F565,'customers worsheet'!B:B,'customers worsheet'!G:G)</f>
        <v>United Kingdom</v>
      </c>
      <c r="I565" t="str">
        <f>_xlfn.XLOOKUP(D565,'products worsheet'!A:A,'products worsheet'!B:B)</f>
        <v>Exc</v>
      </c>
      <c r="J565" t="str">
        <f t="shared" si="17"/>
        <v>Excelsa</v>
      </c>
      <c r="K565" t="str">
        <f>_xlfn.XLOOKUP(D565,'products worsheet'!A:A,'products worsheet'!D:D)</f>
        <v>M</v>
      </c>
      <c r="L565" t="str">
        <f t="shared" si="16"/>
        <v>Medium</v>
      </c>
      <c r="M565" s="5">
        <f>_xlfn.XLOOKUP(D565,'products worsheet'!A:A,'products worsheet'!F:F)</f>
        <v>1</v>
      </c>
      <c r="N565" s="7">
        <f>_xlfn.XLOOKUP(D565,'products worsheet'!A:A,'products worsheet'!G:G)</f>
        <v>13.75</v>
      </c>
      <c r="O565" s="9">
        <f>N565*E565</f>
        <v>82.5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_xlfn.XLOOKUP('orders worksheet'!C566,'customers worsheet'!A:A,'customers worsheet'!B:B)</f>
        <v>Abbe Thys</v>
      </c>
      <c r="G566" s="2" t="str">
        <f>IF(_xlfn.XLOOKUP(F566,'customers worsheet'!B:B,'customers worsheet'!C:C," ",0)=0," ", _xlfn.XLOOKUP(F566,'customers worsheet'!B:B,'customers worsheet'!C:C," ",0))</f>
        <v>athysfo@cdc.gov</v>
      </c>
      <c r="H566" s="2" t="str">
        <f>_xlfn.XLOOKUP(F566,'customers worsheet'!B:B,'customers worsheet'!G:G)</f>
        <v>United States</v>
      </c>
      <c r="I566" t="str">
        <f>_xlfn.XLOOKUP(D566,'products worsheet'!A:A,'products worsheet'!B:B)</f>
        <v>Rob</v>
      </c>
      <c r="J566" t="str">
        <f t="shared" si="17"/>
        <v>Robusta</v>
      </c>
      <c r="K566" t="str">
        <f>_xlfn.XLOOKUP(D566,'products worsheet'!A:A,'products worsheet'!D:D)</f>
        <v>L</v>
      </c>
      <c r="L566" t="str">
        <f t="shared" si="16"/>
        <v>Light</v>
      </c>
      <c r="M566" s="5">
        <f>_xlfn.XLOOKUP(D566,'products worsheet'!A:A,'products worsheet'!F:F)</f>
        <v>0.5</v>
      </c>
      <c r="N566" s="7">
        <f>_xlfn.XLOOKUP(D566,'products worsheet'!A:A,'products worsheet'!G:G)</f>
        <v>7.169999999999999</v>
      </c>
      <c r="O566" s="9">
        <f>N566*E566</f>
        <v>14.339999999999998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_xlfn.XLOOKUP('orders worksheet'!C567,'customers worsheet'!A:A,'customers worsheet'!B:B)</f>
        <v>Jackquelin Chugg</v>
      </c>
      <c r="G567" s="2" t="str">
        <f>IF(_xlfn.XLOOKUP(F567,'customers worsheet'!B:B,'customers worsheet'!C:C," ",0)=0," ", _xlfn.XLOOKUP(F567,'customers worsheet'!B:B,'customers worsheet'!C:C," ",0))</f>
        <v>jchuggfp@about.me</v>
      </c>
      <c r="H567" s="2" t="str">
        <f>_xlfn.XLOOKUP(F567,'customers worsheet'!B:B,'customers worsheet'!G:G)</f>
        <v>United States</v>
      </c>
      <c r="I567" t="str">
        <f>_xlfn.XLOOKUP(D567,'products worsheet'!A:A,'products worsheet'!B:B)</f>
        <v>Rob</v>
      </c>
      <c r="J567" t="str">
        <f t="shared" si="17"/>
        <v>Robusta</v>
      </c>
      <c r="K567" t="str">
        <f>_xlfn.XLOOKUP(D567,'products worsheet'!A:A,'products worsheet'!D:D)</f>
        <v>D</v>
      </c>
      <c r="L567" t="str">
        <f t="shared" si="16"/>
        <v>Dark</v>
      </c>
      <c r="M567" s="5">
        <f>_xlfn.XLOOKUP(D567,'products worsheet'!A:A,'products worsheet'!F:F)</f>
        <v>2.5</v>
      </c>
      <c r="N567" s="7">
        <f>_xlfn.XLOOKUP(D567,'products worsheet'!A:A,'products worsheet'!G:G)</f>
        <v>20.584999999999997</v>
      </c>
      <c r="O567" s="9">
        <f>N567*E567</f>
        <v>82.339999999999989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_xlfn.XLOOKUP('orders worksheet'!C568,'customers worsheet'!A:A,'customers worsheet'!B:B)</f>
        <v>Audra Kelston</v>
      </c>
      <c r="G568" s="2" t="str">
        <f>IF(_xlfn.XLOOKUP(F568,'customers worsheet'!B:B,'customers worsheet'!C:C," ",0)=0," ", _xlfn.XLOOKUP(F568,'customers worsheet'!B:B,'customers worsheet'!C:C," ",0))</f>
        <v>akelstonfq@sakura.ne.jp</v>
      </c>
      <c r="H568" s="2" t="str">
        <f>_xlfn.XLOOKUP(F568,'customers worsheet'!B:B,'customers worsheet'!G:G)</f>
        <v>United States</v>
      </c>
      <c r="I568" t="str">
        <f>_xlfn.XLOOKUP(D568,'products worsheet'!A:A,'products worsheet'!B:B)</f>
        <v>Ara</v>
      </c>
      <c r="J568" t="str">
        <f t="shared" si="17"/>
        <v>Arabica</v>
      </c>
      <c r="K568" t="str">
        <f>_xlfn.XLOOKUP(D568,'products worsheet'!A:A,'products worsheet'!D:D)</f>
        <v>M</v>
      </c>
      <c r="L568" t="str">
        <f t="shared" si="16"/>
        <v>Medium</v>
      </c>
      <c r="M568" s="5">
        <f>_xlfn.XLOOKUP(D568,'products worsheet'!A:A,'products worsheet'!F:F)</f>
        <v>0.2</v>
      </c>
      <c r="N568" s="7">
        <f>_xlfn.XLOOKUP(D568,'products worsheet'!A:A,'products worsheet'!G:G)</f>
        <v>3.375</v>
      </c>
      <c r="O568" s="9">
        <f>N568*E568</f>
        <v>20.25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_xlfn.XLOOKUP('orders worksheet'!C569,'customers worsheet'!A:A,'customers worsheet'!B:B)</f>
        <v>Elvina Angel</v>
      </c>
      <c r="G569" s="2" t="str">
        <f>IF(_xlfn.XLOOKUP(F569,'customers worsheet'!B:B,'customers worsheet'!C:C," ",0)=0," ", _xlfn.XLOOKUP(F569,'customers worsheet'!B:B,'customers worsheet'!C:C," ",0))</f>
        <v xml:space="preserve"> </v>
      </c>
      <c r="H569" s="2" t="str">
        <f>_xlfn.XLOOKUP(F569,'customers worsheet'!B:B,'customers worsheet'!G:G)</f>
        <v>Ireland</v>
      </c>
      <c r="I569" t="str">
        <f>_xlfn.XLOOKUP(D569,'products worsheet'!A:A,'products worsheet'!B:B)</f>
        <v>Rob</v>
      </c>
      <c r="J569" t="str">
        <f t="shared" si="17"/>
        <v>Robusta</v>
      </c>
      <c r="K569" t="str">
        <f>_xlfn.XLOOKUP(D569,'products worsheet'!A:A,'products worsheet'!D:D)</f>
        <v>L</v>
      </c>
      <c r="L569" t="str">
        <f t="shared" si="16"/>
        <v>Light</v>
      </c>
      <c r="M569" s="5">
        <f>_xlfn.XLOOKUP(D569,'products worsheet'!A:A,'products worsheet'!F:F)</f>
        <v>2.5</v>
      </c>
      <c r="N569" s="7">
        <f>_xlfn.XLOOKUP(D569,'products worsheet'!A:A,'products worsheet'!G:G)</f>
        <v>27.484999999999996</v>
      </c>
      <c r="O569" s="9">
        <f>N569*E569</f>
        <v>164.90999999999997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_xlfn.XLOOKUP('orders worksheet'!C570,'customers worsheet'!A:A,'customers worsheet'!B:B)</f>
        <v>Claiborne Mottram</v>
      </c>
      <c r="G570" s="2" t="str">
        <f>IF(_xlfn.XLOOKUP(F570,'customers worsheet'!B:B,'customers worsheet'!C:C," ",0)=0," ", _xlfn.XLOOKUP(F570,'customers worsheet'!B:B,'customers worsheet'!C:C," ",0))</f>
        <v>cmottramfs@harvard.edu</v>
      </c>
      <c r="H570" s="2" t="str">
        <f>_xlfn.XLOOKUP(F570,'customers worsheet'!B:B,'customers worsheet'!G:G)</f>
        <v>United States</v>
      </c>
      <c r="I570" t="str">
        <f>_xlfn.XLOOKUP(D570,'products worsheet'!A:A,'products worsheet'!B:B)</f>
        <v>Lib</v>
      </c>
      <c r="J570" t="str">
        <f t="shared" si="17"/>
        <v>Liberica</v>
      </c>
      <c r="K570" t="str">
        <f>_xlfn.XLOOKUP(D570,'products worsheet'!A:A,'products worsheet'!D:D)</f>
        <v>L</v>
      </c>
      <c r="L570" t="str">
        <f t="shared" si="16"/>
        <v>Light</v>
      </c>
      <c r="M570" s="5">
        <f>_xlfn.XLOOKUP(D570,'products worsheet'!A:A,'products worsheet'!F:F)</f>
        <v>0.2</v>
      </c>
      <c r="N570" s="7">
        <f>_xlfn.XLOOKUP(D570,'products worsheet'!A:A,'products worsheet'!G:G)</f>
        <v>4.7549999999999999</v>
      </c>
      <c r="O570" s="9">
        <f>N570*E570</f>
        <v>19.02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_xlfn.XLOOKUP('orders worksheet'!C571,'customers worsheet'!A:A,'customers worsheet'!B:B)</f>
        <v>Don Flintiff</v>
      </c>
      <c r="G571" s="2" t="str">
        <f>IF(_xlfn.XLOOKUP(F571,'customers worsheet'!B:B,'customers worsheet'!C:C," ",0)=0," ", _xlfn.XLOOKUP(F571,'customers worsheet'!B:B,'customers worsheet'!C:C," ",0))</f>
        <v>dflintiffg1@e-recht24.de</v>
      </c>
      <c r="H571" s="2" t="str">
        <f>_xlfn.XLOOKUP(F571,'customers worsheet'!B:B,'customers worsheet'!G:G)</f>
        <v>United Kingdom</v>
      </c>
      <c r="I571" t="str">
        <f>_xlfn.XLOOKUP(D571,'products worsheet'!A:A,'products worsheet'!B:B)</f>
        <v>Ara</v>
      </c>
      <c r="J571" t="str">
        <f t="shared" si="17"/>
        <v>Arabica</v>
      </c>
      <c r="K571" t="str">
        <f>_xlfn.XLOOKUP(D571,'products worsheet'!A:A,'products worsheet'!D:D)</f>
        <v>D</v>
      </c>
      <c r="L571" t="str">
        <f t="shared" si="16"/>
        <v>Dark</v>
      </c>
      <c r="M571" s="5">
        <f>_xlfn.XLOOKUP(D571,'products worsheet'!A:A,'products worsheet'!F:F)</f>
        <v>2.5</v>
      </c>
      <c r="N571" s="7">
        <f>_xlfn.XLOOKUP(D571,'products worsheet'!A:A,'products worsheet'!G:G)</f>
        <v>22.884999999999998</v>
      </c>
      <c r="O571" s="9">
        <f>N571*E571</f>
        <v>137.31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_xlfn.XLOOKUP('orders worksheet'!C572,'customers worsheet'!A:A,'customers worsheet'!B:B)</f>
        <v>Donalt Sangwin</v>
      </c>
      <c r="G572" s="2" t="str">
        <f>IF(_xlfn.XLOOKUP(F572,'customers worsheet'!B:B,'customers worsheet'!C:C," ",0)=0," ", _xlfn.XLOOKUP(F572,'customers worsheet'!B:B,'customers worsheet'!C:C," ",0))</f>
        <v>dsangwinfu@weebly.com</v>
      </c>
      <c r="H572" s="2" t="str">
        <f>_xlfn.XLOOKUP(F572,'customers worsheet'!B:B,'customers worsheet'!G:G)</f>
        <v>United States</v>
      </c>
      <c r="I572" t="str">
        <f>_xlfn.XLOOKUP(D572,'products worsheet'!A:A,'products worsheet'!B:B)</f>
        <v>Ara</v>
      </c>
      <c r="J572" t="str">
        <f t="shared" si="17"/>
        <v>Arabica</v>
      </c>
      <c r="K572" t="str">
        <f>_xlfn.XLOOKUP(D572,'products worsheet'!A:A,'products worsheet'!D:D)</f>
        <v>M</v>
      </c>
      <c r="L572" t="str">
        <f t="shared" si="16"/>
        <v>Medium</v>
      </c>
      <c r="M572" s="5">
        <f>_xlfn.XLOOKUP(D572,'products worsheet'!A:A,'products worsheet'!F:F)</f>
        <v>0.5</v>
      </c>
      <c r="N572" s="7">
        <f>_xlfn.XLOOKUP(D572,'products worsheet'!A:A,'products worsheet'!G:G)</f>
        <v>6.75</v>
      </c>
      <c r="O572" s="9">
        <f>N572*E572</f>
        <v>27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_xlfn.XLOOKUP('orders worksheet'!C573,'customers worsheet'!A:A,'customers worsheet'!B:B)</f>
        <v>Elizabet Aizikowitz</v>
      </c>
      <c r="G573" s="2" t="str">
        <f>IF(_xlfn.XLOOKUP(F573,'customers worsheet'!B:B,'customers worsheet'!C:C," ",0)=0," ", _xlfn.XLOOKUP(F573,'customers worsheet'!B:B,'customers worsheet'!C:C," ",0))</f>
        <v>eaizikowitzfv@virginia.edu</v>
      </c>
      <c r="H573" s="2" t="str">
        <f>_xlfn.XLOOKUP(F573,'customers worsheet'!B:B,'customers worsheet'!G:G)</f>
        <v>United Kingdom</v>
      </c>
      <c r="I573" t="str">
        <f>_xlfn.XLOOKUP(D573,'products worsheet'!A:A,'products worsheet'!B:B)</f>
        <v>Exc</v>
      </c>
      <c r="J573" t="str">
        <f t="shared" si="17"/>
        <v>Excelsa</v>
      </c>
      <c r="K573" t="str">
        <f>_xlfn.XLOOKUP(D573,'products worsheet'!A:A,'products worsheet'!D:D)</f>
        <v>L</v>
      </c>
      <c r="L573" t="str">
        <f t="shared" si="16"/>
        <v>Light</v>
      </c>
      <c r="M573" s="5">
        <f>_xlfn.XLOOKUP(D573,'products worsheet'!A:A,'products worsheet'!F:F)</f>
        <v>0.5</v>
      </c>
      <c r="N573" s="7">
        <f>_xlfn.XLOOKUP(D573,'products worsheet'!A:A,'products worsheet'!G:G)</f>
        <v>8.91</v>
      </c>
      <c r="O573" s="9">
        <f>N573*E573</f>
        <v>35.64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_xlfn.XLOOKUP('orders worksheet'!C574,'customers worsheet'!A:A,'customers worsheet'!B:B)</f>
        <v>Herbie Peppard</v>
      </c>
      <c r="G574" s="2" t="str">
        <f>IF(_xlfn.XLOOKUP(F574,'customers worsheet'!B:B,'customers worsheet'!C:C," ",0)=0," ", _xlfn.XLOOKUP(F574,'customers worsheet'!B:B,'customers worsheet'!C:C," ",0))</f>
        <v xml:space="preserve"> </v>
      </c>
      <c r="H574" s="2" t="str">
        <f>_xlfn.XLOOKUP(F574,'customers worsheet'!B:B,'customers worsheet'!G:G)</f>
        <v>United States</v>
      </c>
      <c r="I574" t="str">
        <f>_xlfn.XLOOKUP(D574,'products worsheet'!A:A,'products worsheet'!B:B)</f>
        <v>Ara</v>
      </c>
      <c r="J574" t="str">
        <f t="shared" si="17"/>
        <v>Arabica</v>
      </c>
      <c r="K574" t="str">
        <f>_xlfn.XLOOKUP(D574,'products worsheet'!A:A,'products worsheet'!D:D)</f>
        <v>D</v>
      </c>
      <c r="L574" t="str">
        <f t="shared" si="16"/>
        <v>Dark</v>
      </c>
      <c r="M574" s="5">
        <f>_xlfn.XLOOKUP(D574,'products worsheet'!A:A,'products worsheet'!F:F)</f>
        <v>0.2</v>
      </c>
      <c r="N574" s="7">
        <f>_xlfn.XLOOKUP(D574,'products worsheet'!A:A,'products worsheet'!G:G)</f>
        <v>2.9849999999999999</v>
      </c>
      <c r="O574" s="9">
        <f>N574*E574</f>
        <v>5.97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_xlfn.XLOOKUP('orders worksheet'!C575,'customers worsheet'!A:A,'customers worsheet'!B:B)</f>
        <v>Cornie Venour</v>
      </c>
      <c r="G575" s="2" t="str">
        <f>IF(_xlfn.XLOOKUP(F575,'customers worsheet'!B:B,'customers worsheet'!C:C," ",0)=0," ", _xlfn.XLOOKUP(F575,'customers worsheet'!B:B,'customers worsheet'!C:C," ",0))</f>
        <v>cvenourfx@ask.com</v>
      </c>
      <c r="H575" s="2" t="str">
        <f>_xlfn.XLOOKUP(F575,'customers worsheet'!B:B,'customers worsheet'!G:G)</f>
        <v>United States</v>
      </c>
      <c r="I575" t="str">
        <f>_xlfn.XLOOKUP(D575,'products worsheet'!A:A,'products worsheet'!B:B)</f>
        <v>Ara</v>
      </c>
      <c r="J575" t="str">
        <f t="shared" si="17"/>
        <v>Arabica</v>
      </c>
      <c r="K575" t="str">
        <f>_xlfn.XLOOKUP(D575,'products worsheet'!A:A,'products worsheet'!D:D)</f>
        <v>M</v>
      </c>
      <c r="L575" t="str">
        <f t="shared" si="16"/>
        <v>Medium</v>
      </c>
      <c r="M575" s="5">
        <f>_xlfn.XLOOKUP(D575,'products worsheet'!A:A,'products worsheet'!F:F)</f>
        <v>1</v>
      </c>
      <c r="N575" s="7">
        <f>_xlfn.XLOOKUP(D575,'products worsheet'!A:A,'products worsheet'!G:G)</f>
        <v>11.25</v>
      </c>
      <c r="O575" s="9">
        <f>N575*E575</f>
        <v>67.5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_xlfn.XLOOKUP('orders worksheet'!C576,'customers worsheet'!A:A,'customers worsheet'!B:B)</f>
        <v>Maggy Harby</v>
      </c>
      <c r="G576" s="2" t="str">
        <f>IF(_xlfn.XLOOKUP(F576,'customers worsheet'!B:B,'customers worsheet'!C:C," ",0)=0," ", _xlfn.XLOOKUP(F576,'customers worsheet'!B:B,'customers worsheet'!C:C," ",0))</f>
        <v>mharbyfy@163.com</v>
      </c>
      <c r="H576" s="2" t="str">
        <f>_xlfn.XLOOKUP(F576,'customers worsheet'!B:B,'customers worsheet'!G:G)</f>
        <v>United States</v>
      </c>
      <c r="I576" t="str">
        <f>_xlfn.XLOOKUP(D576,'products worsheet'!A:A,'products worsheet'!B:B)</f>
        <v>Rob</v>
      </c>
      <c r="J576" t="str">
        <f t="shared" si="17"/>
        <v>Robusta</v>
      </c>
      <c r="K576" t="str">
        <f>_xlfn.XLOOKUP(D576,'products worsheet'!A:A,'products worsheet'!D:D)</f>
        <v>L</v>
      </c>
      <c r="L576" t="str">
        <f t="shared" si="16"/>
        <v>Light</v>
      </c>
      <c r="M576" s="5">
        <f>_xlfn.XLOOKUP(D576,'products worsheet'!A:A,'products worsheet'!F:F)</f>
        <v>0.2</v>
      </c>
      <c r="N576" s="7">
        <f>_xlfn.XLOOKUP(D576,'products worsheet'!A:A,'products worsheet'!G:G)</f>
        <v>3.5849999999999995</v>
      </c>
      <c r="O576" s="9">
        <f>N576*E576</f>
        <v>21.509999999999998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_xlfn.XLOOKUP('orders worksheet'!C577,'customers worsheet'!A:A,'customers worsheet'!B:B)</f>
        <v>Reggie Thickpenny</v>
      </c>
      <c r="G577" s="2" t="str">
        <f>IF(_xlfn.XLOOKUP(F577,'customers worsheet'!B:B,'customers worsheet'!C:C," ",0)=0," ", _xlfn.XLOOKUP(F577,'customers worsheet'!B:B,'customers worsheet'!C:C," ",0))</f>
        <v>rthickpennyfz@cafepress.com</v>
      </c>
      <c r="H577" s="2" t="str">
        <f>_xlfn.XLOOKUP(F577,'customers worsheet'!B:B,'customers worsheet'!G:G)</f>
        <v>United States</v>
      </c>
      <c r="I577" t="str">
        <f>_xlfn.XLOOKUP(D577,'products worsheet'!A:A,'products worsheet'!B:B)</f>
        <v>Lib</v>
      </c>
      <c r="J577" t="str">
        <f t="shared" si="17"/>
        <v>Liberica</v>
      </c>
      <c r="K577" t="str">
        <f>_xlfn.XLOOKUP(D577,'products worsheet'!A:A,'products worsheet'!D:D)</f>
        <v>M</v>
      </c>
      <c r="L577" t="str">
        <f t="shared" si="16"/>
        <v>Medium</v>
      </c>
      <c r="M577" s="5">
        <f>_xlfn.XLOOKUP(D577,'products worsheet'!A:A,'products worsheet'!F:F)</f>
        <v>2.5</v>
      </c>
      <c r="N577" s="7">
        <f>_xlfn.XLOOKUP(D577,'products worsheet'!A:A,'products worsheet'!G:G)</f>
        <v>33.464999999999996</v>
      </c>
      <c r="O577" s="9">
        <f>N577*E577</f>
        <v>66.929999999999993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_xlfn.XLOOKUP('orders worksheet'!C578,'customers worsheet'!A:A,'customers worsheet'!B:B)</f>
        <v>Phyllys Ormerod</v>
      </c>
      <c r="G578" s="2" t="str">
        <f>IF(_xlfn.XLOOKUP(F578,'customers worsheet'!B:B,'customers worsheet'!C:C," ",0)=0," ", _xlfn.XLOOKUP(F578,'customers worsheet'!B:B,'customers worsheet'!C:C," ",0))</f>
        <v>pormerodg0@redcross.org</v>
      </c>
      <c r="H578" s="2" t="str">
        <f>_xlfn.XLOOKUP(F578,'customers worsheet'!B:B,'customers worsheet'!G:G)</f>
        <v>United States</v>
      </c>
      <c r="I578" t="str">
        <f>_xlfn.XLOOKUP(D578,'products worsheet'!A:A,'products worsheet'!B:B)</f>
        <v>Ara</v>
      </c>
      <c r="J578" t="str">
        <f t="shared" si="17"/>
        <v>Arabica</v>
      </c>
      <c r="K578" t="str">
        <f>_xlfn.XLOOKUP(D578,'products worsheet'!A:A,'products worsheet'!D:D)</f>
        <v>D</v>
      </c>
      <c r="L578" t="str">
        <f t="shared" ref="L578:L641" si="18">IF(K578="M","Medium",IF(K578="L","Light",IF(K578="D","Dark","")))</f>
        <v>Dark</v>
      </c>
      <c r="M578" s="5">
        <f>_xlfn.XLOOKUP(D578,'products worsheet'!A:A,'products worsheet'!F:F)</f>
        <v>0.2</v>
      </c>
      <c r="N578" s="7">
        <f>_xlfn.XLOOKUP(D578,'products worsheet'!A:A,'products worsheet'!G:G)</f>
        <v>2.9849999999999999</v>
      </c>
      <c r="O578" s="9">
        <f>N578*E578</f>
        <v>17.91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_xlfn.XLOOKUP('orders worksheet'!C579,'customers worsheet'!A:A,'customers worsheet'!B:B)</f>
        <v>Don Flintiff</v>
      </c>
      <c r="G579" s="2" t="str">
        <f>IF(_xlfn.XLOOKUP(F579,'customers worsheet'!B:B,'customers worsheet'!C:C," ",0)=0," ", _xlfn.XLOOKUP(F579,'customers worsheet'!B:B,'customers worsheet'!C:C," ",0))</f>
        <v>dflintiffg1@e-recht24.de</v>
      </c>
      <c r="H579" s="2" t="str">
        <f>_xlfn.XLOOKUP(F579,'customers worsheet'!B:B,'customers worsheet'!G:G)</f>
        <v>United Kingdom</v>
      </c>
      <c r="I579" t="str">
        <f>_xlfn.XLOOKUP(D579,'products worsheet'!A:A,'products worsheet'!B:B)</f>
        <v>Lib</v>
      </c>
      <c r="J579" t="str">
        <f t="shared" ref="J579:J642" si="19">IF(I579="Rob","Robusta",IF(I579="Exc","Excelsa",IF(I579="Ara","Arabica",IF(I579="Lib","Liberica",""))))</f>
        <v>Liberica</v>
      </c>
      <c r="K579" t="str">
        <f>_xlfn.XLOOKUP(D579,'products worsheet'!A:A,'products worsheet'!D:D)</f>
        <v>M</v>
      </c>
      <c r="L579" t="str">
        <f t="shared" si="18"/>
        <v>Medium</v>
      </c>
      <c r="M579" s="5">
        <f>_xlfn.XLOOKUP(D579,'products worsheet'!A:A,'products worsheet'!F:F)</f>
        <v>1</v>
      </c>
      <c r="N579" s="7">
        <f>_xlfn.XLOOKUP(D579,'products worsheet'!A:A,'products worsheet'!G:G)</f>
        <v>14.55</v>
      </c>
      <c r="O579" s="9">
        <f>N579*E579</f>
        <v>58.2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_xlfn.XLOOKUP('orders worksheet'!C580,'customers worsheet'!A:A,'customers worsheet'!B:B)</f>
        <v>Tymon Zanetti</v>
      </c>
      <c r="G580" s="2" t="str">
        <f>IF(_xlfn.XLOOKUP(F580,'customers worsheet'!B:B,'customers worsheet'!C:C," ",0)=0," ", _xlfn.XLOOKUP(F580,'customers worsheet'!B:B,'customers worsheet'!C:C," ",0))</f>
        <v>tzanettig2@gravatar.com</v>
      </c>
      <c r="H580" s="2" t="str">
        <f>_xlfn.XLOOKUP(F580,'customers worsheet'!B:B,'customers worsheet'!G:G)</f>
        <v>Ireland</v>
      </c>
      <c r="I580" t="str">
        <f>_xlfn.XLOOKUP(D580,'products worsheet'!A:A,'products worsheet'!B:B)</f>
        <v>Exc</v>
      </c>
      <c r="J580" t="str">
        <f t="shared" si="19"/>
        <v>Excelsa</v>
      </c>
      <c r="K580" t="str">
        <f>_xlfn.XLOOKUP(D580,'products worsheet'!A:A,'products worsheet'!D:D)</f>
        <v>L</v>
      </c>
      <c r="L580" t="str">
        <f t="shared" si="18"/>
        <v>Light</v>
      </c>
      <c r="M580" s="5">
        <f>_xlfn.XLOOKUP(D580,'products worsheet'!A:A,'products worsheet'!F:F)</f>
        <v>0.2</v>
      </c>
      <c r="N580" s="7">
        <f>_xlfn.XLOOKUP(D580,'products worsheet'!A:A,'products worsheet'!G:G)</f>
        <v>4.4550000000000001</v>
      </c>
      <c r="O580" s="9">
        <f>N580*E580</f>
        <v>13.365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_xlfn.XLOOKUP('orders worksheet'!C581,'customers worsheet'!A:A,'customers worsheet'!B:B)</f>
        <v>Tymon Zanetti</v>
      </c>
      <c r="G581" s="2" t="str">
        <f>IF(_xlfn.XLOOKUP(F581,'customers worsheet'!B:B,'customers worsheet'!C:C," ",0)=0," ", _xlfn.XLOOKUP(F581,'customers worsheet'!B:B,'customers worsheet'!C:C," ",0))</f>
        <v>tzanettig2@gravatar.com</v>
      </c>
      <c r="H581" s="2" t="str">
        <f>_xlfn.XLOOKUP(F581,'customers worsheet'!B:B,'customers worsheet'!G:G)</f>
        <v>Ireland</v>
      </c>
      <c r="I581" t="str">
        <f>_xlfn.XLOOKUP(D581,'products worsheet'!A:A,'products worsheet'!B:B)</f>
        <v>Ara</v>
      </c>
      <c r="J581" t="str">
        <f t="shared" si="19"/>
        <v>Arabica</v>
      </c>
      <c r="K581" t="str">
        <f>_xlfn.XLOOKUP(D581,'products worsheet'!A:A,'products worsheet'!D:D)</f>
        <v>M</v>
      </c>
      <c r="L581" t="str">
        <f t="shared" si="18"/>
        <v>Medium</v>
      </c>
      <c r="M581" s="5">
        <f>_xlfn.XLOOKUP(D581,'products worsheet'!A:A,'products worsheet'!F:F)</f>
        <v>0.5</v>
      </c>
      <c r="N581" s="7">
        <f>_xlfn.XLOOKUP(D581,'products worsheet'!A:A,'products worsheet'!G:G)</f>
        <v>6.75</v>
      </c>
      <c r="O581" s="9">
        <f>N581*E581</f>
        <v>33.75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_xlfn.XLOOKUP('orders worksheet'!C582,'customers worsheet'!A:A,'customers worsheet'!B:B)</f>
        <v>Reinaldos Kirtley</v>
      </c>
      <c r="G582" s="2" t="str">
        <f>IF(_xlfn.XLOOKUP(F582,'customers worsheet'!B:B,'customers worsheet'!C:C," ",0)=0," ", _xlfn.XLOOKUP(F582,'customers worsheet'!B:B,'customers worsheet'!C:C," ",0))</f>
        <v>rkirtleyg4@hatena.ne.jp</v>
      </c>
      <c r="H582" s="2" t="str">
        <f>_xlfn.XLOOKUP(F582,'customers worsheet'!B:B,'customers worsheet'!G:G)</f>
        <v>United States</v>
      </c>
      <c r="I582" t="str">
        <f>_xlfn.XLOOKUP(D582,'products worsheet'!A:A,'products worsheet'!B:B)</f>
        <v>Exc</v>
      </c>
      <c r="J582" t="str">
        <f t="shared" si="19"/>
        <v>Excelsa</v>
      </c>
      <c r="K582" t="str">
        <f>_xlfn.XLOOKUP(D582,'products worsheet'!A:A,'products worsheet'!D:D)</f>
        <v>L</v>
      </c>
      <c r="L582" t="str">
        <f t="shared" si="18"/>
        <v>Light</v>
      </c>
      <c r="M582" s="5">
        <f>_xlfn.XLOOKUP(D582,'products worsheet'!A:A,'products worsheet'!F:F)</f>
        <v>1</v>
      </c>
      <c r="N582" s="7">
        <f>_xlfn.XLOOKUP(D582,'products worsheet'!A:A,'products worsheet'!G:G)</f>
        <v>14.85</v>
      </c>
      <c r="O582" s="9">
        <f>N582*E582</f>
        <v>44.55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_xlfn.XLOOKUP('orders worksheet'!C583,'customers worsheet'!A:A,'customers worsheet'!B:B)</f>
        <v>Carney Clemencet</v>
      </c>
      <c r="G583" s="2" t="str">
        <f>IF(_xlfn.XLOOKUP(F583,'customers worsheet'!B:B,'customers worsheet'!C:C," ",0)=0," ", _xlfn.XLOOKUP(F583,'customers worsheet'!B:B,'customers worsheet'!C:C," ",0))</f>
        <v>cclemencetg5@weather.com</v>
      </c>
      <c r="H583" s="2" t="str">
        <f>_xlfn.XLOOKUP(F583,'customers worsheet'!B:B,'customers worsheet'!G:G)</f>
        <v>United Kingdom</v>
      </c>
      <c r="I583" t="str">
        <f>_xlfn.XLOOKUP(D583,'products worsheet'!A:A,'products worsheet'!B:B)</f>
        <v>Exc</v>
      </c>
      <c r="J583" t="str">
        <f t="shared" si="19"/>
        <v>Excelsa</v>
      </c>
      <c r="K583" t="str">
        <f>_xlfn.XLOOKUP(D583,'products worsheet'!A:A,'products worsheet'!D:D)</f>
        <v>L</v>
      </c>
      <c r="L583" t="str">
        <f t="shared" si="18"/>
        <v>Light</v>
      </c>
      <c r="M583" s="5">
        <f>_xlfn.XLOOKUP(D583,'products worsheet'!A:A,'products worsheet'!F:F)</f>
        <v>0.5</v>
      </c>
      <c r="N583" s="7">
        <f>_xlfn.XLOOKUP(D583,'products worsheet'!A:A,'products worsheet'!G:G)</f>
        <v>8.91</v>
      </c>
      <c r="O583" s="9">
        <f>N583*E583</f>
        <v>44.55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_xlfn.XLOOKUP('orders worksheet'!C584,'customers worsheet'!A:A,'customers worsheet'!B:B)</f>
        <v>Russell Donet</v>
      </c>
      <c r="G584" s="2" t="str">
        <f>IF(_xlfn.XLOOKUP(F584,'customers worsheet'!B:B,'customers worsheet'!C:C," ",0)=0," ", _xlfn.XLOOKUP(F584,'customers worsheet'!B:B,'customers worsheet'!C:C," ",0))</f>
        <v>rdonetg6@oakley.com</v>
      </c>
      <c r="H584" s="2" t="str">
        <f>_xlfn.XLOOKUP(F584,'customers worsheet'!B:B,'customers worsheet'!G:G)</f>
        <v>United States</v>
      </c>
      <c r="I584" t="str">
        <f>_xlfn.XLOOKUP(D584,'products worsheet'!A:A,'products worsheet'!B:B)</f>
        <v>Exc</v>
      </c>
      <c r="J584" t="str">
        <f t="shared" si="19"/>
        <v>Excelsa</v>
      </c>
      <c r="K584" t="str">
        <f>_xlfn.XLOOKUP(D584,'products worsheet'!A:A,'products worsheet'!D:D)</f>
        <v>D</v>
      </c>
      <c r="L584" t="str">
        <f t="shared" si="18"/>
        <v>Dark</v>
      </c>
      <c r="M584" s="5">
        <f>_xlfn.XLOOKUP(D584,'products worsheet'!A:A,'products worsheet'!F:F)</f>
        <v>1</v>
      </c>
      <c r="N584" s="7">
        <f>_xlfn.XLOOKUP(D584,'products worsheet'!A:A,'products worsheet'!G:G)</f>
        <v>12.15</v>
      </c>
      <c r="O584" s="9">
        <f>N584*E584</f>
        <v>60.75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_xlfn.XLOOKUP('orders worksheet'!C585,'customers worsheet'!A:A,'customers worsheet'!B:B)</f>
        <v>Sidney Gawen</v>
      </c>
      <c r="G585" s="2" t="str">
        <f>IF(_xlfn.XLOOKUP(F585,'customers worsheet'!B:B,'customers worsheet'!C:C," ",0)=0," ", _xlfn.XLOOKUP(F585,'customers worsheet'!B:B,'customers worsheet'!C:C," ",0))</f>
        <v>sgaweng7@creativecommons.org</v>
      </c>
      <c r="H585" s="2" t="str">
        <f>_xlfn.XLOOKUP(F585,'customers worsheet'!B:B,'customers worsheet'!G:G)</f>
        <v>United States</v>
      </c>
      <c r="I585" t="str">
        <f>_xlfn.XLOOKUP(D585,'products worsheet'!A:A,'products worsheet'!B:B)</f>
        <v>Rob</v>
      </c>
      <c r="J585" t="str">
        <f t="shared" si="19"/>
        <v>Robusta</v>
      </c>
      <c r="K585" t="str">
        <f>_xlfn.XLOOKUP(D585,'products worsheet'!A:A,'products worsheet'!D:D)</f>
        <v>L</v>
      </c>
      <c r="L585" t="str">
        <f t="shared" si="18"/>
        <v>Light</v>
      </c>
      <c r="M585" s="5">
        <f>_xlfn.XLOOKUP(D585,'products worsheet'!A:A,'products worsheet'!F:F)</f>
        <v>0.2</v>
      </c>
      <c r="N585" s="7">
        <f>_xlfn.XLOOKUP(D585,'products worsheet'!A:A,'products worsheet'!G:G)</f>
        <v>3.5849999999999995</v>
      </c>
      <c r="O585" s="9">
        <f>N585*E585</f>
        <v>3.5849999999999995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_xlfn.XLOOKUP('orders worksheet'!C586,'customers worsheet'!A:A,'customers worsheet'!B:B)</f>
        <v>Rickey Readie</v>
      </c>
      <c r="G586" s="2" t="str">
        <f>IF(_xlfn.XLOOKUP(F586,'customers worsheet'!B:B,'customers worsheet'!C:C," ",0)=0," ", _xlfn.XLOOKUP(F586,'customers worsheet'!B:B,'customers worsheet'!C:C," ",0))</f>
        <v>rreadieg8@guardian.co.uk</v>
      </c>
      <c r="H586" s="2" t="str">
        <f>_xlfn.XLOOKUP(F586,'customers worsheet'!B:B,'customers worsheet'!G:G)</f>
        <v>United States</v>
      </c>
      <c r="I586" t="str">
        <f>_xlfn.XLOOKUP(D586,'products worsheet'!A:A,'products worsheet'!B:B)</f>
        <v>Rob</v>
      </c>
      <c r="J586" t="str">
        <f t="shared" si="19"/>
        <v>Robusta</v>
      </c>
      <c r="K586" t="str">
        <f>_xlfn.XLOOKUP(D586,'products worsheet'!A:A,'products worsheet'!D:D)</f>
        <v>L</v>
      </c>
      <c r="L586" t="str">
        <f t="shared" si="18"/>
        <v>Light</v>
      </c>
      <c r="M586" s="5">
        <f>_xlfn.XLOOKUP(D586,'products worsheet'!A:A,'products worsheet'!F:F)</f>
        <v>0.2</v>
      </c>
      <c r="N586" s="7">
        <f>_xlfn.XLOOKUP(D586,'products worsheet'!A:A,'products worsheet'!G:G)</f>
        <v>3.5849999999999995</v>
      </c>
      <c r="O586" s="9">
        <f>N586*E586</f>
        <v>21.509999999999998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_xlfn.XLOOKUP('orders worksheet'!C587,'customers worsheet'!A:A,'customers worsheet'!B:B)</f>
        <v>Cody Verissimo</v>
      </c>
      <c r="G587" s="2" t="str">
        <f>IF(_xlfn.XLOOKUP(F587,'customers worsheet'!B:B,'customers worsheet'!C:C," ",0)=0," ", _xlfn.XLOOKUP(F587,'customers worsheet'!B:B,'customers worsheet'!C:C," ",0))</f>
        <v>cverissimogh@theglobeandmail.com</v>
      </c>
      <c r="H587" s="2" t="str">
        <f>_xlfn.XLOOKUP(F587,'customers worsheet'!B:B,'customers worsheet'!G:G)</f>
        <v>United Kingdom</v>
      </c>
      <c r="I587" t="str">
        <f>_xlfn.XLOOKUP(D587,'products worsheet'!A:A,'products worsheet'!B:B)</f>
        <v>Exc</v>
      </c>
      <c r="J587" t="str">
        <f t="shared" si="19"/>
        <v>Excelsa</v>
      </c>
      <c r="K587" t="str">
        <f>_xlfn.XLOOKUP(D587,'products worsheet'!A:A,'products worsheet'!D:D)</f>
        <v>M</v>
      </c>
      <c r="L587" t="str">
        <f t="shared" si="18"/>
        <v>Medium</v>
      </c>
      <c r="M587" s="5">
        <f>_xlfn.XLOOKUP(D587,'products worsheet'!A:A,'products worsheet'!F:F)</f>
        <v>0.5</v>
      </c>
      <c r="N587" s="7">
        <f>_xlfn.XLOOKUP(D587,'products worsheet'!A:A,'products worsheet'!G:G)</f>
        <v>8.25</v>
      </c>
      <c r="O587" s="9">
        <f>N587*E587</f>
        <v>16.5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_xlfn.XLOOKUP('orders worksheet'!C588,'customers worsheet'!A:A,'customers worsheet'!B:B)</f>
        <v>Zilvia Claisse</v>
      </c>
      <c r="G588" s="2" t="str">
        <f>IF(_xlfn.XLOOKUP(F588,'customers worsheet'!B:B,'customers worsheet'!C:C," ",0)=0," ", _xlfn.XLOOKUP(F588,'customers worsheet'!B:B,'customers worsheet'!C:C," ",0))</f>
        <v xml:space="preserve"> </v>
      </c>
      <c r="H588" s="2" t="str">
        <f>_xlfn.XLOOKUP(F588,'customers worsheet'!B:B,'customers worsheet'!G:G)</f>
        <v>United States</v>
      </c>
      <c r="I588" t="str">
        <f>_xlfn.XLOOKUP(D588,'products worsheet'!A:A,'products worsheet'!B:B)</f>
        <v>Rob</v>
      </c>
      <c r="J588" t="str">
        <f t="shared" si="19"/>
        <v>Robusta</v>
      </c>
      <c r="K588" t="str">
        <f>_xlfn.XLOOKUP(D588,'products worsheet'!A:A,'products worsheet'!D:D)</f>
        <v>L</v>
      </c>
      <c r="L588" t="str">
        <f t="shared" si="18"/>
        <v>Light</v>
      </c>
      <c r="M588" s="5">
        <f>_xlfn.XLOOKUP(D588,'products worsheet'!A:A,'products worsheet'!F:F)</f>
        <v>2.5</v>
      </c>
      <c r="N588" s="7">
        <f>_xlfn.XLOOKUP(D588,'products worsheet'!A:A,'products worsheet'!G:G)</f>
        <v>27.484999999999996</v>
      </c>
      <c r="O588" s="9">
        <f>N588*E588</f>
        <v>82.454999999999984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_xlfn.XLOOKUP('orders worksheet'!C589,'customers worsheet'!A:A,'customers worsheet'!B:B)</f>
        <v>Bar O' Mahony</v>
      </c>
      <c r="G589" s="2" t="str">
        <f>IF(_xlfn.XLOOKUP(F589,'customers worsheet'!B:B,'customers worsheet'!C:C," ",0)=0," ", _xlfn.XLOOKUP(F589,'customers worsheet'!B:B,'customers worsheet'!C:C," ",0))</f>
        <v>bogb@elpais.com</v>
      </c>
      <c r="H589" s="2" t="str">
        <f>_xlfn.XLOOKUP(F589,'customers worsheet'!B:B,'customers worsheet'!G:G)</f>
        <v>United States</v>
      </c>
      <c r="I589" t="str">
        <f>_xlfn.XLOOKUP(D589,'products worsheet'!A:A,'products worsheet'!B:B)</f>
        <v>Lib</v>
      </c>
      <c r="J589" t="str">
        <f t="shared" si="19"/>
        <v>Liberica</v>
      </c>
      <c r="K589" t="str">
        <f>_xlfn.XLOOKUP(D589,'products worsheet'!A:A,'products worsheet'!D:D)</f>
        <v>D</v>
      </c>
      <c r="L589" t="str">
        <f t="shared" si="18"/>
        <v>Dark</v>
      </c>
      <c r="M589" s="5">
        <f>_xlfn.XLOOKUP(D589,'products worsheet'!A:A,'products worsheet'!F:F)</f>
        <v>0.5</v>
      </c>
      <c r="N589" s="7">
        <f>_xlfn.XLOOKUP(D589,'products worsheet'!A:A,'products worsheet'!G:G)</f>
        <v>7.77</v>
      </c>
      <c r="O589" s="9">
        <f>N589*E589</f>
        <v>7.77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_xlfn.XLOOKUP('orders worksheet'!C590,'customers worsheet'!A:A,'customers worsheet'!B:B)</f>
        <v>Valenka Stansbury</v>
      </c>
      <c r="G590" s="2" t="str">
        <f>IF(_xlfn.XLOOKUP(F590,'customers worsheet'!B:B,'customers worsheet'!C:C," ",0)=0," ", _xlfn.XLOOKUP(F590,'customers worsheet'!B:B,'customers worsheet'!C:C," ",0))</f>
        <v>vstansburygc@unblog.fr</v>
      </c>
      <c r="H590" s="2" t="str">
        <f>_xlfn.XLOOKUP(F590,'customers worsheet'!B:B,'customers worsheet'!G:G)</f>
        <v>United States</v>
      </c>
      <c r="I590" t="str">
        <f>_xlfn.XLOOKUP(D590,'products worsheet'!A:A,'products worsheet'!B:B)</f>
        <v>Rob</v>
      </c>
      <c r="J590" t="str">
        <f t="shared" si="19"/>
        <v>Robusta</v>
      </c>
      <c r="K590" t="str">
        <f>_xlfn.XLOOKUP(D590,'products worsheet'!A:A,'products worsheet'!D:D)</f>
        <v>M</v>
      </c>
      <c r="L590" t="str">
        <f t="shared" si="18"/>
        <v>Medium</v>
      </c>
      <c r="M590" s="5">
        <f>_xlfn.XLOOKUP(D590,'products worsheet'!A:A,'products worsheet'!F:F)</f>
        <v>0.5</v>
      </c>
      <c r="N590" s="7">
        <f>_xlfn.XLOOKUP(D590,'products worsheet'!A:A,'products worsheet'!G:G)</f>
        <v>5.97</v>
      </c>
      <c r="O590" s="9">
        <f>N590*E590</f>
        <v>11.94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_xlfn.XLOOKUP('orders worksheet'!C591,'customers worsheet'!A:A,'customers worsheet'!B:B)</f>
        <v>Daniel Heinonen</v>
      </c>
      <c r="G591" s="2" t="str">
        <f>IF(_xlfn.XLOOKUP(F591,'customers worsheet'!B:B,'customers worsheet'!C:C," ",0)=0," ", _xlfn.XLOOKUP(F591,'customers worsheet'!B:B,'customers worsheet'!C:C," ",0))</f>
        <v>dheinonengd@printfriendly.com</v>
      </c>
      <c r="H591" s="2" t="str">
        <f>_xlfn.XLOOKUP(F591,'customers worsheet'!B:B,'customers worsheet'!G:G)</f>
        <v>United States</v>
      </c>
      <c r="I591" t="str">
        <f>_xlfn.XLOOKUP(D591,'products worsheet'!A:A,'products worsheet'!B:B)</f>
        <v>Exc</v>
      </c>
      <c r="J591" t="str">
        <f t="shared" si="19"/>
        <v>Excelsa</v>
      </c>
      <c r="K591" t="str">
        <f>_xlfn.XLOOKUP(D591,'products worsheet'!A:A,'products worsheet'!D:D)</f>
        <v>L</v>
      </c>
      <c r="L591" t="str">
        <f t="shared" si="18"/>
        <v>Light</v>
      </c>
      <c r="M591" s="5">
        <f>_xlfn.XLOOKUP(D591,'products worsheet'!A:A,'products worsheet'!F:F)</f>
        <v>2.5</v>
      </c>
      <c r="N591" s="7">
        <f>_xlfn.XLOOKUP(D591,'products worsheet'!A:A,'products worsheet'!G:G)</f>
        <v>34.154999999999994</v>
      </c>
      <c r="O591" s="9">
        <f>N591*E591</f>
        <v>204.92999999999995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_xlfn.XLOOKUP('orders worksheet'!C592,'customers worsheet'!A:A,'customers worsheet'!B:B)</f>
        <v>Jewelle Shenton</v>
      </c>
      <c r="G592" s="2" t="str">
        <f>IF(_xlfn.XLOOKUP(F592,'customers worsheet'!B:B,'customers worsheet'!C:C," ",0)=0," ", _xlfn.XLOOKUP(F592,'customers worsheet'!B:B,'customers worsheet'!C:C," ",0))</f>
        <v>jshentonge@google.com.hk</v>
      </c>
      <c r="H592" s="2" t="str">
        <f>_xlfn.XLOOKUP(F592,'customers worsheet'!B:B,'customers worsheet'!G:G)</f>
        <v>United States</v>
      </c>
      <c r="I592" t="str">
        <f>_xlfn.XLOOKUP(D592,'products worsheet'!A:A,'products worsheet'!B:B)</f>
        <v>Exc</v>
      </c>
      <c r="J592" t="str">
        <f t="shared" si="19"/>
        <v>Excelsa</v>
      </c>
      <c r="K592" t="str">
        <f>_xlfn.XLOOKUP(D592,'products worsheet'!A:A,'products worsheet'!D:D)</f>
        <v>M</v>
      </c>
      <c r="L592" t="str">
        <f t="shared" si="18"/>
        <v>Medium</v>
      </c>
      <c r="M592" s="5">
        <f>_xlfn.XLOOKUP(D592,'products worsheet'!A:A,'products worsheet'!F:F)</f>
        <v>2.5</v>
      </c>
      <c r="N592" s="7">
        <f>_xlfn.XLOOKUP(D592,'products worsheet'!A:A,'products worsheet'!G:G)</f>
        <v>31.624999999999996</v>
      </c>
      <c r="O592" s="9">
        <f>N592*E592</f>
        <v>63.249999999999993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_xlfn.XLOOKUP('orders worksheet'!C593,'customers worsheet'!A:A,'customers worsheet'!B:B)</f>
        <v>Jennifer Wilkisson</v>
      </c>
      <c r="G593" s="2" t="str">
        <f>IF(_xlfn.XLOOKUP(F593,'customers worsheet'!B:B,'customers worsheet'!C:C," ",0)=0," ", _xlfn.XLOOKUP(F593,'customers worsheet'!B:B,'customers worsheet'!C:C," ",0))</f>
        <v>jwilkissongf@nba.com</v>
      </c>
      <c r="H593" s="2" t="str">
        <f>_xlfn.XLOOKUP(F593,'customers worsheet'!B:B,'customers worsheet'!G:G)</f>
        <v>United States</v>
      </c>
      <c r="I593" t="str">
        <f>_xlfn.XLOOKUP(D593,'products worsheet'!A:A,'products worsheet'!B:B)</f>
        <v>Rob</v>
      </c>
      <c r="J593" t="str">
        <f t="shared" si="19"/>
        <v>Robusta</v>
      </c>
      <c r="K593" t="str">
        <f>_xlfn.XLOOKUP(D593,'products worsheet'!A:A,'products worsheet'!D:D)</f>
        <v>D</v>
      </c>
      <c r="L593" t="str">
        <f t="shared" si="18"/>
        <v>Dark</v>
      </c>
      <c r="M593" s="5">
        <f>_xlfn.XLOOKUP(D593,'products worsheet'!A:A,'products worsheet'!F:F)</f>
        <v>0.2</v>
      </c>
      <c r="N593" s="7">
        <f>_xlfn.XLOOKUP(D593,'products worsheet'!A:A,'products worsheet'!G:G)</f>
        <v>2.6849999999999996</v>
      </c>
      <c r="O593" s="9">
        <f>N593*E593</f>
        <v>8.0549999999999997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_xlfn.XLOOKUP('orders worksheet'!C594,'customers worsheet'!A:A,'customers worsheet'!B:B)</f>
        <v>Kylie Mowat</v>
      </c>
      <c r="G594" s="2" t="str">
        <f>IF(_xlfn.XLOOKUP(F594,'customers worsheet'!B:B,'customers worsheet'!C:C," ",0)=0," ", _xlfn.XLOOKUP(F594,'customers worsheet'!B:B,'customers worsheet'!C:C," ",0))</f>
        <v xml:space="preserve"> </v>
      </c>
      <c r="H594" s="2" t="str">
        <f>_xlfn.XLOOKUP(F594,'customers worsheet'!B:B,'customers worsheet'!G:G)</f>
        <v>United States</v>
      </c>
      <c r="I594" t="str">
        <f>_xlfn.XLOOKUP(D594,'products worsheet'!A:A,'products worsheet'!B:B)</f>
        <v>Ara</v>
      </c>
      <c r="J594" t="str">
        <f t="shared" si="19"/>
        <v>Arabica</v>
      </c>
      <c r="K594" t="str">
        <f>_xlfn.XLOOKUP(D594,'products worsheet'!A:A,'products worsheet'!D:D)</f>
        <v>M</v>
      </c>
      <c r="L594" t="str">
        <f t="shared" si="18"/>
        <v>Medium</v>
      </c>
      <c r="M594" s="5">
        <f>_xlfn.XLOOKUP(D594,'products worsheet'!A:A,'products worsheet'!F:F)</f>
        <v>2.5</v>
      </c>
      <c r="N594" s="7">
        <f>_xlfn.XLOOKUP(D594,'products worsheet'!A:A,'products worsheet'!G:G)</f>
        <v>25.874999999999996</v>
      </c>
      <c r="O594" s="9">
        <f>N594*E594</f>
        <v>51.749999999999993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_xlfn.XLOOKUP('orders worksheet'!C595,'customers worsheet'!A:A,'customers worsheet'!B:B)</f>
        <v>Cody Verissimo</v>
      </c>
      <c r="G595" s="2" t="str">
        <f>IF(_xlfn.XLOOKUP(F595,'customers worsheet'!B:B,'customers worsheet'!C:C," ",0)=0," ", _xlfn.XLOOKUP(F595,'customers worsheet'!B:B,'customers worsheet'!C:C," ",0))</f>
        <v>cverissimogh@theglobeandmail.com</v>
      </c>
      <c r="H595" s="2" t="str">
        <f>_xlfn.XLOOKUP(F595,'customers worsheet'!B:B,'customers worsheet'!G:G)</f>
        <v>United Kingdom</v>
      </c>
      <c r="I595" t="str">
        <f>_xlfn.XLOOKUP(D595,'products worsheet'!A:A,'products worsheet'!B:B)</f>
        <v>Exc</v>
      </c>
      <c r="J595" t="str">
        <f t="shared" si="19"/>
        <v>Excelsa</v>
      </c>
      <c r="K595" t="str">
        <f>_xlfn.XLOOKUP(D595,'products worsheet'!A:A,'products worsheet'!D:D)</f>
        <v>D</v>
      </c>
      <c r="L595" t="str">
        <f t="shared" si="18"/>
        <v>Dark</v>
      </c>
      <c r="M595" s="5">
        <f>_xlfn.XLOOKUP(D595,'products worsheet'!A:A,'products worsheet'!F:F)</f>
        <v>2.5</v>
      </c>
      <c r="N595" s="7">
        <f>_xlfn.XLOOKUP(D595,'products worsheet'!A:A,'products worsheet'!G:G)</f>
        <v>27.945</v>
      </c>
      <c r="O595" s="9">
        <f>N595*E595</f>
        <v>27.945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_xlfn.XLOOKUP('orders worksheet'!C596,'customers worsheet'!A:A,'customers worsheet'!B:B)</f>
        <v>Gabriel Starcks</v>
      </c>
      <c r="G596" s="2" t="str">
        <f>IF(_xlfn.XLOOKUP(F596,'customers worsheet'!B:B,'customers worsheet'!C:C," ",0)=0," ", _xlfn.XLOOKUP(F596,'customers worsheet'!B:B,'customers worsheet'!C:C," ",0))</f>
        <v>gstarcksgi@abc.net.au</v>
      </c>
      <c r="H596" s="2" t="str">
        <f>_xlfn.XLOOKUP(F596,'customers worsheet'!B:B,'customers worsheet'!G:G)</f>
        <v>United States</v>
      </c>
      <c r="I596" t="str">
        <f>_xlfn.XLOOKUP(D596,'products worsheet'!A:A,'products worsheet'!B:B)</f>
        <v>Ara</v>
      </c>
      <c r="J596" t="str">
        <f t="shared" si="19"/>
        <v>Arabica</v>
      </c>
      <c r="K596" t="str">
        <f>_xlfn.XLOOKUP(D596,'products worsheet'!A:A,'products worsheet'!D:D)</f>
        <v>L</v>
      </c>
      <c r="L596" t="str">
        <f t="shared" si="18"/>
        <v>Light</v>
      </c>
      <c r="M596" s="5">
        <f>_xlfn.XLOOKUP(D596,'products worsheet'!A:A,'products worsheet'!F:F)</f>
        <v>2.5</v>
      </c>
      <c r="N596" s="7">
        <f>_xlfn.XLOOKUP(D596,'products worsheet'!A:A,'products worsheet'!G:G)</f>
        <v>29.784999999999997</v>
      </c>
      <c r="O596" s="9">
        <f>N596*E596</f>
        <v>59.569999999999993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_xlfn.XLOOKUP('orders worksheet'!C597,'customers worsheet'!A:A,'customers worsheet'!B:B)</f>
        <v>Darby Dummer</v>
      </c>
      <c r="G597" s="2" t="str">
        <f>IF(_xlfn.XLOOKUP(F597,'customers worsheet'!B:B,'customers worsheet'!C:C," ",0)=0," ", _xlfn.XLOOKUP(F597,'customers worsheet'!B:B,'customers worsheet'!C:C," ",0))</f>
        <v xml:space="preserve"> </v>
      </c>
      <c r="H597" s="2" t="str">
        <f>_xlfn.XLOOKUP(F597,'customers worsheet'!B:B,'customers worsheet'!G:G)</f>
        <v>United Kingdom</v>
      </c>
      <c r="I597" t="str">
        <f>_xlfn.XLOOKUP(D597,'products worsheet'!A:A,'products worsheet'!B:B)</f>
        <v>Exc</v>
      </c>
      <c r="J597" t="str">
        <f t="shared" si="19"/>
        <v>Excelsa</v>
      </c>
      <c r="K597" t="str">
        <f>_xlfn.XLOOKUP(D597,'products worsheet'!A:A,'products worsheet'!D:D)</f>
        <v>L</v>
      </c>
      <c r="L597" t="str">
        <f t="shared" si="18"/>
        <v>Light</v>
      </c>
      <c r="M597" s="5">
        <f>_xlfn.XLOOKUP(D597,'products worsheet'!A:A,'products worsheet'!F:F)</f>
        <v>1</v>
      </c>
      <c r="N597" s="7">
        <f>_xlfn.XLOOKUP(D597,'products worsheet'!A:A,'products worsheet'!G:G)</f>
        <v>14.85</v>
      </c>
      <c r="O597" s="9">
        <f>N597*E597</f>
        <v>14.85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_xlfn.XLOOKUP('orders worksheet'!C598,'customers worsheet'!A:A,'customers worsheet'!B:B)</f>
        <v>Kienan Scholard</v>
      </c>
      <c r="G598" s="2" t="str">
        <f>IF(_xlfn.XLOOKUP(F598,'customers worsheet'!B:B,'customers worsheet'!C:C," ",0)=0," ", _xlfn.XLOOKUP(F598,'customers worsheet'!B:B,'customers worsheet'!C:C," ",0))</f>
        <v>kscholardgk@sbwire.com</v>
      </c>
      <c r="H598" s="2" t="str">
        <f>_xlfn.XLOOKUP(F598,'customers worsheet'!B:B,'customers worsheet'!G:G)</f>
        <v>United States</v>
      </c>
      <c r="I598" t="str">
        <f>_xlfn.XLOOKUP(D598,'products worsheet'!A:A,'products worsheet'!B:B)</f>
        <v>Ara</v>
      </c>
      <c r="J598" t="str">
        <f t="shared" si="19"/>
        <v>Arabica</v>
      </c>
      <c r="K598" t="str">
        <f>_xlfn.XLOOKUP(D598,'products worsheet'!A:A,'products worsheet'!D:D)</f>
        <v>M</v>
      </c>
      <c r="L598" t="str">
        <f t="shared" si="18"/>
        <v>Medium</v>
      </c>
      <c r="M598" s="5">
        <f>_xlfn.XLOOKUP(D598,'products worsheet'!A:A,'products worsheet'!F:F)</f>
        <v>0.5</v>
      </c>
      <c r="N598" s="7">
        <f>_xlfn.XLOOKUP(D598,'products worsheet'!A:A,'products worsheet'!G:G)</f>
        <v>6.75</v>
      </c>
      <c r="O598" s="9">
        <f>N598*E598</f>
        <v>33.75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_xlfn.XLOOKUP('orders worksheet'!C599,'customers worsheet'!A:A,'customers worsheet'!B:B)</f>
        <v>Bo Kindley</v>
      </c>
      <c r="G599" s="2" t="str">
        <f>IF(_xlfn.XLOOKUP(F599,'customers worsheet'!B:B,'customers worsheet'!C:C," ",0)=0," ", _xlfn.XLOOKUP(F599,'customers worsheet'!B:B,'customers worsheet'!C:C," ",0))</f>
        <v>bkindleygl@wikimedia.org</v>
      </c>
      <c r="H599" s="2" t="str">
        <f>_xlfn.XLOOKUP(F599,'customers worsheet'!B:B,'customers worsheet'!G:G)</f>
        <v>United States</v>
      </c>
      <c r="I599" t="str">
        <f>_xlfn.XLOOKUP(D599,'products worsheet'!A:A,'products worsheet'!B:B)</f>
        <v>Lib</v>
      </c>
      <c r="J599" t="str">
        <f t="shared" si="19"/>
        <v>Liberica</v>
      </c>
      <c r="K599" t="str">
        <f>_xlfn.XLOOKUP(D599,'products worsheet'!A:A,'products worsheet'!D:D)</f>
        <v>L</v>
      </c>
      <c r="L599" t="str">
        <f t="shared" si="18"/>
        <v>Light</v>
      </c>
      <c r="M599" s="5">
        <f>_xlfn.XLOOKUP(D599,'products worsheet'!A:A,'products worsheet'!F:F)</f>
        <v>2.5</v>
      </c>
      <c r="N599" s="7">
        <f>_xlfn.XLOOKUP(D599,'products worsheet'!A:A,'products worsheet'!G:G)</f>
        <v>36.454999999999998</v>
      </c>
      <c r="O599" s="9">
        <f>N599*E599</f>
        <v>145.82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_xlfn.XLOOKUP('orders worksheet'!C600,'customers worsheet'!A:A,'customers worsheet'!B:B)</f>
        <v>Krissie Hammett</v>
      </c>
      <c r="G600" s="2" t="str">
        <f>IF(_xlfn.XLOOKUP(F600,'customers worsheet'!B:B,'customers worsheet'!C:C," ",0)=0," ", _xlfn.XLOOKUP(F600,'customers worsheet'!B:B,'customers worsheet'!C:C," ",0))</f>
        <v>khammettgm@dmoz.org</v>
      </c>
      <c r="H600" s="2" t="str">
        <f>_xlfn.XLOOKUP(F600,'customers worsheet'!B:B,'customers worsheet'!G:G)</f>
        <v>United States</v>
      </c>
      <c r="I600" t="str">
        <f>_xlfn.XLOOKUP(D600,'products worsheet'!A:A,'products worsheet'!B:B)</f>
        <v>Rob</v>
      </c>
      <c r="J600" t="str">
        <f t="shared" si="19"/>
        <v>Robusta</v>
      </c>
      <c r="K600" t="str">
        <f>_xlfn.XLOOKUP(D600,'products worsheet'!A:A,'products worsheet'!D:D)</f>
        <v>M</v>
      </c>
      <c r="L600" t="str">
        <f t="shared" si="18"/>
        <v>Medium</v>
      </c>
      <c r="M600" s="5">
        <f>_xlfn.XLOOKUP(D600,'products worsheet'!A:A,'products worsheet'!F:F)</f>
        <v>0.2</v>
      </c>
      <c r="N600" s="7">
        <f>_xlfn.XLOOKUP(D600,'products worsheet'!A:A,'products worsheet'!G:G)</f>
        <v>2.9849999999999999</v>
      </c>
      <c r="O600" s="9">
        <f>N600*E600</f>
        <v>11.94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_xlfn.XLOOKUP('orders worksheet'!C601,'customers worsheet'!A:A,'customers worsheet'!B:B)</f>
        <v>Alisha Hulburt</v>
      </c>
      <c r="G601" s="2" t="str">
        <f>IF(_xlfn.XLOOKUP(F601,'customers worsheet'!B:B,'customers worsheet'!C:C," ",0)=0," ", _xlfn.XLOOKUP(F601,'customers worsheet'!B:B,'customers worsheet'!C:C," ",0))</f>
        <v>ahulburtgn@fda.gov</v>
      </c>
      <c r="H601" s="2" t="str">
        <f>_xlfn.XLOOKUP(F601,'customers worsheet'!B:B,'customers worsheet'!G:G)</f>
        <v>United States</v>
      </c>
      <c r="I601" t="str">
        <f>_xlfn.XLOOKUP(D601,'products worsheet'!A:A,'products worsheet'!B:B)</f>
        <v>Ara</v>
      </c>
      <c r="J601" t="str">
        <f t="shared" si="19"/>
        <v>Arabica</v>
      </c>
      <c r="K601" t="str">
        <f>_xlfn.XLOOKUP(D601,'products worsheet'!A:A,'products worsheet'!D:D)</f>
        <v>D</v>
      </c>
      <c r="L601" t="str">
        <f t="shared" si="18"/>
        <v>Dark</v>
      </c>
      <c r="M601" s="5">
        <f>_xlfn.XLOOKUP(D601,'products worsheet'!A:A,'products worsheet'!F:F)</f>
        <v>0.2</v>
      </c>
      <c r="N601" s="7">
        <f>_xlfn.XLOOKUP(D601,'products worsheet'!A:A,'products worsheet'!G:G)</f>
        <v>2.9849999999999999</v>
      </c>
      <c r="O601" s="9">
        <f>N601*E601</f>
        <v>11.94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_xlfn.XLOOKUP('orders worksheet'!C602,'customers worsheet'!A:A,'customers worsheet'!B:B)</f>
        <v>Peyter Lauritzen</v>
      </c>
      <c r="G602" s="2" t="str">
        <f>IF(_xlfn.XLOOKUP(F602,'customers worsheet'!B:B,'customers worsheet'!C:C," ",0)=0," ", _xlfn.XLOOKUP(F602,'customers worsheet'!B:B,'customers worsheet'!C:C," ",0))</f>
        <v>plauritzengo@photobucket.com</v>
      </c>
      <c r="H602" s="2" t="str">
        <f>_xlfn.XLOOKUP(F602,'customers worsheet'!B:B,'customers worsheet'!G:G)</f>
        <v>United States</v>
      </c>
      <c r="I602" t="str">
        <f>_xlfn.XLOOKUP(D602,'products worsheet'!A:A,'products worsheet'!B:B)</f>
        <v>Lib</v>
      </c>
      <c r="J602" t="str">
        <f t="shared" si="19"/>
        <v>Liberica</v>
      </c>
      <c r="K602" t="str">
        <f>_xlfn.XLOOKUP(D602,'products worsheet'!A:A,'products worsheet'!D:D)</f>
        <v>D</v>
      </c>
      <c r="L602" t="str">
        <f t="shared" si="18"/>
        <v>Dark</v>
      </c>
      <c r="M602" s="5">
        <f>_xlfn.XLOOKUP(D602,'products worsheet'!A:A,'products worsheet'!F:F)</f>
        <v>0.5</v>
      </c>
      <c r="N602" s="7">
        <f>_xlfn.XLOOKUP(D602,'products worsheet'!A:A,'products worsheet'!G:G)</f>
        <v>7.77</v>
      </c>
      <c r="O602" s="9">
        <f>N602*E602</f>
        <v>7.77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_xlfn.XLOOKUP('orders worksheet'!C603,'customers worsheet'!A:A,'customers worsheet'!B:B)</f>
        <v>Aurelia Burgwin</v>
      </c>
      <c r="G603" s="2" t="str">
        <f>IF(_xlfn.XLOOKUP(F603,'customers worsheet'!B:B,'customers worsheet'!C:C," ",0)=0," ", _xlfn.XLOOKUP(F603,'customers worsheet'!B:B,'customers worsheet'!C:C," ",0))</f>
        <v>aburgwingp@redcross.org</v>
      </c>
      <c r="H603" s="2" t="str">
        <f>_xlfn.XLOOKUP(F603,'customers worsheet'!B:B,'customers worsheet'!G:G)</f>
        <v>United States</v>
      </c>
      <c r="I603" t="str">
        <f>_xlfn.XLOOKUP(D603,'products worsheet'!A:A,'products worsheet'!B:B)</f>
        <v>Rob</v>
      </c>
      <c r="J603" t="str">
        <f t="shared" si="19"/>
        <v>Robusta</v>
      </c>
      <c r="K603" t="str">
        <f>_xlfn.XLOOKUP(D603,'products worsheet'!A:A,'products worsheet'!D:D)</f>
        <v>L</v>
      </c>
      <c r="L603" t="str">
        <f t="shared" si="18"/>
        <v>Light</v>
      </c>
      <c r="M603" s="5">
        <f>_xlfn.XLOOKUP(D603,'products worsheet'!A:A,'products worsheet'!F:F)</f>
        <v>2.5</v>
      </c>
      <c r="N603" s="7">
        <f>_xlfn.XLOOKUP(D603,'products worsheet'!A:A,'products worsheet'!G:G)</f>
        <v>27.484999999999996</v>
      </c>
      <c r="O603" s="9">
        <f>N603*E603</f>
        <v>109.93999999999998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_xlfn.XLOOKUP('orders worksheet'!C604,'customers worsheet'!A:A,'customers worsheet'!B:B)</f>
        <v>Emalee Rolin</v>
      </c>
      <c r="G604" s="2" t="str">
        <f>IF(_xlfn.XLOOKUP(F604,'customers worsheet'!B:B,'customers worsheet'!C:C," ",0)=0," ", _xlfn.XLOOKUP(F604,'customers worsheet'!B:B,'customers worsheet'!C:C," ",0))</f>
        <v>erolingq@google.fr</v>
      </c>
      <c r="H604" s="2" t="str">
        <f>_xlfn.XLOOKUP(F604,'customers worsheet'!B:B,'customers worsheet'!G:G)</f>
        <v>United States</v>
      </c>
      <c r="I604" t="str">
        <f>_xlfn.XLOOKUP(D604,'products worsheet'!A:A,'products worsheet'!B:B)</f>
        <v>Exc</v>
      </c>
      <c r="J604" t="str">
        <f t="shared" si="19"/>
        <v>Excelsa</v>
      </c>
      <c r="K604" t="str">
        <f>_xlfn.XLOOKUP(D604,'products worsheet'!A:A,'products worsheet'!D:D)</f>
        <v>L</v>
      </c>
      <c r="L604" t="str">
        <f t="shared" si="18"/>
        <v>Light</v>
      </c>
      <c r="M604" s="5">
        <f>_xlfn.XLOOKUP(D604,'products worsheet'!A:A,'products worsheet'!F:F)</f>
        <v>0.2</v>
      </c>
      <c r="N604" s="7">
        <f>_xlfn.XLOOKUP(D604,'products worsheet'!A:A,'products worsheet'!G:G)</f>
        <v>4.4550000000000001</v>
      </c>
      <c r="O604" s="9">
        <f>N604*E604</f>
        <v>22.274999999999999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_xlfn.XLOOKUP('orders worksheet'!C605,'customers worsheet'!A:A,'customers worsheet'!B:B)</f>
        <v>Donavon Fowle</v>
      </c>
      <c r="G605" s="2" t="str">
        <f>IF(_xlfn.XLOOKUP(F605,'customers worsheet'!B:B,'customers worsheet'!C:C," ",0)=0," ", _xlfn.XLOOKUP(F605,'customers worsheet'!B:B,'customers worsheet'!C:C," ",0))</f>
        <v>dfowlegr@epa.gov</v>
      </c>
      <c r="H605" s="2" t="str">
        <f>_xlfn.XLOOKUP(F605,'customers worsheet'!B:B,'customers worsheet'!G:G)</f>
        <v>United States</v>
      </c>
      <c r="I605" t="str">
        <f>_xlfn.XLOOKUP(D605,'products worsheet'!A:A,'products worsheet'!B:B)</f>
        <v>Rob</v>
      </c>
      <c r="J605" t="str">
        <f t="shared" si="19"/>
        <v>Robusta</v>
      </c>
      <c r="K605" t="str">
        <f>_xlfn.XLOOKUP(D605,'products worsheet'!A:A,'products worsheet'!D:D)</f>
        <v>M</v>
      </c>
      <c r="L605" t="str">
        <f t="shared" si="18"/>
        <v>Medium</v>
      </c>
      <c r="M605" s="5">
        <f>_xlfn.XLOOKUP(D605,'products worsheet'!A:A,'products worsheet'!F:F)</f>
        <v>0.2</v>
      </c>
      <c r="N605" s="7">
        <f>_xlfn.XLOOKUP(D605,'products worsheet'!A:A,'products worsheet'!G:G)</f>
        <v>2.9849999999999999</v>
      </c>
      <c r="O605" s="9">
        <f>N605*E605</f>
        <v>8.9550000000000001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_xlfn.XLOOKUP('orders worksheet'!C606,'customers worsheet'!A:A,'customers worsheet'!B:B)</f>
        <v>Jorge Bettison</v>
      </c>
      <c r="G606" s="2" t="str">
        <f>IF(_xlfn.XLOOKUP(F606,'customers worsheet'!B:B,'customers worsheet'!C:C," ",0)=0," ", _xlfn.XLOOKUP(F606,'customers worsheet'!B:B,'customers worsheet'!C:C," ",0))</f>
        <v xml:space="preserve"> </v>
      </c>
      <c r="H606" s="2" t="str">
        <f>_xlfn.XLOOKUP(F606,'customers worsheet'!B:B,'customers worsheet'!G:G)</f>
        <v>Ireland</v>
      </c>
      <c r="I606" t="str">
        <f>_xlfn.XLOOKUP(D606,'products worsheet'!A:A,'products worsheet'!B:B)</f>
        <v>Lib</v>
      </c>
      <c r="J606" t="str">
        <f t="shared" si="19"/>
        <v>Liberica</v>
      </c>
      <c r="K606" t="str">
        <f>_xlfn.XLOOKUP(D606,'products worsheet'!A:A,'products worsheet'!D:D)</f>
        <v>D</v>
      </c>
      <c r="L606" t="str">
        <f t="shared" si="18"/>
        <v>Dark</v>
      </c>
      <c r="M606" s="5">
        <f>_xlfn.XLOOKUP(D606,'products worsheet'!A:A,'products worsheet'!F:F)</f>
        <v>2.5</v>
      </c>
      <c r="N606" s="7">
        <f>_xlfn.XLOOKUP(D606,'products worsheet'!A:A,'products worsheet'!G:G)</f>
        <v>29.784999999999997</v>
      </c>
      <c r="O606" s="9">
        <f>N606*E606</f>
        <v>119.13999999999999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_xlfn.XLOOKUP('orders worksheet'!C607,'customers worsheet'!A:A,'customers worsheet'!B:B)</f>
        <v>Wang Powlesland</v>
      </c>
      <c r="G607" s="2" t="str">
        <f>IF(_xlfn.XLOOKUP(F607,'customers worsheet'!B:B,'customers worsheet'!C:C," ",0)=0," ", _xlfn.XLOOKUP(F607,'customers worsheet'!B:B,'customers worsheet'!C:C," ",0))</f>
        <v>wpowleslandgt@soundcloud.com</v>
      </c>
      <c r="H607" s="2" t="str">
        <f>_xlfn.XLOOKUP(F607,'customers worsheet'!B:B,'customers worsheet'!G:G)</f>
        <v>United States</v>
      </c>
      <c r="I607" t="str">
        <f>_xlfn.XLOOKUP(D607,'products worsheet'!A:A,'products worsheet'!B:B)</f>
        <v>Ara</v>
      </c>
      <c r="J607" t="str">
        <f t="shared" si="19"/>
        <v>Arabica</v>
      </c>
      <c r="K607" t="str">
        <f>_xlfn.XLOOKUP(D607,'products worsheet'!A:A,'products worsheet'!D:D)</f>
        <v>L</v>
      </c>
      <c r="L607" t="str">
        <f t="shared" si="18"/>
        <v>Light</v>
      </c>
      <c r="M607" s="5">
        <f>_xlfn.XLOOKUP(D607,'products worsheet'!A:A,'products worsheet'!F:F)</f>
        <v>2.5</v>
      </c>
      <c r="N607" s="7">
        <f>_xlfn.XLOOKUP(D607,'products worsheet'!A:A,'products worsheet'!G:G)</f>
        <v>29.784999999999997</v>
      </c>
      <c r="O607" s="9">
        <f>N607*E607</f>
        <v>148.92499999999998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_xlfn.XLOOKUP('orders worksheet'!C608,'customers worsheet'!A:A,'customers worsheet'!B:B)</f>
        <v>Cody Verissimo</v>
      </c>
      <c r="G608" s="2" t="str">
        <f>IF(_xlfn.XLOOKUP(F608,'customers worsheet'!B:B,'customers worsheet'!C:C," ",0)=0," ", _xlfn.XLOOKUP(F608,'customers worsheet'!B:B,'customers worsheet'!C:C," ",0))</f>
        <v>cverissimogh@theglobeandmail.com</v>
      </c>
      <c r="H608" s="2" t="str">
        <f>_xlfn.XLOOKUP(F608,'customers worsheet'!B:B,'customers worsheet'!G:G)</f>
        <v>United Kingdom</v>
      </c>
      <c r="I608" t="str">
        <f>_xlfn.XLOOKUP(D608,'products worsheet'!A:A,'products worsheet'!B:B)</f>
        <v>Lib</v>
      </c>
      <c r="J608" t="str">
        <f t="shared" si="19"/>
        <v>Liberica</v>
      </c>
      <c r="K608" t="str">
        <f>_xlfn.XLOOKUP(D608,'products worsheet'!A:A,'products worsheet'!D:D)</f>
        <v>L</v>
      </c>
      <c r="L608" t="str">
        <f t="shared" si="18"/>
        <v>Light</v>
      </c>
      <c r="M608" s="5">
        <f>_xlfn.XLOOKUP(D608,'products worsheet'!A:A,'products worsheet'!F:F)</f>
        <v>2.5</v>
      </c>
      <c r="N608" s="7">
        <f>_xlfn.XLOOKUP(D608,'products worsheet'!A:A,'products worsheet'!G:G)</f>
        <v>36.454999999999998</v>
      </c>
      <c r="O608" s="9">
        <f>N608*E608</f>
        <v>109.36499999999999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_xlfn.XLOOKUP('orders worksheet'!C609,'customers worsheet'!A:A,'customers worsheet'!B:B)</f>
        <v>Laurence Ellingham</v>
      </c>
      <c r="G609" s="2" t="str">
        <f>IF(_xlfn.XLOOKUP(F609,'customers worsheet'!B:B,'customers worsheet'!C:C," ",0)=0," ", _xlfn.XLOOKUP(F609,'customers worsheet'!B:B,'customers worsheet'!C:C," ",0))</f>
        <v>lellinghamgv@sciencedaily.com</v>
      </c>
      <c r="H609" s="2" t="str">
        <f>_xlfn.XLOOKUP(F609,'customers worsheet'!B:B,'customers worsheet'!G:G)</f>
        <v>United States</v>
      </c>
      <c r="I609" t="str">
        <f>_xlfn.XLOOKUP(D609,'products worsheet'!A:A,'products worsheet'!B:B)</f>
        <v>Exc</v>
      </c>
      <c r="J609" t="str">
        <f t="shared" si="19"/>
        <v>Excelsa</v>
      </c>
      <c r="K609" t="str">
        <f>_xlfn.XLOOKUP(D609,'products worsheet'!A:A,'products worsheet'!D:D)</f>
        <v>D</v>
      </c>
      <c r="L609" t="str">
        <f t="shared" si="18"/>
        <v>Dark</v>
      </c>
      <c r="M609" s="5">
        <f>_xlfn.XLOOKUP(D609,'products worsheet'!A:A,'products worsheet'!F:F)</f>
        <v>0.2</v>
      </c>
      <c r="N609" s="7">
        <f>_xlfn.XLOOKUP(D609,'products worsheet'!A:A,'products worsheet'!G:G)</f>
        <v>3.645</v>
      </c>
      <c r="O609" s="9">
        <f>N609*E609</f>
        <v>3.645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_xlfn.XLOOKUP('orders worksheet'!C610,'customers worsheet'!A:A,'customers worsheet'!B:B)</f>
        <v>Billy Neiland</v>
      </c>
      <c r="G610" s="2" t="str">
        <f>IF(_xlfn.XLOOKUP(F610,'customers worsheet'!B:B,'customers worsheet'!C:C," ",0)=0," ", _xlfn.XLOOKUP(F610,'customers worsheet'!B:B,'customers worsheet'!C:C," ",0))</f>
        <v xml:space="preserve"> </v>
      </c>
      <c r="H610" s="2" t="str">
        <f>_xlfn.XLOOKUP(F610,'customers worsheet'!B:B,'customers worsheet'!G:G)</f>
        <v>United States</v>
      </c>
      <c r="I610" t="str">
        <f>_xlfn.XLOOKUP(D610,'products worsheet'!A:A,'products worsheet'!B:B)</f>
        <v>Exc</v>
      </c>
      <c r="J610" t="str">
        <f t="shared" si="19"/>
        <v>Excelsa</v>
      </c>
      <c r="K610" t="str">
        <f>_xlfn.XLOOKUP(D610,'products worsheet'!A:A,'products worsheet'!D:D)</f>
        <v>D</v>
      </c>
      <c r="L610" t="str">
        <f t="shared" si="18"/>
        <v>Dark</v>
      </c>
      <c r="M610" s="5">
        <f>_xlfn.XLOOKUP(D610,'products worsheet'!A:A,'products worsheet'!F:F)</f>
        <v>2.5</v>
      </c>
      <c r="N610" s="7">
        <f>_xlfn.XLOOKUP(D610,'products worsheet'!A:A,'products worsheet'!G:G)</f>
        <v>27.945</v>
      </c>
      <c r="O610" s="9">
        <f>N610*E610</f>
        <v>55.89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_xlfn.XLOOKUP('orders worksheet'!C611,'customers worsheet'!A:A,'customers worsheet'!B:B)</f>
        <v>Ancell Fendt</v>
      </c>
      <c r="G611" s="2" t="str">
        <f>IF(_xlfn.XLOOKUP(F611,'customers worsheet'!B:B,'customers worsheet'!C:C," ",0)=0," ", _xlfn.XLOOKUP(F611,'customers worsheet'!B:B,'customers worsheet'!C:C," ",0))</f>
        <v>afendtgx@forbes.com</v>
      </c>
      <c r="H611" s="2" t="str">
        <f>_xlfn.XLOOKUP(F611,'customers worsheet'!B:B,'customers worsheet'!G:G)</f>
        <v>United States</v>
      </c>
      <c r="I611" t="str">
        <f>_xlfn.XLOOKUP(D611,'products worsheet'!A:A,'products worsheet'!B:B)</f>
        <v>Lib</v>
      </c>
      <c r="J611" t="str">
        <f t="shared" si="19"/>
        <v>Liberica</v>
      </c>
      <c r="K611" t="str">
        <f>_xlfn.XLOOKUP(D611,'products worsheet'!A:A,'products worsheet'!D:D)</f>
        <v>M</v>
      </c>
      <c r="L611" t="str">
        <f t="shared" si="18"/>
        <v>Medium</v>
      </c>
      <c r="M611" s="5">
        <f>_xlfn.XLOOKUP(D611,'products worsheet'!A:A,'products worsheet'!F:F)</f>
        <v>0.2</v>
      </c>
      <c r="N611" s="7">
        <f>_xlfn.XLOOKUP(D611,'products worsheet'!A:A,'products worsheet'!G:G)</f>
        <v>4.3650000000000002</v>
      </c>
      <c r="O611" s="9">
        <f>N611*E611</f>
        <v>26.19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_xlfn.XLOOKUP('orders worksheet'!C612,'customers worsheet'!A:A,'customers worsheet'!B:B)</f>
        <v>Angelia Cleyburn</v>
      </c>
      <c r="G612" s="2" t="str">
        <f>IF(_xlfn.XLOOKUP(F612,'customers worsheet'!B:B,'customers worsheet'!C:C," ",0)=0," ", _xlfn.XLOOKUP(F612,'customers worsheet'!B:B,'customers worsheet'!C:C," ",0))</f>
        <v>acleyburngy@lycos.com</v>
      </c>
      <c r="H612" s="2" t="str">
        <f>_xlfn.XLOOKUP(F612,'customers worsheet'!B:B,'customers worsheet'!G:G)</f>
        <v>United States</v>
      </c>
      <c r="I612" t="str">
        <f>_xlfn.XLOOKUP(D612,'products worsheet'!A:A,'products worsheet'!B:B)</f>
        <v>Rob</v>
      </c>
      <c r="J612" t="str">
        <f t="shared" si="19"/>
        <v>Robusta</v>
      </c>
      <c r="K612" t="str">
        <f>_xlfn.XLOOKUP(D612,'products worsheet'!A:A,'products worsheet'!D:D)</f>
        <v>M</v>
      </c>
      <c r="L612" t="str">
        <f t="shared" si="18"/>
        <v>Medium</v>
      </c>
      <c r="M612" s="5">
        <f>_xlfn.XLOOKUP(D612,'products worsheet'!A:A,'products worsheet'!F:F)</f>
        <v>1</v>
      </c>
      <c r="N612" s="7">
        <f>_xlfn.XLOOKUP(D612,'products worsheet'!A:A,'products worsheet'!G:G)</f>
        <v>9.9499999999999993</v>
      </c>
      <c r="O612" s="9">
        <f>N612*E612</f>
        <v>39.799999999999997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_xlfn.XLOOKUP('orders worksheet'!C613,'customers worsheet'!A:A,'customers worsheet'!B:B)</f>
        <v>Temple Castiglione</v>
      </c>
      <c r="G613" s="2" t="str">
        <f>IF(_xlfn.XLOOKUP(F613,'customers worsheet'!B:B,'customers worsheet'!C:C," ",0)=0," ", _xlfn.XLOOKUP(F613,'customers worsheet'!B:B,'customers worsheet'!C:C," ",0))</f>
        <v>tcastiglionegz@xing.com</v>
      </c>
      <c r="H613" s="2" t="str">
        <f>_xlfn.XLOOKUP(F613,'customers worsheet'!B:B,'customers worsheet'!G:G)</f>
        <v>United States</v>
      </c>
      <c r="I613" t="str">
        <f>_xlfn.XLOOKUP(D613,'products worsheet'!A:A,'products worsheet'!B:B)</f>
        <v>Exc</v>
      </c>
      <c r="J613" t="str">
        <f t="shared" si="19"/>
        <v>Excelsa</v>
      </c>
      <c r="K613" t="str">
        <f>_xlfn.XLOOKUP(D613,'products worsheet'!A:A,'products worsheet'!D:D)</f>
        <v>L</v>
      </c>
      <c r="L613" t="str">
        <f t="shared" si="18"/>
        <v>Light</v>
      </c>
      <c r="M613" s="5">
        <f>_xlfn.XLOOKUP(D613,'products worsheet'!A:A,'products worsheet'!F:F)</f>
        <v>2.5</v>
      </c>
      <c r="N613" s="7">
        <f>_xlfn.XLOOKUP(D613,'products worsheet'!A:A,'products worsheet'!G:G)</f>
        <v>34.154999999999994</v>
      </c>
      <c r="O613" s="9">
        <f>N613*E613</f>
        <v>68.309999999999988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_xlfn.XLOOKUP('orders worksheet'!C614,'customers worsheet'!A:A,'customers worsheet'!B:B)</f>
        <v>Betti Lacasa</v>
      </c>
      <c r="G614" s="2" t="str">
        <f>IF(_xlfn.XLOOKUP(F614,'customers worsheet'!B:B,'customers worsheet'!C:C," ",0)=0," ", _xlfn.XLOOKUP(F614,'customers worsheet'!B:B,'customers worsheet'!C:C," ",0))</f>
        <v xml:space="preserve"> </v>
      </c>
      <c r="H614" s="2" t="str">
        <f>_xlfn.XLOOKUP(F614,'customers worsheet'!B:B,'customers worsheet'!G:G)</f>
        <v>Ireland</v>
      </c>
      <c r="I614" t="str">
        <f>_xlfn.XLOOKUP(D614,'products worsheet'!A:A,'products worsheet'!B:B)</f>
        <v>Ara</v>
      </c>
      <c r="J614" t="str">
        <f t="shared" si="19"/>
        <v>Arabica</v>
      </c>
      <c r="K614" t="str">
        <f>_xlfn.XLOOKUP(D614,'products worsheet'!A:A,'products worsheet'!D:D)</f>
        <v>M</v>
      </c>
      <c r="L614" t="str">
        <f t="shared" si="18"/>
        <v>Medium</v>
      </c>
      <c r="M614" s="5">
        <f>_xlfn.XLOOKUP(D614,'products worsheet'!A:A,'products worsheet'!F:F)</f>
        <v>0.2</v>
      </c>
      <c r="N614" s="7">
        <f>_xlfn.XLOOKUP(D614,'products worsheet'!A:A,'products worsheet'!G:G)</f>
        <v>3.375</v>
      </c>
      <c r="O614" s="9">
        <f>N614*E614</f>
        <v>13.5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_xlfn.XLOOKUP('orders worksheet'!C615,'customers worsheet'!A:A,'customers worsheet'!B:B)</f>
        <v>Gunilla Lynch</v>
      </c>
      <c r="G615" s="2" t="str">
        <f>IF(_xlfn.XLOOKUP(F615,'customers worsheet'!B:B,'customers worsheet'!C:C," ",0)=0," ", _xlfn.XLOOKUP(F615,'customers worsheet'!B:B,'customers worsheet'!C:C," ",0))</f>
        <v xml:space="preserve"> </v>
      </c>
      <c r="H615" s="2" t="str">
        <f>_xlfn.XLOOKUP(F615,'customers worsheet'!B:B,'customers worsheet'!G:G)</f>
        <v>United States</v>
      </c>
      <c r="I615" t="str">
        <f>_xlfn.XLOOKUP(D615,'products worsheet'!A:A,'products worsheet'!B:B)</f>
        <v>Rob</v>
      </c>
      <c r="J615" t="str">
        <f t="shared" si="19"/>
        <v>Robusta</v>
      </c>
      <c r="K615" t="str">
        <f>_xlfn.XLOOKUP(D615,'products worsheet'!A:A,'products worsheet'!D:D)</f>
        <v>M</v>
      </c>
      <c r="L615" t="str">
        <f t="shared" si="18"/>
        <v>Medium</v>
      </c>
      <c r="M615" s="5">
        <f>_xlfn.XLOOKUP(D615,'products worsheet'!A:A,'products worsheet'!F:F)</f>
        <v>0.5</v>
      </c>
      <c r="N615" s="7">
        <f>_xlfn.XLOOKUP(D615,'products worsheet'!A:A,'products worsheet'!G:G)</f>
        <v>5.97</v>
      </c>
      <c r="O615" s="9">
        <f>N615*E615</f>
        <v>5.97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_xlfn.XLOOKUP('orders worksheet'!C616,'customers worsheet'!A:A,'customers worsheet'!B:B)</f>
        <v>Cody Verissimo</v>
      </c>
      <c r="G616" s="2" t="str">
        <f>IF(_xlfn.XLOOKUP(F616,'customers worsheet'!B:B,'customers worsheet'!C:C," ",0)=0," ", _xlfn.XLOOKUP(F616,'customers worsheet'!B:B,'customers worsheet'!C:C," ",0))</f>
        <v>cverissimogh@theglobeandmail.com</v>
      </c>
      <c r="H616" s="2" t="str">
        <f>_xlfn.XLOOKUP(F616,'customers worsheet'!B:B,'customers worsheet'!G:G)</f>
        <v>United Kingdom</v>
      </c>
      <c r="I616" t="str">
        <f>_xlfn.XLOOKUP(D616,'products worsheet'!A:A,'products worsheet'!B:B)</f>
        <v>Rob</v>
      </c>
      <c r="J616" t="str">
        <f t="shared" si="19"/>
        <v>Robusta</v>
      </c>
      <c r="K616" t="str">
        <f>_xlfn.XLOOKUP(D616,'products worsheet'!A:A,'products worsheet'!D:D)</f>
        <v>M</v>
      </c>
      <c r="L616" t="str">
        <f t="shared" si="18"/>
        <v>Medium</v>
      </c>
      <c r="M616" s="5">
        <f>_xlfn.XLOOKUP(D616,'products worsheet'!A:A,'products worsheet'!F:F)</f>
        <v>0.5</v>
      </c>
      <c r="N616" s="7">
        <f>_xlfn.XLOOKUP(D616,'products worsheet'!A:A,'products worsheet'!G:G)</f>
        <v>5.97</v>
      </c>
      <c r="O616" s="9">
        <f>N616*E616</f>
        <v>29.849999999999998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_xlfn.XLOOKUP('orders worksheet'!C617,'customers worsheet'!A:A,'customers worsheet'!B:B)</f>
        <v>Shay Couronne</v>
      </c>
      <c r="G617" s="2" t="str">
        <f>IF(_xlfn.XLOOKUP(F617,'customers worsheet'!B:B,'customers worsheet'!C:C," ",0)=0," ", _xlfn.XLOOKUP(F617,'customers worsheet'!B:B,'customers worsheet'!C:C," ",0))</f>
        <v>scouronneh3@mozilla.org</v>
      </c>
      <c r="H617" s="2" t="str">
        <f>_xlfn.XLOOKUP(F617,'customers worsheet'!B:B,'customers worsheet'!G:G)</f>
        <v>United States</v>
      </c>
      <c r="I617" t="str">
        <f>_xlfn.XLOOKUP(D617,'products worsheet'!A:A,'products worsheet'!B:B)</f>
        <v>Lib</v>
      </c>
      <c r="J617" t="str">
        <f t="shared" si="19"/>
        <v>Liberica</v>
      </c>
      <c r="K617" t="str">
        <f>_xlfn.XLOOKUP(D617,'products worsheet'!A:A,'products worsheet'!D:D)</f>
        <v>L</v>
      </c>
      <c r="L617" t="str">
        <f t="shared" si="18"/>
        <v>Light</v>
      </c>
      <c r="M617" s="5">
        <f>_xlfn.XLOOKUP(D617,'products worsheet'!A:A,'products worsheet'!F:F)</f>
        <v>2.5</v>
      </c>
      <c r="N617" s="7">
        <f>_xlfn.XLOOKUP(D617,'products worsheet'!A:A,'products worsheet'!G:G)</f>
        <v>36.454999999999998</v>
      </c>
      <c r="O617" s="9">
        <f>N617*E617</f>
        <v>72.91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_xlfn.XLOOKUP('orders worksheet'!C618,'customers worsheet'!A:A,'customers worsheet'!B:B)</f>
        <v>Linus Flippelli</v>
      </c>
      <c r="G618" s="2" t="str">
        <f>IF(_xlfn.XLOOKUP(F618,'customers worsheet'!B:B,'customers worsheet'!C:C," ",0)=0," ", _xlfn.XLOOKUP(F618,'customers worsheet'!B:B,'customers worsheet'!C:C," ",0))</f>
        <v>lflippellih4@github.io</v>
      </c>
      <c r="H618" s="2" t="str">
        <f>_xlfn.XLOOKUP(F618,'customers worsheet'!B:B,'customers worsheet'!G:G)</f>
        <v>United Kingdom</v>
      </c>
      <c r="I618" t="str">
        <f>_xlfn.XLOOKUP(D618,'products worsheet'!A:A,'products worsheet'!B:B)</f>
        <v>Exc</v>
      </c>
      <c r="J618" t="str">
        <f t="shared" si="19"/>
        <v>Excelsa</v>
      </c>
      <c r="K618" t="str">
        <f>_xlfn.XLOOKUP(D618,'products worsheet'!A:A,'products worsheet'!D:D)</f>
        <v>M</v>
      </c>
      <c r="L618" t="str">
        <f t="shared" si="18"/>
        <v>Medium</v>
      </c>
      <c r="M618" s="5">
        <f>_xlfn.XLOOKUP(D618,'products worsheet'!A:A,'products worsheet'!F:F)</f>
        <v>2.5</v>
      </c>
      <c r="N618" s="7">
        <f>_xlfn.XLOOKUP(D618,'products worsheet'!A:A,'products worsheet'!G:G)</f>
        <v>31.624999999999996</v>
      </c>
      <c r="O618" s="9">
        <f>N618*E618</f>
        <v>126.49999999999999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_xlfn.XLOOKUP('orders worksheet'!C619,'customers worsheet'!A:A,'customers worsheet'!B:B)</f>
        <v>Rachelle Elizabeth</v>
      </c>
      <c r="G619" s="2" t="str">
        <f>IF(_xlfn.XLOOKUP(F619,'customers worsheet'!B:B,'customers worsheet'!C:C," ",0)=0," ", _xlfn.XLOOKUP(F619,'customers worsheet'!B:B,'customers worsheet'!C:C," ",0))</f>
        <v>relizabethh5@live.com</v>
      </c>
      <c r="H619" s="2" t="str">
        <f>_xlfn.XLOOKUP(F619,'customers worsheet'!B:B,'customers worsheet'!G:G)</f>
        <v>United States</v>
      </c>
      <c r="I619" t="str">
        <f>_xlfn.XLOOKUP(D619,'products worsheet'!A:A,'products worsheet'!B:B)</f>
        <v>Lib</v>
      </c>
      <c r="J619" t="str">
        <f t="shared" si="19"/>
        <v>Liberica</v>
      </c>
      <c r="K619" t="str">
        <f>_xlfn.XLOOKUP(D619,'products worsheet'!A:A,'products worsheet'!D:D)</f>
        <v>M</v>
      </c>
      <c r="L619" t="str">
        <f t="shared" si="18"/>
        <v>Medium</v>
      </c>
      <c r="M619" s="5">
        <f>_xlfn.XLOOKUP(D619,'products worsheet'!A:A,'products worsheet'!F:F)</f>
        <v>2.5</v>
      </c>
      <c r="N619" s="7">
        <f>_xlfn.XLOOKUP(D619,'products worsheet'!A:A,'products worsheet'!G:G)</f>
        <v>33.464999999999996</v>
      </c>
      <c r="O619" s="9">
        <f>N619*E619</f>
        <v>33.464999999999996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_xlfn.XLOOKUP('orders worksheet'!C620,'customers worsheet'!A:A,'customers worsheet'!B:B)</f>
        <v>Innis Renhard</v>
      </c>
      <c r="G620" s="2" t="str">
        <f>IF(_xlfn.XLOOKUP(F620,'customers worsheet'!B:B,'customers worsheet'!C:C," ",0)=0," ", _xlfn.XLOOKUP(F620,'customers worsheet'!B:B,'customers worsheet'!C:C," ",0))</f>
        <v>irenhardh6@i2i.jp</v>
      </c>
      <c r="H620" s="2" t="str">
        <f>_xlfn.XLOOKUP(F620,'customers worsheet'!B:B,'customers worsheet'!G:G)</f>
        <v>United States</v>
      </c>
      <c r="I620" t="str">
        <f>_xlfn.XLOOKUP(D620,'products worsheet'!A:A,'products worsheet'!B:B)</f>
        <v>Exc</v>
      </c>
      <c r="J620" t="str">
        <f t="shared" si="19"/>
        <v>Excelsa</v>
      </c>
      <c r="K620" t="str">
        <f>_xlfn.XLOOKUP(D620,'products worsheet'!A:A,'products worsheet'!D:D)</f>
        <v>D</v>
      </c>
      <c r="L620" t="str">
        <f t="shared" si="18"/>
        <v>Dark</v>
      </c>
      <c r="M620" s="5">
        <f>_xlfn.XLOOKUP(D620,'products worsheet'!A:A,'products worsheet'!F:F)</f>
        <v>1</v>
      </c>
      <c r="N620" s="7">
        <f>_xlfn.XLOOKUP(D620,'products worsheet'!A:A,'products worsheet'!G:G)</f>
        <v>12.15</v>
      </c>
      <c r="O620" s="9">
        <f>N620*E620</f>
        <v>72.900000000000006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_xlfn.XLOOKUP('orders worksheet'!C621,'customers worsheet'!A:A,'customers worsheet'!B:B)</f>
        <v>Winne Roche</v>
      </c>
      <c r="G621" s="2" t="str">
        <f>IF(_xlfn.XLOOKUP(F621,'customers worsheet'!B:B,'customers worsheet'!C:C," ",0)=0," ", _xlfn.XLOOKUP(F621,'customers worsheet'!B:B,'customers worsheet'!C:C," ",0))</f>
        <v>wrocheh7@xinhuanet.com</v>
      </c>
      <c r="H621" s="2" t="str">
        <f>_xlfn.XLOOKUP(F621,'customers worsheet'!B:B,'customers worsheet'!G:G)</f>
        <v>United States</v>
      </c>
      <c r="I621" t="str">
        <f>_xlfn.XLOOKUP(D621,'products worsheet'!A:A,'products worsheet'!B:B)</f>
        <v>Lib</v>
      </c>
      <c r="J621" t="str">
        <f t="shared" si="19"/>
        <v>Liberica</v>
      </c>
      <c r="K621" t="str">
        <f>_xlfn.XLOOKUP(D621,'products worsheet'!A:A,'products worsheet'!D:D)</f>
        <v>D</v>
      </c>
      <c r="L621" t="str">
        <f t="shared" si="18"/>
        <v>Dark</v>
      </c>
      <c r="M621" s="5">
        <f>_xlfn.XLOOKUP(D621,'products worsheet'!A:A,'products worsheet'!F:F)</f>
        <v>0.5</v>
      </c>
      <c r="N621" s="7">
        <f>_xlfn.XLOOKUP(D621,'products worsheet'!A:A,'products worsheet'!G:G)</f>
        <v>7.77</v>
      </c>
      <c r="O621" s="9">
        <f>N621*E621</f>
        <v>15.54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_xlfn.XLOOKUP('orders worksheet'!C622,'customers worsheet'!A:A,'customers worsheet'!B:B)</f>
        <v>Linn Alaway</v>
      </c>
      <c r="G622" s="2" t="str">
        <f>IF(_xlfn.XLOOKUP(F622,'customers worsheet'!B:B,'customers worsheet'!C:C," ",0)=0," ", _xlfn.XLOOKUP(F622,'customers worsheet'!B:B,'customers worsheet'!C:C," ",0))</f>
        <v>lalawayhh@weather.com</v>
      </c>
      <c r="H622" s="2" t="str">
        <f>_xlfn.XLOOKUP(F622,'customers worsheet'!B:B,'customers worsheet'!G:G)</f>
        <v>United States</v>
      </c>
      <c r="I622" t="str">
        <f>_xlfn.XLOOKUP(D622,'products worsheet'!A:A,'products worsheet'!B:B)</f>
        <v>Ara</v>
      </c>
      <c r="J622" t="str">
        <f t="shared" si="19"/>
        <v>Arabica</v>
      </c>
      <c r="K622" t="str">
        <f>_xlfn.XLOOKUP(D622,'products worsheet'!A:A,'products worsheet'!D:D)</f>
        <v>M</v>
      </c>
      <c r="L622" t="str">
        <f t="shared" si="18"/>
        <v>Medium</v>
      </c>
      <c r="M622" s="5">
        <f>_xlfn.XLOOKUP(D622,'products worsheet'!A:A,'products worsheet'!F:F)</f>
        <v>0.2</v>
      </c>
      <c r="N622" s="7">
        <f>_xlfn.XLOOKUP(D622,'products worsheet'!A:A,'products worsheet'!G:G)</f>
        <v>3.375</v>
      </c>
      <c r="O622" s="9">
        <f>N622*E622</f>
        <v>20.25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_xlfn.XLOOKUP('orders worksheet'!C623,'customers worsheet'!A:A,'customers worsheet'!B:B)</f>
        <v>Cordy Odgaard</v>
      </c>
      <c r="G623" s="2" t="str">
        <f>IF(_xlfn.XLOOKUP(F623,'customers worsheet'!B:B,'customers worsheet'!C:C," ",0)=0," ", _xlfn.XLOOKUP(F623,'customers worsheet'!B:B,'customers worsheet'!C:C," ",0))</f>
        <v>codgaardh9@nsw.gov.au</v>
      </c>
      <c r="H623" s="2" t="str">
        <f>_xlfn.XLOOKUP(F623,'customers worsheet'!B:B,'customers worsheet'!G:G)</f>
        <v>United States</v>
      </c>
      <c r="I623" t="str">
        <f>_xlfn.XLOOKUP(D623,'products worsheet'!A:A,'products worsheet'!B:B)</f>
        <v>Ara</v>
      </c>
      <c r="J623" t="str">
        <f t="shared" si="19"/>
        <v>Arabica</v>
      </c>
      <c r="K623" t="str">
        <f>_xlfn.XLOOKUP(D623,'products worsheet'!A:A,'products worsheet'!D:D)</f>
        <v>L</v>
      </c>
      <c r="L623" t="str">
        <f t="shared" si="18"/>
        <v>Light</v>
      </c>
      <c r="M623" s="5">
        <f>_xlfn.XLOOKUP(D623,'products worsheet'!A:A,'products worsheet'!F:F)</f>
        <v>1</v>
      </c>
      <c r="N623" s="7">
        <f>_xlfn.XLOOKUP(D623,'products worsheet'!A:A,'products worsheet'!G:G)</f>
        <v>12.95</v>
      </c>
      <c r="O623" s="9">
        <f>N623*E623</f>
        <v>77.699999999999989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_xlfn.XLOOKUP('orders worksheet'!C624,'customers worsheet'!A:A,'customers worsheet'!B:B)</f>
        <v>Bertine Byrd</v>
      </c>
      <c r="G624" s="2" t="str">
        <f>IF(_xlfn.XLOOKUP(F624,'customers worsheet'!B:B,'customers worsheet'!C:C," ",0)=0," ", _xlfn.XLOOKUP(F624,'customers worsheet'!B:B,'customers worsheet'!C:C," ",0))</f>
        <v>bbyrdha@4shared.com</v>
      </c>
      <c r="H624" s="2" t="str">
        <f>_xlfn.XLOOKUP(F624,'customers worsheet'!B:B,'customers worsheet'!G:G)</f>
        <v>United States</v>
      </c>
      <c r="I624" t="str">
        <f>_xlfn.XLOOKUP(D624,'products worsheet'!A:A,'products worsheet'!B:B)</f>
        <v>Lib</v>
      </c>
      <c r="J624" t="str">
        <f t="shared" si="19"/>
        <v>Liberica</v>
      </c>
      <c r="K624" t="str">
        <f>_xlfn.XLOOKUP(D624,'products worsheet'!A:A,'products worsheet'!D:D)</f>
        <v>M</v>
      </c>
      <c r="L624" t="str">
        <f t="shared" si="18"/>
        <v>Medium</v>
      </c>
      <c r="M624" s="5">
        <f>_xlfn.XLOOKUP(D624,'products worsheet'!A:A,'products worsheet'!F:F)</f>
        <v>2.5</v>
      </c>
      <c r="N624" s="7">
        <f>_xlfn.XLOOKUP(D624,'products worsheet'!A:A,'products worsheet'!G:G)</f>
        <v>33.464999999999996</v>
      </c>
      <c r="O624" s="9">
        <f>N624*E624</f>
        <v>133.85999999999999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_xlfn.XLOOKUP('orders worksheet'!C625,'customers worsheet'!A:A,'customers worsheet'!B:B)</f>
        <v>Nelie Garnson</v>
      </c>
      <c r="G625" s="2" t="str">
        <f>IF(_xlfn.XLOOKUP(F625,'customers worsheet'!B:B,'customers worsheet'!C:C," ",0)=0," ", _xlfn.XLOOKUP(F625,'customers worsheet'!B:B,'customers worsheet'!C:C," ",0))</f>
        <v xml:space="preserve"> </v>
      </c>
      <c r="H625" s="2" t="str">
        <f>_xlfn.XLOOKUP(F625,'customers worsheet'!B:B,'customers worsheet'!G:G)</f>
        <v>United Kingdom</v>
      </c>
      <c r="I625" t="str">
        <f>_xlfn.XLOOKUP(D625,'products worsheet'!A:A,'products worsheet'!B:B)</f>
        <v>Exc</v>
      </c>
      <c r="J625" t="str">
        <f t="shared" si="19"/>
        <v>Excelsa</v>
      </c>
      <c r="K625" t="str">
        <f>_xlfn.XLOOKUP(D625,'products worsheet'!A:A,'products worsheet'!D:D)</f>
        <v>D</v>
      </c>
      <c r="L625" t="str">
        <f t="shared" si="18"/>
        <v>Dark</v>
      </c>
      <c r="M625" s="5">
        <f>_xlfn.XLOOKUP(D625,'products worsheet'!A:A,'products worsheet'!F:F)</f>
        <v>1</v>
      </c>
      <c r="N625" s="7">
        <f>_xlfn.XLOOKUP(D625,'products worsheet'!A:A,'products worsheet'!G:G)</f>
        <v>12.15</v>
      </c>
      <c r="O625" s="9">
        <f>N625*E625</f>
        <v>12.15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_xlfn.XLOOKUP('orders worksheet'!C626,'customers worsheet'!A:A,'customers worsheet'!B:B)</f>
        <v>Dianne Chardin</v>
      </c>
      <c r="G626" s="2" t="str">
        <f>IF(_xlfn.XLOOKUP(F626,'customers worsheet'!B:B,'customers worsheet'!C:C," ",0)=0," ", _xlfn.XLOOKUP(F626,'customers worsheet'!B:B,'customers worsheet'!C:C," ",0))</f>
        <v>dchardinhc@nhs.uk</v>
      </c>
      <c r="H626" s="2" t="str">
        <f>_xlfn.XLOOKUP(F626,'customers worsheet'!B:B,'customers worsheet'!G:G)</f>
        <v>Ireland</v>
      </c>
      <c r="I626" t="str">
        <f>_xlfn.XLOOKUP(D626,'products worsheet'!A:A,'products worsheet'!B:B)</f>
        <v>Exc</v>
      </c>
      <c r="J626" t="str">
        <f t="shared" si="19"/>
        <v>Excelsa</v>
      </c>
      <c r="K626" t="str">
        <f>_xlfn.XLOOKUP(D626,'products worsheet'!A:A,'products worsheet'!D:D)</f>
        <v>M</v>
      </c>
      <c r="L626" t="str">
        <f t="shared" si="18"/>
        <v>Medium</v>
      </c>
      <c r="M626" s="5">
        <f>_xlfn.XLOOKUP(D626,'products worsheet'!A:A,'products worsheet'!F:F)</f>
        <v>2.5</v>
      </c>
      <c r="N626" s="7">
        <f>_xlfn.XLOOKUP(D626,'products worsheet'!A:A,'products worsheet'!G:G)</f>
        <v>31.624999999999996</v>
      </c>
      <c r="O626" s="9">
        <f>N626*E626</f>
        <v>63.249999999999993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_xlfn.XLOOKUP('orders worksheet'!C627,'customers worsheet'!A:A,'customers worsheet'!B:B)</f>
        <v>Hailee Radbone</v>
      </c>
      <c r="G627" s="2" t="str">
        <f>IF(_xlfn.XLOOKUP(F627,'customers worsheet'!B:B,'customers worsheet'!C:C," ",0)=0," ", _xlfn.XLOOKUP(F627,'customers worsheet'!B:B,'customers worsheet'!C:C," ",0))</f>
        <v>hradbonehd@newsvine.com</v>
      </c>
      <c r="H627" s="2" t="str">
        <f>_xlfn.XLOOKUP(F627,'customers worsheet'!B:B,'customers worsheet'!G:G)</f>
        <v>United States</v>
      </c>
      <c r="I627" t="str">
        <f>_xlfn.XLOOKUP(D627,'products worsheet'!A:A,'products worsheet'!B:B)</f>
        <v>Rob</v>
      </c>
      <c r="J627" t="str">
        <f t="shared" si="19"/>
        <v>Robusta</v>
      </c>
      <c r="K627" t="str">
        <f>_xlfn.XLOOKUP(D627,'products worsheet'!A:A,'products worsheet'!D:D)</f>
        <v>L</v>
      </c>
      <c r="L627" t="str">
        <f t="shared" si="18"/>
        <v>Light</v>
      </c>
      <c r="M627" s="5">
        <f>_xlfn.XLOOKUP(D627,'products worsheet'!A:A,'products worsheet'!F:F)</f>
        <v>0.5</v>
      </c>
      <c r="N627" s="7">
        <f>_xlfn.XLOOKUP(D627,'products worsheet'!A:A,'products worsheet'!G:G)</f>
        <v>7.169999999999999</v>
      </c>
      <c r="O627" s="9">
        <f>N627*E627</f>
        <v>35.849999999999994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_xlfn.XLOOKUP('orders worksheet'!C628,'customers worsheet'!A:A,'customers worsheet'!B:B)</f>
        <v>Wallis Bernth</v>
      </c>
      <c r="G628" s="2" t="str">
        <f>IF(_xlfn.XLOOKUP(F628,'customers worsheet'!B:B,'customers worsheet'!C:C," ",0)=0," ", _xlfn.XLOOKUP(F628,'customers worsheet'!B:B,'customers worsheet'!C:C," ",0))</f>
        <v>wbernthhe@miitbeian.gov.cn</v>
      </c>
      <c r="H628" s="2" t="str">
        <f>_xlfn.XLOOKUP(F628,'customers worsheet'!B:B,'customers worsheet'!G:G)</f>
        <v>United States</v>
      </c>
      <c r="I628" t="str">
        <f>_xlfn.XLOOKUP(D628,'products worsheet'!A:A,'products worsheet'!B:B)</f>
        <v>Ara</v>
      </c>
      <c r="J628" t="str">
        <f t="shared" si="19"/>
        <v>Arabica</v>
      </c>
      <c r="K628" t="str">
        <f>_xlfn.XLOOKUP(D628,'products worsheet'!A:A,'products worsheet'!D:D)</f>
        <v>M</v>
      </c>
      <c r="L628" t="str">
        <f t="shared" si="18"/>
        <v>Medium</v>
      </c>
      <c r="M628" s="5">
        <f>_xlfn.XLOOKUP(D628,'products worsheet'!A:A,'products worsheet'!F:F)</f>
        <v>2.5</v>
      </c>
      <c r="N628" s="7">
        <f>_xlfn.XLOOKUP(D628,'products worsheet'!A:A,'products worsheet'!G:G)</f>
        <v>25.874999999999996</v>
      </c>
      <c r="O628" s="9">
        <f>N628*E628</f>
        <v>77.624999999999986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_xlfn.XLOOKUP('orders worksheet'!C629,'customers worsheet'!A:A,'customers worsheet'!B:B)</f>
        <v>Byron Acarson</v>
      </c>
      <c r="G629" s="2" t="str">
        <f>IF(_xlfn.XLOOKUP(F629,'customers worsheet'!B:B,'customers worsheet'!C:C," ",0)=0," ", _xlfn.XLOOKUP(F629,'customers worsheet'!B:B,'customers worsheet'!C:C," ",0))</f>
        <v>bacarsonhf@cnn.com</v>
      </c>
      <c r="H629" s="2" t="str">
        <f>_xlfn.XLOOKUP(F629,'customers worsheet'!B:B,'customers worsheet'!G:G)</f>
        <v>United States</v>
      </c>
      <c r="I629" t="str">
        <f>_xlfn.XLOOKUP(D629,'products worsheet'!A:A,'products worsheet'!B:B)</f>
        <v>Exc</v>
      </c>
      <c r="J629" t="str">
        <f t="shared" si="19"/>
        <v>Excelsa</v>
      </c>
      <c r="K629" t="str">
        <f>_xlfn.XLOOKUP(D629,'products worsheet'!A:A,'products worsheet'!D:D)</f>
        <v>M</v>
      </c>
      <c r="L629" t="str">
        <f t="shared" si="18"/>
        <v>Medium</v>
      </c>
      <c r="M629" s="5">
        <f>_xlfn.XLOOKUP(D629,'products worsheet'!A:A,'products worsheet'!F:F)</f>
        <v>2.5</v>
      </c>
      <c r="N629" s="7">
        <f>_xlfn.XLOOKUP(D629,'products worsheet'!A:A,'products worsheet'!G:G)</f>
        <v>31.624999999999996</v>
      </c>
      <c r="O629" s="9">
        <f>N629*E629</f>
        <v>63.249999999999993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_xlfn.XLOOKUP('orders worksheet'!C630,'customers worsheet'!A:A,'customers worsheet'!B:B)</f>
        <v>Faunie Brigham</v>
      </c>
      <c r="G630" s="2" t="str">
        <f>IF(_xlfn.XLOOKUP(F630,'customers worsheet'!B:B,'customers worsheet'!C:C," ",0)=0," ", _xlfn.XLOOKUP(F630,'customers worsheet'!B:B,'customers worsheet'!C:C," ",0))</f>
        <v>fbrighamhg@blog.com</v>
      </c>
      <c r="H630" s="2" t="str">
        <f>_xlfn.XLOOKUP(F630,'customers worsheet'!B:B,'customers worsheet'!G:G)</f>
        <v>Ireland</v>
      </c>
      <c r="I630" t="str">
        <f>_xlfn.XLOOKUP(D630,'products worsheet'!A:A,'products worsheet'!B:B)</f>
        <v>Exc</v>
      </c>
      <c r="J630" t="str">
        <f t="shared" si="19"/>
        <v>Excelsa</v>
      </c>
      <c r="K630" t="str">
        <f>_xlfn.XLOOKUP(D630,'products worsheet'!A:A,'products worsheet'!D:D)</f>
        <v>L</v>
      </c>
      <c r="L630" t="str">
        <f t="shared" si="18"/>
        <v>Light</v>
      </c>
      <c r="M630" s="5">
        <f>_xlfn.XLOOKUP(D630,'products worsheet'!A:A,'products worsheet'!F:F)</f>
        <v>0.2</v>
      </c>
      <c r="N630" s="7">
        <f>_xlfn.XLOOKUP(D630,'products worsheet'!A:A,'products worsheet'!G:G)</f>
        <v>4.4550000000000001</v>
      </c>
      <c r="O630" s="9">
        <f>N630*E630</f>
        <v>26.73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_xlfn.XLOOKUP('orders worksheet'!C631,'customers worsheet'!A:A,'customers worsheet'!B:B)</f>
        <v>Faunie Brigham</v>
      </c>
      <c r="G631" s="2" t="str">
        <f>IF(_xlfn.XLOOKUP(F631,'customers worsheet'!B:B,'customers worsheet'!C:C," ",0)=0," ", _xlfn.XLOOKUP(F631,'customers worsheet'!B:B,'customers worsheet'!C:C," ",0))</f>
        <v>fbrighamhg@blog.com</v>
      </c>
      <c r="H631" s="2" t="str">
        <f>_xlfn.XLOOKUP(F631,'customers worsheet'!B:B,'customers worsheet'!G:G)</f>
        <v>Ireland</v>
      </c>
      <c r="I631" t="str">
        <f>_xlfn.XLOOKUP(D631,'products worsheet'!A:A,'products worsheet'!B:B)</f>
        <v>Lib</v>
      </c>
      <c r="J631" t="str">
        <f t="shared" si="19"/>
        <v>Liberica</v>
      </c>
      <c r="K631" t="str">
        <f>_xlfn.XLOOKUP(D631,'products worsheet'!A:A,'products worsheet'!D:D)</f>
        <v>D</v>
      </c>
      <c r="L631" t="str">
        <f t="shared" si="18"/>
        <v>Dark</v>
      </c>
      <c r="M631" s="5">
        <f>_xlfn.XLOOKUP(D631,'products worsheet'!A:A,'products worsheet'!F:F)</f>
        <v>0.5</v>
      </c>
      <c r="N631" s="7">
        <f>_xlfn.XLOOKUP(D631,'products worsheet'!A:A,'products worsheet'!G:G)</f>
        <v>7.77</v>
      </c>
      <c r="O631" s="9">
        <f>N631*E631</f>
        <v>31.08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_xlfn.XLOOKUP('orders worksheet'!C632,'customers worsheet'!A:A,'customers worsheet'!B:B)</f>
        <v>Faunie Brigham</v>
      </c>
      <c r="G632" s="2" t="str">
        <f>IF(_xlfn.XLOOKUP(F632,'customers worsheet'!B:B,'customers worsheet'!C:C," ",0)=0," ", _xlfn.XLOOKUP(F632,'customers worsheet'!B:B,'customers worsheet'!C:C," ",0))</f>
        <v>fbrighamhg@blog.com</v>
      </c>
      <c r="H632" s="2" t="str">
        <f>_xlfn.XLOOKUP(F632,'customers worsheet'!B:B,'customers worsheet'!G:G)</f>
        <v>Ireland</v>
      </c>
      <c r="I632" t="str">
        <f>_xlfn.XLOOKUP(D632,'products worsheet'!A:A,'products worsheet'!B:B)</f>
        <v>Ara</v>
      </c>
      <c r="J632" t="str">
        <f t="shared" si="19"/>
        <v>Arabica</v>
      </c>
      <c r="K632" t="str">
        <f>_xlfn.XLOOKUP(D632,'products worsheet'!A:A,'products worsheet'!D:D)</f>
        <v>D</v>
      </c>
      <c r="L632" t="str">
        <f t="shared" si="18"/>
        <v>Dark</v>
      </c>
      <c r="M632" s="5">
        <f>_xlfn.XLOOKUP(D632,'products worsheet'!A:A,'products worsheet'!F:F)</f>
        <v>0.2</v>
      </c>
      <c r="N632" s="7">
        <f>_xlfn.XLOOKUP(D632,'products worsheet'!A:A,'products worsheet'!G:G)</f>
        <v>2.9849999999999999</v>
      </c>
      <c r="O632" s="9">
        <f>N632*E632</f>
        <v>2.9849999999999999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_xlfn.XLOOKUP('orders worksheet'!C633,'customers worsheet'!A:A,'customers worsheet'!B:B)</f>
        <v>Faunie Brigham</v>
      </c>
      <c r="G633" s="2" t="str">
        <f>IF(_xlfn.XLOOKUP(F633,'customers worsheet'!B:B,'customers worsheet'!C:C," ",0)=0," ", _xlfn.XLOOKUP(F633,'customers worsheet'!B:B,'customers worsheet'!C:C," ",0))</f>
        <v>fbrighamhg@blog.com</v>
      </c>
      <c r="H633" s="2" t="str">
        <f>_xlfn.XLOOKUP(F633,'customers worsheet'!B:B,'customers worsheet'!G:G)</f>
        <v>Ireland</v>
      </c>
      <c r="I633" t="str">
        <f>_xlfn.XLOOKUP(D633,'products worsheet'!A:A,'products worsheet'!B:B)</f>
        <v>Rob</v>
      </c>
      <c r="J633" t="str">
        <f t="shared" si="19"/>
        <v>Robusta</v>
      </c>
      <c r="K633" t="str">
        <f>_xlfn.XLOOKUP(D633,'products worsheet'!A:A,'products worsheet'!D:D)</f>
        <v>D</v>
      </c>
      <c r="L633" t="str">
        <f t="shared" si="18"/>
        <v>Dark</v>
      </c>
      <c r="M633" s="5">
        <f>_xlfn.XLOOKUP(D633,'products worsheet'!A:A,'products worsheet'!F:F)</f>
        <v>2.5</v>
      </c>
      <c r="N633" s="7">
        <f>_xlfn.XLOOKUP(D633,'products worsheet'!A:A,'products worsheet'!G:G)</f>
        <v>20.584999999999997</v>
      </c>
      <c r="O633" s="9">
        <f>N633*E633</f>
        <v>102.92499999999998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_xlfn.XLOOKUP('orders worksheet'!C634,'customers worsheet'!A:A,'customers worsheet'!B:B)</f>
        <v>Marjorie Yoxen</v>
      </c>
      <c r="G634" s="2" t="str">
        <f>IF(_xlfn.XLOOKUP(F634,'customers worsheet'!B:B,'customers worsheet'!C:C," ",0)=0," ", _xlfn.XLOOKUP(F634,'customers worsheet'!B:B,'customers worsheet'!C:C," ",0))</f>
        <v>myoxenhk@google.com</v>
      </c>
      <c r="H634" s="2" t="str">
        <f>_xlfn.XLOOKUP(F634,'customers worsheet'!B:B,'customers worsheet'!G:G)</f>
        <v>United States</v>
      </c>
      <c r="I634" t="str">
        <f>_xlfn.XLOOKUP(D634,'products worsheet'!A:A,'products worsheet'!B:B)</f>
        <v>Exc</v>
      </c>
      <c r="J634" t="str">
        <f t="shared" si="19"/>
        <v>Excelsa</v>
      </c>
      <c r="K634" t="str">
        <f>_xlfn.XLOOKUP(D634,'products worsheet'!A:A,'products worsheet'!D:D)</f>
        <v>L</v>
      </c>
      <c r="L634" t="str">
        <f t="shared" si="18"/>
        <v>Light</v>
      </c>
      <c r="M634" s="5">
        <f>_xlfn.XLOOKUP(D634,'products worsheet'!A:A,'products worsheet'!F:F)</f>
        <v>0.5</v>
      </c>
      <c r="N634" s="7">
        <f>_xlfn.XLOOKUP(D634,'products worsheet'!A:A,'products worsheet'!G:G)</f>
        <v>8.91</v>
      </c>
      <c r="O634" s="9">
        <f>N634*E634</f>
        <v>35.64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_xlfn.XLOOKUP('orders worksheet'!C635,'customers worsheet'!A:A,'customers worsheet'!B:B)</f>
        <v>Gaspar McGavin</v>
      </c>
      <c r="G635" s="2" t="str">
        <f>IF(_xlfn.XLOOKUP(F635,'customers worsheet'!B:B,'customers worsheet'!C:C," ",0)=0," ", _xlfn.XLOOKUP(F635,'customers worsheet'!B:B,'customers worsheet'!C:C," ",0))</f>
        <v>gmcgavinhl@histats.com</v>
      </c>
      <c r="H635" s="2" t="str">
        <f>_xlfn.XLOOKUP(F635,'customers worsheet'!B:B,'customers worsheet'!G:G)</f>
        <v>United States</v>
      </c>
      <c r="I635" t="str">
        <f>_xlfn.XLOOKUP(D635,'products worsheet'!A:A,'products worsheet'!B:B)</f>
        <v>Rob</v>
      </c>
      <c r="J635" t="str">
        <f t="shared" si="19"/>
        <v>Robusta</v>
      </c>
      <c r="K635" t="str">
        <f>_xlfn.XLOOKUP(D635,'products worsheet'!A:A,'products worsheet'!D:D)</f>
        <v>L</v>
      </c>
      <c r="L635" t="str">
        <f t="shared" si="18"/>
        <v>Light</v>
      </c>
      <c r="M635" s="5">
        <f>_xlfn.XLOOKUP(D635,'products worsheet'!A:A,'products worsheet'!F:F)</f>
        <v>1</v>
      </c>
      <c r="N635" s="7">
        <f>_xlfn.XLOOKUP(D635,'products worsheet'!A:A,'products worsheet'!G:G)</f>
        <v>11.95</v>
      </c>
      <c r="O635" s="9">
        <f>N635*E635</f>
        <v>47.8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_xlfn.XLOOKUP('orders worksheet'!C636,'customers worsheet'!A:A,'customers worsheet'!B:B)</f>
        <v>Lindy Uttermare</v>
      </c>
      <c r="G636" s="2" t="str">
        <f>IF(_xlfn.XLOOKUP(F636,'customers worsheet'!B:B,'customers worsheet'!C:C," ",0)=0," ", _xlfn.XLOOKUP(F636,'customers worsheet'!B:B,'customers worsheet'!C:C," ",0))</f>
        <v>luttermarehm@engadget.com</v>
      </c>
      <c r="H636" s="2" t="str">
        <f>_xlfn.XLOOKUP(F636,'customers worsheet'!B:B,'customers worsheet'!G:G)</f>
        <v>United States</v>
      </c>
      <c r="I636" t="str">
        <f>_xlfn.XLOOKUP(D636,'products worsheet'!A:A,'products worsheet'!B:B)</f>
        <v>Lib</v>
      </c>
      <c r="J636" t="str">
        <f t="shared" si="19"/>
        <v>Liberica</v>
      </c>
      <c r="K636" t="str">
        <f>_xlfn.XLOOKUP(D636,'products worsheet'!A:A,'products worsheet'!D:D)</f>
        <v>M</v>
      </c>
      <c r="L636" t="str">
        <f t="shared" si="18"/>
        <v>Medium</v>
      </c>
      <c r="M636" s="5">
        <f>_xlfn.XLOOKUP(D636,'products worsheet'!A:A,'products worsheet'!F:F)</f>
        <v>1</v>
      </c>
      <c r="N636" s="7">
        <f>_xlfn.XLOOKUP(D636,'products worsheet'!A:A,'products worsheet'!G:G)</f>
        <v>14.55</v>
      </c>
      <c r="O636" s="9">
        <f>N636*E636</f>
        <v>43.650000000000006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_xlfn.XLOOKUP('orders worksheet'!C637,'customers worsheet'!A:A,'customers worsheet'!B:B)</f>
        <v>Eal D'Ambrogio</v>
      </c>
      <c r="G637" s="2" t="str">
        <f>IF(_xlfn.XLOOKUP(F637,'customers worsheet'!B:B,'customers worsheet'!C:C," ",0)=0," ", _xlfn.XLOOKUP(F637,'customers worsheet'!B:B,'customers worsheet'!C:C," ",0))</f>
        <v>edambrogiohn@techcrunch.com</v>
      </c>
      <c r="H637" s="2" t="str">
        <f>_xlfn.XLOOKUP(F637,'customers worsheet'!B:B,'customers worsheet'!G:G)</f>
        <v>United States</v>
      </c>
      <c r="I637" t="str">
        <f>_xlfn.XLOOKUP(D637,'products worsheet'!A:A,'products worsheet'!B:B)</f>
        <v>Exc</v>
      </c>
      <c r="J637" t="str">
        <f t="shared" si="19"/>
        <v>Excelsa</v>
      </c>
      <c r="K637" t="str">
        <f>_xlfn.XLOOKUP(D637,'products worsheet'!A:A,'products worsheet'!D:D)</f>
        <v>L</v>
      </c>
      <c r="L637" t="str">
        <f t="shared" si="18"/>
        <v>Light</v>
      </c>
      <c r="M637" s="5">
        <f>_xlfn.XLOOKUP(D637,'products worsheet'!A:A,'products worsheet'!F:F)</f>
        <v>0.5</v>
      </c>
      <c r="N637" s="7">
        <f>_xlfn.XLOOKUP(D637,'products worsheet'!A:A,'products worsheet'!G:G)</f>
        <v>8.91</v>
      </c>
      <c r="O637" s="9">
        <f>N637*E637</f>
        <v>35.64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_xlfn.XLOOKUP('orders worksheet'!C638,'customers worsheet'!A:A,'customers worsheet'!B:B)</f>
        <v>Carolee Winchcombe</v>
      </c>
      <c r="G638" s="2" t="str">
        <f>IF(_xlfn.XLOOKUP(F638,'customers worsheet'!B:B,'customers worsheet'!C:C," ",0)=0," ", _xlfn.XLOOKUP(F638,'customers worsheet'!B:B,'customers worsheet'!C:C," ",0))</f>
        <v>cwinchcombeho@jiathis.com</v>
      </c>
      <c r="H638" s="2" t="str">
        <f>_xlfn.XLOOKUP(F638,'customers worsheet'!B:B,'customers worsheet'!G:G)</f>
        <v>United States</v>
      </c>
      <c r="I638" t="str">
        <f>_xlfn.XLOOKUP(D638,'products worsheet'!A:A,'products worsheet'!B:B)</f>
        <v>Lib</v>
      </c>
      <c r="J638" t="str">
        <f t="shared" si="19"/>
        <v>Liberica</v>
      </c>
      <c r="K638" t="str">
        <f>_xlfn.XLOOKUP(D638,'products worsheet'!A:A,'products worsheet'!D:D)</f>
        <v>L</v>
      </c>
      <c r="L638" t="str">
        <f t="shared" si="18"/>
        <v>Light</v>
      </c>
      <c r="M638" s="5">
        <f>_xlfn.XLOOKUP(D638,'products worsheet'!A:A,'products worsheet'!F:F)</f>
        <v>1</v>
      </c>
      <c r="N638" s="7">
        <f>_xlfn.XLOOKUP(D638,'products worsheet'!A:A,'products worsheet'!G:G)</f>
        <v>15.85</v>
      </c>
      <c r="O638" s="9">
        <f>N638*E638</f>
        <v>95.1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_xlfn.XLOOKUP('orders worksheet'!C639,'customers worsheet'!A:A,'customers worsheet'!B:B)</f>
        <v>Benedikta Paumier</v>
      </c>
      <c r="G639" s="2" t="str">
        <f>IF(_xlfn.XLOOKUP(F639,'customers worsheet'!B:B,'customers worsheet'!C:C," ",0)=0," ", _xlfn.XLOOKUP(F639,'customers worsheet'!B:B,'customers worsheet'!C:C," ",0))</f>
        <v>bpaumierhp@umn.edu</v>
      </c>
      <c r="H639" s="2" t="str">
        <f>_xlfn.XLOOKUP(F639,'customers worsheet'!B:B,'customers worsheet'!G:G)</f>
        <v>Ireland</v>
      </c>
      <c r="I639" t="str">
        <f>_xlfn.XLOOKUP(D639,'products worsheet'!A:A,'products worsheet'!B:B)</f>
        <v>Exc</v>
      </c>
      <c r="J639" t="str">
        <f t="shared" si="19"/>
        <v>Excelsa</v>
      </c>
      <c r="K639" t="str">
        <f>_xlfn.XLOOKUP(D639,'products worsheet'!A:A,'products worsheet'!D:D)</f>
        <v>M</v>
      </c>
      <c r="L639" t="str">
        <f t="shared" si="18"/>
        <v>Medium</v>
      </c>
      <c r="M639" s="5">
        <f>_xlfn.XLOOKUP(D639,'products worsheet'!A:A,'products worsheet'!F:F)</f>
        <v>2.5</v>
      </c>
      <c r="N639" s="7">
        <f>_xlfn.XLOOKUP(D639,'products worsheet'!A:A,'products worsheet'!G:G)</f>
        <v>31.624999999999996</v>
      </c>
      <c r="O639" s="9">
        <f>N639*E639</f>
        <v>31.624999999999996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_xlfn.XLOOKUP('orders worksheet'!C640,'customers worsheet'!A:A,'customers worsheet'!B:B)</f>
        <v>Neville Piatto</v>
      </c>
      <c r="G640" s="2" t="str">
        <f>IF(_xlfn.XLOOKUP(F640,'customers worsheet'!B:B,'customers worsheet'!C:C," ",0)=0," ", _xlfn.XLOOKUP(F640,'customers worsheet'!B:B,'customers worsheet'!C:C," ",0))</f>
        <v xml:space="preserve"> </v>
      </c>
      <c r="H640" s="2" t="str">
        <f>_xlfn.XLOOKUP(F640,'customers worsheet'!B:B,'customers worsheet'!G:G)</f>
        <v>Ireland</v>
      </c>
      <c r="I640" t="str">
        <f>_xlfn.XLOOKUP(D640,'products worsheet'!A:A,'products worsheet'!B:B)</f>
        <v>Ara</v>
      </c>
      <c r="J640" t="str">
        <f t="shared" si="19"/>
        <v>Arabica</v>
      </c>
      <c r="K640" t="str">
        <f>_xlfn.XLOOKUP(D640,'products worsheet'!A:A,'products worsheet'!D:D)</f>
        <v>M</v>
      </c>
      <c r="L640" t="str">
        <f t="shared" si="18"/>
        <v>Medium</v>
      </c>
      <c r="M640" s="5">
        <f>_xlfn.XLOOKUP(D640,'products worsheet'!A:A,'products worsheet'!F:F)</f>
        <v>2.5</v>
      </c>
      <c r="N640" s="7">
        <f>_xlfn.XLOOKUP(D640,'products worsheet'!A:A,'products worsheet'!G:G)</f>
        <v>25.874999999999996</v>
      </c>
      <c r="O640" s="9">
        <f>N640*E640</f>
        <v>77.624999999999986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_xlfn.XLOOKUP('orders worksheet'!C641,'customers worsheet'!A:A,'customers worsheet'!B:B)</f>
        <v>Jeno Capey</v>
      </c>
      <c r="G641" s="2" t="str">
        <f>IF(_xlfn.XLOOKUP(F641,'customers worsheet'!B:B,'customers worsheet'!C:C," ",0)=0," ", _xlfn.XLOOKUP(F641,'customers worsheet'!B:B,'customers worsheet'!C:C," ",0))</f>
        <v>jcapeyhr@bravesites.com</v>
      </c>
      <c r="H641" s="2" t="str">
        <f>_xlfn.XLOOKUP(F641,'customers worsheet'!B:B,'customers worsheet'!G:G)</f>
        <v>United States</v>
      </c>
      <c r="I641" t="str">
        <f>_xlfn.XLOOKUP(D641,'products worsheet'!A:A,'products worsheet'!B:B)</f>
        <v>Lib</v>
      </c>
      <c r="J641" t="str">
        <f t="shared" si="19"/>
        <v>Liberica</v>
      </c>
      <c r="K641" t="str">
        <f>_xlfn.XLOOKUP(D641,'products worsheet'!A:A,'products worsheet'!D:D)</f>
        <v>D</v>
      </c>
      <c r="L641" t="str">
        <f t="shared" si="18"/>
        <v>Dark</v>
      </c>
      <c r="M641" s="5">
        <f>_xlfn.XLOOKUP(D641,'products worsheet'!A:A,'products worsheet'!F:F)</f>
        <v>0.2</v>
      </c>
      <c r="N641" s="7">
        <f>_xlfn.XLOOKUP(D641,'products worsheet'!A:A,'products worsheet'!G:G)</f>
        <v>3.8849999999999998</v>
      </c>
      <c r="O641" s="9">
        <f>N641*E641</f>
        <v>3.8849999999999998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_xlfn.XLOOKUP('orders worksheet'!C642,'customers worsheet'!A:A,'customers worsheet'!B:B)</f>
        <v>Tuckie Mathonnet</v>
      </c>
      <c r="G642" s="2" t="str">
        <f>IF(_xlfn.XLOOKUP(F642,'customers worsheet'!B:B,'customers worsheet'!C:C," ",0)=0," ", _xlfn.XLOOKUP(F642,'customers worsheet'!B:B,'customers worsheet'!C:C," ",0))</f>
        <v>tmathonneti0@google.co.jp</v>
      </c>
      <c r="H642" s="2" t="str">
        <f>_xlfn.XLOOKUP(F642,'customers worsheet'!B:B,'customers worsheet'!G:G)</f>
        <v>United States</v>
      </c>
      <c r="I642" t="str">
        <f>_xlfn.XLOOKUP(D642,'products worsheet'!A:A,'products worsheet'!B:B)</f>
        <v>Rob</v>
      </c>
      <c r="J642" t="str">
        <f t="shared" si="19"/>
        <v>Robusta</v>
      </c>
      <c r="K642" t="str">
        <f>_xlfn.XLOOKUP(D642,'products worsheet'!A:A,'products worsheet'!D:D)</f>
        <v>L</v>
      </c>
      <c r="L642" t="str">
        <f t="shared" ref="L642:L705" si="20">IF(K642="M","Medium",IF(K642="L","Light",IF(K642="D","Dark","")))</f>
        <v>Light</v>
      </c>
      <c r="M642" s="5">
        <f>_xlfn.XLOOKUP(D642,'products worsheet'!A:A,'products worsheet'!F:F)</f>
        <v>2.5</v>
      </c>
      <c r="N642" s="7">
        <f>_xlfn.XLOOKUP(D642,'products worsheet'!A:A,'products worsheet'!G:G)</f>
        <v>27.484999999999996</v>
      </c>
      <c r="O642" s="9">
        <f>N642*E642</f>
        <v>137.42499999999998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_xlfn.XLOOKUP('orders worksheet'!C643,'customers worsheet'!A:A,'customers worsheet'!B:B)</f>
        <v>Yardley Basill</v>
      </c>
      <c r="G643" s="2" t="str">
        <f>IF(_xlfn.XLOOKUP(F643,'customers worsheet'!B:B,'customers worsheet'!C:C," ",0)=0," ", _xlfn.XLOOKUP(F643,'customers worsheet'!B:B,'customers worsheet'!C:C," ",0))</f>
        <v>ybasillht@theguardian.com</v>
      </c>
      <c r="H643" s="2" t="str">
        <f>_xlfn.XLOOKUP(F643,'customers worsheet'!B:B,'customers worsheet'!G:G)</f>
        <v>United States</v>
      </c>
      <c r="I643" t="str">
        <f>_xlfn.XLOOKUP(D643,'products worsheet'!A:A,'products worsheet'!B:B)</f>
        <v>Rob</v>
      </c>
      <c r="J643" t="str">
        <f t="shared" ref="J643:J706" si="21">IF(I643="Rob","Robusta",IF(I643="Exc","Excelsa",IF(I643="Ara","Arabica",IF(I643="Lib","Liberica",""))))</f>
        <v>Robusta</v>
      </c>
      <c r="K643" t="str">
        <f>_xlfn.XLOOKUP(D643,'products worsheet'!A:A,'products worsheet'!D:D)</f>
        <v>L</v>
      </c>
      <c r="L643" t="str">
        <f t="shared" si="20"/>
        <v>Light</v>
      </c>
      <c r="M643" s="5">
        <f>_xlfn.XLOOKUP(D643,'products worsheet'!A:A,'products worsheet'!F:F)</f>
        <v>1</v>
      </c>
      <c r="N643" s="7">
        <f>_xlfn.XLOOKUP(D643,'products worsheet'!A:A,'products worsheet'!G:G)</f>
        <v>11.95</v>
      </c>
      <c r="O643" s="9">
        <f>N643*E643</f>
        <v>35.849999999999994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_xlfn.XLOOKUP('orders worksheet'!C644,'customers worsheet'!A:A,'customers worsheet'!B:B)</f>
        <v>Maggy Baistow</v>
      </c>
      <c r="G644" s="2" t="str">
        <f>IF(_xlfn.XLOOKUP(F644,'customers worsheet'!B:B,'customers worsheet'!C:C," ",0)=0," ", _xlfn.XLOOKUP(F644,'customers worsheet'!B:B,'customers worsheet'!C:C," ",0))</f>
        <v>mbaistowhu@i2i.jp</v>
      </c>
      <c r="H644" s="2" t="str">
        <f>_xlfn.XLOOKUP(F644,'customers worsheet'!B:B,'customers worsheet'!G:G)</f>
        <v>United Kingdom</v>
      </c>
      <c r="I644" t="str">
        <f>_xlfn.XLOOKUP(D644,'products worsheet'!A:A,'products worsheet'!B:B)</f>
        <v>Exc</v>
      </c>
      <c r="J644" t="str">
        <f t="shared" si="21"/>
        <v>Excelsa</v>
      </c>
      <c r="K644" t="str">
        <f>_xlfn.XLOOKUP(D644,'products worsheet'!A:A,'products worsheet'!D:D)</f>
        <v>M</v>
      </c>
      <c r="L644" t="str">
        <f t="shared" si="20"/>
        <v>Medium</v>
      </c>
      <c r="M644" s="5">
        <f>_xlfn.XLOOKUP(D644,'products worsheet'!A:A,'products worsheet'!F:F)</f>
        <v>0.2</v>
      </c>
      <c r="N644" s="7">
        <f>_xlfn.XLOOKUP(D644,'products worsheet'!A:A,'products worsheet'!G:G)</f>
        <v>4.125</v>
      </c>
      <c r="O644" s="9">
        <f>N644*E644</f>
        <v>8.25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_xlfn.XLOOKUP('orders worksheet'!C645,'customers worsheet'!A:A,'customers worsheet'!B:B)</f>
        <v>Courtney Pallant</v>
      </c>
      <c r="G645" s="2" t="str">
        <f>IF(_xlfn.XLOOKUP(F645,'customers worsheet'!B:B,'customers worsheet'!C:C," ",0)=0," ", _xlfn.XLOOKUP(F645,'customers worsheet'!B:B,'customers worsheet'!C:C," ",0))</f>
        <v>cpallanthv@typepad.com</v>
      </c>
      <c r="H645" s="2" t="str">
        <f>_xlfn.XLOOKUP(F645,'customers worsheet'!B:B,'customers worsheet'!G:G)</f>
        <v>United States</v>
      </c>
      <c r="I645" t="str">
        <f>_xlfn.XLOOKUP(D645,'products worsheet'!A:A,'products worsheet'!B:B)</f>
        <v>Exc</v>
      </c>
      <c r="J645" t="str">
        <f t="shared" si="21"/>
        <v>Excelsa</v>
      </c>
      <c r="K645" t="str">
        <f>_xlfn.XLOOKUP(D645,'products worsheet'!A:A,'products worsheet'!D:D)</f>
        <v>L</v>
      </c>
      <c r="L645" t="str">
        <f t="shared" si="20"/>
        <v>Light</v>
      </c>
      <c r="M645" s="5">
        <f>_xlfn.XLOOKUP(D645,'products worsheet'!A:A,'products worsheet'!F:F)</f>
        <v>2.5</v>
      </c>
      <c r="N645" s="7">
        <f>_xlfn.XLOOKUP(D645,'products worsheet'!A:A,'products worsheet'!G:G)</f>
        <v>34.154999999999994</v>
      </c>
      <c r="O645" s="9">
        <f>N645*E645</f>
        <v>102.46499999999997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_xlfn.XLOOKUP('orders worksheet'!C646,'customers worsheet'!A:A,'customers worsheet'!B:B)</f>
        <v>Marne Mingey</v>
      </c>
      <c r="G646" s="2" t="str">
        <f>IF(_xlfn.XLOOKUP(F646,'customers worsheet'!B:B,'customers worsheet'!C:C," ",0)=0," ", _xlfn.XLOOKUP(F646,'customers worsheet'!B:B,'customers worsheet'!C:C," ",0))</f>
        <v xml:space="preserve"> </v>
      </c>
      <c r="H646" s="2" t="str">
        <f>_xlfn.XLOOKUP(F646,'customers worsheet'!B:B,'customers worsheet'!G:G)</f>
        <v>United States</v>
      </c>
      <c r="I646" t="str">
        <f>_xlfn.XLOOKUP(D646,'products worsheet'!A:A,'products worsheet'!B:B)</f>
        <v>Rob</v>
      </c>
      <c r="J646" t="str">
        <f t="shared" si="21"/>
        <v>Robusta</v>
      </c>
      <c r="K646" t="str">
        <f>_xlfn.XLOOKUP(D646,'products worsheet'!A:A,'products worsheet'!D:D)</f>
        <v>D</v>
      </c>
      <c r="L646" t="str">
        <f t="shared" si="20"/>
        <v>Dark</v>
      </c>
      <c r="M646" s="5">
        <f>_xlfn.XLOOKUP(D646,'products worsheet'!A:A,'products worsheet'!F:F)</f>
        <v>2.5</v>
      </c>
      <c r="N646" s="7">
        <f>_xlfn.XLOOKUP(D646,'products worsheet'!A:A,'products worsheet'!G:G)</f>
        <v>20.584999999999997</v>
      </c>
      <c r="O646" s="9">
        <f>N646*E646</f>
        <v>41.169999999999995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_xlfn.XLOOKUP('orders worksheet'!C647,'customers worsheet'!A:A,'customers worsheet'!B:B)</f>
        <v>Denny O' Ronan</v>
      </c>
      <c r="G647" s="2" t="str">
        <f>IF(_xlfn.XLOOKUP(F647,'customers worsheet'!B:B,'customers worsheet'!C:C," ",0)=0," ", _xlfn.XLOOKUP(F647,'customers worsheet'!B:B,'customers worsheet'!C:C," ",0))</f>
        <v>dohx@redcross.org</v>
      </c>
      <c r="H647" s="2" t="str">
        <f>_xlfn.XLOOKUP(F647,'customers worsheet'!B:B,'customers worsheet'!G:G)</f>
        <v>United States</v>
      </c>
      <c r="I647" t="str">
        <f>_xlfn.XLOOKUP(D647,'products worsheet'!A:A,'products worsheet'!B:B)</f>
        <v>Ara</v>
      </c>
      <c r="J647" t="str">
        <f t="shared" si="21"/>
        <v>Arabica</v>
      </c>
      <c r="K647" t="str">
        <f>_xlfn.XLOOKUP(D647,'products worsheet'!A:A,'products worsheet'!D:D)</f>
        <v>D</v>
      </c>
      <c r="L647" t="str">
        <f t="shared" si="20"/>
        <v>Dark</v>
      </c>
      <c r="M647" s="5">
        <f>_xlfn.XLOOKUP(D647,'products worsheet'!A:A,'products worsheet'!F:F)</f>
        <v>2.5</v>
      </c>
      <c r="N647" s="7">
        <f>_xlfn.XLOOKUP(D647,'products worsheet'!A:A,'products worsheet'!G:G)</f>
        <v>22.884999999999998</v>
      </c>
      <c r="O647" s="9">
        <f>N647*E647</f>
        <v>68.655000000000001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_xlfn.XLOOKUP('orders worksheet'!C648,'customers worsheet'!A:A,'customers worsheet'!B:B)</f>
        <v>Dottie Rallin</v>
      </c>
      <c r="G648" s="2" t="str">
        <f>IF(_xlfn.XLOOKUP(F648,'customers worsheet'!B:B,'customers worsheet'!C:C," ",0)=0," ", _xlfn.XLOOKUP(F648,'customers worsheet'!B:B,'customers worsheet'!C:C," ",0))</f>
        <v>drallinhy@howstuffworks.com</v>
      </c>
      <c r="H648" s="2" t="str">
        <f>_xlfn.XLOOKUP(F648,'customers worsheet'!B:B,'customers worsheet'!G:G)</f>
        <v>United States</v>
      </c>
      <c r="I648" t="str">
        <f>_xlfn.XLOOKUP(D648,'products worsheet'!A:A,'products worsheet'!B:B)</f>
        <v>Ara</v>
      </c>
      <c r="J648" t="str">
        <f t="shared" si="21"/>
        <v>Arabica</v>
      </c>
      <c r="K648" t="str">
        <f>_xlfn.XLOOKUP(D648,'products worsheet'!A:A,'products worsheet'!D:D)</f>
        <v>D</v>
      </c>
      <c r="L648" t="str">
        <f t="shared" si="20"/>
        <v>Dark</v>
      </c>
      <c r="M648" s="5">
        <f>_xlfn.XLOOKUP(D648,'products worsheet'!A:A,'products worsheet'!F:F)</f>
        <v>1</v>
      </c>
      <c r="N648" s="7">
        <f>_xlfn.XLOOKUP(D648,'products worsheet'!A:A,'products worsheet'!G:G)</f>
        <v>9.9499999999999993</v>
      </c>
      <c r="O648" s="9">
        <f>N648*E648</f>
        <v>9.9499999999999993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_xlfn.XLOOKUP('orders worksheet'!C649,'customers worsheet'!A:A,'customers worsheet'!B:B)</f>
        <v>Ardith Chill</v>
      </c>
      <c r="G649" s="2" t="str">
        <f>IF(_xlfn.XLOOKUP(F649,'customers worsheet'!B:B,'customers worsheet'!C:C," ",0)=0," ", _xlfn.XLOOKUP(F649,'customers worsheet'!B:B,'customers worsheet'!C:C," ",0))</f>
        <v>achillhz@epa.gov</v>
      </c>
      <c r="H649" s="2" t="str">
        <f>_xlfn.XLOOKUP(F649,'customers worsheet'!B:B,'customers worsheet'!G:G)</f>
        <v>United Kingdom</v>
      </c>
      <c r="I649" t="str">
        <f>_xlfn.XLOOKUP(D649,'products worsheet'!A:A,'products worsheet'!B:B)</f>
        <v>Lib</v>
      </c>
      <c r="J649" t="str">
        <f t="shared" si="21"/>
        <v>Liberica</v>
      </c>
      <c r="K649" t="str">
        <f>_xlfn.XLOOKUP(D649,'products worsheet'!A:A,'products worsheet'!D:D)</f>
        <v>L</v>
      </c>
      <c r="L649" t="str">
        <f t="shared" si="20"/>
        <v>Light</v>
      </c>
      <c r="M649" s="5">
        <f>_xlfn.XLOOKUP(D649,'products worsheet'!A:A,'products worsheet'!F:F)</f>
        <v>0.5</v>
      </c>
      <c r="N649" s="7">
        <f>_xlfn.XLOOKUP(D649,'products worsheet'!A:A,'products worsheet'!G:G)</f>
        <v>9.51</v>
      </c>
      <c r="O649" s="9">
        <f>N649*E649</f>
        <v>28.53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_xlfn.XLOOKUP('orders worksheet'!C650,'customers worsheet'!A:A,'customers worsheet'!B:B)</f>
        <v>Tuckie Mathonnet</v>
      </c>
      <c r="G650" s="2" t="str">
        <f>IF(_xlfn.XLOOKUP(F650,'customers worsheet'!B:B,'customers worsheet'!C:C," ",0)=0," ", _xlfn.XLOOKUP(F650,'customers worsheet'!B:B,'customers worsheet'!C:C," ",0))</f>
        <v>tmathonneti0@google.co.jp</v>
      </c>
      <c r="H650" s="2" t="str">
        <f>_xlfn.XLOOKUP(F650,'customers worsheet'!B:B,'customers worsheet'!G:G)</f>
        <v>United States</v>
      </c>
      <c r="I650" t="str">
        <f>_xlfn.XLOOKUP(D650,'products worsheet'!A:A,'products worsheet'!B:B)</f>
        <v>Rob</v>
      </c>
      <c r="J650" t="str">
        <f t="shared" si="21"/>
        <v>Robusta</v>
      </c>
      <c r="K650" t="str">
        <f>_xlfn.XLOOKUP(D650,'products worsheet'!A:A,'products worsheet'!D:D)</f>
        <v>D</v>
      </c>
      <c r="L650" t="str">
        <f t="shared" si="20"/>
        <v>Dark</v>
      </c>
      <c r="M650" s="5">
        <f>_xlfn.XLOOKUP(D650,'products worsheet'!A:A,'products worsheet'!F:F)</f>
        <v>0.2</v>
      </c>
      <c r="N650" s="7">
        <f>_xlfn.XLOOKUP(D650,'products worsheet'!A:A,'products worsheet'!G:G)</f>
        <v>2.6849999999999996</v>
      </c>
      <c r="O650" s="9">
        <f>N650*E650</f>
        <v>16.11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_xlfn.XLOOKUP('orders worksheet'!C651,'customers worsheet'!A:A,'customers worsheet'!B:B)</f>
        <v>Charmane Denys</v>
      </c>
      <c r="G651" s="2" t="str">
        <f>IF(_xlfn.XLOOKUP(F651,'customers worsheet'!B:B,'customers worsheet'!C:C," ",0)=0," ", _xlfn.XLOOKUP(F651,'customers worsheet'!B:B,'customers worsheet'!C:C," ",0))</f>
        <v>cdenysi1@is.gd</v>
      </c>
      <c r="H651" s="2" t="str">
        <f>_xlfn.XLOOKUP(F651,'customers worsheet'!B:B,'customers worsheet'!G:G)</f>
        <v>United Kingdom</v>
      </c>
      <c r="I651" t="str">
        <f>_xlfn.XLOOKUP(D651,'products worsheet'!A:A,'products worsheet'!B:B)</f>
        <v>Lib</v>
      </c>
      <c r="J651" t="str">
        <f t="shared" si="21"/>
        <v>Liberica</v>
      </c>
      <c r="K651" t="str">
        <f>_xlfn.XLOOKUP(D651,'products worsheet'!A:A,'products worsheet'!D:D)</f>
        <v>L</v>
      </c>
      <c r="L651" t="str">
        <f t="shared" si="20"/>
        <v>Light</v>
      </c>
      <c r="M651" s="5">
        <f>_xlfn.XLOOKUP(D651,'products worsheet'!A:A,'products worsheet'!F:F)</f>
        <v>1</v>
      </c>
      <c r="N651" s="7">
        <f>_xlfn.XLOOKUP(D651,'products worsheet'!A:A,'products worsheet'!G:G)</f>
        <v>15.85</v>
      </c>
      <c r="O651" s="9">
        <f>N651*E651</f>
        <v>95.1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_xlfn.XLOOKUP('orders worksheet'!C652,'customers worsheet'!A:A,'customers worsheet'!B:B)</f>
        <v>Cecily Stebbings</v>
      </c>
      <c r="G652" s="2" t="str">
        <f>IF(_xlfn.XLOOKUP(F652,'customers worsheet'!B:B,'customers worsheet'!C:C," ",0)=0," ", _xlfn.XLOOKUP(F652,'customers worsheet'!B:B,'customers worsheet'!C:C," ",0))</f>
        <v>cstebbingsi2@drupal.org</v>
      </c>
      <c r="H652" s="2" t="str">
        <f>_xlfn.XLOOKUP(F652,'customers worsheet'!B:B,'customers worsheet'!G:G)</f>
        <v>United States</v>
      </c>
      <c r="I652" t="str">
        <f>_xlfn.XLOOKUP(D652,'products worsheet'!A:A,'products worsheet'!B:B)</f>
        <v>Rob</v>
      </c>
      <c r="J652" t="str">
        <f t="shared" si="21"/>
        <v>Robusta</v>
      </c>
      <c r="K652" t="str">
        <f>_xlfn.XLOOKUP(D652,'products worsheet'!A:A,'products worsheet'!D:D)</f>
        <v>D</v>
      </c>
      <c r="L652" t="str">
        <f t="shared" si="20"/>
        <v>Dark</v>
      </c>
      <c r="M652" s="5">
        <f>_xlfn.XLOOKUP(D652,'products worsheet'!A:A,'products worsheet'!F:F)</f>
        <v>0.5</v>
      </c>
      <c r="N652" s="7">
        <f>_xlfn.XLOOKUP(D652,'products worsheet'!A:A,'products worsheet'!G:G)</f>
        <v>5.3699999999999992</v>
      </c>
      <c r="O652" s="9">
        <f>N652*E652</f>
        <v>5.3699999999999992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_xlfn.XLOOKUP('orders worksheet'!C653,'customers worsheet'!A:A,'customers worsheet'!B:B)</f>
        <v>Giana Tonnesen</v>
      </c>
      <c r="G653" s="2" t="str">
        <f>IF(_xlfn.XLOOKUP(F653,'customers worsheet'!B:B,'customers worsheet'!C:C," ",0)=0," ", _xlfn.XLOOKUP(F653,'customers worsheet'!B:B,'customers worsheet'!C:C," ",0))</f>
        <v xml:space="preserve"> </v>
      </c>
      <c r="H653" s="2" t="str">
        <f>_xlfn.XLOOKUP(F653,'customers worsheet'!B:B,'customers worsheet'!G:G)</f>
        <v>United States</v>
      </c>
      <c r="I653" t="str">
        <f>_xlfn.XLOOKUP(D653,'products worsheet'!A:A,'products worsheet'!B:B)</f>
        <v>Rob</v>
      </c>
      <c r="J653" t="str">
        <f t="shared" si="21"/>
        <v>Robusta</v>
      </c>
      <c r="K653" t="str">
        <f>_xlfn.XLOOKUP(D653,'products worsheet'!A:A,'products worsheet'!D:D)</f>
        <v>L</v>
      </c>
      <c r="L653" t="str">
        <f t="shared" si="20"/>
        <v>Light</v>
      </c>
      <c r="M653" s="5">
        <f>_xlfn.XLOOKUP(D653,'products worsheet'!A:A,'products worsheet'!F:F)</f>
        <v>1</v>
      </c>
      <c r="N653" s="7">
        <f>_xlfn.XLOOKUP(D653,'products worsheet'!A:A,'products worsheet'!G:G)</f>
        <v>11.95</v>
      </c>
      <c r="O653" s="9">
        <f>N653*E653</f>
        <v>47.8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_xlfn.XLOOKUP('orders worksheet'!C654,'customers worsheet'!A:A,'customers worsheet'!B:B)</f>
        <v>Rhetta Zywicki</v>
      </c>
      <c r="G654" s="2" t="str">
        <f>IF(_xlfn.XLOOKUP(F654,'customers worsheet'!B:B,'customers worsheet'!C:C," ",0)=0," ", _xlfn.XLOOKUP(F654,'customers worsheet'!B:B,'customers worsheet'!C:C," ",0))</f>
        <v>rzywickii4@ifeng.com</v>
      </c>
      <c r="H654" s="2" t="str">
        <f>_xlfn.XLOOKUP(F654,'customers worsheet'!B:B,'customers worsheet'!G:G)</f>
        <v>Ireland</v>
      </c>
      <c r="I654" t="str">
        <f>_xlfn.XLOOKUP(D654,'products worsheet'!A:A,'products worsheet'!B:B)</f>
        <v>Lib</v>
      </c>
      <c r="J654" t="str">
        <f t="shared" si="21"/>
        <v>Liberica</v>
      </c>
      <c r="K654" t="str">
        <f>_xlfn.XLOOKUP(D654,'products worsheet'!A:A,'products worsheet'!D:D)</f>
        <v>L</v>
      </c>
      <c r="L654" t="str">
        <f t="shared" si="20"/>
        <v>Light</v>
      </c>
      <c r="M654" s="5">
        <f>_xlfn.XLOOKUP(D654,'products worsheet'!A:A,'products worsheet'!F:F)</f>
        <v>1</v>
      </c>
      <c r="N654" s="7">
        <f>_xlfn.XLOOKUP(D654,'products worsheet'!A:A,'products worsheet'!G:G)</f>
        <v>15.85</v>
      </c>
      <c r="O654" s="9">
        <f>N654*E654</f>
        <v>63.4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_xlfn.XLOOKUP('orders worksheet'!C655,'customers worsheet'!A:A,'customers worsheet'!B:B)</f>
        <v>Almeria Burgett</v>
      </c>
      <c r="G655" s="2" t="str">
        <f>IF(_xlfn.XLOOKUP(F655,'customers worsheet'!B:B,'customers worsheet'!C:C," ",0)=0," ", _xlfn.XLOOKUP(F655,'customers worsheet'!B:B,'customers worsheet'!C:C," ",0))</f>
        <v>aburgetti5@moonfruit.com</v>
      </c>
      <c r="H655" s="2" t="str">
        <f>_xlfn.XLOOKUP(F655,'customers worsheet'!B:B,'customers worsheet'!G:G)</f>
        <v>United States</v>
      </c>
      <c r="I655" t="str">
        <f>_xlfn.XLOOKUP(D655,'products worsheet'!A:A,'products worsheet'!B:B)</f>
        <v>Ara</v>
      </c>
      <c r="J655" t="str">
        <f t="shared" si="21"/>
        <v>Arabica</v>
      </c>
      <c r="K655" t="str">
        <f>_xlfn.XLOOKUP(D655,'products worsheet'!A:A,'products worsheet'!D:D)</f>
        <v>M</v>
      </c>
      <c r="L655" t="str">
        <f t="shared" si="20"/>
        <v>Medium</v>
      </c>
      <c r="M655" s="5">
        <f>_xlfn.XLOOKUP(D655,'products worsheet'!A:A,'products worsheet'!F:F)</f>
        <v>2.5</v>
      </c>
      <c r="N655" s="7">
        <f>_xlfn.XLOOKUP(D655,'products worsheet'!A:A,'products worsheet'!G:G)</f>
        <v>25.874999999999996</v>
      </c>
      <c r="O655" s="9">
        <f>N655*E655</f>
        <v>103.49999999999999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_xlfn.XLOOKUP('orders worksheet'!C656,'customers worsheet'!A:A,'customers worsheet'!B:B)</f>
        <v>Marvin Malloy</v>
      </c>
      <c r="G656" s="2" t="str">
        <f>IF(_xlfn.XLOOKUP(F656,'customers worsheet'!B:B,'customers worsheet'!C:C," ",0)=0," ", _xlfn.XLOOKUP(F656,'customers worsheet'!B:B,'customers worsheet'!C:C," ",0))</f>
        <v>mmalloyi6@seattletimes.com</v>
      </c>
      <c r="H656" s="2" t="str">
        <f>_xlfn.XLOOKUP(F656,'customers worsheet'!B:B,'customers worsheet'!G:G)</f>
        <v>United States</v>
      </c>
      <c r="I656" t="str">
        <f>_xlfn.XLOOKUP(D656,'products worsheet'!A:A,'products worsheet'!B:B)</f>
        <v>Ara</v>
      </c>
      <c r="J656" t="str">
        <f t="shared" si="21"/>
        <v>Arabica</v>
      </c>
      <c r="K656" t="str">
        <f>_xlfn.XLOOKUP(D656,'products worsheet'!A:A,'products worsheet'!D:D)</f>
        <v>D</v>
      </c>
      <c r="L656" t="str">
        <f t="shared" si="20"/>
        <v>Dark</v>
      </c>
      <c r="M656" s="5">
        <f>_xlfn.XLOOKUP(D656,'products worsheet'!A:A,'products worsheet'!F:F)</f>
        <v>2.5</v>
      </c>
      <c r="N656" s="7">
        <f>_xlfn.XLOOKUP(D656,'products worsheet'!A:A,'products worsheet'!G:G)</f>
        <v>22.884999999999998</v>
      </c>
      <c r="O656" s="9">
        <f>N656*E656</f>
        <v>68.655000000000001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_xlfn.XLOOKUP('orders worksheet'!C657,'customers worsheet'!A:A,'customers worsheet'!B:B)</f>
        <v>Maxim McParland</v>
      </c>
      <c r="G657" s="2" t="str">
        <f>IF(_xlfn.XLOOKUP(F657,'customers worsheet'!B:B,'customers worsheet'!C:C," ",0)=0," ", _xlfn.XLOOKUP(F657,'customers worsheet'!B:B,'customers worsheet'!C:C," ",0))</f>
        <v>mmcparlandi7@w3.org</v>
      </c>
      <c r="H657" s="2" t="str">
        <f>_xlfn.XLOOKUP(F657,'customers worsheet'!B:B,'customers worsheet'!G:G)</f>
        <v>United States</v>
      </c>
      <c r="I657" t="str">
        <f>_xlfn.XLOOKUP(D657,'products worsheet'!A:A,'products worsheet'!B:B)</f>
        <v>Rob</v>
      </c>
      <c r="J657" t="str">
        <f t="shared" si="21"/>
        <v>Robusta</v>
      </c>
      <c r="K657" t="str">
        <f>_xlfn.XLOOKUP(D657,'products worsheet'!A:A,'products worsheet'!D:D)</f>
        <v>M</v>
      </c>
      <c r="L657" t="str">
        <f t="shared" si="20"/>
        <v>Medium</v>
      </c>
      <c r="M657" s="5">
        <f>_xlfn.XLOOKUP(D657,'products worsheet'!A:A,'products worsheet'!F:F)</f>
        <v>2.5</v>
      </c>
      <c r="N657" s="7">
        <f>_xlfn.XLOOKUP(D657,'products worsheet'!A:A,'products worsheet'!G:G)</f>
        <v>22.884999999999998</v>
      </c>
      <c r="O657" s="9">
        <f>N657*E657</f>
        <v>45.769999999999996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_xlfn.XLOOKUP('orders worksheet'!C658,'customers worsheet'!A:A,'customers worsheet'!B:B)</f>
        <v>Sylas Jennaroy</v>
      </c>
      <c r="G658" s="2" t="str">
        <f>IF(_xlfn.XLOOKUP(F658,'customers worsheet'!B:B,'customers worsheet'!C:C," ",0)=0," ", _xlfn.XLOOKUP(F658,'customers worsheet'!B:B,'customers worsheet'!C:C," ",0))</f>
        <v>sjennaroyi8@purevolume.com</v>
      </c>
      <c r="H658" s="2" t="str">
        <f>_xlfn.XLOOKUP(F658,'customers worsheet'!B:B,'customers worsheet'!G:G)</f>
        <v>United States</v>
      </c>
      <c r="I658" t="str">
        <f>_xlfn.XLOOKUP(D658,'products worsheet'!A:A,'products worsheet'!B:B)</f>
        <v>Lib</v>
      </c>
      <c r="J658" t="str">
        <f t="shared" si="21"/>
        <v>Liberica</v>
      </c>
      <c r="K658" t="str">
        <f>_xlfn.XLOOKUP(D658,'products worsheet'!A:A,'products worsheet'!D:D)</f>
        <v>D</v>
      </c>
      <c r="L658" t="str">
        <f t="shared" si="20"/>
        <v>Dark</v>
      </c>
      <c r="M658" s="5">
        <f>_xlfn.XLOOKUP(D658,'products worsheet'!A:A,'products worsheet'!F:F)</f>
        <v>1</v>
      </c>
      <c r="N658" s="7">
        <f>_xlfn.XLOOKUP(D658,'products worsheet'!A:A,'products worsheet'!G:G)</f>
        <v>12.95</v>
      </c>
      <c r="O658" s="9">
        <f>N658*E658</f>
        <v>51.8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_xlfn.XLOOKUP('orders worksheet'!C659,'customers worsheet'!A:A,'customers worsheet'!B:B)</f>
        <v>Wren Place</v>
      </c>
      <c r="G659" s="2" t="str">
        <f>IF(_xlfn.XLOOKUP(F659,'customers worsheet'!B:B,'customers worsheet'!C:C," ",0)=0," ", _xlfn.XLOOKUP(F659,'customers worsheet'!B:B,'customers worsheet'!C:C," ",0))</f>
        <v>wplacei9@wsj.com</v>
      </c>
      <c r="H659" s="2" t="str">
        <f>_xlfn.XLOOKUP(F659,'customers worsheet'!B:B,'customers worsheet'!G:G)</f>
        <v>United States</v>
      </c>
      <c r="I659" t="str">
        <f>_xlfn.XLOOKUP(D659,'products worsheet'!A:A,'products worsheet'!B:B)</f>
        <v>Ara</v>
      </c>
      <c r="J659" t="str">
        <f t="shared" si="21"/>
        <v>Arabica</v>
      </c>
      <c r="K659" t="str">
        <f>_xlfn.XLOOKUP(D659,'products worsheet'!A:A,'products worsheet'!D:D)</f>
        <v>M</v>
      </c>
      <c r="L659" t="str">
        <f t="shared" si="20"/>
        <v>Medium</v>
      </c>
      <c r="M659" s="5">
        <f>_xlfn.XLOOKUP(D659,'products worsheet'!A:A,'products worsheet'!F:F)</f>
        <v>0.5</v>
      </c>
      <c r="N659" s="7">
        <f>_xlfn.XLOOKUP(D659,'products worsheet'!A:A,'products worsheet'!G:G)</f>
        <v>6.75</v>
      </c>
      <c r="O659" s="9">
        <f>N659*E659</f>
        <v>13.5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_xlfn.XLOOKUP('orders worksheet'!C660,'customers worsheet'!A:A,'customers worsheet'!B:B)</f>
        <v>Janella Millett</v>
      </c>
      <c r="G660" s="2" t="str">
        <f>IF(_xlfn.XLOOKUP(F660,'customers worsheet'!B:B,'customers worsheet'!C:C," ",0)=0," ", _xlfn.XLOOKUP(F660,'customers worsheet'!B:B,'customers worsheet'!C:C," ",0))</f>
        <v>jmillettik@addtoany.com</v>
      </c>
      <c r="H660" s="2" t="str">
        <f>_xlfn.XLOOKUP(F660,'customers worsheet'!B:B,'customers worsheet'!G:G)</f>
        <v>United States</v>
      </c>
      <c r="I660" t="str">
        <f>_xlfn.XLOOKUP(D660,'products worsheet'!A:A,'products worsheet'!B:B)</f>
        <v>Exc</v>
      </c>
      <c r="J660" t="str">
        <f t="shared" si="21"/>
        <v>Excelsa</v>
      </c>
      <c r="K660" t="str">
        <f>_xlfn.XLOOKUP(D660,'products worsheet'!A:A,'products worsheet'!D:D)</f>
        <v>M</v>
      </c>
      <c r="L660" t="str">
        <f t="shared" si="20"/>
        <v>Medium</v>
      </c>
      <c r="M660" s="5">
        <f>_xlfn.XLOOKUP(D660,'products worsheet'!A:A,'products worsheet'!F:F)</f>
        <v>0.5</v>
      </c>
      <c r="N660" s="7">
        <f>_xlfn.XLOOKUP(D660,'products worsheet'!A:A,'products worsheet'!G:G)</f>
        <v>8.25</v>
      </c>
      <c r="O660" s="9">
        <f>N660*E660</f>
        <v>24.75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_xlfn.XLOOKUP('orders worksheet'!C661,'customers worsheet'!A:A,'customers worsheet'!B:B)</f>
        <v>Dollie Gadsden</v>
      </c>
      <c r="G661" s="2" t="str">
        <f>IF(_xlfn.XLOOKUP(F661,'customers worsheet'!B:B,'customers worsheet'!C:C," ",0)=0," ", _xlfn.XLOOKUP(F661,'customers worsheet'!B:B,'customers worsheet'!C:C," ",0))</f>
        <v>dgadsdenib@google.com.hk</v>
      </c>
      <c r="H661" s="2" t="str">
        <f>_xlfn.XLOOKUP(F661,'customers worsheet'!B:B,'customers worsheet'!G:G)</f>
        <v>Ireland</v>
      </c>
      <c r="I661" t="str">
        <f>_xlfn.XLOOKUP(D661,'products worsheet'!A:A,'products worsheet'!B:B)</f>
        <v>Ara</v>
      </c>
      <c r="J661" t="str">
        <f t="shared" si="21"/>
        <v>Arabica</v>
      </c>
      <c r="K661" t="str">
        <f>_xlfn.XLOOKUP(D661,'products worsheet'!A:A,'products worsheet'!D:D)</f>
        <v>D</v>
      </c>
      <c r="L661" t="str">
        <f t="shared" si="20"/>
        <v>Dark</v>
      </c>
      <c r="M661" s="5">
        <f>_xlfn.XLOOKUP(D661,'products worsheet'!A:A,'products worsheet'!F:F)</f>
        <v>2.5</v>
      </c>
      <c r="N661" s="7">
        <f>_xlfn.XLOOKUP(D661,'products worsheet'!A:A,'products worsheet'!G:G)</f>
        <v>22.884999999999998</v>
      </c>
      <c r="O661" s="9">
        <f>N661*E661</f>
        <v>45.769999999999996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_xlfn.XLOOKUP('orders worksheet'!C662,'customers worsheet'!A:A,'customers worsheet'!B:B)</f>
        <v>Val Wakelin</v>
      </c>
      <c r="G662" s="2" t="str">
        <f>IF(_xlfn.XLOOKUP(F662,'customers worsheet'!B:B,'customers worsheet'!C:C," ",0)=0," ", _xlfn.XLOOKUP(F662,'customers worsheet'!B:B,'customers worsheet'!C:C," ",0))</f>
        <v>vwakelinic@unesco.org</v>
      </c>
      <c r="H662" s="2" t="str">
        <f>_xlfn.XLOOKUP(F662,'customers worsheet'!B:B,'customers worsheet'!G:G)</f>
        <v>United States</v>
      </c>
      <c r="I662" t="str">
        <f>_xlfn.XLOOKUP(D662,'products worsheet'!A:A,'products worsheet'!B:B)</f>
        <v>Exc</v>
      </c>
      <c r="J662" t="str">
        <f t="shared" si="21"/>
        <v>Excelsa</v>
      </c>
      <c r="K662" t="str">
        <f>_xlfn.XLOOKUP(D662,'products worsheet'!A:A,'products worsheet'!D:D)</f>
        <v>L</v>
      </c>
      <c r="L662" t="str">
        <f t="shared" si="20"/>
        <v>Light</v>
      </c>
      <c r="M662" s="5">
        <f>_xlfn.XLOOKUP(D662,'products worsheet'!A:A,'products worsheet'!F:F)</f>
        <v>0.5</v>
      </c>
      <c r="N662" s="7">
        <f>_xlfn.XLOOKUP(D662,'products worsheet'!A:A,'products worsheet'!G:G)</f>
        <v>8.91</v>
      </c>
      <c r="O662" s="9">
        <f>N662*E662</f>
        <v>53.46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_xlfn.XLOOKUP('orders worksheet'!C663,'customers worsheet'!A:A,'customers worsheet'!B:B)</f>
        <v>Annie Campsall</v>
      </c>
      <c r="G663" s="2" t="str">
        <f>IF(_xlfn.XLOOKUP(F663,'customers worsheet'!B:B,'customers worsheet'!C:C," ",0)=0," ", _xlfn.XLOOKUP(F663,'customers worsheet'!B:B,'customers worsheet'!C:C," ",0))</f>
        <v>acampsallid@zimbio.com</v>
      </c>
      <c r="H663" s="2" t="str">
        <f>_xlfn.XLOOKUP(F663,'customers worsheet'!B:B,'customers worsheet'!G:G)</f>
        <v>United States</v>
      </c>
      <c r="I663" t="str">
        <f>_xlfn.XLOOKUP(D663,'products worsheet'!A:A,'products worsheet'!B:B)</f>
        <v>Ara</v>
      </c>
      <c r="J663" t="str">
        <f t="shared" si="21"/>
        <v>Arabica</v>
      </c>
      <c r="K663" t="str">
        <f>_xlfn.XLOOKUP(D663,'products worsheet'!A:A,'products worsheet'!D:D)</f>
        <v>M</v>
      </c>
      <c r="L663" t="str">
        <f t="shared" si="20"/>
        <v>Medium</v>
      </c>
      <c r="M663" s="5">
        <f>_xlfn.XLOOKUP(D663,'products worsheet'!A:A,'products worsheet'!F:F)</f>
        <v>0.2</v>
      </c>
      <c r="N663" s="7">
        <f>_xlfn.XLOOKUP(D663,'products worsheet'!A:A,'products worsheet'!G:G)</f>
        <v>3.375</v>
      </c>
      <c r="O663" s="9">
        <f>N663*E663</f>
        <v>20.25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_xlfn.XLOOKUP('orders worksheet'!C664,'customers worsheet'!A:A,'customers worsheet'!B:B)</f>
        <v>Shermy Moseby</v>
      </c>
      <c r="G664" s="2" t="str">
        <f>IF(_xlfn.XLOOKUP(F664,'customers worsheet'!B:B,'customers worsheet'!C:C," ",0)=0," ", _xlfn.XLOOKUP(F664,'customers worsheet'!B:B,'customers worsheet'!C:C," ",0))</f>
        <v>smosebyie@stanford.edu</v>
      </c>
      <c r="H664" s="2" t="str">
        <f>_xlfn.XLOOKUP(F664,'customers worsheet'!B:B,'customers worsheet'!G:G)</f>
        <v>United States</v>
      </c>
      <c r="I664" t="str">
        <f>_xlfn.XLOOKUP(D664,'products worsheet'!A:A,'products worsheet'!B:B)</f>
        <v>Lib</v>
      </c>
      <c r="J664" t="str">
        <f t="shared" si="21"/>
        <v>Liberica</v>
      </c>
      <c r="K664" t="str">
        <f>_xlfn.XLOOKUP(D664,'products worsheet'!A:A,'products worsheet'!D:D)</f>
        <v>D</v>
      </c>
      <c r="L664" t="str">
        <f t="shared" si="20"/>
        <v>Dark</v>
      </c>
      <c r="M664" s="5">
        <f>_xlfn.XLOOKUP(D664,'products worsheet'!A:A,'products worsheet'!F:F)</f>
        <v>2.5</v>
      </c>
      <c r="N664" s="7">
        <f>_xlfn.XLOOKUP(D664,'products worsheet'!A:A,'products worsheet'!G:G)</f>
        <v>29.784999999999997</v>
      </c>
      <c r="O664" s="9">
        <f>N664*E664</f>
        <v>148.92499999999998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_xlfn.XLOOKUP('orders worksheet'!C665,'customers worsheet'!A:A,'customers worsheet'!B:B)</f>
        <v>Corrie Wass</v>
      </c>
      <c r="G665" s="2" t="str">
        <f>IF(_xlfn.XLOOKUP(F665,'customers worsheet'!B:B,'customers worsheet'!C:C," ",0)=0," ", _xlfn.XLOOKUP(F665,'customers worsheet'!B:B,'customers worsheet'!C:C," ",0))</f>
        <v>cwassif@prweb.com</v>
      </c>
      <c r="H665" s="2" t="str">
        <f>_xlfn.XLOOKUP(F665,'customers worsheet'!B:B,'customers worsheet'!G:G)</f>
        <v>United States</v>
      </c>
      <c r="I665" t="str">
        <f>_xlfn.XLOOKUP(D665,'products worsheet'!A:A,'products worsheet'!B:B)</f>
        <v>Ara</v>
      </c>
      <c r="J665" t="str">
        <f t="shared" si="21"/>
        <v>Arabica</v>
      </c>
      <c r="K665" t="str">
        <f>_xlfn.XLOOKUP(D665,'products worsheet'!A:A,'products worsheet'!D:D)</f>
        <v>M</v>
      </c>
      <c r="L665" t="str">
        <f t="shared" si="20"/>
        <v>Medium</v>
      </c>
      <c r="M665" s="5">
        <f>_xlfn.XLOOKUP(D665,'products worsheet'!A:A,'products worsheet'!F:F)</f>
        <v>1</v>
      </c>
      <c r="N665" s="7">
        <f>_xlfn.XLOOKUP(D665,'products worsheet'!A:A,'products worsheet'!G:G)</f>
        <v>11.25</v>
      </c>
      <c r="O665" s="9">
        <f>N665*E665</f>
        <v>67.5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_xlfn.XLOOKUP('orders worksheet'!C666,'customers worsheet'!A:A,'customers worsheet'!B:B)</f>
        <v>Ira Sjostrom</v>
      </c>
      <c r="G666" s="2" t="str">
        <f>IF(_xlfn.XLOOKUP(F666,'customers worsheet'!B:B,'customers worsheet'!C:C," ",0)=0," ", _xlfn.XLOOKUP(F666,'customers worsheet'!B:B,'customers worsheet'!C:C," ",0))</f>
        <v>isjostromig@pbs.org</v>
      </c>
      <c r="H666" s="2" t="str">
        <f>_xlfn.XLOOKUP(F666,'customers worsheet'!B:B,'customers worsheet'!G:G)</f>
        <v>United States</v>
      </c>
      <c r="I666" t="str">
        <f>_xlfn.XLOOKUP(D666,'products worsheet'!A:A,'products worsheet'!B:B)</f>
        <v>Exc</v>
      </c>
      <c r="J666" t="str">
        <f t="shared" si="21"/>
        <v>Excelsa</v>
      </c>
      <c r="K666" t="str">
        <f>_xlfn.XLOOKUP(D666,'products worsheet'!A:A,'products worsheet'!D:D)</f>
        <v>D</v>
      </c>
      <c r="L666" t="str">
        <f t="shared" si="20"/>
        <v>Dark</v>
      </c>
      <c r="M666" s="5">
        <f>_xlfn.XLOOKUP(D666,'products worsheet'!A:A,'products worsheet'!F:F)</f>
        <v>1</v>
      </c>
      <c r="N666" s="7">
        <f>_xlfn.XLOOKUP(D666,'products worsheet'!A:A,'products worsheet'!G:G)</f>
        <v>12.15</v>
      </c>
      <c r="O666" s="9">
        <f>N666*E666</f>
        <v>72.900000000000006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_xlfn.XLOOKUP('orders worksheet'!C667,'customers worsheet'!A:A,'customers worsheet'!B:B)</f>
        <v>Ira Sjostrom</v>
      </c>
      <c r="G667" s="2" t="str">
        <f>IF(_xlfn.XLOOKUP(F667,'customers worsheet'!B:B,'customers worsheet'!C:C," ",0)=0," ", _xlfn.XLOOKUP(F667,'customers worsheet'!B:B,'customers worsheet'!C:C," ",0))</f>
        <v>isjostromig@pbs.org</v>
      </c>
      <c r="H667" s="2" t="str">
        <f>_xlfn.XLOOKUP(F667,'customers worsheet'!B:B,'customers worsheet'!G:G)</f>
        <v>United States</v>
      </c>
      <c r="I667" t="str">
        <f>_xlfn.XLOOKUP(D667,'products worsheet'!A:A,'products worsheet'!B:B)</f>
        <v>Lib</v>
      </c>
      <c r="J667" t="str">
        <f t="shared" si="21"/>
        <v>Liberica</v>
      </c>
      <c r="K667" t="str">
        <f>_xlfn.XLOOKUP(D667,'products worsheet'!A:A,'products worsheet'!D:D)</f>
        <v>D</v>
      </c>
      <c r="L667" t="str">
        <f t="shared" si="20"/>
        <v>Dark</v>
      </c>
      <c r="M667" s="5">
        <f>_xlfn.XLOOKUP(D667,'products worsheet'!A:A,'products worsheet'!F:F)</f>
        <v>0.2</v>
      </c>
      <c r="N667" s="7">
        <f>_xlfn.XLOOKUP(D667,'products worsheet'!A:A,'products worsheet'!G:G)</f>
        <v>3.8849999999999998</v>
      </c>
      <c r="O667" s="9">
        <f>N667*E667</f>
        <v>7.77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_xlfn.XLOOKUP('orders worksheet'!C668,'customers worsheet'!A:A,'customers worsheet'!B:B)</f>
        <v>Jermaine Branchett</v>
      </c>
      <c r="G668" s="2" t="str">
        <f>IF(_xlfn.XLOOKUP(F668,'customers worsheet'!B:B,'customers worsheet'!C:C," ",0)=0," ", _xlfn.XLOOKUP(F668,'customers worsheet'!B:B,'customers worsheet'!C:C," ",0))</f>
        <v>jbranchettii@bravesites.com</v>
      </c>
      <c r="H668" s="2" t="str">
        <f>_xlfn.XLOOKUP(F668,'customers worsheet'!B:B,'customers worsheet'!G:G)</f>
        <v>United States</v>
      </c>
      <c r="I668" t="str">
        <f>_xlfn.XLOOKUP(D668,'products worsheet'!A:A,'products worsheet'!B:B)</f>
        <v>Ara</v>
      </c>
      <c r="J668" t="str">
        <f t="shared" si="21"/>
        <v>Arabica</v>
      </c>
      <c r="K668" t="str">
        <f>_xlfn.XLOOKUP(D668,'products worsheet'!A:A,'products worsheet'!D:D)</f>
        <v>D</v>
      </c>
      <c r="L668" t="str">
        <f t="shared" si="20"/>
        <v>Dark</v>
      </c>
      <c r="M668" s="5">
        <f>_xlfn.XLOOKUP(D668,'products worsheet'!A:A,'products worsheet'!F:F)</f>
        <v>2.5</v>
      </c>
      <c r="N668" s="7">
        <f>_xlfn.XLOOKUP(D668,'products worsheet'!A:A,'products worsheet'!G:G)</f>
        <v>22.884999999999998</v>
      </c>
      <c r="O668" s="9">
        <f>N668*E668</f>
        <v>91.539999999999992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_xlfn.XLOOKUP('orders worksheet'!C669,'customers worsheet'!A:A,'customers worsheet'!B:B)</f>
        <v>Nissie Rudland</v>
      </c>
      <c r="G669" s="2" t="str">
        <f>IF(_xlfn.XLOOKUP(F669,'customers worsheet'!B:B,'customers worsheet'!C:C," ",0)=0," ", _xlfn.XLOOKUP(F669,'customers worsheet'!B:B,'customers worsheet'!C:C," ",0))</f>
        <v>nrudlandij@blogs.com</v>
      </c>
      <c r="H669" s="2" t="str">
        <f>_xlfn.XLOOKUP(F669,'customers worsheet'!B:B,'customers worsheet'!G:G)</f>
        <v>Ireland</v>
      </c>
      <c r="I669" t="str">
        <f>_xlfn.XLOOKUP(D669,'products worsheet'!A:A,'products worsheet'!B:B)</f>
        <v>Ara</v>
      </c>
      <c r="J669" t="str">
        <f t="shared" si="21"/>
        <v>Arabica</v>
      </c>
      <c r="K669" t="str">
        <f>_xlfn.XLOOKUP(D669,'products worsheet'!A:A,'products worsheet'!D:D)</f>
        <v>D</v>
      </c>
      <c r="L669" t="str">
        <f t="shared" si="20"/>
        <v>Dark</v>
      </c>
      <c r="M669" s="5">
        <f>_xlfn.XLOOKUP(D669,'products worsheet'!A:A,'products worsheet'!F:F)</f>
        <v>1</v>
      </c>
      <c r="N669" s="7">
        <f>_xlfn.XLOOKUP(D669,'products worsheet'!A:A,'products worsheet'!G:G)</f>
        <v>9.9499999999999993</v>
      </c>
      <c r="O669" s="9">
        <f>N669*E669</f>
        <v>59.699999999999996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_xlfn.XLOOKUP('orders worksheet'!C670,'customers worsheet'!A:A,'customers worsheet'!B:B)</f>
        <v>Janella Millett</v>
      </c>
      <c r="G670" s="2" t="str">
        <f>IF(_xlfn.XLOOKUP(F670,'customers worsheet'!B:B,'customers worsheet'!C:C," ",0)=0," ", _xlfn.XLOOKUP(F670,'customers worsheet'!B:B,'customers worsheet'!C:C," ",0))</f>
        <v>jmillettik@addtoany.com</v>
      </c>
      <c r="H670" s="2" t="str">
        <f>_xlfn.XLOOKUP(F670,'customers worsheet'!B:B,'customers worsheet'!G:G)</f>
        <v>United States</v>
      </c>
      <c r="I670" t="str">
        <f>_xlfn.XLOOKUP(D670,'products worsheet'!A:A,'products worsheet'!B:B)</f>
        <v>Rob</v>
      </c>
      <c r="J670" t="str">
        <f t="shared" si="21"/>
        <v>Robusta</v>
      </c>
      <c r="K670" t="str">
        <f>_xlfn.XLOOKUP(D670,'products worsheet'!A:A,'products worsheet'!D:D)</f>
        <v>L</v>
      </c>
      <c r="L670" t="str">
        <f t="shared" si="20"/>
        <v>Light</v>
      </c>
      <c r="M670" s="5">
        <f>_xlfn.XLOOKUP(D670,'products worsheet'!A:A,'products worsheet'!F:F)</f>
        <v>2.5</v>
      </c>
      <c r="N670" s="7">
        <f>_xlfn.XLOOKUP(D670,'products worsheet'!A:A,'products worsheet'!G:G)</f>
        <v>27.484999999999996</v>
      </c>
      <c r="O670" s="9">
        <f>N670*E670</f>
        <v>137.42499999999998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_xlfn.XLOOKUP('orders worksheet'!C671,'customers worsheet'!A:A,'customers worsheet'!B:B)</f>
        <v>Ferdie Tourry</v>
      </c>
      <c r="G671" s="2" t="str">
        <f>IF(_xlfn.XLOOKUP(F671,'customers worsheet'!B:B,'customers worsheet'!C:C," ",0)=0," ", _xlfn.XLOOKUP(F671,'customers worsheet'!B:B,'customers worsheet'!C:C," ",0))</f>
        <v>ftourryil@google.de</v>
      </c>
      <c r="H671" s="2" t="str">
        <f>_xlfn.XLOOKUP(F671,'customers worsheet'!B:B,'customers worsheet'!G:G)</f>
        <v>United States</v>
      </c>
      <c r="I671" t="str">
        <f>_xlfn.XLOOKUP(D671,'products worsheet'!A:A,'products worsheet'!B:B)</f>
        <v>Lib</v>
      </c>
      <c r="J671" t="str">
        <f t="shared" si="21"/>
        <v>Liberica</v>
      </c>
      <c r="K671" t="str">
        <f>_xlfn.XLOOKUP(D671,'products worsheet'!A:A,'products worsheet'!D:D)</f>
        <v>M</v>
      </c>
      <c r="L671" t="str">
        <f t="shared" si="20"/>
        <v>Medium</v>
      </c>
      <c r="M671" s="5">
        <f>_xlfn.XLOOKUP(D671,'products worsheet'!A:A,'products worsheet'!F:F)</f>
        <v>2.5</v>
      </c>
      <c r="N671" s="7">
        <f>_xlfn.XLOOKUP(D671,'products worsheet'!A:A,'products worsheet'!G:G)</f>
        <v>33.464999999999996</v>
      </c>
      <c r="O671" s="9">
        <f>N671*E671</f>
        <v>66.929999999999993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_xlfn.XLOOKUP('orders worksheet'!C672,'customers worsheet'!A:A,'customers worsheet'!B:B)</f>
        <v>Cecil Weatherall</v>
      </c>
      <c r="G672" s="2" t="str">
        <f>IF(_xlfn.XLOOKUP(F672,'customers worsheet'!B:B,'customers worsheet'!C:C," ",0)=0," ", _xlfn.XLOOKUP(F672,'customers worsheet'!B:B,'customers worsheet'!C:C," ",0))</f>
        <v>cweatherallim@toplist.cz</v>
      </c>
      <c r="H672" s="2" t="str">
        <f>_xlfn.XLOOKUP(F672,'customers worsheet'!B:B,'customers worsheet'!G:G)</f>
        <v>United States</v>
      </c>
      <c r="I672" t="str">
        <f>_xlfn.XLOOKUP(D672,'products worsheet'!A:A,'products worsheet'!B:B)</f>
        <v>Lib</v>
      </c>
      <c r="J672" t="str">
        <f t="shared" si="21"/>
        <v>Liberica</v>
      </c>
      <c r="K672" t="str">
        <f>_xlfn.XLOOKUP(D672,'products worsheet'!A:A,'products worsheet'!D:D)</f>
        <v>M</v>
      </c>
      <c r="L672" t="str">
        <f t="shared" si="20"/>
        <v>Medium</v>
      </c>
      <c r="M672" s="5">
        <f>_xlfn.XLOOKUP(D672,'products worsheet'!A:A,'products worsheet'!F:F)</f>
        <v>0.2</v>
      </c>
      <c r="N672" s="7">
        <f>_xlfn.XLOOKUP(D672,'products worsheet'!A:A,'products worsheet'!G:G)</f>
        <v>4.3650000000000002</v>
      </c>
      <c r="O672" s="9">
        <f>N672*E672</f>
        <v>13.095000000000001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_xlfn.XLOOKUP('orders worksheet'!C673,'customers worsheet'!A:A,'customers worsheet'!B:B)</f>
        <v>Gale Heindrick</v>
      </c>
      <c r="G673" s="2" t="str">
        <f>IF(_xlfn.XLOOKUP(F673,'customers worsheet'!B:B,'customers worsheet'!C:C," ",0)=0," ", _xlfn.XLOOKUP(F673,'customers worsheet'!B:B,'customers worsheet'!C:C," ",0))</f>
        <v>gheindrickin@usda.gov</v>
      </c>
      <c r="H673" s="2" t="str">
        <f>_xlfn.XLOOKUP(F673,'customers worsheet'!B:B,'customers worsheet'!G:G)</f>
        <v>United States</v>
      </c>
      <c r="I673" t="str">
        <f>_xlfn.XLOOKUP(D673,'products worsheet'!A:A,'products worsheet'!B:B)</f>
        <v>Rob</v>
      </c>
      <c r="J673" t="str">
        <f t="shared" si="21"/>
        <v>Robusta</v>
      </c>
      <c r="K673" t="str">
        <f>_xlfn.XLOOKUP(D673,'products worsheet'!A:A,'products worsheet'!D:D)</f>
        <v>L</v>
      </c>
      <c r="L673" t="str">
        <f t="shared" si="20"/>
        <v>Light</v>
      </c>
      <c r="M673" s="5">
        <f>_xlfn.XLOOKUP(D673,'products worsheet'!A:A,'products worsheet'!F:F)</f>
        <v>1</v>
      </c>
      <c r="N673" s="7">
        <f>_xlfn.XLOOKUP(D673,'products worsheet'!A:A,'products worsheet'!G:G)</f>
        <v>11.95</v>
      </c>
      <c r="O673" s="9">
        <f>N673*E673</f>
        <v>59.75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_xlfn.XLOOKUP('orders worksheet'!C674,'customers worsheet'!A:A,'customers worsheet'!B:B)</f>
        <v>Layne Imason</v>
      </c>
      <c r="G674" s="2" t="str">
        <f>IF(_xlfn.XLOOKUP(F674,'customers worsheet'!B:B,'customers worsheet'!C:C," ",0)=0," ", _xlfn.XLOOKUP(F674,'customers worsheet'!B:B,'customers worsheet'!C:C," ",0))</f>
        <v>limasonio@discuz.net</v>
      </c>
      <c r="H674" s="2" t="str">
        <f>_xlfn.XLOOKUP(F674,'customers worsheet'!B:B,'customers worsheet'!G:G)</f>
        <v>United States</v>
      </c>
      <c r="I674" t="str">
        <f>_xlfn.XLOOKUP(D674,'products worsheet'!A:A,'products worsheet'!B:B)</f>
        <v>Lib</v>
      </c>
      <c r="J674" t="str">
        <f t="shared" si="21"/>
        <v>Liberica</v>
      </c>
      <c r="K674" t="str">
        <f>_xlfn.XLOOKUP(D674,'products worsheet'!A:A,'products worsheet'!D:D)</f>
        <v>M</v>
      </c>
      <c r="L674" t="str">
        <f t="shared" si="20"/>
        <v>Medium</v>
      </c>
      <c r="M674" s="5">
        <f>_xlfn.XLOOKUP(D674,'products worsheet'!A:A,'products worsheet'!F:F)</f>
        <v>0.5</v>
      </c>
      <c r="N674" s="7">
        <f>_xlfn.XLOOKUP(D674,'products worsheet'!A:A,'products worsheet'!G:G)</f>
        <v>8.73</v>
      </c>
      <c r="O674" s="9">
        <f>N674*E674</f>
        <v>43.650000000000006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_xlfn.XLOOKUP('orders worksheet'!C675,'customers worsheet'!A:A,'customers worsheet'!B:B)</f>
        <v>Hazel Saill</v>
      </c>
      <c r="G675" s="2" t="str">
        <f>IF(_xlfn.XLOOKUP(F675,'customers worsheet'!B:B,'customers worsheet'!C:C," ",0)=0," ", _xlfn.XLOOKUP(F675,'customers worsheet'!B:B,'customers worsheet'!C:C," ",0))</f>
        <v>hsaillip@odnoklassniki.ru</v>
      </c>
      <c r="H675" s="2" t="str">
        <f>_xlfn.XLOOKUP(F675,'customers worsheet'!B:B,'customers worsheet'!G:G)</f>
        <v>United States</v>
      </c>
      <c r="I675" t="str">
        <f>_xlfn.XLOOKUP(D675,'products worsheet'!A:A,'products worsheet'!B:B)</f>
        <v>Exc</v>
      </c>
      <c r="J675" t="str">
        <f t="shared" si="21"/>
        <v>Excelsa</v>
      </c>
      <c r="K675" t="str">
        <f>_xlfn.XLOOKUP(D675,'products worsheet'!A:A,'products worsheet'!D:D)</f>
        <v>M</v>
      </c>
      <c r="L675" t="str">
        <f t="shared" si="20"/>
        <v>Medium</v>
      </c>
      <c r="M675" s="5">
        <f>_xlfn.XLOOKUP(D675,'products worsheet'!A:A,'products worsheet'!F:F)</f>
        <v>1</v>
      </c>
      <c r="N675" s="7">
        <f>_xlfn.XLOOKUP(D675,'products worsheet'!A:A,'products worsheet'!G:G)</f>
        <v>13.75</v>
      </c>
      <c r="O675" s="9">
        <f>N675*E675</f>
        <v>82.5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_xlfn.XLOOKUP('orders worksheet'!C676,'customers worsheet'!A:A,'customers worsheet'!B:B)</f>
        <v>Hermann Larvor</v>
      </c>
      <c r="G676" s="2" t="str">
        <f>IF(_xlfn.XLOOKUP(F676,'customers worsheet'!B:B,'customers worsheet'!C:C," ",0)=0," ", _xlfn.XLOOKUP(F676,'customers worsheet'!B:B,'customers worsheet'!C:C," ",0))</f>
        <v>hlarvoriq@last.fm</v>
      </c>
      <c r="H676" s="2" t="str">
        <f>_xlfn.XLOOKUP(F676,'customers worsheet'!B:B,'customers worsheet'!G:G)</f>
        <v>United States</v>
      </c>
      <c r="I676" t="str">
        <f>_xlfn.XLOOKUP(D676,'products worsheet'!A:A,'products worsheet'!B:B)</f>
        <v>Ara</v>
      </c>
      <c r="J676" t="str">
        <f t="shared" si="21"/>
        <v>Arabica</v>
      </c>
      <c r="K676" t="str">
        <f>_xlfn.XLOOKUP(D676,'products worsheet'!A:A,'products worsheet'!D:D)</f>
        <v>L</v>
      </c>
      <c r="L676" t="str">
        <f t="shared" si="20"/>
        <v>Light</v>
      </c>
      <c r="M676" s="5">
        <f>_xlfn.XLOOKUP(D676,'products worsheet'!A:A,'products worsheet'!F:F)</f>
        <v>2.5</v>
      </c>
      <c r="N676" s="7">
        <f>_xlfn.XLOOKUP(D676,'products worsheet'!A:A,'products worsheet'!G:G)</f>
        <v>29.784999999999997</v>
      </c>
      <c r="O676" s="9">
        <f>N676*E676</f>
        <v>178.70999999999998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_xlfn.XLOOKUP('orders worksheet'!C677,'customers worsheet'!A:A,'customers worsheet'!B:B)</f>
        <v>Terri Lyford</v>
      </c>
      <c r="G677" s="2" t="str">
        <f>IF(_xlfn.XLOOKUP(F677,'customers worsheet'!B:B,'customers worsheet'!C:C," ",0)=0," ", _xlfn.XLOOKUP(F677,'customers worsheet'!B:B,'customers worsheet'!C:C," ",0))</f>
        <v xml:space="preserve"> </v>
      </c>
      <c r="H677" s="2" t="str">
        <f>_xlfn.XLOOKUP(F677,'customers worsheet'!B:B,'customers worsheet'!G:G)</f>
        <v>United States</v>
      </c>
      <c r="I677" t="str">
        <f>_xlfn.XLOOKUP(D677,'products worsheet'!A:A,'products worsheet'!B:B)</f>
        <v>Lib</v>
      </c>
      <c r="J677" t="str">
        <f t="shared" si="21"/>
        <v>Liberica</v>
      </c>
      <c r="K677" t="str">
        <f>_xlfn.XLOOKUP(D677,'products worsheet'!A:A,'products worsheet'!D:D)</f>
        <v>D</v>
      </c>
      <c r="L677" t="str">
        <f t="shared" si="20"/>
        <v>Dark</v>
      </c>
      <c r="M677" s="5">
        <f>_xlfn.XLOOKUP(D677,'products worsheet'!A:A,'products worsheet'!F:F)</f>
        <v>2.5</v>
      </c>
      <c r="N677" s="7">
        <f>_xlfn.XLOOKUP(D677,'products worsheet'!A:A,'products worsheet'!G:G)</f>
        <v>29.784999999999997</v>
      </c>
      <c r="O677" s="9">
        <f>N677*E677</f>
        <v>119.13999999999999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_xlfn.XLOOKUP('orders worksheet'!C678,'customers worsheet'!A:A,'customers worsheet'!B:B)</f>
        <v>Gabey Cogan</v>
      </c>
      <c r="G678" s="2" t="str">
        <f>IF(_xlfn.XLOOKUP(F678,'customers worsheet'!B:B,'customers worsheet'!C:C," ",0)=0," ", _xlfn.XLOOKUP(F678,'customers worsheet'!B:B,'customers worsheet'!C:C," ",0))</f>
        <v xml:space="preserve"> </v>
      </c>
      <c r="H678" s="2" t="str">
        <f>_xlfn.XLOOKUP(F678,'customers worsheet'!B:B,'customers worsheet'!G:G)</f>
        <v>United States</v>
      </c>
      <c r="I678" t="str">
        <f>_xlfn.XLOOKUP(D678,'products worsheet'!A:A,'products worsheet'!B:B)</f>
        <v>Lib</v>
      </c>
      <c r="J678" t="str">
        <f t="shared" si="21"/>
        <v>Liberica</v>
      </c>
      <c r="K678" t="str">
        <f>_xlfn.XLOOKUP(D678,'products worsheet'!A:A,'products worsheet'!D:D)</f>
        <v>L</v>
      </c>
      <c r="L678" t="str">
        <f t="shared" si="20"/>
        <v>Light</v>
      </c>
      <c r="M678" s="5">
        <f>_xlfn.XLOOKUP(D678,'products worsheet'!A:A,'products worsheet'!F:F)</f>
        <v>0.5</v>
      </c>
      <c r="N678" s="7">
        <f>_xlfn.XLOOKUP(D678,'products worsheet'!A:A,'products worsheet'!G:G)</f>
        <v>9.51</v>
      </c>
      <c r="O678" s="9">
        <f>N678*E678</f>
        <v>47.55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_xlfn.XLOOKUP('orders worksheet'!C679,'customers worsheet'!A:A,'customers worsheet'!B:B)</f>
        <v>Charin Penwarden</v>
      </c>
      <c r="G679" s="2" t="str">
        <f>IF(_xlfn.XLOOKUP(F679,'customers worsheet'!B:B,'customers worsheet'!C:C," ",0)=0," ", _xlfn.XLOOKUP(F679,'customers worsheet'!B:B,'customers worsheet'!C:C," ",0))</f>
        <v>cpenwardenit@mlb.com</v>
      </c>
      <c r="H679" s="2" t="str">
        <f>_xlfn.XLOOKUP(F679,'customers worsheet'!B:B,'customers worsheet'!G:G)</f>
        <v>Ireland</v>
      </c>
      <c r="I679" t="str">
        <f>_xlfn.XLOOKUP(D679,'products worsheet'!A:A,'products worsheet'!B:B)</f>
        <v>Lib</v>
      </c>
      <c r="J679" t="str">
        <f t="shared" si="21"/>
        <v>Liberica</v>
      </c>
      <c r="K679" t="str">
        <f>_xlfn.XLOOKUP(D679,'products worsheet'!A:A,'products worsheet'!D:D)</f>
        <v>M</v>
      </c>
      <c r="L679" t="str">
        <f t="shared" si="20"/>
        <v>Medium</v>
      </c>
      <c r="M679" s="5">
        <f>_xlfn.XLOOKUP(D679,'products worsheet'!A:A,'products worsheet'!F:F)</f>
        <v>0.5</v>
      </c>
      <c r="N679" s="7">
        <f>_xlfn.XLOOKUP(D679,'products worsheet'!A:A,'products worsheet'!G:G)</f>
        <v>8.73</v>
      </c>
      <c r="O679" s="9">
        <f>N679*E679</f>
        <v>43.650000000000006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_xlfn.XLOOKUP('orders worksheet'!C680,'customers worsheet'!A:A,'customers worsheet'!B:B)</f>
        <v>Milty Middis</v>
      </c>
      <c r="G680" s="2" t="str">
        <f>IF(_xlfn.XLOOKUP(F680,'customers worsheet'!B:B,'customers worsheet'!C:C," ",0)=0," ", _xlfn.XLOOKUP(F680,'customers worsheet'!B:B,'customers worsheet'!C:C," ",0))</f>
        <v>mmiddisiu@dmoz.org</v>
      </c>
      <c r="H680" s="2" t="str">
        <f>_xlfn.XLOOKUP(F680,'customers worsheet'!B:B,'customers worsheet'!G:G)</f>
        <v>United States</v>
      </c>
      <c r="I680" t="str">
        <f>_xlfn.XLOOKUP(D680,'products worsheet'!A:A,'products worsheet'!B:B)</f>
        <v>Ara</v>
      </c>
      <c r="J680" t="str">
        <f t="shared" si="21"/>
        <v>Arabica</v>
      </c>
      <c r="K680" t="str">
        <f>_xlfn.XLOOKUP(D680,'products worsheet'!A:A,'products worsheet'!D:D)</f>
        <v>L</v>
      </c>
      <c r="L680" t="str">
        <f t="shared" si="20"/>
        <v>Light</v>
      </c>
      <c r="M680" s="5">
        <f>_xlfn.XLOOKUP(D680,'products worsheet'!A:A,'products worsheet'!F:F)</f>
        <v>2.5</v>
      </c>
      <c r="N680" s="7">
        <f>_xlfn.XLOOKUP(D680,'products worsheet'!A:A,'products worsheet'!G:G)</f>
        <v>29.784999999999997</v>
      </c>
      <c r="O680" s="9">
        <f>N680*E680</f>
        <v>178.70999999999998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_xlfn.XLOOKUP('orders worksheet'!C681,'customers worsheet'!A:A,'customers worsheet'!B:B)</f>
        <v>Adrianne Vairow</v>
      </c>
      <c r="G681" s="2" t="str">
        <f>IF(_xlfn.XLOOKUP(F681,'customers worsheet'!B:B,'customers worsheet'!C:C," ",0)=0," ", _xlfn.XLOOKUP(F681,'customers worsheet'!B:B,'customers worsheet'!C:C," ",0))</f>
        <v>avairowiv@studiopress.com</v>
      </c>
      <c r="H681" s="2" t="str">
        <f>_xlfn.XLOOKUP(F681,'customers worsheet'!B:B,'customers worsheet'!G:G)</f>
        <v>United Kingdom</v>
      </c>
      <c r="I681" t="str">
        <f>_xlfn.XLOOKUP(D681,'products worsheet'!A:A,'products worsheet'!B:B)</f>
        <v>Rob</v>
      </c>
      <c r="J681" t="str">
        <f t="shared" si="21"/>
        <v>Robusta</v>
      </c>
      <c r="K681" t="str">
        <f>_xlfn.XLOOKUP(D681,'products worsheet'!A:A,'products worsheet'!D:D)</f>
        <v>L</v>
      </c>
      <c r="L681" t="str">
        <f t="shared" si="20"/>
        <v>Light</v>
      </c>
      <c r="M681" s="5">
        <f>_xlfn.XLOOKUP(D681,'products worsheet'!A:A,'products worsheet'!F:F)</f>
        <v>2.5</v>
      </c>
      <c r="N681" s="7">
        <f>_xlfn.XLOOKUP(D681,'products worsheet'!A:A,'products worsheet'!G:G)</f>
        <v>27.484999999999996</v>
      </c>
      <c r="O681" s="9">
        <f>N681*E681</f>
        <v>27.484999999999996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_xlfn.XLOOKUP('orders worksheet'!C682,'customers worsheet'!A:A,'customers worsheet'!B:B)</f>
        <v>Anjanette Goldie</v>
      </c>
      <c r="G682" s="2" t="str">
        <f>IF(_xlfn.XLOOKUP(F682,'customers worsheet'!B:B,'customers worsheet'!C:C," ",0)=0," ", _xlfn.XLOOKUP(F682,'customers worsheet'!B:B,'customers worsheet'!C:C," ",0))</f>
        <v>agoldieiw@goo.gl</v>
      </c>
      <c r="H682" s="2" t="str">
        <f>_xlfn.XLOOKUP(F682,'customers worsheet'!B:B,'customers worsheet'!G:G)</f>
        <v>United States</v>
      </c>
      <c r="I682" t="str">
        <f>_xlfn.XLOOKUP(D682,'products worsheet'!A:A,'products worsheet'!B:B)</f>
        <v>Ara</v>
      </c>
      <c r="J682" t="str">
        <f t="shared" si="21"/>
        <v>Arabica</v>
      </c>
      <c r="K682" t="str">
        <f>_xlfn.XLOOKUP(D682,'products worsheet'!A:A,'products worsheet'!D:D)</f>
        <v>M</v>
      </c>
      <c r="L682" t="str">
        <f t="shared" si="20"/>
        <v>Medium</v>
      </c>
      <c r="M682" s="5">
        <f>_xlfn.XLOOKUP(D682,'products worsheet'!A:A,'products worsheet'!F:F)</f>
        <v>1</v>
      </c>
      <c r="N682" s="7">
        <f>_xlfn.XLOOKUP(D682,'products worsheet'!A:A,'products worsheet'!G:G)</f>
        <v>11.25</v>
      </c>
      <c r="O682" s="9">
        <f>N682*E682</f>
        <v>56.25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_xlfn.XLOOKUP('orders worksheet'!C683,'customers worsheet'!A:A,'customers worsheet'!B:B)</f>
        <v>Nicky Ayris</v>
      </c>
      <c r="G683" s="2" t="str">
        <f>IF(_xlfn.XLOOKUP(F683,'customers worsheet'!B:B,'customers worsheet'!C:C," ",0)=0," ", _xlfn.XLOOKUP(F683,'customers worsheet'!B:B,'customers worsheet'!C:C," ",0))</f>
        <v>nayrisix@t-online.de</v>
      </c>
      <c r="H683" s="2" t="str">
        <f>_xlfn.XLOOKUP(F683,'customers worsheet'!B:B,'customers worsheet'!G:G)</f>
        <v>United Kingdom</v>
      </c>
      <c r="I683" t="str">
        <f>_xlfn.XLOOKUP(D683,'products worsheet'!A:A,'products worsheet'!B:B)</f>
        <v>Lib</v>
      </c>
      <c r="J683" t="str">
        <f t="shared" si="21"/>
        <v>Liberica</v>
      </c>
      <c r="K683" t="str">
        <f>_xlfn.XLOOKUP(D683,'products worsheet'!A:A,'products worsheet'!D:D)</f>
        <v>L</v>
      </c>
      <c r="L683" t="str">
        <f t="shared" si="20"/>
        <v>Light</v>
      </c>
      <c r="M683" s="5">
        <f>_xlfn.XLOOKUP(D683,'products worsheet'!A:A,'products worsheet'!F:F)</f>
        <v>0.2</v>
      </c>
      <c r="N683" s="7">
        <f>_xlfn.XLOOKUP(D683,'products worsheet'!A:A,'products worsheet'!G:G)</f>
        <v>4.7549999999999999</v>
      </c>
      <c r="O683" s="9">
        <f>N683*E683</f>
        <v>9.51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_xlfn.XLOOKUP('orders worksheet'!C684,'customers worsheet'!A:A,'customers worsheet'!B:B)</f>
        <v>Laryssa Benediktovich</v>
      </c>
      <c r="G684" s="2" t="str">
        <f>IF(_xlfn.XLOOKUP(F684,'customers worsheet'!B:B,'customers worsheet'!C:C," ",0)=0," ", _xlfn.XLOOKUP(F684,'customers worsheet'!B:B,'customers worsheet'!C:C," ",0))</f>
        <v>lbenediktovichiy@wunderground.com</v>
      </c>
      <c r="H684" s="2" t="str">
        <f>_xlfn.XLOOKUP(F684,'customers worsheet'!B:B,'customers worsheet'!G:G)</f>
        <v>United States</v>
      </c>
      <c r="I684" t="str">
        <f>_xlfn.XLOOKUP(D684,'products worsheet'!A:A,'products worsheet'!B:B)</f>
        <v>Exc</v>
      </c>
      <c r="J684" t="str">
        <f t="shared" si="21"/>
        <v>Excelsa</v>
      </c>
      <c r="K684" t="str">
        <f>_xlfn.XLOOKUP(D684,'products worsheet'!A:A,'products worsheet'!D:D)</f>
        <v>M</v>
      </c>
      <c r="L684" t="str">
        <f t="shared" si="20"/>
        <v>Medium</v>
      </c>
      <c r="M684" s="5">
        <f>_xlfn.XLOOKUP(D684,'products worsheet'!A:A,'products worsheet'!F:F)</f>
        <v>0.2</v>
      </c>
      <c r="N684" s="7">
        <f>_xlfn.XLOOKUP(D684,'products worsheet'!A:A,'products worsheet'!G:G)</f>
        <v>4.125</v>
      </c>
      <c r="O684" s="9">
        <f>N684*E684</f>
        <v>8.25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_xlfn.XLOOKUP('orders worksheet'!C685,'customers worsheet'!A:A,'customers worsheet'!B:B)</f>
        <v>Theo Jacobovitz</v>
      </c>
      <c r="G685" s="2" t="str">
        <f>IF(_xlfn.XLOOKUP(F685,'customers worsheet'!B:B,'customers worsheet'!C:C," ",0)=0," ", _xlfn.XLOOKUP(F685,'customers worsheet'!B:B,'customers worsheet'!C:C," ",0))</f>
        <v>tjacobovitziz@cbc.ca</v>
      </c>
      <c r="H685" s="2" t="str">
        <f>_xlfn.XLOOKUP(F685,'customers worsheet'!B:B,'customers worsheet'!G:G)</f>
        <v>United States</v>
      </c>
      <c r="I685" t="str">
        <f>_xlfn.XLOOKUP(D685,'products worsheet'!A:A,'products worsheet'!B:B)</f>
        <v>Lib</v>
      </c>
      <c r="J685" t="str">
        <f t="shared" si="21"/>
        <v>Liberica</v>
      </c>
      <c r="K685" t="str">
        <f>_xlfn.XLOOKUP(D685,'products worsheet'!A:A,'products worsheet'!D:D)</f>
        <v>D</v>
      </c>
      <c r="L685" t="str">
        <f t="shared" si="20"/>
        <v>Dark</v>
      </c>
      <c r="M685" s="5">
        <f>_xlfn.XLOOKUP(D685,'products worsheet'!A:A,'products worsheet'!F:F)</f>
        <v>0.5</v>
      </c>
      <c r="N685" s="7">
        <f>_xlfn.XLOOKUP(D685,'products worsheet'!A:A,'products worsheet'!G:G)</f>
        <v>7.77</v>
      </c>
      <c r="O685" s="9">
        <f>N685*E685</f>
        <v>46.62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_xlfn.XLOOKUP('orders worksheet'!C686,'customers worsheet'!A:A,'customers worsheet'!B:B)</f>
        <v>Becca Ableson</v>
      </c>
      <c r="G686" s="2" t="str">
        <f>IF(_xlfn.XLOOKUP(F686,'customers worsheet'!B:B,'customers worsheet'!C:C," ",0)=0," ", _xlfn.XLOOKUP(F686,'customers worsheet'!B:B,'customers worsheet'!C:C," ",0))</f>
        <v xml:space="preserve"> </v>
      </c>
      <c r="H686" s="2" t="str">
        <f>_xlfn.XLOOKUP(F686,'customers worsheet'!B:B,'customers worsheet'!G:G)</f>
        <v>United States</v>
      </c>
      <c r="I686" t="str">
        <f>_xlfn.XLOOKUP(D686,'products worsheet'!A:A,'products worsheet'!B:B)</f>
        <v>Rob</v>
      </c>
      <c r="J686" t="str">
        <f t="shared" si="21"/>
        <v>Robusta</v>
      </c>
      <c r="K686" t="str">
        <f>_xlfn.XLOOKUP(D686,'products worsheet'!A:A,'products worsheet'!D:D)</f>
        <v>L</v>
      </c>
      <c r="L686" t="str">
        <f t="shared" si="20"/>
        <v>Light</v>
      </c>
      <c r="M686" s="5">
        <f>_xlfn.XLOOKUP(D686,'products worsheet'!A:A,'products worsheet'!F:F)</f>
        <v>1</v>
      </c>
      <c r="N686" s="7">
        <f>_xlfn.XLOOKUP(D686,'products worsheet'!A:A,'products worsheet'!G:G)</f>
        <v>11.95</v>
      </c>
      <c r="O686" s="9">
        <f>N686*E686</f>
        <v>71.699999999999989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_xlfn.XLOOKUP('orders worksheet'!C687,'customers worsheet'!A:A,'customers worsheet'!B:B)</f>
        <v>Jeno Druitt</v>
      </c>
      <c r="G687" s="2" t="str">
        <f>IF(_xlfn.XLOOKUP(F687,'customers worsheet'!B:B,'customers worsheet'!C:C," ",0)=0," ", _xlfn.XLOOKUP(F687,'customers worsheet'!B:B,'customers worsheet'!C:C," ",0))</f>
        <v>jdruittj1@feedburner.com</v>
      </c>
      <c r="H687" s="2" t="str">
        <f>_xlfn.XLOOKUP(F687,'customers worsheet'!B:B,'customers worsheet'!G:G)</f>
        <v>United States</v>
      </c>
      <c r="I687" t="str">
        <f>_xlfn.XLOOKUP(D687,'products worsheet'!A:A,'products worsheet'!B:B)</f>
        <v>Lib</v>
      </c>
      <c r="J687" t="str">
        <f t="shared" si="21"/>
        <v>Liberica</v>
      </c>
      <c r="K687" t="str">
        <f>_xlfn.XLOOKUP(D687,'products worsheet'!A:A,'products worsheet'!D:D)</f>
        <v>L</v>
      </c>
      <c r="L687" t="str">
        <f t="shared" si="20"/>
        <v>Light</v>
      </c>
      <c r="M687" s="5">
        <f>_xlfn.XLOOKUP(D687,'products worsheet'!A:A,'products worsheet'!F:F)</f>
        <v>2.5</v>
      </c>
      <c r="N687" s="7">
        <f>_xlfn.XLOOKUP(D687,'products worsheet'!A:A,'products worsheet'!G:G)</f>
        <v>36.454999999999998</v>
      </c>
      <c r="O687" s="9">
        <f>N687*E687</f>
        <v>72.91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_xlfn.XLOOKUP('orders worksheet'!C688,'customers worsheet'!A:A,'customers worsheet'!B:B)</f>
        <v>Deonne Shortall</v>
      </c>
      <c r="G688" s="2" t="str">
        <f>IF(_xlfn.XLOOKUP(F688,'customers worsheet'!B:B,'customers worsheet'!C:C," ",0)=0," ", _xlfn.XLOOKUP(F688,'customers worsheet'!B:B,'customers worsheet'!C:C," ",0))</f>
        <v>dshortallj2@wikipedia.org</v>
      </c>
      <c r="H688" s="2" t="str">
        <f>_xlfn.XLOOKUP(F688,'customers worsheet'!B:B,'customers worsheet'!G:G)</f>
        <v>United States</v>
      </c>
      <c r="I688" t="str">
        <f>_xlfn.XLOOKUP(D688,'products worsheet'!A:A,'products worsheet'!B:B)</f>
        <v>Rob</v>
      </c>
      <c r="J688" t="str">
        <f t="shared" si="21"/>
        <v>Robusta</v>
      </c>
      <c r="K688" t="str">
        <f>_xlfn.XLOOKUP(D688,'products worsheet'!A:A,'products worsheet'!D:D)</f>
        <v>D</v>
      </c>
      <c r="L688" t="str">
        <f t="shared" si="20"/>
        <v>Dark</v>
      </c>
      <c r="M688" s="5">
        <f>_xlfn.XLOOKUP(D688,'products worsheet'!A:A,'products worsheet'!F:F)</f>
        <v>0.2</v>
      </c>
      <c r="N688" s="7">
        <f>_xlfn.XLOOKUP(D688,'products worsheet'!A:A,'products worsheet'!G:G)</f>
        <v>2.6849999999999996</v>
      </c>
      <c r="O688" s="9">
        <f>N688*E688</f>
        <v>8.0549999999999997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_xlfn.XLOOKUP('orders worksheet'!C689,'customers worsheet'!A:A,'customers worsheet'!B:B)</f>
        <v>Wilton Cottier</v>
      </c>
      <c r="G689" s="2" t="str">
        <f>IF(_xlfn.XLOOKUP(F689,'customers worsheet'!B:B,'customers worsheet'!C:C," ",0)=0," ", _xlfn.XLOOKUP(F689,'customers worsheet'!B:B,'customers worsheet'!C:C," ",0))</f>
        <v>wcottierj3@cafepress.com</v>
      </c>
      <c r="H689" s="2" t="str">
        <f>_xlfn.XLOOKUP(F689,'customers worsheet'!B:B,'customers worsheet'!G:G)</f>
        <v>United States</v>
      </c>
      <c r="I689" t="str">
        <f>_xlfn.XLOOKUP(D689,'products worsheet'!A:A,'products worsheet'!B:B)</f>
        <v>Exc</v>
      </c>
      <c r="J689" t="str">
        <f t="shared" si="21"/>
        <v>Excelsa</v>
      </c>
      <c r="K689" t="str">
        <f>_xlfn.XLOOKUP(D689,'products worsheet'!A:A,'products worsheet'!D:D)</f>
        <v>M</v>
      </c>
      <c r="L689" t="str">
        <f t="shared" si="20"/>
        <v>Medium</v>
      </c>
      <c r="M689" s="5">
        <f>_xlfn.XLOOKUP(D689,'products worsheet'!A:A,'products worsheet'!F:F)</f>
        <v>0.5</v>
      </c>
      <c r="N689" s="7">
        <f>_xlfn.XLOOKUP(D689,'products worsheet'!A:A,'products worsheet'!G:G)</f>
        <v>8.25</v>
      </c>
      <c r="O689" s="9">
        <f>N689*E689</f>
        <v>16.5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_xlfn.XLOOKUP('orders worksheet'!C690,'customers worsheet'!A:A,'customers worsheet'!B:B)</f>
        <v>Kevan Grinsted</v>
      </c>
      <c r="G690" s="2" t="str">
        <f>IF(_xlfn.XLOOKUP(F690,'customers worsheet'!B:B,'customers worsheet'!C:C," ",0)=0," ", _xlfn.XLOOKUP(F690,'customers worsheet'!B:B,'customers worsheet'!C:C," ",0))</f>
        <v>kgrinstedj4@google.com.br</v>
      </c>
      <c r="H690" s="2" t="str">
        <f>_xlfn.XLOOKUP(F690,'customers worsheet'!B:B,'customers worsheet'!G:G)</f>
        <v>Ireland</v>
      </c>
      <c r="I690" t="str">
        <f>_xlfn.XLOOKUP(D690,'products worsheet'!A:A,'products worsheet'!B:B)</f>
        <v>Ara</v>
      </c>
      <c r="J690" t="str">
        <f t="shared" si="21"/>
        <v>Arabica</v>
      </c>
      <c r="K690" t="str">
        <f>_xlfn.XLOOKUP(D690,'products worsheet'!A:A,'products worsheet'!D:D)</f>
        <v>L</v>
      </c>
      <c r="L690" t="str">
        <f t="shared" si="20"/>
        <v>Light</v>
      </c>
      <c r="M690" s="5">
        <f>_xlfn.XLOOKUP(D690,'products worsheet'!A:A,'products worsheet'!F:F)</f>
        <v>1</v>
      </c>
      <c r="N690" s="7">
        <f>_xlfn.XLOOKUP(D690,'products worsheet'!A:A,'products worsheet'!G:G)</f>
        <v>12.95</v>
      </c>
      <c r="O690" s="9">
        <f>N690*E690</f>
        <v>64.75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_xlfn.XLOOKUP('orders worksheet'!C691,'customers worsheet'!A:A,'customers worsheet'!B:B)</f>
        <v>Dionne Skyner</v>
      </c>
      <c r="G691" s="2" t="str">
        <f>IF(_xlfn.XLOOKUP(F691,'customers worsheet'!B:B,'customers worsheet'!C:C," ",0)=0," ", _xlfn.XLOOKUP(F691,'customers worsheet'!B:B,'customers worsheet'!C:C," ",0))</f>
        <v>dskynerj5@hubpages.com</v>
      </c>
      <c r="H691" s="2" t="str">
        <f>_xlfn.XLOOKUP(F691,'customers worsheet'!B:B,'customers worsheet'!G:G)</f>
        <v>United States</v>
      </c>
      <c r="I691" t="str">
        <f>_xlfn.XLOOKUP(D691,'products worsheet'!A:A,'products worsheet'!B:B)</f>
        <v>Ara</v>
      </c>
      <c r="J691" t="str">
        <f t="shared" si="21"/>
        <v>Arabica</v>
      </c>
      <c r="K691" t="str">
        <f>_xlfn.XLOOKUP(D691,'products worsheet'!A:A,'products worsheet'!D:D)</f>
        <v>M</v>
      </c>
      <c r="L691" t="str">
        <f t="shared" si="20"/>
        <v>Medium</v>
      </c>
      <c r="M691" s="5">
        <f>_xlfn.XLOOKUP(D691,'products worsheet'!A:A,'products worsheet'!F:F)</f>
        <v>0.5</v>
      </c>
      <c r="N691" s="7">
        <f>_xlfn.XLOOKUP(D691,'products worsheet'!A:A,'products worsheet'!G:G)</f>
        <v>6.75</v>
      </c>
      <c r="O691" s="9">
        <f>N691*E691</f>
        <v>33.75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_xlfn.XLOOKUP('orders worksheet'!C692,'customers worsheet'!A:A,'customers worsheet'!B:B)</f>
        <v>Francesco Dressel</v>
      </c>
      <c r="G692" s="2" t="str">
        <f>IF(_xlfn.XLOOKUP(F692,'customers worsheet'!B:B,'customers worsheet'!C:C," ",0)=0," ", _xlfn.XLOOKUP(F692,'customers worsheet'!B:B,'customers worsheet'!C:C," ",0))</f>
        <v xml:space="preserve"> </v>
      </c>
      <c r="H692" s="2" t="str">
        <f>_xlfn.XLOOKUP(F692,'customers worsheet'!B:B,'customers worsheet'!G:G)</f>
        <v>United States</v>
      </c>
      <c r="I692" t="str">
        <f>_xlfn.XLOOKUP(D692,'products worsheet'!A:A,'products worsheet'!B:B)</f>
        <v>Lib</v>
      </c>
      <c r="J692" t="str">
        <f t="shared" si="21"/>
        <v>Liberica</v>
      </c>
      <c r="K692" t="str">
        <f>_xlfn.XLOOKUP(D692,'products worsheet'!A:A,'products worsheet'!D:D)</f>
        <v>D</v>
      </c>
      <c r="L692" t="str">
        <f t="shared" si="20"/>
        <v>Dark</v>
      </c>
      <c r="M692" s="5">
        <f>_xlfn.XLOOKUP(D692,'products worsheet'!A:A,'products worsheet'!F:F)</f>
        <v>2.5</v>
      </c>
      <c r="N692" s="7">
        <f>_xlfn.XLOOKUP(D692,'products worsheet'!A:A,'products worsheet'!G:G)</f>
        <v>29.784999999999997</v>
      </c>
      <c r="O692" s="9">
        <f>N692*E692</f>
        <v>178.70999999999998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_xlfn.XLOOKUP('orders worksheet'!C693,'customers worsheet'!A:A,'customers worsheet'!B:B)</f>
        <v>Jimmy Dymoke</v>
      </c>
      <c r="G693" s="2" t="str">
        <f>IF(_xlfn.XLOOKUP(F693,'customers worsheet'!B:B,'customers worsheet'!C:C," ",0)=0," ", _xlfn.XLOOKUP(F693,'customers worsheet'!B:B,'customers worsheet'!C:C," ",0))</f>
        <v>jdymokeje@prnewswire.com</v>
      </c>
      <c r="H693" s="2" t="str">
        <f>_xlfn.XLOOKUP(F693,'customers worsheet'!B:B,'customers worsheet'!G:G)</f>
        <v>Ireland</v>
      </c>
      <c r="I693" t="str">
        <f>_xlfn.XLOOKUP(D693,'products worsheet'!A:A,'products worsheet'!B:B)</f>
        <v>Ara</v>
      </c>
      <c r="J693" t="str">
        <f t="shared" si="21"/>
        <v>Arabica</v>
      </c>
      <c r="K693" t="str">
        <f>_xlfn.XLOOKUP(D693,'products worsheet'!A:A,'products worsheet'!D:D)</f>
        <v>M</v>
      </c>
      <c r="L693" t="str">
        <f t="shared" si="20"/>
        <v>Medium</v>
      </c>
      <c r="M693" s="5">
        <f>_xlfn.XLOOKUP(D693,'products worsheet'!A:A,'products worsheet'!F:F)</f>
        <v>1</v>
      </c>
      <c r="N693" s="7">
        <f>_xlfn.XLOOKUP(D693,'products worsheet'!A:A,'products worsheet'!G:G)</f>
        <v>11.25</v>
      </c>
      <c r="O693" s="9">
        <f>N693*E693</f>
        <v>22.5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_xlfn.XLOOKUP('orders worksheet'!C694,'customers worsheet'!A:A,'customers worsheet'!B:B)</f>
        <v>Ambrosio Weinmann</v>
      </c>
      <c r="G694" s="2" t="str">
        <f>IF(_xlfn.XLOOKUP(F694,'customers worsheet'!B:B,'customers worsheet'!C:C," ",0)=0," ", _xlfn.XLOOKUP(F694,'customers worsheet'!B:B,'customers worsheet'!C:C," ",0))</f>
        <v>aweinmannj8@shinystat.com</v>
      </c>
      <c r="H694" s="2" t="str">
        <f>_xlfn.XLOOKUP(F694,'customers worsheet'!B:B,'customers worsheet'!G:G)</f>
        <v>United States</v>
      </c>
      <c r="I694" t="str">
        <f>_xlfn.XLOOKUP(D694,'products worsheet'!A:A,'products worsheet'!B:B)</f>
        <v>Lib</v>
      </c>
      <c r="J694" t="str">
        <f t="shared" si="21"/>
        <v>Liberica</v>
      </c>
      <c r="K694" t="str">
        <f>_xlfn.XLOOKUP(D694,'products worsheet'!A:A,'products worsheet'!D:D)</f>
        <v>D</v>
      </c>
      <c r="L694" t="str">
        <f t="shared" si="20"/>
        <v>Dark</v>
      </c>
      <c r="M694" s="5">
        <f>_xlfn.XLOOKUP(D694,'products worsheet'!A:A,'products worsheet'!F:F)</f>
        <v>1</v>
      </c>
      <c r="N694" s="7">
        <f>_xlfn.XLOOKUP(D694,'products worsheet'!A:A,'products worsheet'!G:G)</f>
        <v>12.95</v>
      </c>
      <c r="O694" s="9">
        <f>N694*E694</f>
        <v>12.95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_xlfn.XLOOKUP('orders worksheet'!C695,'customers worsheet'!A:A,'customers worsheet'!B:B)</f>
        <v>Elden Andriessen</v>
      </c>
      <c r="G695" s="2" t="str">
        <f>IF(_xlfn.XLOOKUP(F695,'customers worsheet'!B:B,'customers worsheet'!C:C," ",0)=0," ", _xlfn.XLOOKUP(F695,'customers worsheet'!B:B,'customers worsheet'!C:C," ",0))</f>
        <v>eandriessenj9@europa.eu</v>
      </c>
      <c r="H695" s="2" t="str">
        <f>_xlfn.XLOOKUP(F695,'customers worsheet'!B:B,'customers worsheet'!G:G)</f>
        <v>United States</v>
      </c>
      <c r="I695" t="str">
        <f>_xlfn.XLOOKUP(D695,'products worsheet'!A:A,'products worsheet'!B:B)</f>
        <v>Ara</v>
      </c>
      <c r="J695" t="str">
        <f t="shared" si="21"/>
        <v>Arabica</v>
      </c>
      <c r="K695" t="str">
        <f>_xlfn.XLOOKUP(D695,'products worsheet'!A:A,'products worsheet'!D:D)</f>
        <v>M</v>
      </c>
      <c r="L695" t="str">
        <f t="shared" si="20"/>
        <v>Medium</v>
      </c>
      <c r="M695" s="5">
        <f>_xlfn.XLOOKUP(D695,'products worsheet'!A:A,'products worsheet'!F:F)</f>
        <v>2.5</v>
      </c>
      <c r="N695" s="7">
        <f>_xlfn.XLOOKUP(D695,'products worsheet'!A:A,'products worsheet'!G:G)</f>
        <v>25.874999999999996</v>
      </c>
      <c r="O695" s="9">
        <f>N695*E695</f>
        <v>51.749999999999993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_xlfn.XLOOKUP('orders worksheet'!C696,'customers worsheet'!A:A,'customers worsheet'!B:B)</f>
        <v>Roxie Deaconson</v>
      </c>
      <c r="G696" s="2" t="str">
        <f>IF(_xlfn.XLOOKUP(F696,'customers worsheet'!B:B,'customers worsheet'!C:C," ",0)=0," ", _xlfn.XLOOKUP(F696,'customers worsheet'!B:B,'customers worsheet'!C:C," ",0))</f>
        <v>rdeaconsonja@archive.org</v>
      </c>
      <c r="H696" s="2" t="str">
        <f>_xlfn.XLOOKUP(F696,'customers worsheet'!B:B,'customers worsheet'!G:G)</f>
        <v>United States</v>
      </c>
      <c r="I696" t="str">
        <f>_xlfn.XLOOKUP(D696,'products worsheet'!A:A,'products worsheet'!B:B)</f>
        <v>Exc</v>
      </c>
      <c r="J696" t="str">
        <f t="shared" si="21"/>
        <v>Excelsa</v>
      </c>
      <c r="K696" t="str">
        <f>_xlfn.XLOOKUP(D696,'products worsheet'!A:A,'products worsheet'!D:D)</f>
        <v>D</v>
      </c>
      <c r="L696" t="str">
        <f t="shared" si="20"/>
        <v>Dark</v>
      </c>
      <c r="M696" s="5">
        <f>_xlfn.XLOOKUP(D696,'products worsheet'!A:A,'products worsheet'!F:F)</f>
        <v>0.5</v>
      </c>
      <c r="N696" s="7">
        <f>_xlfn.XLOOKUP(D696,'products worsheet'!A:A,'products worsheet'!G:G)</f>
        <v>7.29</v>
      </c>
      <c r="O696" s="9">
        <f>N696*E696</f>
        <v>36.450000000000003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_xlfn.XLOOKUP('orders worksheet'!C697,'customers worsheet'!A:A,'customers worsheet'!B:B)</f>
        <v>Davida Caro</v>
      </c>
      <c r="G697" s="2" t="str">
        <f>IF(_xlfn.XLOOKUP(F697,'customers worsheet'!B:B,'customers worsheet'!C:C," ",0)=0," ", _xlfn.XLOOKUP(F697,'customers worsheet'!B:B,'customers worsheet'!C:C," ",0))</f>
        <v>dcarojb@twitter.com</v>
      </c>
      <c r="H697" s="2" t="str">
        <f>_xlfn.XLOOKUP(F697,'customers worsheet'!B:B,'customers worsheet'!G:G)</f>
        <v>United States</v>
      </c>
      <c r="I697" t="str">
        <f>_xlfn.XLOOKUP(D697,'products worsheet'!A:A,'products worsheet'!B:B)</f>
        <v>Lib</v>
      </c>
      <c r="J697" t="str">
        <f t="shared" si="21"/>
        <v>Liberica</v>
      </c>
      <c r="K697" t="str">
        <f>_xlfn.XLOOKUP(D697,'products worsheet'!A:A,'products worsheet'!D:D)</f>
        <v>L</v>
      </c>
      <c r="L697" t="str">
        <f t="shared" si="20"/>
        <v>Light</v>
      </c>
      <c r="M697" s="5">
        <f>_xlfn.XLOOKUP(D697,'products worsheet'!A:A,'products worsheet'!F:F)</f>
        <v>2.5</v>
      </c>
      <c r="N697" s="7">
        <f>_xlfn.XLOOKUP(D697,'products worsheet'!A:A,'products worsheet'!G:G)</f>
        <v>36.454999999999998</v>
      </c>
      <c r="O697" s="9">
        <f>N697*E697</f>
        <v>182.27499999999998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_xlfn.XLOOKUP('orders worksheet'!C698,'customers worsheet'!A:A,'customers worsheet'!B:B)</f>
        <v>Johna Bluck</v>
      </c>
      <c r="G698" s="2" t="str">
        <f>IF(_xlfn.XLOOKUP(F698,'customers worsheet'!B:B,'customers worsheet'!C:C," ",0)=0," ", _xlfn.XLOOKUP(F698,'customers worsheet'!B:B,'customers worsheet'!C:C," ",0))</f>
        <v>jbluckjc@imageshack.us</v>
      </c>
      <c r="H698" s="2" t="str">
        <f>_xlfn.XLOOKUP(F698,'customers worsheet'!B:B,'customers worsheet'!G:G)</f>
        <v>United States</v>
      </c>
      <c r="I698" t="str">
        <f>_xlfn.XLOOKUP(D698,'products worsheet'!A:A,'products worsheet'!B:B)</f>
        <v>Lib</v>
      </c>
      <c r="J698" t="str">
        <f t="shared" si="21"/>
        <v>Liberica</v>
      </c>
      <c r="K698" t="str">
        <f>_xlfn.XLOOKUP(D698,'products worsheet'!A:A,'products worsheet'!D:D)</f>
        <v>D</v>
      </c>
      <c r="L698" t="str">
        <f t="shared" si="20"/>
        <v>Dark</v>
      </c>
      <c r="M698" s="5">
        <f>_xlfn.XLOOKUP(D698,'products worsheet'!A:A,'products worsheet'!F:F)</f>
        <v>0.5</v>
      </c>
      <c r="N698" s="7">
        <f>_xlfn.XLOOKUP(D698,'products worsheet'!A:A,'products worsheet'!G:G)</f>
        <v>7.77</v>
      </c>
      <c r="O698" s="9">
        <f>N698*E698</f>
        <v>31.08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_xlfn.XLOOKUP('orders worksheet'!C699,'customers worsheet'!A:A,'customers worsheet'!B:B)</f>
        <v>Myrle Dearden</v>
      </c>
      <c r="G699" s="2" t="str">
        <f>IF(_xlfn.XLOOKUP(F699,'customers worsheet'!B:B,'customers worsheet'!C:C," ",0)=0," ", _xlfn.XLOOKUP(F699,'customers worsheet'!B:B,'customers worsheet'!C:C," ",0))</f>
        <v xml:space="preserve"> </v>
      </c>
      <c r="H699" s="2" t="str">
        <f>_xlfn.XLOOKUP(F699,'customers worsheet'!B:B,'customers worsheet'!G:G)</f>
        <v>Ireland</v>
      </c>
      <c r="I699" t="str">
        <f>_xlfn.XLOOKUP(D699,'products worsheet'!A:A,'products worsheet'!B:B)</f>
        <v>Ara</v>
      </c>
      <c r="J699" t="str">
        <f t="shared" si="21"/>
        <v>Arabica</v>
      </c>
      <c r="K699" t="str">
        <f>_xlfn.XLOOKUP(D699,'products worsheet'!A:A,'products worsheet'!D:D)</f>
        <v>M</v>
      </c>
      <c r="L699" t="str">
        <f t="shared" si="20"/>
        <v>Medium</v>
      </c>
      <c r="M699" s="5">
        <f>_xlfn.XLOOKUP(D699,'products worsheet'!A:A,'products worsheet'!F:F)</f>
        <v>0.5</v>
      </c>
      <c r="N699" s="7">
        <f>_xlfn.XLOOKUP(D699,'products worsheet'!A:A,'products worsheet'!G:G)</f>
        <v>6.75</v>
      </c>
      <c r="O699" s="9">
        <f>N699*E699</f>
        <v>20.25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_xlfn.XLOOKUP('orders worksheet'!C700,'customers worsheet'!A:A,'customers worsheet'!B:B)</f>
        <v>Jimmy Dymoke</v>
      </c>
      <c r="G700" s="2" t="str">
        <f>IF(_xlfn.XLOOKUP(F700,'customers worsheet'!B:B,'customers worsheet'!C:C," ",0)=0," ", _xlfn.XLOOKUP(F700,'customers worsheet'!B:B,'customers worsheet'!C:C," ",0))</f>
        <v>jdymokeje@prnewswire.com</v>
      </c>
      <c r="H700" s="2" t="str">
        <f>_xlfn.XLOOKUP(F700,'customers worsheet'!B:B,'customers worsheet'!G:G)</f>
        <v>Ireland</v>
      </c>
      <c r="I700" t="str">
        <f>_xlfn.XLOOKUP(D700,'products worsheet'!A:A,'products worsheet'!B:B)</f>
        <v>Lib</v>
      </c>
      <c r="J700" t="str">
        <f t="shared" si="21"/>
        <v>Liberica</v>
      </c>
      <c r="K700" t="str">
        <f>_xlfn.XLOOKUP(D700,'products worsheet'!A:A,'products worsheet'!D:D)</f>
        <v>D</v>
      </c>
      <c r="L700" t="str">
        <f t="shared" si="20"/>
        <v>Dark</v>
      </c>
      <c r="M700" s="5">
        <f>_xlfn.XLOOKUP(D700,'products worsheet'!A:A,'products worsheet'!F:F)</f>
        <v>1</v>
      </c>
      <c r="N700" s="7">
        <f>_xlfn.XLOOKUP(D700,'products worsheet'!A:A,'products worsheet'!G:G)</f>
        <v>12.95</v>
      </c>
      <c r="O700" s="9">
        <f>N700*E700</f>
        <v>25.9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_xlfn.XLOOKUP('orders worksheet'!C701,'customers worsheet'!A:A,'customers worsheet'!B:B)</f>
        <v>Orland Tadman</v>
      </c>
      <c r="G701" s="2" t="str">
        <f>IF(_xlfn.XLOOKUP(F701,'customers worsheet'!B:B,'customers worsheet'!C:C," ",0)=0," ", _xlfn.XLOOKUP(F701,'customers worsheet'!B:B,'customers worsheet'!C:C," ",0))</f>
        <v>otadmanjf@ft.com</v>
      </c>
      <c r="H701" s="2" t="str">
        <f>_xlfn.XLOOKUP(F701,'customers worsheet'!B:B,'customers worsheet'!G:G)</f>
        <v>United States</v>
      </c>
      <c r="I701" t="str">
        <f>_xlfn.XLOOKUP(D701,'products worsheet'!A:A,'products worsheet'!B:B)</f>
        <v>Ara</v>
      </c>
      <c r="J701" t="str">
        <f t="shared" si="21"/>
        <v>Arabica</v>
      </c>
      <c r="K701" t="str">
        <f>_xlfn.XLOOKUP(D701,'products worsheet'!A:A,'products worsheet'!D:D)</f>
        <v>D</v>
      </c>
      <c r="L701" t="str">
        <f t="shared" si="20"/>
        <v>Dark</v>
      </c>
      <c r="M701" s="5">
        <f>_xlfn.XLOOKUP(D701,'products worsheet'!A:A,'products worsheet'!F:F)</f>
        <v>0.5</v>
      </c>
      <c r="N701" s="7">
        <f>_xlfn.XLOOKUP(D701,'products worsheet'!A:A,'products worsheet'!G:G)</f>
        <v>5.97</v>
      </c>
      <c r="O701" s="9">
        <f>N701*E701</f>
        <v>23.88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_xlfn.XLOOKUP('orders worksheet'!C702,'customers worsheet'!A:A,'customers worsheet'!B:B)</f>
        <v>Barrett Gudde</v>
      </c>
      <c r="G702" s="2" t="str">
        <f>IF(_xlfn.XLOOKUP(F702,'customers worsheet'!B:B,'customers worsheet'!C:C," ",0)=0," ", _xlfn.XLOOKUP(F702,'customers worsheet'!B:B,'customers worsheet'!C:C," ",0))</f>
        <v>bguddejg@dailymotion.com</v>
      </c>
      <c r="H702" s="2" t="str">
        <f>_xlfn.XLOOKUP(F702,'customers worsheet'!B:B,'customers worsheet'!G:G)</f>
        <v>United States</v>
      </c>
      <c r="I702" t="str">
        <f>_xlfn.XLOOKUP(D702,'products worsheet'!A:A,'products worsheet'!B:B)</f>
        <v>Lib</v>
      </c>
      <c r="J702" t="str">
        <f t="shared" si="21"/>
        <v>Liberica</v>
      </c>
      <c r="K702" t="str">
        <f>_xlfn.XLOOKUP(D702,'products worsheet'!A:A,'products worsheet'!D:D)</f>
        <v>L</v>
      </c>
      <c r="L702" t="str">
        <f t="shared" si="20"/>
        <v>Light</v>
      </c>
      <c r="M702" s="5">
        <f>_xlfn.XLOOKUP(D702,'products worsheet'!A:A,'products worsheet'!F:F)</f>
        <v>0.5</v>
      </c>
      <c r="N702" s="7">
        <f>_xlfn.XLOOKUP(D702,'products worsheet'!A:A,'products worsheet'!G:G)</f>
        <v>9.51</v>
      </c>
      <c r="O702" s="9">
        <f>N702*E702</f>
        <v>19.02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_xlfn.XLOOKUP('orders worksheet'!C703,'customers worsheet'!A:A,'customers worsheet'!B:B)</f>
        <v>Nathan Sictornes</v>
      </c>
      <c r="G703" s="2" t="str">
        <f>IF(_xlfn.XLOOKUP(F703,'customers worsheet'!B:B,'customers worsheet'!C:C," ",0)=0," ", _xlfn.XLOOKUP(F703,'customers worsheet'!B:B,'customers worsheet'!C:C," ",0))</f>
        <v>nsictornesjh@buzzfeed.com</v>
      </c>
      <c r="H703" s="2" t="str">
        <f>_xlfn.XLOOKUP(F703,'customers worsheet'!B:B,'customers worsheet'!G:G)</f>
        <v>Ireland</v>
      </c>
      <c r="I703" t="str">
        <f>_xlfn.XLOOKUP(D703,'products worsheet'!A:A,'products worsheet'!B:B)</f>
        <v>Ara</v>
      </c>
      <c r="J703" t="str">
        <f t="shared" si="21"/>
        <v>Arabica</v>
      </c>
      <c r="K703" t="str">
        <f>_xlfn.XLOOKUP(D703,'products worsheet'!A:A,'products worsheet'!D:D)</f>
        <v>D</v>
      </c>
      <c r="L703" t="str">
        <f t="shared" si="20"/>
        <v>Dark</v>
      </c>
      <c r="M703" s="5">
        <f>_xlfn.XLOOKUP(D703,'products worsheet'!A:A,'products worsheet'!F:F)</f>
        <v>0.5</v>
      </c>
      <c r="N703" s="7">
        <f>_xlfn.XLOOKUP(D703,'products worsheet'!A:A,'products worsheet'!G:G)</f>
        <v>5.97</v>
      </c>
      <c r="O703" s="9">
        <f>N703*E703</f>
        <v>29.849999999999998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_xlfn.XLOOKUP('orders worksheet'!C704,'customers worsheet'!A:A,'customers worsheet'!B:B)</f>
        <v>Vivyan Dunning</v>
      </c>
      <c r="G704" s="2" t="str">
        <f>IF(_xlfn.XLOOKUP(F704,'customers worsheet'!B:B,'customers worsheet'!C:C," ",0)=0," ", _xlfn.XLOOKUP(F704,'customers worsheet'!B:B,'customers worsheet'!C:C," ",0))</f>
        <v>vdunningji@independent.co.uk</v>
      </c>
      <c r="H704" s="2" t="str">
        <f>_xlfn.XLOOKUP(F704,'customers worsheet'!B:B,'customers worsheet'!G:G)</f>
        <v>United States</v>
      </c>
      <c r="I704" t="str">
        <f>_xlfn.XLOOKUP(D704,'products worsheet'!A:A,'products worsheet'!B:B)</f>
        <v>Ara</v>
      </c>
      <c r="J704" t="str">
        <f t="shared" si="21"/>
        <v>Arabica</v>
      </c>
      <c r="K704" t="str">
        <f>_xlfn.XLOOKUP(D704,'products worsheet'!A:A,'products worsheet'!D:D)</f>
        <v>L</v>
      </c>
      <c r="L704" t="str">
        <f t="shared" si="20"/>
        <v>Light</v>
      </c>
      <c r="M704" s="5">
        <f>_xlfn.XLOOKUP(D704,'products worsheet'!A:A,'products worsheet'!F:F)</f>
        <v>0.5</v>
      </c>
      <c r="N704" s="7">
        <f>_xlfn.XLOOKUP(D704,'products worsheet'!A:A,'products worsheet'!G:G)</f>
        <v>7.77</v>
      </c>
      <c r="O704" s="9">
        <f>N704*E704</f>
        <v>7.77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_xlfn.XLOOKUP('orders worksheet'!C705,'customers worsheet'!A:A,'customers worsheet'!B:B)</f>
        <v>Doralin Baison</v>
      </c>
      <c r="G705" s="2" t="str">
        <f>IF(_xlfn.XLOOKUP(F705,'customers worsheet'!B:B,'customers worsheet'!C:C," ",0)=0," ", _xlfn.XLOOKUP(F705,'customers worsheet'!B:B,'customers worsheet'!C:C," ",0))</f>
        <v xml:space="preserve"> </v>
      </c>
      <c r="H705" s="2" t="str">
        <f>_xlfn.XLOOKUP(F705,'customers worsheet'!B:B,'customers worsheet'!G:G)</f>
        <v>Ireland</v>
      </c>
      <c r="I705" t="str">
        <f>_xlfn.XLOOKUP(D705,'products worsheet'!A:A,'products worsheet'!B:B)</f>
        <v>Lib</v>
      </c>
      <c r="J705" t="str">
        <f t="shared" si="21"/>
        <v>Liberica</v>
      </c>
      <c r="K705" t="str">
        <f>_xlfn.XLOOKUP(D705,'products worsheet'!A:A,'products worsheet'!D:D)</f>
        <v>D</v>
      </c>
      <c r="L705" t="str">
        <f t="shared" si="20"/>
        <v>Dark</v>
      </c>
      <c r="M705" s="5">
        <f>_xlfn.XLOOKUP(D705,'products worsheet'!A:A,'products worsheet'!F:F)</f>
        <v>2.5</v>
      </c>
      <c r="N705" s="7">
        <f>_xlfn.XLOOKUP(D705,'products worsheet'!A:A,'products worsheet'!G:G)</f>
        <v>29.784999999999997</v>
      </c>
      <c r="O705" s="9">
        <f>N705*E705</f>
        <v>119.13999999999999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_xlfn.XLOOKUP('orders worksheet'!C706,'customers worsheet'!A:A,'customers worsheet'!B:B)</f>
        <v>Josefina Ferens</v>
      </c>
      <c r="G706" s="2" t="str">
        <f>IF(_xlfn.XLOOKUP(F706,'customers worsheet'!B:B,'customers worsheet'!C:C," ",0)=0," ", _xlfn.XLOOKUP(F706,'customers worsheet'!B:B,'customers worsheet'!C:C," ",0))</f>
        <v xml:space="preserve"> </v>
      </c>
      <c r="H706" s="2" t="str">
        <f>_xlfn.XLOOKUP(F706,'customers worsheet'!B:B,'customers worsheet'!G:G)</f>
        <v>United States</v>
      </c>
      <c r="I706" t="str">
        <f>_xlfn.XLOOKUP(D706,'products worsheet'!A:A,'products worsheet'!B:B)</f>
        <v>Exc</v>
      </c>
      <c r="J706" t="str">
        <f t="shared" si="21"/>
        <v>Excelsa</v>
      </c>
      <c r="K706" t="str">
        <f>_xlfn.XLOOKUP(D706,'products worsheet'!A:A,'products worsheet'!D:D)</f>
        <v>D</v>
      </c>
      <c r="L706" t="str">
        <f t="shared" ref="L706:L769" si="22">IF(K706="M","Medium",IF(K706="L","Light",IF(K706="D","Dark","")))</f>
        <v>Dark</v>
      </c>
      <c r="M706" s="5">
        <f>_xlfn.XLOOKUP(D706,'products worsheet'!A:A,'products worsheet'!F:F)</f>
        <v>0.2</v>
      </c>
      <c r="N706" s="7">
        <f>_xlfn.XLOOKUP(D706,'products worsheet'!A:A,'products worsheet'!G:G)</f>
        <v>3.645</v>
      </c>
      <c r="O706" s="9">
        <f>N706*E706</f>
        <v>21.87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_xlfn.XLOOKUP('orders worksheet'!C707,'customers worsheet'!A:A,'customers worsheet'!B:B)</f>
        <v>Shelley Gehring</v>
      </c>
      <c r="G707" s="2" t="str">
        <f>IF(_xlfn.XLOOKUP(F707,'customers worsheet'!B:B,'customers worsheet'!C:C," ",0)=0," ", _xlfn.XLOOKUP(F707,'customers worsheet'!B:B,'customers worsheet'!C:C," ",0))</f>
        <v>sgehringjl@gnu.org</v>
      </c>
      <c r="H707" s="2" t="str">
        <f>_xlfn.XLOOKUP(F707,'customers worsheet'!B:B,'customers worsheet'!G:G)</f>
        <v>United States</v>
      </c>
      <c r="I707" t="str">
        <f>_xlfn.XLOOKUP(D707,'products worsheet'!A:A,'products worsheet'!B:B)</f>
        <v>Exc</v>
      </c>
      <c r="J707" t="str">
        <f t="shared" ref="J707:J770" si="23">IF(I707="Rob","Robusta",IF(I707="Exc","Excelsa",IF(I707="Ara","Arabica",IF(I707="Lib","Liberica",""))))</f>
        <v>Excelsa</v>
      </c>
      <c r="K707" t="str">
        <f>_xlfn.XLOOKUP(D707,'products worsheet'!A:A,'products worsheet'!D:D)</f>
        <v>L</v>
      </c>
      <c r="L707" t="str">
        <f t="shared" si="22"/>
        <v>Light</v>
      </c>
      <c r="M707" s="5">
        <f>_xlfn.XLOOKUP(D707,'products worsheet'!A:A,'products worsheet'!F:F)</f>
        <v>0.5</v>
      </c>
      <c r="N707" s="7">
        <f>_xlfn.XLOOKUP(D707,'products worsheet'!A:A,'products worsheet'!G:G)</f>
        <v>8.91</v>
      </c>
      <c r="O707" s="9">
        <f>N707*E707</f>
        <v>17.82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_xlfn.XLOOKUP('orders worksheet'!C708,'customers worsheet'!A:A,'customers worsheet'!B:B)</f>
        <v>Barrie Fallowes</v>
      </c>
      <c r="G708" s="2" t="str">
        <f>IF(_xlfn.XLOOKUP(F708,'customers worsheet'!B:B,'customers worsheet'!C:C," ",0)=0," ", _xlfn.XLOOKUP(F708,'customers worsheet'!B:B,'customers worsheet'!C:C," ",0))</f>
        <v>bfallowesjm@purevolume.com</v>
      </c>
      <c r="H708" s="2" t="str">
        <f>_xlfn.XLOOKUP(F708,'customers worsheet'!B:B,'customers worsheet'!G:G)</f>
        <v>United States</v>
      </c>
      <c r="I708" t="str">
        <f>_xlfn.XLOOKUP(D708,'products worsheet'!A:A,'products worsheet'!B:B)</f>
        <v>Exc</v>
      </c>
      <c r="J708" t="str">
        <f t="shared" si="23"/>
        <v>Excelsa</v>
      </c>
      <c r="K708" t="str">
        <f>_xlfn.XLOOKUP(D708,'products worsheet'!A:A,'products worsheet'!D:D)</f>
        <v>M</v>
      </c>
      <c r="L708" t="str">
        <f t="shared" si="22"/>
        <v>Medium</v>
      </c>
      <c r="M708" s="5">
        <f>_xlfn.XLOOKUP(D708,'products worsheet'!A:A,'products worsheet'!F:F)</f>
        <v>0.2</v>
      </c>
      <c r="N708" s="7">
        <f>_xlfn.XLOOKUP(D708,'products worsheet'!A:A,'products worsheet'!G:G)</f>
        <v>4.125</v>
      </c>
      <c r="O708" s="9">
        <f>N708*E708</f>
        <v>12.375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_xlfn.XLOOKUP('orders worksheet'!C709,'customers worsheet'!A:A,'customers worsheet'!B:B)</f>
        <v>Nicolas Aiton</v>
      </c>
      <c r="G709" s="2" t="str">
        <f>IF(_xlfn.XLOOKUP(F709,'customers worsheet'!B:B,'customers worsheet'!C:C," ",0)=0," ", _xlfn.XLOOKUP(F709,'customers worsheet'!B:B,'customers worsheet'!C:C," ",0))</f>
        <v xml:space="preserve"> </v>
      </c>
      <c r="H709" s="2" t="str">
        <f>_xlfn.XLOOKUP(F709,'customers worsheet'!B:B,'customers worsheet'!G:G)</f>
        <v>Ireland</v>
      </c>
      <c r="I709" t="str">
        <f>_xlfn.XLOOKUP(D709,'products worsheet'!A:A,'products worsheet'!B:B)</f>
        <v>Lib</v>
      </c>
      <c r="J709" t="str">
        <f t="shared" si="23"/>
        <v>Liberica</v>
      </c>
      <c r="K709" t="str">
        <f>_xlfn.XLOOKUP(D709,'products worsheet'!A:A,'products worsheet'!D:D)</f>
        <v>D</v>
      </c>
      <c r="L709" t="str">
        <f t="shared" si="22"/>
        <v>Dark</v>
      </c>
      <c r="M709" s="5">
        <f>_xlfn.XLOOKUP(D709,'products worsheet'!A:A,'products worsheet'!F:F)</f>
        <v>1</v>
      </c>
      <c r="N709" s="7">
        <f>_xlfn.XLOOKUP(D709,'products worsheet'!A:A,'products worsheet'!G:G)</f>
        <v>12.95</v>
      </c>
      <c r="O709" s="9">
        <f>N709*E709</f>
        <v>25.9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_xlfn.XLOOKUP('orders worksheet'!C710,'customers worsheet'!A:A,'customers worsheet'!B:B)</f>
        <v>Shelli De Banke</v>
      </c>
      <c r="G710" s="2" t="str">
        <f>IF(_xlfn.XLOOKUP(F710,'customers worsheet'!B:B,'customers worsheet'!C:C," ",0)=0," ", _xlfn.XLOOKUP(F710,'customers worsheet'!B:B,'customers worsheet'!C:C," ",0))</f>
        <v>sdejo@newsvine.com</v>
      </c>
      <c r="H710" s="2" t="str">
        <f>_xlfn.XLOOKUP(F710,'customers worsheet'!B:B,'customers worsheet'!G:G)</f>
        <v>United States</v>
      </c>
      <c r="I710" t="str">
        <f>_xlfn.XLOOKUP(D710,'products worsheet'!A:A,'products worsheet'!B:B)</f>
        <v>Ara</v>
      </c>
      <c r="J710" t="str">
        <f t="shared" si="23"/>
        <v>Arabica</v>
      </c>
      <c r="K710" t="str">
        <f>_xlfn.XLOOKUP(D710,'products worsheet'!A:A,'products worsheet'!D:D)</f>
        <v>M</v>
      </c>
      <c r="L710" t="str">
        <f t="shared" si="22"/>
        <v>Medium</v>
      </c>
      <c r="M710" s="5">
        <f>_xlfn.XLOOKUP(D710,'products worsheet'!A:A,'products worsheet'!F:F)</f>
        <v>0.5</v>
      </c>
      <c r="N710" s="7">
        <f>_xlfn.XLOOKUP(D710,'products worsheet'!A:A,'products worsheet'!G:G)</f>
        <v>6.75</v>
      </c>
      <c r="O710" s="9">
        <f>N710*E710</f>
        <v>13.5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_xlfn.XLOOKUP('orders worksheet'!C711,'customers worsheet'!A:A,'customers worsheet'!B:B)</f>
        <v>Lyell Murch</v>
      </c>
      <c r="G711" s="2" t="str">
        <f>IF(_xlfn.XLOOKUP(F711,'customers worsheet'!B:B,'customers worsheet'!C:C," ",0)=0," ", _xlfn.XLOOKUP(F711,'customers worsheet'!B:B,'customers worsheet'!C:C," ",0))</f>
        <v xml:space="preserve"> </v>
      </c>
      <c r="H711" s="2" t="str">
        <f>_xlfn.XLOOKUP(F711,'customers worsheet'!B:B,'customers worsheet'!G:G)</f>
        <v>United States</v>
      </c>
      <c r="I711" t="str">
        <f>_xlfn.XLOOKUP(D711,'products worsheet'!A:A,'products worsheet'!B:B)</f>
        <v>Exc</v>
      </c>
      <c r="J711" t="str">
        <f t="shared" si="23"/>
        <v>Excelsa</v>
      </c>
      <c r="K711" t="str">
        <f>_xlfn.XLOOKUP(D711,'products worsheet'!A:A,'products worsheet'!D:D)</f>
        <v>L</v>
      </c>
      <c r="L711" t="str">
        <f t="shared" si="22"/>
        <v>Light</v>
      </c>
      <c r="M711" s="5">
        <f>_xlfn.XLOOKUP(D711,'products worsheet'!A:A,'products worsheet'!F:F)</f>
        <v>0.5</v>
      </c>
      <c r="N711" s="7">
        <f>_xlfn.XLOOKUP(D711,'products worsheet'!A:A,'products worsheet'!G:G)</f>
        <v>8.91</v>
      </c>
      <c r="O711" s="9">
        <f>N711*E711</f>
        <v>17.82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_xlfn.XLOOKUP('orders worksheet'!C712,'customers worsheet'!A:A,'customers worsheet'!B:B)</f>
        <v>Stearne Count</v>
      </c>
      <c r="G712" s="2" t="str">
        <f>IF(_xlfn.XLOOKUP(F712,'customers worsheet'!B:B,'customers worsheet'!C:C," ",0)=0," ", _xlfn.XLOOKUP(F712,'customers worsheet'!B:B,'customers worsheet'!C:C," ",0))</f>
        <v>scountjq@nba.com</v>
      </c>
      <c r="H712" s="2" t="str">
        <f>_xlfn.XLOOKUP(F712,'customers worsheet'!B:B,'customers worsheet'!G:G)</f>
        <v>United States</v>
      </c>
      <c r="I712" t="str">
        <f>_xlfn.XLOOKUP(D712,'products worsheet'!A:A,'products worsheet'!B:B)</f>
        <v>Exc</v>
      </c>
      <c r="J712" t="str">
        <f t="shared" si="23"/>
        <v>Excelsa</v>
      </c>
      <c r="K712" t="str">
        <f>_xlfn.XLOOKUP(D712,'products worsheet'!A:A,'products worsheet'!D:D)</f>
        <v>M</v>
      </c>
      <c r="L712" t="str">
        <f t="shared" si="22"/>
        <v>Medium</v>
      </c>
      <c r="M712" s="5">
        <f>_xlfn.XLOOKUP(D712,'products worsheet'!A:A,'products worsheet'!F:F)</f>
        <v>0.5</v>
      </c>
      <c r="N712" s="7">
        <f>_xlfn.XLOOKUP(D712,'products worsheet'!A:A,'products worsheet'!G:G)</f>
        <v>8.25</v>
      </c>
      <c r="O712" s="9">
        <f>N712*E712</f>
        <v>24.75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_xlfn.XLOOKUP('orders worksheet'!C713,'customers worsheet'!A:A,'customers worsheet'!B:B)</f>
        <v>Selia Ragles</v>
      </c>
      <c r="G713" s="2" t="str">
        <f>IF(_xlfn.XLOOKUP(F713,'customers worsheet'!B:B,'customers worsheet'!C:C," ",0)=0," ", _xlfn.XLOOKUP(F713,'customers worsheet'!B:B,'customers worsheet'!C:C," ",0))</f>
        <v>sraglesjr@blogtalkradio.com</v>
      </c>
      <c r="H713" s="2" t="str">
        <f>_xlfn.XLOOKUP(F713,'customers worsheet'!B:B,'customers worsheet'!G:G)</f>
        <v>United States</v>
      </c>
      <c r="I713" t="str">
        <f>_xlfn.XLOOKUP(D713,'products worsheet'!A:A,'products worsheet'!B:B)</f>
        <v>Rob</v>
      </c>
      <c r="J713" t="str">
        <f t="shared" si="23"/>
        <v>Robusta</v>
      </c>
      <c r="K713" t="str">
        <f>_xlfn.XLOOKUP(D713,'products worsheet'!A:A,'products worsheet'!D:D)</f>
        <v>M</v>
      </c>
      <c r="L713" t="str">
        <f t="shared" si="22"/>
        <v>Medium</v>
      </c>
      <c r="M713" s="5">
        <f>_xlfn.XLOOKUP(D713,'products worsheet'!A:A,'products worsheet'!F:F)</f>
        <v>0.2</v>
      </c>
      <c r="N713" s="7">
        <f>_xlfn.XLOOKUP(D713,'products worsheet'!A:A,'products worsheet'!G:G)</f>
        <v>2.9849999999999999</v>
      </c>
      <c r="O713" s="9">
        <f>N713*E713</f>
        <v>17.91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_xlfn.XLOOKUP('orders worksheet'!C714,'customers worsheet'!A:A,'customers worsheet'!B:B)</f>
        <v>Silas Deehan</v>
      </c>
      <c r="G714" s="2" t="str">
        <f>IF(_xlfn.XLOOKUP(F714,'customers worsheet'!B:B,'customers worsheet'!C:C," ",0)=0," ", _xlfn.XLOOKUP(F714,'customers worsheet'!B:B,'customers worsheet'!C:C," ",0))</f>
        <v xml:space="preserve"> </v>
      </c>
      <c r="H714" s="2" t="str">
        <f>_xlfn.XLOOKUP(F714,'customers worsheet'!B:B,'customers worsheet'!G:G)</f>
        <v>United Kingdom</v>
      </c>
      <c r="I714" t="str">
        <f>_xlfn.XLOOKUP(D714,'products worsheet'!A:A,'products worsheet'!B:B)</f>
        <v>Exc</v>
      </c>
      <c r="J714" t="str">
        <f t="shared" si="23"/>
        <v>Excelsa</v>
      </c>
      <c r="K714" t="str">
        <f>_xlfn.XLOOKUP(D714,'products worsheet'!A:A,'products worsheet'!D:D)</f>
        <v>M</v>
      </c>
      <c r="L714" t="str">
        <f t="shared" si="22"/>
        <v>Medium</v>
      </c>
      <c r="M714" s="5">
        <f>_xlfn.XLOOKUP(D714,'products worsheet'!A:A,'products worsheet'!F:F)</f>
        <v>0.5</v>
      </c>
      <c r="N714" s="7">
        <f>_xlfn.XLOOKUP(D714,'products worsheet'!A:A,'products worsheet'!G:G)</f>
        <v>8.25</v>
      </c>
      <c r="O714" s="9">
        <f>N714*E714</f>
        <v>16.5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_xlfn.XLOOKUP('orders worksheet'!C715,'customers worsheet'!A:A,'customers worsheet'!B:B)</f>
        <v>Sacha Bruun</v>
      </c>
      <c r="G715" s="2" t="str">
        <f>IF(_xlfn.XLOOKUP(F715,'customers worsheet'!B:B,'customers worsheet'!C:C," ",0)=0," ", _xlfn.XLOOKUP(F715,'customers worsheet'!B:B,'customers worsheet'!C:C," ",0))</f>
        <v>sbruunjt@blogtalkradio.com</v>
      </c>
      <c r="H715" s="2" t="str">
        <f>_xlfn.XLOOKUP(F715,'customers worsheet'!B:B,'customers worsheet'!G:G)</f>
        <v>United States</v>
      </c>
      <c r="I715" t="str">
        <f>_xlfn.XLOOKUP(D715,'products worsheet'!A:A,'products worsheet'!B:B)</f>
        <v>Rob</v>
      </c>
      <c r="J715" t="str">
        <f t="shared" si="23"/>
        <v>Robusta</v>
      </c>
      <c r="K715" t="str">
        <f>_xlfn.XLOOKUP(D715,'products worsheet'!A:A,'products worsheet'!D:D)</f>
        <v>M</v>
      </c>
      <c r="L715" t="str">
        <f t="shared" si="22"/>
        <v>Medium</v>
      </c>
      <c r="M715" s="5">
        <f>_xlfn.XLOOKUP(D715,'products worsheet'!A:A,'products worsheet'!F:F)</f>
        <v>0.2</v>
      </c>
      <c r="N715" s="7">
        <f>_xlfn.XLOOKUP(D715,'products worsheet'!A:A,'products worsheet'!G:G)</f>
        <v>2.9849999999999999</v>
      </c>
      <c r="O715" s="9">
        <f>N715*E715</f>
        <v>2.9849999999999999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_xlfn.XLOOKUP('orders worksheet'!C716,'customers worsheet'!A:A,'customers worsheet'!B:B)</f>
        <v>Alon Pllu</v>
      </c>
      <c r="G716" s="2" t="str">
        <f>IF(_xlfn.XLOOKUP(F716,'customers worsheet'!B:B,'customers worsheet'!C:C," ",0)=0," ", _xlfn.XLOOKUP(F716,'customers worsheet'!B:B,'customers worsheet'!C:C," ",0))</f>
        <v>aplluju@dagondesign.com</v>
      </c>
      <c r="H716" s="2" t="str">
        <f>_xlfn.XLOOKUP(F716,'customers worsheet'!B:B,'customers worsheet'!G:G)</f>
        <v>Ireland</v>
      </c>
      <c r="I716" t="str">
        <f>_xlfn.XLOOKUP(D716,'products worsheet'!A:A,'products worsheet'!B:B)</f>
        <v>Exc</v>
      </c>
      <c r="J716" t="str">
        <f t="shared" si="23"/>
        <v>Excelsa</v>
      </c>
      <c r="K716" t="str">
        <f>_xlfn.XLOOKUP(D716,'products worsheet'!A:A,'products worsheet'!D:D)</f>
        <v>D</v>
      </c>
      <c r="L716" t="str">
        <f t="shared" si="22"/>
        <v>Dark</v>
      </c>
      <c r="M716" s="5">
        <f>_xlfn.XLOOKUP(D716,'products worsheet'!A:A,'products worsheet'!F:F)</f>
        <v>0.2</v>
      </c>
      <c r="N716" s="7">
        <f>_xlfn.XLOOKUP(D716,'products worsheet'!A:A,'products worsheet'!G:G)</f>
        <v>3.645</v>
      </c>
      <c r="O716" s="9">
        <f>N716*E716</f>
        <v>14.58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_xlfn.XLOOKUP('orders worksheet'!C717,'customers worsheet'!A:A,'customers worsheet'!B:B)</f>
        <v>Gilberto Cornier</v>
      </c>
      <c r="G717" s="2" t="str">
        <f>IF(_xlfn.XLOOKUP(F717,'customers worsheet'!B:B,'customers worsheet'!C:C," ",0)=0," ", _xlfn.XLOOKUP(F717,'customers worsheet'!B:B,'customers worsheet'!C:C," ",0))</f>
        <v>gcornierjv@techcrunch.com</v>
      </c>
      <c r="H717" s="2" t="str">
        <f>_xlfn.XLOOKUP(F717,'customers worsheet'!B:B,'customers worsheet'!G:G)</f>
        <v>United States</v>
      </c>
      <c r="I717" t="str">
        <f>_xlfn.XLOOKUP(D717,'products worsheet'!A:A,'products worsheet'!B:B)</f>
        <v>Exc</v>
      </c>
      <c r="J717" t="str">
        <f t="shared" si="23"/>
        <v>Excelsa</v>
      </c>
      <c r="K717" t="str">
        <f>_xlfn.XLOOKUP(D717,'products worsheet'!A:A,'products worsheet'!D:D)</f>
        <v>L</v>
      </c>
      <c r="L717" t="str">
        <f t="shared" si="22"/>
        <v>Light</v>
      </c>
      <c r="M717" s="5">
        <f>_xlfn.XLOOKUP(D717,'products worsheet'!A:A,'products worsheet'!F:F)</f>
        <v>1</v>
      </c>
      <c r="N717" s="7">
        <f>_xlfn.XLOOKUP(D717,'products worsheet'!A:A,'products worsheet'!G:G)</f>
        <v>14.85</v>
      </c>
      <c r="O717" s="9">
        <f>N717*E717</f>
        <v>89.1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_xlfn.XLOOKUP('orders worksheet'!C718,'customers worsheet'!A:A,'customers worsheet'!B:B)</f>
        <v>Jimmy Dymoke</v>
      </c>
      <c r="G718" s="2" t="str">
        <f>IF(_xlfn.XLOOKUP(F718,'customers worsheet'!B:B,'customers worsheet'!C:C," ",0)=0," ", _xlfn.XLOOKUP(F718,'customers worsheet'!B:B,'customers worsheet'!C:C," ",0))</f>
        <v>jdymokeje@prnewswire.com</v>
      </c>
      <c r="H718" s="2" t="str">
        <f>_xlfn.XLOOKUP(F718,'customers worsheet'!B:B,'customers worsheet'!G:G)</f>
        <v>Ireland</v>
      </c>
      <c r="I718" t="str">
        <f>_xlfn.XLOOKUP(D718,'products worsheet'!A:A,'products worsheet'!B:B)</f>
        <v>Rob</v>
      </c>
      <c r="J718" t="str">
        <f t="shared" si="23"/>
        <v>Robusta</v>
      </c>
      <c r="K718" t="str">
        <f>_xlfn.XLOOKUP(D718,'products worsheet'!A:A,'products worsheet'!D:D)</f>
        <v>L</v>
      </c>
      <c r="L718" t="str">
        <f t="shared" si="22"/>
        <v>Light</v>
      </c>
      <c r="M718" s="5">
        <f>_xlfn.XLOOKUP(D718,'products worsheet'!A:A,'products worsheet'!F:F)</f>
        <v>1</v>
      </c>
      <c r="N718" s="7">
        <f>_xlfn.XLOOKUP(D718,'products worsheet'!A:A,'products worsheet'!G:G)</f>
        <v>11.95</v>
      </c>
      <c r="O718" s="9">
        <f>N718*E718</f>
        <v>35.849999999999994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_xlfn.XLOOKUP('orders worksheet'!C719,'customers worsheet'!A:A,'customers worsheet'!B:B)</f>
        <v>Willabella Harvison</v>
      </c>
      <c r="G719" s="2" t="str">
        <f>IF(_xlfn.XLOOKUP(F719,'customers worsheet'!B:B,'customers worsheet'!C:C," ",0)=0," ", _xlfn.XLOOKUP(F719,'customers worsheet'!B:B,'customers worsheet'!C:C," ",0))</f>
        <v>wharvisonjx@gizmodo.com</v>
      </c>
      <c r="H719" s="2" t="str">
        <f>_xlfn.XLOOKUP(F719,'customers worsheet'!B:B,'customers worsheet'!G:G)</f>
        <v>United States</v>
      </c>
      <c r="I719" t="str">
        <f>_xlfn.XLOOKUP(D719,'products worsheet'!A:A,'products worsheet'!B:B)</f>
        <v>Ara</v>
      </c>
      <c r="J719" t="str">
        <f t="shared" si="23"/>
        <v>Arabica</v>
      </c>
      <c r="K719" t="str">
        <f>_xlfn.XLOOKUP(D719,'products worsheet'!A:A,'products worsheet'!D:D)</f>
        <v>D</v>
      </c>
      <c r="L719" t="str">
        <f t="shared" si="22"/>
        <v>Dark</v>
      </c>
      <c r="M719" s="5">
        <f>_xlfn.XLOOKUP(D719,'products worsheet'!A:A,'products worsheet'!F:F)</f>
        <v>2.5</v>
      </c>
      <c r="N719" s="7">
        <f>_xlfn.XLOOKUP(D719,'products worsheet'!A:A,'products worsheet'!G:G)</f>
        <v>22.884999999999998</v>
      </c>
      <c r="O719" s="9">
        <f>N719*E719</f>
        <v>68.655000000000001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_xlfn.XLOOKUP('orders worksheet'!C720,'customers worsheet'!A:A,'customers worsheet'!B:B)</f>
        <v>Darice Heaford</v>
      </c>
      <c r="G720" s="2" t="str">
        <f>IF(_xlfn.XLOOKUP(F720,'customers worsheet'!B:B,'customers worsheet'!C:C," ",0)=0," ", _xlfn.XLOOKUP(F720,'customers worsheet'!B:B,'customers worsheet'!C:C," ",0))</f>
        <v>dheafordjy@twitpic.com</v>
      </c>
      <c r="H720" s="2" t="str">
        <f>_xlfn.XLOOKUP(F720,'customers worsheet'!B:B,'customers worsheet'!G:G)</f>
        <v>United States</v>
      </c>
      <c r="I720" t="str">
        <f>_xlfn.XLOOKUP(D720,'products worsheet'!A:A,'products worsheet'!B:B)</f>
        <v>Lib</v>
      </c>
      <c r="J720" t="str">
        <f t="shared" si="23"/>
        <v>Liberica</v>
      </c>
      <c r="K720" t="str">
        <f>_xlfn.XLOOKUP(D720,'products worsheet'!A:A,'products worsheet'!D:D)</f>
        <v>D</v>
      </c>
      <c r="L720" t="str">
        <f t="shared" si="22"/>
        <v>Dark</v>
      </c>
      <c r="M720" s="5">
        <f>_xlfn.XLOOKUP(D720,'products worsheet'!A:A,'products worsheet'!F:F)</f>
        <v>1</v>
      </c>
      <c r="N720" s="7">
        <f>_xlfn.XLOOKUP(D720,'products worsheet'!A:A,'products worsheet'!G:G)</f>
        <v>12.95</v>
      </c>
      <c r="O720" s="9">
        <f>N720*E720</f>
        <v>38.849999999999994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_xlfn.XLOOKUP('orders worksheet'!C721,'customers worsheet'!A:A,'customers worsheet'!B:B)</f>
        <v>Granger Fantham</v>
      </c>
      <c r="G721" s="2" t="str">
        <f>IF(_xlfn.XLOOKUP(F721,'customers worsheet'!B:B,'customers worsheet'!C:C," ",0)=0," ", _xlfn.XLOOKUP(F721,'customers worsheet'!B:B,'customers worsheet'!C:C," ",0))</f>
        <v>gfanthamjz@hexun.com</v>
      </c>
      <c r="H721" s="2" t="str">
        <f>_xlfn.XLOOKUP(F721,'customers worsheet'!B:B,'customers worsheet'!G:G)</f>
        <v>United States</v>
      </c>
      <c r="I721" t="str">
        <f>_xlfn.XLOOKUP(D721,'products worsheet'!A:A,'products worsheet'!B:B)</f>
        <v>Lib</v>
      </c>
      <c r="J721" t="str">
        <f t="shared" si="23"/>
        <v>Liberica</v>
      </c>
      <c r="K721" t="str">
        <f>_xlfn.XLOOKUP(D721,'products worsheet'!A:A,'products worsheet'!D:D)</f>
        <v>L</v>
      </c>
      <c r="L721" t="str">
        <f t="shared" si="22"/>
        <v>Light</v>
      </c>
      <c r="M721" s="5">
        <f>_xlfn.XLOOKUP(D721,'products worsheet'!A:A,'products worsheet'!F:F)</f>
        <v>1</v>
      </c>
      <c r="N721" s="7">
        <f>_xlfn.XLOOKUP(D721,'products worsheet'!A:A,'products worsheet'!G:G)</f>
        <v>15.85</v>
      </c>
      <c r="O721" s="9">
        <f>N721*E721</f>
        <v>79.25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_xlfn.XLOOKUP('orders worksheet'!C722,'customers worsheet'!A:A,'customers worsheet'!B:B)</f>
        <v>Reynolds Crookshanks</v>
      </c>
      <c r="G722" s="2" t="str">
        <f>IF(_xlfn.XLOOKUP(F722,'customers worsheet'!B:B,'customers worsheet'!C:C," ",0)=0," ", _xlfn.XLOOKUP(F722,'customers worsheet'!B:B,'customers worsheet'!C:C," ",0))</f>
        <v>rcrookshanksk0@unc.edu</v>
      </c>
      <c r="H722" s="2" t="str">
        <f>_xlfn.XLOOKUP(F722,'customers worsheet'!B:B,'customers worsheet'!G:G)</f>
        <v>United States</v>
      </c>
      <c r="I722" t="str">
        <f>_xlfn.XLOOKUP(D722,'products worsheet'!A:A,'products worsheet'!B:B)</f>
        <v>Exc</v>
      </c>
      <c r="J722" t="str">
        <f t="shared" si="23"/>
        <v>Excelsa</v>
      </c>
      <c r="K722" t="str">
        <f>_xlfn.XLOOKUP(D722,'products worsheet'!A:A,'products worsheet'!D:D)</f>
        <v>D</v>
      </c>
      <c r="L722" t="str">
        <f t="shared" si="22"/>
        <v>Dark</v>
      </c>
      <c r="M722" s="5">
        <f>_xlfn.XLOOKUP(D722,'products worsheet'!A:A,'products worsheet'!F:F)</f>
        <v>0.5</v>
      </c>
      <c r="N722" s="7">
        <f>_xlfn.XLOOKUP(D722,'products worsheet'!A:A,'products worsheet'!G:G)</f>
        <v>7.29</v>
      </c>
      <c r="O722" s="9">
        <f>N722*E722</f>
        <v>36.450000000000003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_xlfn.XLOOKUP('orders worksheet'!C723,'customers worsheet'!A:A,'customers worsheet'!B:B)</f>
        <v>Niels Leake</v>
      </c>
      <c r="G723" s="2" t="str">
        <f>IF(_xlfn.XLOOKUP(F723,'customers worsheet'!B:B,'customers worsheet'!C:C," ",0)=0," ", _xlfn.XLOOKUP(F723,'customers worsheet'!B:B,'customers worsheet'!C:C," ",0))</f>
        <v>nleakek1@cmu.edu</v>
      </c>
      <c r="H723" s="2" t="str">
        <f>_xlfn.XLOOKUP(F723,'customers worsheet'!B:B,'customers worsheet'!G:G)</f>
        <v>United States</v>
      </c>
      <c r="I723" t="str">
        <f>_xlfn.XLOOKUP(D723,'products worsheet'!A:A,'products worsheet'!B:B)</f>
        <v>Rob</v>
      </c>
      <c r="J723" t="str">
        <f t="shared" si="23"/>
        <v>Robusta</v>
      </c>
      <c r="K723" t="str">
        <f>_xlfn.XLOOKUP(D723,'products worsheet'!A:A,'products worsheet'!D:D)</f>
        <v>M</v>
      </c>
      <c r="L723" t="str">
        <f t="shared" si="22"/>
        <v>Medium</v>
      </c>
      <c r="M723" s="5">
        <f>_xlfn.XLOOKUP(D723,'products worsheet'!A:A,'products worsheet'!F:F)</f>
        <v>0.2</v>
      </c>
      <c r="N723" s="7">
        <f>_xlfn.XLOOKUP(D723,'products worsheet'!A:A,'products worsheet'!G:G)</f>
        <v>2.9849999999999999</v>
      </c>
      <c r="O723" s="9">
        <f>N723*E723</f>
        <v>8.9550000000000001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_xlfn.XLOOKUP('orders worksheet'!C724,'customers worsheet'!A:A,'customers worsheet'!B:B)</f>
        <v>Hetti Measures</v>
      </c>
      <c r="G724" s="2" t="str">
        <f>IF(_xlfn.XLOOKUP(F724,'customers worsheet'!B:B,'customers worsheet'!C:C," ",0)=0," ", _xlfn.XLOOKUP(F724,'customers worsheet'!B:B,'customers worsheet'!C:C," ",0))</f>
        <v xml:space="preserve"> </v>
      </c>
      <c r="H724" s="2" t="str">
        <f>_xlfn.XLOOKUP(F724,'customers worsheet'!B:B,'customers worsheet'!G:G)</f>
        <v>United States</v>
      </c>
      <c r="I724" t="str">
        <f>_xlfn.XLOOKUP(D724,'products worsheet'!A:A,'products worsheet'!B:B)</f>
        <v>Exc</v>
      </c>
      <c r="J724" t="str">
        <f t="shared" si="23"/>
        <v>Excelsa</v>
      </c>
      <c r="K724" t="str">
        <f>_xlfn.XLOOKUP(D724,'products worsheet'!A:A,'products worsheet'!D:D)</f>
        <v>D</v>
      </c>
      <c r="L724" t="str">
        <f t="shared" si="22"/>
        <v>Dark</v>
      </c>
      <c r="M724" s="5">
        <f>_xlfn.XLOOKUP(D724,'products worsheet'!A:A,'products worsheet'!F:F)</f>
        <v>1</v>
      </c>
      <c r="N724" s="7">
        <f>_xlfn.XLOOKUP(D724,'products worsheet'!A:A,'products worsheet'!G:G)</f>
        <v>12.15</v>
      </c>
      <c r="O724" s="9">
        <f>N724*E724</f>
        <v>24.3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_xlfn.XLOOKUP('orders worksheet'!C725,'customers worsheet'!A:A,'customers worsheet'!B:B)</f>
        <v>Gay Eilhersen</v>
      </c>
      <c r="G725" s="2" t="str">
        <f>IF(_xlfn.XLOOKUP(F725,'customers worsheet'!B:B,'customers worsheet'!C:C," ",0)=0," ", _xlfn.XLOOKUP(F725,'customers worsheet'!B:B,'customers worsheet'!C:C," ",0))</f>
        <v>geilhersenk3@networksolutions.com</v>
      </c>
      <c r="H725" s="2" t="str">
        <f>_xlfn.XLOOKUP(F725,'customers worsheet'!B:B,'customers worsheet'!G:G)</f>
        <v>United States</v>
      </c>
      <c r="I725" t="str">
        <f>_xlfn.XLOOKUP(D725,'products worsheet'!A:A,'products worsheet'!B:B)</f>
        <v>Exc</v>
      </c>
      <c r="J725" t="str">
        <f t="shared" si="23"/>
        <v>Excelsa</v>
      </c>
      <c r="K725" t="str">
        <f>_xlfn.XLOOKUP(D725,'products worsheet'!A:A,'products worsheet'!D:D)</f>
        <v>M</v>
      </c>
      <c r="L725" t="str">
        <f t="shared" si="22"/>
        <v>Medium</v>
      </c>
      <c r="M725" s="5">
        <f>_xlfn.XLOOKUP(D725,'products worsheet'!A:A,'products worsheet'!F:F)</f>
        <v>2.5</v>
      </c>
      <c r="N725" s="7">
        <f>_xlfn.XLOOKUP(D725,'products worsheet'!A:A,'products worsheet'!G:G)</f>
        <v>31.624999999999996</v>
      </c>
      <c r="O725" s="9">
        <f>N725*E725</f>
        <v>63.249999999999993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_xlfn.XLOOKUP('orders worksheet'!C726,'customers worsheet'!A:A,'customers worsheet'!B:B)</f>
        <v>Nico Hubert</v>
      </c>
      <c r="G726" s="2" t="str">
        <f>IF(_xlfn.XLOOKUP(F726,'customers worsheet'!B:B,'customers worsheet'!C:C," ",0)=0," ", _xlfn.XLOOKUP(F726,'customers worsheet'!B:B,'customers worsheet'!C:C," ",0))</f>
        <v xml:space="preserve"> </v>
      </c>
      <c r="H726" s="2" t="str">
        <f>_xlfn.XLOOKUP(F726,'customers worsheet'!B:B,'customers worsheet'!G:G)</f>
        <v>United States</v>
      </c>
      <c r="I726" t="str">
        <f>_xlfn.XLOOKUP(D726,'products worsheet'!A:A,'products worsheet'!B:B)</f>
        <v>Ara</v>
      </c>
      <c r="J726" t="str">
        <f t="shared" si="23"/>
        <v>Arabica</v>
      </c>
      <c r="K726" t="str">
        <f>_xlfn.XLOOKUP(D726,'products worsheet'!A:A,'products worsheet'!D:D)</f>
        <v>M</v>
      </c>
      <c r="L726" t="str">
        <f t="shared" si="22"/>
        <v>Medium</v>
      </c>
      <c r="M726" s="5">
        <f>_xlfn.XLOOKUP(D726,'products worsheet'!A:A,'products worsheet'!F:F)</f>
        <v>0.2</v>
      </c>
      <c r="N726" s="7">
        <f>_xlfn.XLOOKUP(D726,'products worsheet'!A:A,'products worsheet'!G:G)</f>
        <v>3.375</v>
      </c>
      <c r="O726" s="9">
        <f>N726*E726</f>
        <v>6.75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_xlfn.XLOOKUP('orders worksheet'!C727,'customers worsheet'!A:A,'customers worsheet'!B:B)</f>
        <v>Cristina Aleixo</v>
      </c>
      <c r="G727" s="2" t="str">
        <f>IF(_xlfn.XLOOKUP(F727,'customers worsheet'!B:B,'customers worsheet'!C:C," ",0)=0," ", _xlfn.XLOOKUP(F727,'customers worsheet'!B:B,'customers worsheet'!C:C," ",0))</f>
        <v>caleixok5@globo.com</v>
      </c>
      <c r="H727" s="2" t="str">
        <f>_xlfn.XLOOKUP(F727,'customers worsheet'!B:B,'customers worsheet'!G:G)</f>
        <v>United States</v>
      </c>
      <c r="I727" t="str">
        <f>_xlfn.XLOOKUP(D727,'products worsheet'!A:A,'products worsheet'!B:B)</f>
        <v>Ara</v>
      </c>
      <c r="J727" t="str">
        <f t="shared" si="23"/>
        <v>Arabica</v>
      </c>
      <c r="K727" t="str">
        <f>_xlfn.XLOOKUP(D727,'products worsheet'!A:A,'products worsheet'!D:D)</f>
        <v>L</v>
      </c>
      <c r="L727" t="str">
        <f t="shared" si="22"/>
        <v>Light</v>
      </c>
      <c r="M727" s="5">
        <f>_xlfn.XLOOKUP(D727,'products worsheet'!A:A,'products worsheet'!F:F)</f>
        <v>0.2</v>
      </c>
      <c r="N727" s="7">
        <f>_xlfn.XLOOKUP(D727,'products worsheet'!A:A,'products worsheet'!G:G)</f>
        <v>3.8849999999999998</v>
      </c>
      <c r="O727" s="9">
        <f>N727*E727</f>
        <v>23.31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_xlfn.XLOOKUP('orders worksheet'!C728,'customers worsheet'!A:A,'customers worsheet'!B:B)</f>
        <v>Derrek Allpress</v>
      </c>
      <c r="G728" s="2" t="str">
        <f>IF(_xlfn.XLOOKUP(F728,'customers worsheet'!B:B,'customers worsheet'!C:C," ",0)=0," ", _xlfn.XLOOKUP(F728,'customers worsheet'!B:B,'customers worsheet'!C:C," ",0))</f>
        <v xml:space="preserve"> </v>
      </c>
      <c r="H728" s="2" t="str">
        <f>_xlfn.XLOOKUP(F728,'customers worsheet'!B:B,'customers worsheet'!G:G)</f>
        <v>United States</v>
      </c>
      <c r="I728" t="str">
        <f>_xlfn.XLOOKUP(D728,'products worsheet'!A:A,'products worsheet'!B:B)</f>
        <v>Lib</v>
      </c>
      <c r="J728" t="str">
        <f t="shared" si="23"/>
        <v>Liberica</v>
      </c>
      <c r="K728" t="str">
        <f>_xlfn.XLOOKUP(D728,'products worsheet'!A:A,'products worsheet'!D:D)</f>
        <v>L</v>
      </c>
      <c r="L728" t="str">
        <f t="shared" si="22"/>
        <v>Light</v>
      </c>
      <c r="M728" s="5">
        <f>_xlfn.XLOOKUP(D728,'products worsheet'!A:A,'products worsheet'!F:F)</f>
        <v>2.5</v>
      </c>
      <c r="N728" s="7">
        <f>_xlfn.XLOOKUP(D728,'products worsheet'!A:A,'products worsheet'!G:G)</f>
        <v>36.454999999999998</v>
      </c>
      <c r="O728" s="9">
        <f>N728*E728</f>
        <v>145.82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_xlfn.XLOOKUP('orders worksheet'!C729,'customers worsheet'!A:A,'customers worsheet'!B:B)</f>
        <v>Rikki Tomkowicz</v>
      </c>
      <c r="G729" s="2" t="str">
        <f>IF(_xlfn.XLOOKUP(F729,'customers worsheet'!B:B,'customers worsheet'!C:C," ",0)=0," ", _xlfn.XLOOKUP(F729,'customers worsheet'!B:B,'customers worsheet'!C:C," ",0))</f>
        <v>rtomkowiczk7@bravesites.com</v>
      </c>
      <c r="H729" s="2" t="str">
        <f>_xlfn.XLOOKUP(F729,'customers worsheet'!B:B,'customers worsheet'!G:G)</f>
        <v>Ireland</v>
      </c>
      <c r="I729" t="str">
        <f>_xlfn.XLOOKUP(D729,'products worsheet'!A:A,'products worsheet'!B:B)</f>
        <v>Rob</v>
      </c>
      <c r="J729" t="str">
        <f t="shared" si="23"/>
        <v>Robusta</v>
      </c>
      <c r="K729" t="str">
        <f>_xlfn.XLOOKUP(D729,'products worsheet'!A:A,'products worsheet'!D:D)</f>
        <v>M</v>
      </c>
      <c r="L729" t="str">
        <f t="shared" si="22"/>
        <v>Medium</v>
      </c>
      <c r="M729" s="5">
        <f>_xlfn.XLOOKUP(D729,'products worsheet'!A:A,'products worsheet'!F:F)</f>
        <v>0.5</v>
      </c>
      <c r="N729" s="7">
        <f>_xlfn.XLOOKUP(D729,'products worsheet'!A:A,'products worsheet'!G:G)</f>
        <v>5.97</v>
      </c>
      <c r="O729" s="9">
        <f>N729*E729</f>
        <v>29.849999999999998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_xlfn.XLOOKUP('orders worksheet'!C730,'customers worsheet'!A:A,'customers worsheet'!B:B)</f>
        <v>Rochette Huscroft</v>
      </c>
      <c r="G730" s="2" t="str">
        <f>IF(_xlfn.XLOOKUP(F730,'customers worsheet'!B:B,'customers worsheet'!C:C," ",0)=0," ", _xlfn.XLOOKUP(F730,'customers worsheet'!B:B,'customers worsheet'!C:C," ",0))</f>
        <v>rhuscroftk8@jimdo.com</v>
      </c>
      <c r="H730" s="2" t="str">
        <f>_xlfn.XLOOKUP(F730,'customers worsheet'!B:B,'customers worsheet'!G:G)</f>
        <v>United States</v>
      </c>
      <c r="I730" t="str">
        <f>_xlfn.XLOOKUP(D730,'products worsheet'!A:A,'products worsheet'!B:B)</f>
        <v>Exc</v>
      </c>
      <c r="J730" t="str">
        <f t="shared" si="23"/>
        <v>Excelsa</v>
      </c>
      <c r="K730" t="str">
        <f>_xlfn.XLOOKUP(D730,'products worsheet'!A:A,'products worsheet'!D:D)</f>
        <v>D</v>
      </c>
      <c r="L730" t="str">
        <f t="shared" si="22"/>
        <v>Dark</v>
      </c>
      <c r="M730" s="5">
        <f>_xlfn.XLOOKUP(D730,'products worsheet'!A:A,'products worsheet'!F:F)</f>
        <v>0.5</v>
      </c>
      <c r="N730" s="7">
        <f>_xlfn.XLOOKUP(D730,'products worsheet'!A:A,'products worsheet'!G:G)</f>
        <v>7.29</v>
      </c>
      <c r="O730" s="9">
        <f>N730*E730</f>
        <v>21.87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_xlfn.XLOOKUP('orders worksheet'!C731,'customers worsheet'!A:A,'customers worsheet'!B:B)</f>
        <v>Selle Scurrer</v>
      </c>
      <c r="G731" s="2" t="str">
        <f>IF(_xlfn.XLOOKUP(F731,'customers worsheet'!B:B,'customers worsheet'!C:C," ",0)=0," ", _xlfn.XLOOKUP(F731,'customers worsheet'!B:B,'customers worsheet'!C:C," ",0))</f>
        <v>sscurrerk9@flavors.me</v>
      </c>
      <c r="H731" s="2" t="str">
        <f>_xlfn.XLOOKUP(F731,'customers worsheet'!B:B,'customers worsheet'!G:G)</f>
        <v>United Kingdom</v>
      </c>
      <c r="I731" t="str">
        <f>_xlfn.XLOOKUP(D731,'products worsheet'!A:A,'products worsheet'!B:B)</f>
        <v>Lib</v>
      </c>
      <c r="J731" t="str">
        <f t="shared" si="23"/>
        <v>Liberica</v>
      </c>
      <c r="K731" t="str">
        <f>_xlfn.XLOOKUP(D731,'products worsheet'!A:A,'products worsheet'!D:D)</f>
        <v>M</v>
      </c>
      <c r="L731" t="str">
        <f t="shared" si="22"/>
        <v>Medium</v>
      </c>
      <c r="M731" s="5">
        <f>_xlfn.XLOOKUP(D731,'products worsheet'!A:A,'products worsheet'!F:F)</f>
        <v>0.2</v>
      </c>
      <c r="N731" s="7">
        <f>_xlfn.XLOOKUP(D731,'products worsheet'!A:A,'products worsheet'!G:G)</f>
        <v>4.3650000000000002</v>
      </c>
      <c r="O731" s="9">
        <f>N731*E731</f>
        <v>4.3650000000000002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_xlfn.XLOOKUP('orders worksheet'!C732,'customers worsheet'!A:A,'customers worsheet'!B:B)</f>
        <v>Andie Rudram</v>
      </c>
      <c r="G732" s="2" t="str">
        <f>IF(_xlfn.XLOOKUP(F732,'customers worsheet'!B:B,'customers worsheet'!C:C," ",0)=0," ", _xlfn.XLOOKUP(F732,'customers worsheet'!B:B,'customers worsheet'!C:C," ",0))</f>
        <v>arudramka@prnewswire.com</v>
      </c>
      <c r="H732" s="2" t="str">
        <f>_xlfn.XLOOKUP(F732,'customers worsheet'!B:B,'customers worsheet'!G:G)</f>
        <v>United States</v>
      </c>
      <c r="I732" t="str">
        <f>_xlfn.XLOOKUP(D732,'products worsheet'!A:A,'products worsheet'!B:B)</f>
        <v>Lib</v>
      </c>
      <c r="J732" t="str">
        <f t="shared" si="23"/>
        <v>Liberica</v>
      </c>
      <c r="K732" t="str">
        <f>_xlfn.XLOOKUP(D732,'products worsheet'!A:A,'products worsheet'!D:D)</f>
        <v>L</v>
      </c>
      <c r="L732" t="str">
        <f t="shared" si="22"/>
        <v>Light</v>
      </c>
      <c r="M732" s="5">
        <f>_xlfn.XLOOKUP(D732,'products worsheet'!A:A,'products worsheet'!F:F)</f>
        <v>2.5</v>
      </c>
      <c r="N732" s="7">
        <f>_xlfn.XLOOKUP(D732,'products worsheet'!A:A,'products worsheet'!G:G)</f>
        <v>36.454999999999998</v>
      </c>
      <c r="O732" s="9">
        <f>N732*E732</f>
        <v>36.454999999999998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_xlfn.XLOOKUP('orders worksheet'!C733,'customers worsheet'!A:A,'customers worsheet'!B:B)</f>
        <v>Leta Clarricoates</v>
      </c>
      <c r="G733" s="2" t="str">
        <f>IF(_xlfn.XLOOKUP(F733,'customers worsheet'!B:B,'customers worsheet'!C:C," ",0)=0," ", _xlfn.XLOOKUP(F733,'customers worsheet'!B:B,'customers worsheet'!C:C," ",0))</f>
        <v xml:space="preserve"> </v>
      </c>
      <c r="H733" s="2" t="str">
        <f>_xlfn.XLOOKUP(F733,'customers worsheet'!B:B,'customers worsheet'!G:G)</f>
        <v>United States</v>
      </c>
      <c r="I733" t="str">
        <f>_xlfn.XLOOKUP(D733,'products worsheet'!A:A,'products worsheet'!B:B)</f>
        <v>Lib</v>
      </c>
      <c r="J733" t="str">
        <f t="shared" si="23"/>
        <v>Liberica</v>
      </c>
      <c r="K733" t="str">
        <f>_xlfn.XLOOKUP(D733,'products worsheet'!A:A,'products worsheet'!D:D)</f>
        <v>D</v>
      </c>
      <c r="L733" t="str">
        <f t="shared" si="22"/>
        <v>Dark</v>
      </c>
      <c r="M733" s="5">
        <f>_xlfn.XLOOKUP(D733,'products worsheet'!A:A,'products worsheet'!F:F)</f>
        <v>0.2</v>
      </c>
      <c r="N733" s="7">
        <f>_xlfn.XLOOKUP(D733,'products worsheet'!A:A,'products worsheet'!G:G)</f>
        <v>3.8849999999999998</v>
      </c>
      <c r="O733" s="9">
        <f>N733*E733</f>
        <v>15.54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_xlfn.XLOOKUP('orders worksheet'!C734,'customers worsheet'!A:A,'customers worsheet'!B:B)</f>
        <v>Jacquelyn Maha</v>
      </c>
      <c r="G734" s="2" t="str">
        <f>IF(_xlfn.XLOOKUP(F734,'customers worsheet'!B:B,'customers worsheet'!C:C," ",0)=0," ", _xlfn.XLOOKUP(F734,'customers worsheet'!B:B,'customers worsheet'!C:C," ",0))</f>
        <v>jmahakc@cyberchimps.com</v>
      </c>
      <c r="H734" s="2" t="str">
        <f>_xlfn.XLOOKUP(F734,'customers worsheet'!B:B,'customers worsheet'!G:G)</f>
        <v>United States</v>
      </c>
      <c r="I734" t="str">
        <f>_xlfn.XLOOKUP(D734,'products worsheet'!A:A,'products worsheet'!B:B)</f>
        <v>Exc</v>
      </c>
      <c r="J734" t="str">
        <f t="shared" si="23"/>
        <v>Excelsa</v>
      </c>
      <c r="K734" t="str">
        <f>_xlfn.XLOOKUP(D734,'products worsheet'!A:A,'products worsheet'!D:D)</f>
        <v>L</v>
      </c>
      <c r="L734" t="str">
        <f t="shared" si="22"/>
        <v>Light</v>
      </c>
      <c r="M734" s="5">
        <f>_xlfn.XLOOKUP(D734,'products worsheet'!A:A,'products worsheet'!F:F)</f>
        <v>0.2</v>
      </c>
      <c r="N734" s="7">
        <f>_xlfn.XLOOKUP(D734,'products worsheet'!A:A,'products worsheet'!G:G)</f>
        <v>4.4550000000000001</v>
      </c>
      <c r="O734" s="9">
        <f>N734*E734</f>
        <v>8.91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_xlfn.XLOOKUP('orders worksheet'!C735,'customers worsheet'!A:A,'customers worsheet'!B:B)</f>
        <v>Glory Clemon</v>
      </c>
      <c r="G735" s="2" t="str">
        <f>IF(_xlfn.XLOOKUP(F735,'customers worsheet'!B:B,'customers worsheet'!C:C," ",0)=0," ", _xlfn.XLOOKUP(F735,'customers worsheet'!B:B,'customers worsheet'!C:C," ",0))</f>
        <v>gclemonkd@networksolutions.com</v>
      </c>
      <c r="H735" s="2" t="str">
        <f>_xlfn.XLOOKUP(F735,'customers worsheet'!B:B,'customers worsheet'!G:G)</f>
        <v>United States</v>
      </c>
      <c r="I735" t="str">
        <f>_xlfn.XLOOKUP(D735,'products worsheet'!A:A,'products worsheet'!B:B)</f>
        <v>Lib</v>
      </c>
      <c r="J735" t="str">
        <f t="shared" si="23"/>
        <v>Liberica</v>
      </c>
      <c r="K735" t="str">
        <f>_xlfn.XLOOKUP(D735,'products worsheet'!A:A,'products worsheet'!D:D)</f>
        <v>M</v>
      </c>
      <c r="L735" t="str">
        <f t="shared" si="22"/>
        <v>Medium</v>
      </c>
      <c r="M735" s="5">
        <f>_xlfn.XLOOKUP(D735,'products worsheet'!A:A,'products worsheet'!F:F)</f>
        <v>2.5</v>
      </c>
      <c r="N735" s="7">
        <f>_xlfn.XLOOKUP(D735,'products worsheet'!A:A,'products worsheet'!G:G)</f>
        <v>33.464999999999996</v>
      </c>
      <c r="O735" s="9">
        <f>N735*E735</f>
        <v>100.39499999999998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_xlfn.XLOOKUP('orders worksheet'!C736,'customers worsheet'!A:A,'customers worsheet'!B:B)</f>
        <v>Alica Kift</v>
      </c>
      <c r="G736" s="2" t="str">
        <f>IF(_xlfn.XLOOKUP(F736,'customers worsheet'!B:B,'customers worsheet'!C:C," ",0)=0," ", _xlfn.XLOOKUP(F736,'customers worsheet'!B:B,'customers worsheet'!C:C," ",0))</f>
        <v xml:space="preserve"> </v>
      </c>
      <c r="H736" s="2" t="str">
        <f>_xlfn.XLOOKUP(F736,'customers worsheet'!B:B,'customers worsheet'!G:G)</f>
        <v>United States</v>
      </c>
      <c r="I736" t="str">
        <f>_xlfn.XLOOKUP(D736,'products worsheet'!A:A,'products worsheet'!B:B)</f>
        <v>Rob</v>
      </c>
      <c r="J736" t="str">
        <f t="shared" si="23"/>
        <v>Robusta</v>
      </c>
      <c r="K736" t="str">
        <f>_xlfn.XLOOKUP(D736,'products worsheet'!A:A,'products worsheet'!D:D)</f>
        <v>D</v>
      </c>
      <c r="L736" t="str">
        <f t="shared" si="22"/>
        <v>Dark</v>
      </c>
      <c r="M736" s="5">
        <f>_xlfn.XLOOKUP(D736,'products worsheet'!A:A,'products worsheet'!F:F)</f>
        <v>0.2</v>
      </c>
      <c r="N736" s="7">
        <f>_xlfn.XLOOKUP(D736,'products worsheet'!A:A,'products worsheet'!G:G)</f>
        <v>2.6849999999999996</v>
      </c>
      <c r="O736" s="9">
        <f>N736*E736</f>
        <v>13.424999999999997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_xlfn.XLOOKUP('orders worksheet'!C737,'customers worsheet'!A:A,'customers worsheet'!B:B)</f>
        <v>Babb Pollins</v>
      </c>
      <c r="G737" s="2" t="str">
        <f>IF(_xlfn.XLOOKUP(F737,'customers worsheet'!B:B,'customers worsheet'!C:C," ",0)=0," ", _xlfn.XLOOKUP(F737,'customers worsheet'!B:B,'customers worsheet'!C:C," ",0))</f>
        <v>bpollinskf@shinystat.com</v>
      </c>
      <c r="H737" s="2" t="str">
        <f>_xlfn.XLOOKUP(F737,'customers worsheet'!B:B,'customers worsheet'!G:G)</f>
        <v>United States</v>
      </c>
      <c r="I737" t="str">
        <f>_xlfn.XLOOKUP(D737,'products worsheet'!A:A,'products worsheet'!B:B)</f>
        <v>Exc</v>
      </c>
      <c r="J737" t="str">
        <f t="shared" si="23"/>
        <v>Excelsa</v>
      </c>
      <c r="K737" t="str">
        <f>_xlfn.XLOOKUP(D737,'products worsheet'!A:A,'products worsheet'!D:D)</f>
        <v>D</v>
      </c>
      <c r="L737" t="str">
        <f t="shared" si="22"/>
        <v>Dark</v>
      </c>
      <c r="M737" s="5">
        <f>_xlfn.XLOOKUP(D737,'products worsheet'!A:A,'products worsheet'!F:F)</f>
        <v>0.2</v>
      </c>
      <c r="N737" s="7">
        <f>_xlfn.XLOOKUP(D737,'products worsheet'!A:A,'products worsheet'!G:G)</f>
        <v>3.645</v>
      </c>
      <c r="O737" s="9">
        <f>N737*E737</f>
        <v>21.87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_xlfn.XLOOKUP('orders worksheet'!C738,'customers worsheet'!A:A,'customers worsheet'!B:B)</f>
        <v>Jarret Toye</v>
      </c>
      <c r="G738" s="2" t="str">
        <f>IF(_xlfn.XLOOKUP(F738,'customers worsheet'!B:B,'customers worsheet'!C:C," ",0)=0," ", _xlfn.XLOOKUP(F738,'customers worsheet'!B:B,'customers worsheet'!C:C," ",0))</f>
        <v>jtoyekg@pinterest.com</v>
      </c>
      <c r="H738" s="2" t="str">
        <f>_xlfn.XLOOKUP(F738,'customers worsheet'!B:B,'customers worsheet'!G:G)</f>
        <v>Ireland</v>
      </c>
      <c r="I738" t="str">
        <f>_xlfn.XLOOKUP(D738,'products worsheet'!A:A,'products worsheet'!B:B)</f>
        <v>Lib</v>
      </c>
      <c r="J738" t="str">
        <f t="shared" si="23"/>
        <v>Liberica</v>
      </c>
      <c r="K738" t="str">
        <f>_xlfn.XLOOKUP(D738,'products worsheet'!A:A,'products worsheet'!D:D)</f>
        <v>D</v>
      </c>
      <c r="L738" t="str">
        <f t="shared" si="22"/>
        <v>Dark</v>
      </c>
      <c r="M738" s="5">
        <f>_xlfn.XLOOKUP(D738,'products worsheet'!A:A,'products worsheet'!F:F)</f>
        <v>1</v>
      </c>
      <c r="N738" s="7">
        <f>_xlfn.XLOOKUP(D738,'products worsheet'!A:A,'products worsheet'!G:G)</f>
        <v>12.95</v>
      </c>
      <c r="O738" s="9">
        <f>N738*E738</f>
        <v>25.9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_xlfn.XLOOKUP('orders worksheet'!C739,'customers worsheet'!A:A,'customers worsheet'!B:B)</f>
        <v>Carlie Linskill</v>
      </c>
      <c r="G739" s="2" t="str">
        <f>IF(_xlfn.XLOOKUP(F739,'customers worsheet'!B:B,'customers worsheet'!C:C," ",0)=0," ", _xlfn.XLOOKUP(F739,'customers worsheet'!B:B,'customers worsheet'!C:C," ",0))</f>
        <v>clinskillkh@sphinn.com</v>
      </c>
      <c r="H739" s="2" t="str">
        <f>_xlfn.XLOOKUP(F739,'customers worsheet'!B:B,'customers worsheet'!G:G)</f>
        <v>United States</v>
      </c>
      <c r="I739" t="str">
        <f>_xlfn.XLOOKUP(D739,'products worsheet'!A:A,'products worsheet'!B:B)</f>
        <v>Ara</v>
      </c>
      <c r="J739" t="str">
        <f t="shared" si="23"/>
        <v>Arabica</v>
      </c>
      <c r="K739" t="str">
        <f>_xlfn.XLOOKUP(D739,'products worsheet'!A:A,'products worsheet'!D:D)</f>
        <v>M</v>
      </c>
      <c r="L739" t="str">
        <f t="shared" si="22"/>
        <v>Medium</v>
      </c>
      <c r="M739" s="5">
        <f>_xlfn.XLOOKUP(D739,'products worsheet'!A:A,'products worsheet'!F:F)</f>
        <v>1</v>
      </c>
      <c r="N739" s="7">
        <f>_xlfn.XLOOKUP(D739,'products worsheet'!A:A,'products worsheet'!G:G)</f>
        <v>11.25</v>
      </c>
      <c r="O739" s="9">
        <f>N739*E739</f>
        <v>56.25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_xlfn.XLOOKUP('orders worksheet'!C740,'customers worsheet'!A:A,'customers worsheet'!B:B)</f>
        <v>Natal Vigrass</v>
      </c>
      <c r="G740" s="2" t="str">
        <f>IF(_xlfn.XLOOKUP(F740,'customers worsheet'!B:B,'customers worsheet'!C:C," ",0)=0," ", _xlfn.XLOOKUP(F740,'customers worsheet'!B:B,'customers worsheet'!C:C," ",0))</f>
        <v>nvigrasski@ezinearticles.com</v>
      </c>
      <c r="H740" s="2" t="str">
        <f>_xlfn.XLOOKUP(F740,'customers worsheet'!B:B,'customers worsheet'!G:G)</f>
        <v>United Kingdom</v>
      </c>
      <c r="I740" t="str">
        <f>_xlfn.XLOOKUP(D740,'products worsheet'!A:A,'products worsheet'!B:B)</f>
        <v>Rob</v>
      </c>
      <c r="J740" t="str">
        <f t="shared" si="23"/>
        <v>Robusta</v>
      </c>
      <c r="K740" t="str">
        <f>_xlfn.XLOOKUP(D740,'products worsheet'!A:A,'products worsheet'!D:D)</f>
        <v>L</v>
      </c>
      <c r="L740" t="str">
        <f t="shared" si="22"/>
        <v>Light</v>
      </c>
      <c r="M740" s="5">
        <f>_xlfn.XLOOKUP(D740,'products worsheet'!A:A,'products worsheet'!F:F)</f>
        <v>0.2</v>
      </c>
      <c r="N740" s="7">
        <f>_xlfn.XLOOKUP(D740,'products worsheet'!A:A,'products worsheet'!G:G)</f>
        <v>3.5849999999999995</v>
      </c>
      <c r="O740" s="9">
        <f>N740*E740</f>
        <v>10.754999999999999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_xlfn.XLOOKUP('orders worksheet'!C741,'customers worsheet'!A:A,'customers worsheet'!B:B)</f>
        <v>Jimmy Dymoke</v>
      </c>
      <c r="G741" s="2" t="str">
        <f>IF(_xlfn.XLOOKUP(F741,'customers worsheet'!B:B,'customers worsheet'!C:C," ",0)=0," ", _xlfn.XLOOKUP(F741,'customers worsheet'!B:B,'customers worsheet'!C:C," ",0))</f>
        <v>jdymokeje@prnewswire.com</v>
      </c>
      <c r="H741" s="2" t="str">
        <f>_xlfn.XLOOKUP(F741,'customers worsheet'!B:B,'customers worsheet'!G:G)</f>
        <v>Ireland</v>
      </c>
      <c r="I741" t="str">
        <f>_xlfn.XLOOKUP(D741,'products worsheet'!A:A,'products worsheet'!B:B)</f>
        <v>Exc</v>
      </c>
      <c r="J741" t="str">
        <f t="shared" si="23"/>
        <v>Excelsa</v>
      </c>
      <c r="K741" t="str">
        <f>_xlfn.XLOOKUP(D741,'products worsheet'!A:A,'products worsheet'!D:D)</f>
        <v>D</v>
      </c>
      <c r="L741" t="str">
        <f t="shared" si="22"/>
        <v>Dark</v>
      </c>
      <c r="M741" s="5">
        <f>_xlfn.XLOOKUP(D741,'products worsheet'!A:A,'products worsheet'!F:F)</f>
        <v>0.2</v>
      </c>
      <c r="N741" s="7">
        <f>_xlfn.XLOOKUP(D741,'products worsheet'!A:A,'products worsheet'!G:G)</f>
        <v>3.645</v>
      </c>
      <c r="O741" s="9">
        <f>N741*E741</f>
        <v>18.225000000000001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_xlfn.XLOOKUP('orders worksheet'!C742,'customers worsheet'!A:A,'customers worsheet'!B:B)</f>
        <v>Kandace Cragell</v>
      </c>
      <c r="G742" s="2" t="str">
        <f>IF(_xlfn.XLOOKUP(F742,'customers worsheet'!B:B,'customers worsheet'!C:C," ",0)=0," ", _xlfn.XLOOKUP(F742,'customers worsheet'!B:B,'customers worsheet'!C:C," ",0))</f>
        <v>kcragellkk@google.com</v>
      </c>
      <c r="H742" s="2" t="str">
        <f>_xlfn.XLOOKUP(F742,'customers worsheet'!B:B,'customers worsheet'!G:G)</f>
        <v>Ireland</v>
      </c>
      <c r="I742" t="str">
        <f>_xlfn.XLOOKUP(D742,'products worsheet'!A:A,'products worsheet'!B:B)</f>
        <v>Rob</v>
      </c>
      <c r="J742" t="str">
        <f t="shared" si="23"/>
        <v>Robusta</v>
      </c>
      <c r="K742" t="str">
        <f>_xlfn.XLOOKUP(D742,'products worsheet'!A:A,'products worsheet'!D:D)</f>
        <v>L</v>
      </c>
      <c r="L742" t="str">
        <f t="shared" si="22"/>
        <v>Light</v>
      </c>
      <c r="M742" s="5">
        <f>_xlfn.XLOOKUP(D742,'products worsheet'!A:A,'products worsheet'!F:F)</f>
        <v>0.5</v>
      </c>
      <c r="N742" s="7">
        <f>_xlfn.XLOOKUP(D742,'products worsheet'!A:A,'products worsheet'!G:G)</f>
        <v>7.169999999999999</v>
      </c>
      <c r="O742" s="9">
        <f>N742*E742</f>
        <v>28.679999999999996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_xlfn.XLOOKUP('orders worksheet'!C743,'customers worsheet'!A:A,'customers worsheet'!B:B)</f>
        <v>Lyon Ibert</v>
      </c>
      <c r="G743" s="2" t="str">
        <f>IF(_xlfn.XLOOKUP(F743,'customers worsheet'!B:B,'customers worsheet'!C:C," ",0)=0," ", _xlfn.XLOOKUP(F743,'customers worsheet'!B:B,'customers worsheet'!C:C," ",0))</f>
        <v>libertkl@huffingtonpost.com</v>
      </c>
      <c r="H743" s="2" t="str">
        <f>_xlfn.XLOOKUP(F743,'customers worsheet'!B:B,'customers worsheet'!G:G)</f>
        <v>United States</v>
      </c>
      <c r="I743" t="str">
        <f>_xlfn.XLOOKUP(D743,'products worsheet'!A:A,'products worsheet'!B:B)</f>
        <v>Lib</v>
      </c>
      <c r="J743" t="str">
        <f t="shared" si="23"/>
        <v>Liberica</v>
      </c>
      <c r="K743" t="str">
        <f>_xlfn.XLOOKUP(D743,'products worsheet'!A:A,'products worsheet'!D:D)</f>
        <v>M</v>
      </c>
      <c r="L743" t="str">
        <f t="shared" si="22"/>
        <v>Medium</v>
      </c>
      <c r="M743" s="5">
        <f>_xlfn.XLOOKUP(D743,'products worsheet'!A:A,'products worsheet'!F:F)</f>
        <v>0.2</v>
      </c>
      <c r="N743" s="7">
        <f>_xlfn.XLOOKUP(D743,'products worsheet'!A:A,'products worsheet'!G:G)</f>
        <v>4.3650000000000002</v>
      </c>
      <c r="O743" s="9">
        <f>N743*E743</f>
        <v>8.73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_xlfn.XLOOKUP('orders worksheet'!C744,'customers worsheet'!A:A,'customers worsheet'!B:B)</f>
        <v>Reese Lidgey</v>
      </c>
      <c r="G744" s="2" t="str">
        <f>IF(_xlfn.XLOOKUP(F744,'customers worsheet'!B:B,'customers worsheet'!C:C," ",0)=0," ", _xlfn.XLOOKUP(F744,'customers worsheet'!B:B,'customers worsheet'!C:C," ",0))</f>
        <v>rlidgeykm@vimeo.com</v>
      </c>
      <c r="H744" s="2" t="str">
        <f>_xlfn.XLOOKUP(F744,'customers worsheet'!B:B,'customers worsheet'!G:G)</f>
        <v>United States</v>
      </c>
      <c r="I744" t="str">
        <f>_xlfn.XLOOKUP(D744,'products worsheet'!A:A,'products worsheet'!B:B)</f>
        <v>Lib</v>
      </c>
      <c r="J744" t="str">
        <f t="shared" si="23"/>
        <v>Liberica</v>
      </c>
      <c r="K744" t="str">
        <f>_xlfn.XLOOKUP(D744,'products worsheet'!A:A,'products worsheet'!D:D)</f>
        <v>M</v>
      </c>
      <c r="L744" t="str">
        <f t="shared" si="22"/>
        <v>Medium</v>
      </c>
      <c r="M744" s="5">
        <f>_xlfn.XLOOKUP(D744,'products worsheet'!A:A,'products worsheet'!F:F)</f>
        <v>1</v>
      </c>
      <c r="N744" s="7">
        <f>_xlfn.XLOOKUP(D744,'products worsheet'!A:A,'products worsheet'!G:G)</f>
        <v>14.55</v>
      </c>
      <c r="O744" s="9">
        <f>N744*E744</f>
        <v>58.2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_xlfn.XLOOKUP('orders worksheet'!C745,'customers worsheet'!A:A,'customers worsheet'!B:B)</f>
        <v>Tersina Castagne</v>
      </c>
      <c r="G745" s="2" t="str">
        <f>IF(_xlfn.XLOOKUP(F745,'customers worsheet'!B:B,'customers worsheet'!C:C," ",0)=0," ", _xlfn.XLOOKUP(F745,'customers worsheet'!B:B,'customers worsheet'!C:C," ",0))</f>
        <v>tcastagnekn@wikia.com</v>
      </c>
      <c r="H745" s="2" t="str">
        <f>_xlfn.XLOOKUP(F745,'customers worsheet'!B:B,'customers worsheet'!G:G)</f>
        <v>United States</v>
      </c>
      <c r="I745" t="str">
        <f>_xlfn.XLOOKUP(D745,'products worsheet'!A:A,'products worsheet'!B:B)</f>
        <v>Ara</v>
      </c>
      <c r="J745" t="str">
        <f t="shared" si="23"/>
        <v>Arabica</v>
      </c>
      <c r="K745" t="str">
        <f>_xlfn.XLOOKUP(D745,'products worsheet'!A:A,'products worsheet'!D:D)</f>
        <v>D</v>
      </c>
      <c r="L745" t="str">
        <f t="shared" si="22"/>
        <v>Dark</v>
      </c>
      <c r="M745" s="5">
        <f>_xlfn.XLOOKUP(D745,'products worsheet'!A:A,'products worsheet'!F:F)</f>
        <v>0.5</v>
      </c>
      <c r="N745" s="7">
        <f>_xlfn.XLOOKUP(D745,'products worsheet'!A:A,'products worsheet'!G:G)</f>
        <v>5.97</v>
      </c>
      <c r="O745" s="9">
        <f>N745*E745</f>
        <v>17.91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_xlfn.XLOOKUP('orders worksheet'!C746,'customers worsheet'!A:A,'customers worsheet'!B:B)</f>
        <v>Samuele Klaaassen</v>
      </c>
      <c r="G746" s="2" t="str">
        <f>IF(_xlfn.XLOOKUP(F746,'customers worsheet'!B:B,'customers worsheet'!C:C," ",0)=0," ", _xlfn.XLOOKUP(F746,'customers worsheet'!B:B,'customers worsheet'!C:C," ",0))</f>
        <v xml:space="preserve"> </v>
      </c>
      <c r="H746" s="2" t="str">
        <f>_xlfn.XLOOKUP(F746,'customers worsheet'!B:B,'customers worsheet'!G:G)</f>
        <v>United States</v>
      </c>
      <c r="I746" t="str">
        <f>_xlfn.XLOOKUP(D746,'products worsheet'!A:A,'products worsheet'!B:B)</f>
        <v>Rob</v>
      </c>
      <c r="J746" t="str">
        <f t="shared" si="23"/>
        <v>Robusta</v>
      </c>
      <c r="K746" t="str">
        <f>_xlfn.XLOOKUP(D746,'products worsheet'!A:A,'products worsheet'!D:D)</f>
        <v>M</v>
      </c>
      <c r="L746" t="str">
        <f t="shared" si="22"/>
        <v>Medium</v>
      </c>
      <c r="M746" s="5">
        <f>_xlfn.XLOOKUP(D746,'products worsheet'!A:A,'products worsheet'!F:F)</f>
        <v>0.2</v>
      </c>
      <c r="N746" s="7">
        <f>_xlfn.XLOOKUP(D746,'products worsheet'!A:A,'products worsheet'!G:G)</f>
        <v>2.9849999999999999</v>
      </c>
      <c r="O746" s="9">
        <f>N746*E746</f>
        <v>17.91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_xlfn.XLOOKUP('orders worksheet'!C747,'customers worsheet'!A:A,'customers worsheet'!B:B)</f>
        <v>Jordana Halden</v>
      </c>
      <c r="G747" s="2" t="str">
        <f>IF(_xlfn.XLOOKUP(F747,'customers worsheet'!B:B,'customers worsheet'!C:C," ",0)=0," ", _xlfn.XLOOKUP(F747,'customers worsheet'!B:B,'customers worsheet'!C:C," ",0))</f>
        <v>jhaldenkp@comcast.net</v>
      </c>
      <c r="H747" s="2" t="str">
        <f>_xlfn.XLOOKUP(F747,'customers worsheet'!B:B,'customers worsheet'!G:G)</f>
        <v>Ireland</v>
      </c>
      <c r="I747" t="str">
        <f>_xlfn.XLOOKUP(D747,'products worsheet'!A:A,'products worsheet'!B:B)</f>
        <v>Exc</v>
      </c>
      <c r="J747" t="str">
        <f t="shared" si="23"/>
        <v>Excelsa</v>
      </c>
      <c r="K747" t="str">
        <f>_xlfn.XLOOKUP(D747,'products worsheet'!A:A,'products worsheet'!D:D)</f>
        <v>D</v>
      </c>
      <c r="L747" t="str">
        <f t="shared" si="22"/>
        <v>Dark</v>
      </c>
      <c r="M747" s="5">
        <f>_xlfn.XLOOKUP(D747,'products worsheet'!A:A,'products worsheet'!F:F)</f>
        <v>0.5</v>
      </c>
      <c r="N747" s="7">
        <f>_xlfn.XLOOKUP(D747,'products worsheet'!A:A,'products worsheet'!G:G)</f>
        <v>7.29</v>
      </c>
      <c r="O747" s="9">
        <f>N747*E747</f>
        <v>14.58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_xlfn.XLOOKUP('orders worksheet'!C748,'customers worsheet'!A:A,'customers worsheet'!B:B)</f>
        <v>Hussein Olliff</v>
      </c>
      <c r="G748" s="2" t="str">
        <f>IF(_xlfn.XLOOKUP(F748,'customers worsheet'!B:B,'customers worsheet'!C:C," ",0)=0," ", _xlfn.XLOOKUP(F748,'customers worsheet'!B:B,'customers worsheet'!C:C," ",0))</f>
        <v>holliffkq@sciencedirect.com</v>
      </c>
      <c r="H748" s="2" t="str">
        <f>_xlfn.XLOOKUP(F748,'customers worsheet'!B:B,'customers worsheet'!G:G)</f>
        <v>Ireland</v>
      </c>
      <c r="I748" t="str">
        <f>_xlfn.XLOOKUP(D748,'products worsheet'!A:A,'products worsheet'!B:B)</f>
        <v>Ara</v>
      </c>
      <c r="J748" t="str">
        <f t="shared" si="23"/>
        <v>Arabica</v>
      </c>
      <c r="K748" t="str">
        <f>_xlfn.XLOOKUP(D748,'products worsheet'!A:A,'products worsheet'!D:D)</f>
        <v>M</v>
      </c>
      <c r="L748" t="str">
        <f t="shared" si="22"/>
        <v>Medium</v>
      </c>
      <c r="M748" s="5">
        <f>_xlfn.XLOOKUP(D748,'products worsheet'!A:A,'products worsheet'!F:F)</f>
        <v>1</v>
      </c>
      <c r="N748" s="7">
        <f>_xlfn.XLOOKUP(D748,'products worsheet'!A:A,'products worsheet'!G:G)</f>
        <v>11.25</v>
      </c>
      <c r="O748" s="9">
        <f>N748*E748</f>
        <v>33.75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_xlfn.XLOOKUP('orders worksheet'!C749,'customers worsheet'!A:A,'customers worsheet'!B:B)</f>
        <v>Teddi Quadri</v>
      </c>
      <c r="G749" s="2" t="str">
        <f>IF(_xlfn.XLOOKUP(F749,'customers worsheet'!B:B,'customers worsheet'!C:C," ",0)=0," ", _xlfn.XLOOKUP(F749,'customers worsheet'!B:B,'customers worsheet'!C:C," ",0))</f>
        <v>tquadrikr@opensource.org</v>
      </c>
      <c r="H749" s="2" t="str">
        <f>_xlfn.XLOOKUP(F749,'customers worsheet'!B:B,'customers worsheet'!G:G)</f>
        <v>Ireland</v>
      </c>
      <c r="I749" t="str">
        <f>_xlfn.XLOOKUP(D749,'products worsheet'!A:A,'products worsheet'!B:B)</f>
        <v>Lib</v>
      </c>
      <c r="J749" t="str">
        <f t="shared" si="23"/>
        <v>Liberica</v>
      </c>
      <c r="K749" t="str">
        <f>_xlfn.XLOOKUP(D749,'products worsheet'!A:A,'products worsheet'!D:D)</f>
        <v>M</v>
      </c>
      <c r="L749" t="str">
        <f t="shared" si="22"/>
        <v>Medium</v>
      </c>
      <c r="M749" s="5">
        <f>_xlfn.XLOOKUP(D749,'products worsheet'!A:A,'products worsheet'!F:F)</f>
        <v>0.5</v>
      </c>
      <c r="N749" s="7">
        <f>_xlfn.XLOOKUP(D749,'products worsheet'!A:A,'products worsheet'!G:G)</f>
        <v>8.73</v>
      </c>
      <c r="O749" s="9">
        <f>N749*E749</f>
        <v>34.92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_xlfn.XLOOKUP('orders worksheet'!C750,'customers worsheet'!A:A,'customers worsheet'!B:B)</f>
        <v>Felita Eshmade</v>
      </c>
      <c r="G750" s="2" t="str">
        <f>IF(_xlfn.XLOOKUP(F750,'customers worsheet'!B:B,'customers worsheet'!C:C," ",0)=0," ", _xlfn.XLOOKUP(F750,'customers worsheet'!B:B,'customers worsheet'!C:C," ",0))</f>
        <v>feshmadeks@umn.edu</v>
      </c>
      <c r="H750" s="2" t="str">
        <f>_xlfn.XLOOKUP(F750,'customers worsheet'!B:B,'customers worsheet'!G:G)</f>
        <v>United States</v>
      </c>
      <c r="I750" t="str">
        <f>_xlfn.XLOOKUP(D750,'products worsheet'!A:A,'products worsheet'!B:B)</f>
        <v>Exc</v>
      </c>
      <c r="J750" t="str">
        <f t="shared" si="23"/>
        <v>Excelsa</v>
      </c>
      <c r="K750" t="str">
        <f>_xlfn.XLOOKUP(D750,'products worsheet'!A:A,'products worsheet'!D:D)</f>
        <v>D</v>
      </c>
      <c r="L750" t="str">
        <f t="shared" si="22"/>
        <v>Dark</v>
      </c>
      <c r="M750" s="5">
        <f>_xlfn.XLOOKUP(D750,'products worsheet'!A:A,'products worsheet'!F:F)</f>
        <v>0.5</v>
      </c>
      <c r="N750" s="7">
        <f>_xlfn.XLOOKUP(D750,'products worsheet'!A:A,'products worsheet'!G:G)</f>
        <v>7.29</v>
      </c>
      <c r="O750" s="9">
        <f>N750*E750</f>
        <v>14.58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_xlfn.XLOOKUP('orders worksheet'!C751,'customers worsheet'!A:A,'customers worsheet'!B:B)</f>
        <v>Melodie OIlier</v>
      </c>
      <c r="G751" s="2" t="str">
        <f>IF(_xlfn.XLOOKUP(F751,'customers worsheet'!B:B,'customers worsheet'!C:C," ",0)=0," ", _xlfn.XLOOKUP(F751,'customers worsheet'!B:B,'customers worsheet'!C:C," ",0))</f>
        <v>moilierkt@paginegialle.it</v>
      </c>
      <c r="H751" s="2" t="str">
        <f>_xlfn.XLOOKUP(F751,'customers worsheet'!B:B,'customers worsheet'!G:G)</f>
        <v>Ireland</v>
      </c>
      <c r="I751" t="str">
        <f>_xlfn.XLOOKUP(D751,'products worsheet'!A:A,'products worsheet'!B:B)</f>
        <v>Rob</v>
      </c>
      <c r="J751" t="str">
        <f t="shared" si="23"/>
        <v>Robusta</v>
      </c>
      <c r="K751" t="str">
        <f>_xlfn.XLOOKUP(D751,'products worsheet'!A:A,'products worsheet'!D:D)</f>
        <v>D</v>
      </c>
      <c r="L751" t="str">
        <f t="shared" si="22"/>
        <v>Dark</v>
      </c>
      <c r="M751" s="5">
        <f>_xlfn.XLOOKUP(D751,'products worsheet'!A:A,'products worsheet'!F:F)</f>
        <v>0.2</v>
      </c>
      <c r="N751" s="7">
        <f>_xlfn.XLOOKUP(D751,'products worsheet'!A:A,'products worsheet'!G:G)</f>
        <v>2.6849999999999996</v>
      </c>
      <c r="O751" s="9">
        <f>N751*E751</f>
        <v>5.3699999999999992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_xlfn.XLOOKUP('orders worksheet'!C752,'customers worsheet'!A:A,'customers worsheet'!B:B)</f>
        <v>Hazel Iacopini</v>
      </c>
      <c r="G752" s="2" t="str">
        <f>IF(_xlfn.XLOOKUP(F752,'customers worsheet'!B:B,'customers worsheet'!C:C," ",0)=0," ", _xlfn.XLOOKUP(F752,'customers worsheet'!B:B,'customers worsheet'!C:C," ",0))</f>
        <v xml:space="preserve"> </v>
      </c>
      <c r="H752" s="2" t="str">
        <f>_xlfn.XLOOKUP(F752,'customers worsheet'!B:B,'customers worsheet'!G:G)</f>
        <v>United States</v>
      </c>
      <c r="I752" t="str">
        <f>_xlfn.XLOOKUP(D752,'products worsheet'!A:A,'products worsheet'!B:B)</f>
        <v>Rob</v>
      </c>
      <c r="J752" t="str">
        <f t="shared" si="23"/>
        <v>Robusta</v>
      </c>
      <c r="K752" t="str">
        <f>_xlfn.XLOOKUP(D752,'products worsheet'!A:A,'products worsheet'!D:D)</f>
        <v>M</v>
      </c>
      <c r="L752" t="str">
        <f t="shared" si="22"/>
        <v>Medium</v>
      </c>
      <c r="M752" s="5">
        <f>_xlfn.XLOOKUP(D752,'products worsheet'!A:A,'products worsheet'!F:F)</f>
        <v>0.5</v>
      </c>
      <c r="N752" s="7">
        <f>_xlfn.XLOOKUP(D752,'products worsheet'!A:A,'products worsheet'!G:G)</f>
        <v>5.97</v>
      </c>
      <c r="O752" s="9">
        <f>N752*E752</f>
        <v>5.97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_xlfn.XLOOKUP('orders worksheet'!C753,'customers worsheet'!A:A,'customers worsheet'!B:B)</f>
        <v>Vinny Shoebotham</v>
      </c>
      <c r="G753" s="2" t="str">
        <f>IF(_xlfn.XLOOKUP(F753,'customers worsheet'!B:B,'customers worsheet'!C:C," ",0)=0," ", _xlfn.XLOOKUP(F753,'customers worsheet'!B:B,'customers worsheet'!C:C," ",0))</f>
        <v>vshoebothamkv@redcross.org</v>
      </c>
      <c r="H753" s="2" t="str">
        <f>_xlfn.XLOOKUP(F753,'customers worsheet'!B:B,'customers worsheet'!G:G)</f>
        <v>United States</v>
      </c>
      <c r="I753" t="str">
        <f>_xlfn.XLOOKUP(D753,'products worsheet'!A:A,'products worsheet'!B:B)</f>
        <v>Lib</v>
      </c>
      <c r="J753" t="str">
        <f t="shared" si="23"/>
        <v>Liberica</v>
      </c>
      <c r="K753" t="str">
        <f>_xlfn.XLOOKUP(D753,'products worsheet'!A:A,'products worsheet'!D:D)</f>
        <v>L</v>
      </c>
      <c r="L753" t="str">
        <f t="shared" si="22"/>
        <v>Light</v>
      </c>
      <c r="M753" s="5">
        <f>_xlfn.XLOOKUP(D753,'products worsheet'!A:A,'products worsheet'!F:F)</f>
        <v>0.5</v>
      </c>
      <c r="N753" s="7">
        <f>_xlfn.XLOOKUP(D753,'products worsheet'!A:A,'products worsheet'!G:G)</f>
        <v>9.51</v>
      </c>
      <c r="O753" s="9">
        <f>N753*E753</f>
        <v>19.02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_xlfn.XLOOKUP('orders worksheet'!C754,'customers worsheet'!A:A,'customers worsheet'!B:B)</f>
        <v>Bran Sterke</v>
      </c>
      <c r="G754" s="2" t="str">
        <f>IF(_xlfn.XLOOKUP(F754,'customers worsheet'!B:B,'customers worsheet'!C:C," ",0)=0," ", _xlfn.XLOOKUP(F754,'customers worsheet'!B:B,'customers worsheet'!C:C," ",0))</f>
        <v>bsterkekw@biblegateway.com</v>
      </c>
      <c r="H754" s="2" t="str">
        <f>_xlfn.XLOOKUP(F754,'customers worsheet'!B:B,'customers worsheet'!G:G)</f>
        <v>United States</v>
      </c>
      <c r="I754" t="str">
        <f>_xlfn.XLOOKUP(D754,'products worsheet'!A:A,'products worsheet'!B:B)</f>
        <v>Exc</v>
      </c>
      <c r="J754" t="str">
        <f t="shared" si="23"/>
        <v>Excelsa</v>
      </c>
      <c r="K754" t="str">
        <f>_xlfn.XLOOKUP(D754,'products worsheet'!A:A,'products worsheet'!D:D)</f>
        <v>M</v>
      </c>
      <c r="L754" t="str">
        <f t="shared" si="22"/>
        <v>Medium</v>
      </c>
      <c r="M754" s="5">
        <f>_xlfn.XLOOKUP(D754,'products worsheet'!A:A,'products worsheet'!F:F)</f>
        <v>1</v>
      </c>
      <c r="N754" s="7">
        <f>_xlfn.XLOOKUP(D754,'products worsheet'!A:A,'products worsheet'!G:G)</f>
        <v>13.75</v>
      </c>
      <c r="O754" s="9">
        <f>N754*E754</f>
        <v>27.5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_xlfn.XLOOKUP('orders worksheet'!C755,'customers worsheet'!A:A,'customers worsheet'!B:B)</f>
        <v>Simone Capon</v>
      </c>
      <c r="G755" s="2" t="str">
        <f>IF(_xlfn.XLOOKUP(F755,'customers worsheet'!B:B,'customers worsheet'!C:C," ",0)=0," ", _xlfn.XLOOKUP(F755,'customers worsheet'!B:B,'customers worsheet'!C:C," ",0))</f>
        <v>scaponkx@craigslist.org</v>
      </c>
      <c r="H755" s="2" t="str">
        <f>_xlfn.XLOOKUP(F755,'customers worsheet'!B:B,'customers worsheet'!G:G)</f>
        <v>United States</v>
      </c>
      <c r="I755" t="str">
        <f>_xlfn.XLOOKUP(D755,'products worsheet'!A:A,'products worsheet'!B:B)</f>
        <v>Ara</v>
      </c>
      <c r="J755" t="str">
        <f t="shared" si="23"/>
        <v>Arabica</v>
      </c>
      <c r="K755" t="str">
        <f>_xlfn.XLOOKUP(D755,'products worsheet'!A:A,'products worsheet'!D:D)</f>
        <v>D</v>
      </c>
      <c r="L755" t="str">
        <f t="shared" si="22"/>
        <v>Dark</v>
      </c>
      <c r="M755" s="5">
        <f>_xlfn.XLOOKUP(D755,'products worsheet'!A:A,'products worsheet'!F:F)</f>
        <v>0.5</v>
      </c>
      <c r="N755" s="7">
        <f>_xlfn.XLOOKUP(D755,'products worsheet'!A:A,'products worsheet'!G:G)</f>
        <v>5.97</v>
      </c>
      <c r="O755" s="9">
        <f>N755*E755</f>
        <v>29.849999999999998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_xlfn.XLOOKUP('orders worksheet'!C756,'customers worsheet'!A:A,'customers worsheet'!B:B)</f>
        <v>Jimmy Dymoke</v>
      </c>
      <c r="G756" s="2" t="str">
        <f>IF(_xlfn.XLOOKUP(F756,'customers worsheet'!B:B,'customers worsheet'!C:C," ",0)=0," ", _xlfn.XLOOKUP(F756,'customers worsheet'!B:B,'customers worsheet'!C:C," ",0))</f>
        <v>jdymokeje@prnewswire.com</v>
      </c>
      <c r="H756" s="2" t="str">
        <f>_xlfn.XLOOKUP(F756,'customers worsheet'!B:B,'customers worsheet'!G:G)</f>
        <v>Ireland</v>
      </c>
      <c r="I756" t="str">
        <f>_xlfn.XLOOKUP(D756,'products worsheet'!A:A,'products worsheet'!B:B)</f>
        <v>Ara</v>
      </c>
      <c r="J756" t="str">
        <f t="shared" si="23"/>
        <v>Arabica</v>
      </c>
      <c r="K756" t="str">
        <f>_xlfn.XLOOKUP(D756,'products worsheet'!A:A,'products worsheet'!D:D)</f>
        <v>D</v>
      </c>
      <c r="L756" t="str">
        <f t="shared" si="22"/>
        <v>Dark</v>
      </c>
      <c r="M756" s="5">
        <f>_xlfn.XLOOKUP(D756,'products worsheet'!A:A,'products worsheet'!F:F)</f>
        <v>0.2</v>
      </c>
      <c r="N756" s="7">
        <f>_xlfn.XLOOKUP(D756,'products worsheet'!A:A,'products worsheet'!G:G)</f>
        <v>2.9849999999999999</v>
      </c>
      <c r="O756" s="9">
        <f>N756*E756</f>
        <v>17.91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_xlfn.XLOOKUP('orders worksheet'!C757,'customers worsheet'!A:A,'customers worsheet'!B:B)</f>
        <v>Foster Constance</v>
      </c>
      <c r="G757" s="2" t="str">
        <f>IF(_xlfn.XLOOKUP(F757,'customers worsheet'!B:B,'customers worsheet'!C:C," ",0)=0," ", _xlfn.XLOOKUP(F757,'customers worsheet'!B:B,'customers worsheet'!C:C," ",0))</f>
        <v>fconstancekz@ifeng.com</v>
      </c>
      <c r="H757" s="2" t="str">
        <f>_xlfn.XLOOKUP(F757,'customers worsheet'!B:B,'customers worsheet'!G:G)</f>
        <v>United States</v>
      </c>
      <c r="I757" t="str">
        <f>_xlfn.XLOOKUP(D757,'products worsheet'!A:A,'products worsheet'!B:B)</f>
        <v>Lib</v>
      </c>
      <c r="J757" t="str">
        <f t="shared" si="23"/>
        <v>Liberica</v>
      </c>
      <c r="K757" t="str">
        <f>_xlfn.XLOOKUP(D757,'products worsheet'!A:A,'products worsheet'!D:D)</f>
        <v>L</v>
      </c>
      <c r="L757" t="str">
        <f t="shared" si="22"/>
        <v>Light</v>
      </c>
      <c r="M757" s="5">
        <f>_xlfn.XLOOKUP(D757,'products worsheet'!A:A,'products worsheet'!F:F)</f>
        <v>0.2</v>
      </c>
      <c r="N757" s="7">
        <f>_xlfn.XLOOKUP(D757,'products worsheet'!A:A,'products worsheet'!G:G)</f>
        <v>4.7549999999999999</v>
      </c>
      <c r="O757" s="9">
        <f>N757*E757</f>
        <v>28.53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_xlfn.XLOOKUP('orders worksheet'!C758,'customers worsheet'!A:A,'customers worsheet'!B:B)</f>
        <v>Fernando Sulman</v>
      </c>
      <c r="G758" s="2" t="str">
        <f>IF(_xlfn.XLOOKUP(F758,'customers worsheet'!B:B,'customers worsheet'!C:C," ",0)=0," ", _xlfn.XLOOKUP(F758,'customers worsheet'!B:B,'customers worsheet'!C:C," ",0))</f>
        <v>fsulmanl0@washington.edu</v>
      </c>
      <c r="H758" s="2" t="str">
        <f>_xlfn.XLOOKUP(F758,'customers worsheet'!B:B,'customers worsheet'!G:G)</f>
        <v>United States</v>
      </c>
      <c r="I758" t="str">
        <f>_xlfn.XLOOKUP(D758,'products worsheet'!A:A,'products worsheet'!B:B)</f>
        <v>Rob</v>
      </c>
      <c r="J758" t="str">
        <f t="shared" si="23"/>
        <v>Robusta</v>
      </c>
      <c r="K758" t="str">
        <f>_xlfn.XLOOKUP(D758,'products worsheet'!A:A,'products worsheet'!D:D)</f>
        <v>D</v>
      </c>
      <c r="L758" t="str">
        <f t="shared" si="22"/>
        <v>Dark</v>
      </c>
      <c r="M758" s="5">
        <f>_xlfn.XLOOKUP(D758,'products worsheet'!A:A,'products worsheet'!F:F)</f>
        <v>1</v>
      </c>
      <c r="N758" s="7">
        <f>_xlfn.XLOOKUP(D758,'products worsheet'!A:A,'products worsheet'!G:G)</f>
        <v>8.9499999999999993</v>
      </c>
      <c r="O758" s="9">
        <f>N758*E758</f>
        <v>35.799999999999997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_xlfn.XLOOKUP('orders worksheet'!C759,'customers worsheet'!A:A,'customers worsheet'!B:B)</f>
        <v>Dorotea Hollyman</v>
      </c>
      <c r="G759" s="2" t="str">
        <f>IF(_xlfn.XLOOKUP(F759,'customers worsheet'!B:B,'customers worsheet'!C:C," ",0)=0," ", _xlfn.XLOOKUP(F759,'customers worsheet'!B:B,'customers worsheet'!C:C," ",0))</f>
        <v>dhollymanl1@ibm.com</v>
      </c>
      <c r="H759" s="2" t="str">
        <f>_xlfn.XLOOKUP(F759,'customers worsheet'!B:B,'customers worsheet'!G:G)</f>
        <v>United States</v>
      </c>
      <c r="I759" t="str">
        <f>_xlfn.XLOOKUP(D759,'products worsheet'!A:A,'products worsheet'!B:B)</f>
        <v>Ara</v>
      </c>
      <c r="J759" t="str">
        <f t="shared" si="23"/>
        <v>Arabica</v>
      </c>
      <c r="K759" t="str">
        <f>_xlfn.XLOOKUP(D759,'products worsheet'!A:A,'products worsheet'!D:D)</f>
        <v>D</v>
      </c>
      <c r="L759" t="str">
        <f t="shared" si="22"/>
        <v>Dark</v>
      </c>
      <c r="M759" s="5">
        <f>_xlfn.XLOOKUP(D759,'products worsheet'!A:A,'products worsheet'!F:F)</f>
        <v>0.5</v>
      </c>
      <c r="N759" s="7">
        <f>_xlfn.XLOOKUP(D759,'products worsheet'!A:A,'products worsheet'!G:G)</f>
        <v>5.97</v>
      </c>
      <c r="O759" s="9">
        <f>N759*E759</f>
        <v>17.91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_xlfn.XLOOKUP('orders worksheet'!C760,'customers worsheet'!A:A,'customers worsheet'!B:B)</f>
        <v>Lorelei Nardoni</v>
      </c>
      <c r="G760" s="2" t="str">
        <f>IF(_xlfn.XLOOKUP(F760,'customers worsheet'!B:B,'customers worsheet'!C:C," ",0)=0," ", _xlfn.XLOOKUP(F760,'customers worsheet'!B:B,'customers worsheet'!C:C," ",0))</f>
        <v>lnardonil2@hao123.com</v>
      </c>
      <c r="H760" s="2" t="str">
        <f>_xlfn.XLOOKUP(F760,'customers worsheet'!B:B,'customers worsheet'!G:G)</f>
        <v>United States</v>
      </c>
      <c r="I760" t="str">
        <f>_xlfn.XLOOKUP(D760,'products worsheet'!A:A,'products worsheet'!B:B)</f>
        <v>Rob</v>
      </c>
      <c r="J760" t="str">
        <f t="shared" si="23"/>
        <v>Robusta</v>
      </c>
      <c r="K760" t="str">
        <f>_xlfn.XLOOKUP(D760,'products worsheet'!A:A,'products worsheet'!D:D)</f>
        <v>D</v>
      </c>
      <c r="L760" t="str">
        <f t="shared" si="22"/>
        <v>Dark</v>
      </c>
      <c r="M760" s="5">
        <f>_xlfn.XLOOKUP(D760,'products worsheet'!A:A,'products worsheet'!F:F)</f>
        <v>1</v>
      </c>
      <c r="N760" s="7">
        <f>_xlfn.XLOOKUP(D760,'products worsheet'!A:A,'products worsheet'!G:G)</f>
        <v>8.9499999999999993</v>
      </c>
      <c r="O760" s="9">
        <f>N760*E760</f>
        <v>8.9499999999999993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_xlfn.XLOOKUP('orders worksheet'!C761,'customers worsheet'!A:A,'customers worsheet'!B:B)</f>
        <v>Dallas Yarham</v>
      </c>
      <c r="G761" s="2" t="str">
        <f>IF(_xlfn.XLOOKUP(F761,'customers worsheet'!B:B,'customers worsheet'!C:C," ",0)=0," ", _xlfn.XLOOKUP(F761,'customers worsheet'!B:B,'customers worsheet'!C:C," ",0))</f>
        <v>dyarhaml3@moonfruit.com</v>
      </c>
      <c r="H761" s="2" t="str">
        <f>_xlfn.XLOOKUP(F761,'customers worsheet'!B:B,'customers worsheet'!G:G)</f>
        <v>United States</v>
      </c>
      <c r="I761" t="str">
        <f>_xlfn.XLOOKUP(D761,'products worsheet'!A:A,'products worsheet'!B:B)</f>
        <v>Lib</v>
      </c>
      <c r="J761" t="str">
        <f t="shared" si="23"/>
        <v>Liberica</v>
      </c>
      <c r="K761" t="str">
        <f>_xlfn.XLOOKUP(D761,'products worsheet'!A:A,'products worsheet'!D:D)</f>
        <v>D</v>
      </c>
      <c r="L761" t="str">
        <f t="shared" si="22"/>
        <v>Dark</v>
      </c>
      <c r="M761" s="5">
        <f>_xlfn.XLOOKUP(D761,'products worsheet'!A:A,'products worsheet'!F:F)</f>
        <v>2.5</v>
      </c>
      <c r="N761" s="7">
        <f>_xlfn.XLOOKUP(D761,'products worsheet'!A:A,'products worsheet'!G:G)</f>
        <v>29.784999999999997</v>
      </c>
      <c r="O761" s="9">
        <f>N761*E761</f>
        <v>29.784999999999997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_xlfn.XLOOKUP('orders worksheet'!C762,'customers worsheet'!A:A,'customers worsheet'!B:B)</f>
        <v>Arlana Ferrea</v>
      </c>
      <c r="G762" s="2" t="str">
        <f>IF(_xlfn.XLOOKUP(F762,'customers worsheet'!B:B,'customers worsheet'!C:C," ",0)=0," ", _xlfn.XLOOKUP(F762,'customers worsheet'!B:B,'customers worsheet'!C:C," ",0))</f>
        <v>aferreal4@wikia.com</v>
      </c>
      <c r="H762" s="2" t="str">
        <f>_xlfn.XLOOKUP(F762,'customers worsheet'!B:B,'customers worsheet'!G:G)</f>
        <v>United States</v>
      </c>
      <c r="I762" t="str">
        <f>_xlfn.XLOOKUP(D762,'products worsheet'!A:A,'products worsheet'!B:B)</f>
        <v>Exc</v>
      </c>
      <c r="J762" t="str">
        <f t="shared" si="23"/>
        <v>Excelsa</v>
      </c>
      <c r="K762" t="str">
        <f>_xlfn.XLOOKUP(D762,'products worsheet'!A:A,'products worsheet'!D:D)</f>
        <v>L</v>
      </c>
      <c r="L762" t="str">
        <f t="shared" si="22"/>
        <v>Light</v>
      </c>
      <c r="M762" s="5">
        <f>_xlfn.XLOOKUP(D762,'products worsheet'!A:A,'products worsheet'!F:F)</f>
        <v>0.5</v>
      </c>
      <c r="N762" s="7">
        <f>_xlfn.XLOOKUP(D762,'products worsheet'!A:A,'products worsheet'!G:G)</f>
        <v>8.91</v>
      </c>
      <c r="O762" s="9">
        <f>N762*E762</f>
        <v>44.55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_xlfn.XLOOKUP('orders worksheet'!C763,'customers worsheet'!A:A,'customers worsheet'!B:B)</f>
        <v>Chuck Kendrick</v>
      </c>
      <c r="G763" s="2" t="str">
        <f>IF(_xlfn.XLOOKUP(F763,'customers worsheet'!B:B,'customers worsheet'!C:C," ",0)=0," ", _xlfn.XLOOKUP(F763,'customers worsheet'!B:B,'customers worsheet'!C:C," ",0))</f>
        <v>ckendrickl5@webnode.com</v>
      </c>
      <c r="H763" s="2" t="str">
        <f>_xlfn.XLOOKUP(F763,'customers worsheet'!B:B,'customers worsheet'!G:G)</f>
        <v>United States</v>
      </c>
      <c r="I763" t="str">
        <f>_xlfn.XLOOKUP(D763,'products worsheet'!A:A,'products worsheet'!B:B)</f>
        <v>Exc</v>
      </c>
      <c r="J763" t="str">
        <f t="shared" si="23"/>
        <v>Excelsa</v>
      </c>
      <c r="K763" t="str">
        <f>_xlfn.XLOOKUP(D763,'products worsheet'!A:A,'products worsheet'!D:D)</f>
        <v>L</v>
      </c>
      <c r="L763" t="str">
        <f t="shared" si="22"/>
        <v>Light</v>
      </c>
      <c r="M763" s="5">
        <f>_xlfn.XLOOKUP(D763,'products worsheet'!A:A,'products worsheet'!F:F)</f>
        <v>1</v>
      </c>
      <c r="N763" s="7">
        <f>_xlfn.XLOOKUP(D763,'products worsheet'!A:A,'products worsheet'!G:G)</f>
        <v>14.85</v>
      </c>
      <c r="O763" s="9">
        <f>N763*E763</f>
        <v>89.1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_xlfn.XLOOKUP('orders worksheet'!C764,'customers worsheet'!A:A,'customers worsheet'!B:B)</f>
        <v>Sharona Danilchik</v>
      </c>
      <c r="G764" s="2" t="str">
        <f>IF(_xlfn.XLOOKUP(F764,'customers worsheet'!B:B,'customers worsheet'!C:C," ",0)=0," ", _xlfn.XLOOKUP(F764,'customers worsheet'!B:B,'customers worsheet'!C:C," ",0))</f>
        <v>sdanilchikl6@mit.edu</v>
      </c>
      <c r="H764" s="2" t="str">
        <f>_xlfn.XLOOKUP(F764,'customers worsheet'!B:B,'customers worsheet'!G:G)</f>
        <v>United Kingdom</v>
      </c>
      <c r="I764" t="str">
        <f>_xlfn.XLOOKUP(D764,'products worsheet'!A:A,'products worsheet'!B:B)</f>
        <v>Lib</v>
      </c>
      <c r="J764" t="str">
        <f t="shared" si="23"/>
        <v>Liberica</v>
      </c>
      <c r="K764" t="str">
        <f>_xlfn.XLOOKUP(D764,'products worsheet'!A:A,'products worsheet'!D:D)</f>
        <v>M</v>
      </c>
      <c r="L764" t="str">
        <f t="shared" si="22"/>
        <v>Medium</v>
      </c>
      <c r="M764" s="5">
        <f>_xlfn.XLOOKUP(D764,'products worsheet'!A:A,'products worsheet'!F:F)</f>
        <v>0.5</v>
      </c>
      <c r="N764" s="7">
        <f>_xlfn.XLOOKUP(D764,'products worsheet'!A:A,'products worsheet'!G:G)</f>
        <v>8.73</v>
      </c>
      <c r="O764" s="9">
        <f>N764*E764</f>
        <v>43.650000000000006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_xlfn.XLOOKUP('orders worksheet'!C765,'customers worsheet'!A:A,'customers worsheet'!B:B)</f>
        <v>Sarajane Potter</v>
      </c>
      <c r="G765" s="2" t="str">
        <f>IF(_xlfn.XLOOKUP(F765,'customers worsheet'!B:B,'customers worsheet'!C:C," ",0)=0," ", _xlfn.XLOOKUP(F765,'customers worsheet'!B:B,'customers worsheet'!C:C," ",0))</f>
        <v xml:space="preserve"> </v>
      </c>
      <c r="H765" s="2" t="str">
        <f>_xlfn.XLOOKUP(F765,'customers worsheet'!B:B,'customers worsheet'!G:G)</f>
        <v>United States</v>
      </c>
      <c r="I765" t="str">
        <f>_xlfn.XLOOKUP(D765,'products worsheet'!A:A,'products worsheet'!B:B)</f>
        <v>Ara</v>
      </c>
      <c r="J765" t="str">
        <f t="shared" si="23"/>
        <v>Arabica</v>
      </c>
      <c r="K765" t="str">
        <f>_xlfn.XLOOKUP(D765,'products worsheet'!A:A,'products worsheet'!D:D)</f>
        <v>L</v>
      </c>
      <c r="L765" t="str">
        <f t="shared" si="22"/>
        <v>Light</v>
      </c>
      <c r="M765" s="5">
        <f>_xlfn.XLOOKUP(D765,'products worsheet'!A:A,'products worsheet'!F:F)</f>
        <v>0.5</v>
      </c>
      <c r="N765" s="7">
        <f>_xlfn.XLOOKUP(D765,'products worsheet'!A:A,'products worsheet'!G:G)</f>
        <v>7.77</v>
      </c>
      <c r="O765" s="9">
        <f>N765*E765</f>
        <v>23.31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_xlfn.XLOOKUP('orders worksheet'!C766,'customers worsheet'!A:A,'customers worsheet'!B:B)</f>
        <v>Bobby Folomkin</v>
      </c>
      <c r="G766" s="2" t="str">
        <f>IF(_xlfn.XLOOKUP(F766,'customers worsheet'!B:B,'customers worsheet'!C:C," ",0)=0," ", _xlfn.XLOOKUP(F766,'customers worsheet'!B:B,'customers worsheet'!C:C," ",0))</f>
        <v>bfolomkinl8@yolasite.com</v>
      </c>
      <c r="H766" s="2" t="str">
        <f>_xlfn.XLOOKUP(F766,'customers worsheet'!B:B,'customers worsheet'!G:G)</f>
        <v>United States</v>
      </c>
      <c r="I766" t="str">
        <f>_xlfn.XLOOKUP(D766,'products worsheet'!A:A,'products worsheet'!B:B)</f>
        <v>Ara</v>
      </c>
      <c r="J766" t="str">
        <f t="shared" si="23"/>
        <v>Arabica</v>
      </c>
      <c r="K766" t="str">
        <f>_xlfn.XLOOKUP(D766,'products worsheet'!A:A,'products worsheet'!D:D)</f>
        <v>L</v>
      </c>
      <c r="L766" t="str">
        <f t="shared" si="22"/>
        <v>Light</v>
      </c>
      <c r="M766" s="5">
        <f>_xlfn.XLOOKUP(D766,'products worsheet'!A:A,'products worsheet'!F:F)</f>
        <v>2.5</v>
      </c>
      <c r="N766" s="7">
        <f>_xlfn.XLOOKUP(D766,'products worsheet'!A:A,'products worsheet'!G:G)</f>
        <v>29.784999999999997</v>
      </c>
      <c r="O766" s="9">
        <f>N766*E766</f>
        <v>178.70999999999998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_xlfn.XLOOKUP('orders worksheet'!C767,'customers worsheet'!A:A,'customers worsheet'!B:B)</f>
        <v>Rafferty Pursglove</v>
      </c>
      <c r="G767" s="2" t="str">
        <f>IF(_xlfn.XLOOKUP(F767,'customers worsheet'!B:B,'customers worsheet'!C:C," ",0)=0," ", _xlfn.XLOOKUP(F767,'customers worsheet'!B:B,'customers worsheet'!C:C," ",0))</f>
        <v>rpursglovel9@biblegateway.com</v>
      </c>
      <c r="H767" s="2" t="str">
        <f>_xlfn.XLOOKUP(F767,'customers worsheet'!B:B,'customers worsheet'!G:G)</f>
        <v>United States</v>
      </c>
      <c r="I767" t="str">
        <f>_xlfn.XLOOKUP(D767,'products worsheet'!A:A,'products worsheet'!B:B)</f>
        <v>Rob</v>
      </c>
      <c r="J767" t="str">
        <f t="shared" si="23"/>
        <v>Robusta</v>
      </c>
      <c r="K767" t="str">
        <f>_xlfn.XLOOKUP(D767,'products worsheet'!A:A,'products worsheet'!D:D)</f>
        <v>M</v>
      </c>
      <c r="L767" t="str">
        <f t="shared" si="22"/>
        <v>Medium</v>
      </c>
      <c r="M767" s="5">
        <f>_xlfn.XLOOKUP(D767,'products worsheet'!A:A,'products worsheet'!F:F)</f>
        <v>1</v>
      </c>
      <c r="N767" s="7">
        <f>_xlfn.XLOOKUP(D767,'products worsheet'!A:A,'products worsheet'!G:G)</f>
        <v>9.9499999999999993</v>
      </c>
      <c r="O767" s="9">
        <f>N767*E767</f>
        <v>59.699999999999996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_xlfn.XLOOKUP('orders worksheet'!C768,'customers worsheet'!A:A,'customers worsheet'!B:B)</f>
        <v>Rafferty Pursglove</v>
      </c>
      <c r="G768" s="2" t="str">
        <f>IF(_xlfn.XLOOKUP(F768,'customers worsheet'!B:B,'customers worsheet'!C:C," ",0)=0," ", _xlfn.XLOOKUP(F768,'customers worsheet'!B:B,'customers worsheet'!C:C," ",0))</f>
        <v>rpursglovel9@biblegateway.com</v>
      </c>
      <c r="H768" s="2" t="str">
        <f>_xlfn.XLOOKUP(F768,'customers worsheet'!B:B,'customers worsheet'!G:G)</f>
        <v>United States</v>
      </c>
      <c r="I768" t="str">
        <f>_xlfn.XLOOKUP(D768,'products worsheet'!A:A,'products worsheet'!B:B)</f>
        <v>Ara</v>
      </c>
      <c r="J768" t="str">
        <f t="shared" si="23"/>
        <v>Arabica</v>
      </c>
      <c r="K768" t="str">
        <f>_xlfn.XLOOKUP(D768,'products worsheet'!A:A,'products worsheet'!D:D)</f>
        <v>L</v>
      </c>
      <c r="L768" t="str">
        <f t="shared" si="22"/>
        <v>Light</v>
      </c>
      <c r="M768" s="5">
        <f>_xlfn.XLOOKUP(D768,'products worsheet'!A:A,'products worsheet'!F:F)</f>
        <v>0.5</v>
      </c>
      <c r="N768" s="7">
        <f>_xlfn.XLOOKUP(D768,'products worsheet'!A:A,'products worsheet'!G:G)</f>
        <v>7.77</v>
      </c>
      <c r="O768" s="9">
        <f>N768*E768</f>
        <v>15.54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_xlfn.XLOOKUP('orders worksheet'!C769,'customers worsheet'!A:A,'customers worsheet'!B:B)</f>
        <v>Foster Constance</v>
      </c>
      <c r="G769" s="2" t="str">
        <f>IF(_xlfn.XLOOKUP(F769,'customers worsheet'!B:B,'customers worsheet'!C:C," ",0)=0," ", _xlfn.XLOOKUP(F769,'customers worsheet'!B:B,'customers worsheet'!C:C," ",0))</f>
        <v>fconstancekz@ifeng.com</v>
      </c>
      <c r="H769" s="2" t="str">
        <f>_xlfn.XLOOKUP(F769,'customers worsheet'!B:B,'customers worsheet'!G:G)</f>
        <v>United States</v>
      </c>
      <c r="I769" t="str">
        <f>_xlfn.XLOOKUP(D769,'products worsheet'!A:A,'products worsheet'!B:B)</f>
        <v>Ara</v>
      </c>
      <c r="J769" t="str">
        <f t="shared" si="23"/>
        <v>Arabica</v>
      </c>
      <c r="K769" t="str">
        <f>_xlfn.XLOOKUP(D769,'products worsheet'!A:A,'products worsheet'!D:D)</f>
        <v>L</v>
      </c>
      <c r="L769" t="str">
        <f t="shared" si="22"/>
        <v>Light</v>
      </c>
      <c r="M769" s="5">
        <f>_xlfn.XLOOKUP(D769,'products worsheet'!A:A,'products worsheet'!F:F)</f>
        <v>2.5</v>
      </c>
      <c r="N769" s="7">
        <f>_xlfn.XLOOKUP(D769,'products worsheet'!A:A,'products worsheet'!G:G)</f>
        <v>29.784999999999997</v>
      </c>
      <c r="O769" s="9">
        <f>N769*E769</f>
        <v>89.35499999999999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_xlfn.XLOOKUP('orders worksheet'!C770,'customers worsheet'!A:A,'customers worsheet'!B:B)</f>
        <v>Foster Constance</v>
      </c>
      <c r="G770" s="2" t="str">
        <f>IF(_xlfn.XLOOKUP(F770,'customers worsheet'!B:B,'customers worsheet'!C:C," ",0)=0," ", _xlfn.XLOOKUP(F770,'customers worsheet'!B:B,'customers worsheet'!C:C," ",0))</f>
        <v>fconstancekz@ifeng.com</v>
      </c>
      <c r="H770" s="2" t="str">
        <f>_xlfn.XLOOKUP(F770,'customers worsheet'!B:B,'customers worsheet'!G:G)</f>
        <v>United States</v>
      </c>
      <c r="I770" t="str">
        <f>_xlfn.XLOOKUP(D770,'products worsheet'!A:A,'products worsheet'!B:B)</f>
        <v>Rob</v>
      </c>
      <c r="J770" t="str">
        <f t="shared" si="23"/>
        <v>Robusta</v>
      </c>
      <c r="K770" t="str">
        <f>_xlfn.XLOOKUP(D770,'products worsheet'!A:A,'products worsheet'!D:D)</f>
        <v>L</v>
      </c>
      <c r="L770" t="str">
        <f t="shared" ref="L770:L833" si="24">IF(K770="M","Medium",IF(K770="L","Light",IF(K770="D","Dark","")))</f>
        <v>Light</v>
      </c>
      <c r="M770" s="5">
        <f>_xlfn.XLOOKUP(D770,'products worsheet'!A:A,'products worsheet'!F:F)</f>
        <v>1</v>
      </c>
      <c r="N770" s="7">
        <f>_xlfn.XLOOKUP(D770,'products worsheet'!A:A,'products worsheet'!G:G)</f>
        <v>11.95</v>
      </c>
      <c r="O770" s="9">
        <f>N770*E770</f>
        <v>23.9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_xlfn.XLOOKUP('orders worksheet'!C771,'customers worsheet'!A:A,'customers worsheet'!B:B)</f>
        <v>Dalia Eburah</v>
      </c>
      <c r="G771" s="2" t="str">
        <f>IF(_xlfn.XLOOKUP(F771,'customers worsheet'!B:B,'customers worsheet'!C:C," ",0)=0," ", _xlfn.XLOOKUP(F771,'customers worsheet'!B:B,'customers worsheet'!C:C," ",0))</f>
        <v>deburahld@google.co.jp</v>
      </c>
      <c r="H771" s="2" t="str">
        <f>_xlfn.XLOOKUP(F771,'customers worsheet'!B:B,'customers worsheet'!G:G)</f>
        <v>United Kingdom</v>
      </c>
      <c r="I771" t="str">
        <f>_xlfn.XLOOKUP(D771,'products worsheet'!A:A,'products worsheet'!B:B)</f>
        <v>Rob</v>
      </c>
      <c r="J771" t="str">
        <f t="shared" ref="J771:J834" si="25">IF(I771="Rob","Robusta",IF(I771="Exc","Excelsa",IF(I771="Ara","Arabica",IF(I771="Lib","Liberica",""))))</f>
        <v>Robusta</v>
      </c>
      <c r="K771" t="str">
        <f>_xlfn.XLOOKUP(D771,'products worsheet'!A:A,'products worsheet'!D:D)</f>
        <v>M</v>
      </c>
      <c r="L771" t="str">
        <f t="shared" si="24"/>
        <v>Medium</v>
      </c>
      <c r="M771" s="5">
        <f>_xlfn.XLOOKUP(D771,'products worsheet'!A:A,'products worsheet'!F:F)</f>
        <v>2.5</v>
      </c>
      <c r="N771" s="7">
        <f>_xlfn.XLOOKUP(D771,'products worsheet'!A:A,'products worsheet'!G:G)</f>
        <v>22.884999999999998</v>
      </c>
      <c r="O771" s="9">
        <f>N771*E771</f>
        <v>137.31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_xlfn.XLOOKUP('orders worksheet'!C772,'customers worsheet'!A:A,'customers worsheet'!B:B)</f>
        <v>Martie Brimilcombe</v>
      </c>
      <c r="G772" s="2" t="str">
        <f>IF(_xlfn.XLOOKUP(F772,'customers worsheet'!B:B,'customers worsheet'!C:C," ",0)=0," ", _xlfn.XLOOKUP(F772,'customers worsheet'!B:B,'customers worsheet'!C:C," ",0))</f>
        <v>mbrimilcombele@cnn.com</v>
      </c>
      <c r="H772" s="2" t="str">
        <f>_xlfn.XLOOKUP(F772,'customers worsheet'!B:B,'customers worsheet'!G:G)</f>
        <v>United States</v>
      </c>
      <c r="I772" t="str">
        <f>_xlfn.XLOOKUP(D772,'products worsheet'!A:A,'products worsheet'!B:B)</f>
        <v>Ara</v>
      </c>
      <c r="J772" t="str">
        <f t="shared" si="25"/>
        <v>Arabica</v>
      </c>
      <c r="K772" t="str">
        <f>_xlfn.XLOOKUP(D772,'products worsheet'!A:A,'products worsheet'!D:D)</f>
        <v>D</v>
      </c>
      <c r="L772" t="str">
        <f t="shared" si="24"/>
        <v>Dark</v>
      </c>
      <c r="M772" s="5">
        <f>_xlfn.XLOOKUP(D772,'products worsheet'!A:A,'products worsheet'!F:F)</f>
        <v>1</v>
      </c>
      <c r="N772" s="7">
        <f>_xlfn.XLOOKUP(D772,'products worsheet'!A:A,'products worsheet'!G:G)</f>
        <v>9.9499999999999993</v>
      </c>
      <c r="O772" s="9">
        <f>N772*E772</f>
        <v>9.9499999999999993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_xlfn.XLOOKUP('orders worksheet'!C773,'customers worsheet'!A:A,'customers worsheet'!B:B)</f>
        <v>Suzanna Bollam</v>
      </c>
      <c r="G773" s="2" t="str">
        <f>IF(_xlfn.XLOOKUP(F773,'customers worsheet'!B:B,'customers worsheet'!C:C," ",0)=0," ", _xlfn.XLOOKUP(F773,'customers worsheet'!B:B,'customers worsheet'!C:C," ",0))</f>
        <v>sbollamlf@list-manage.com</v>
      </c>
      <c r="H773" s="2" t="str">
        <f>_xlfn.XLOOKUP(F773,'customers worsheet'!B:B,'customers worsheet'!G:G)</f>
        <v>United States</v>
      </c>
      <c r="I773" t="str">
        <f>_xlfn.XLOOKUP(D773,'products worsheet'!A:A,'products worsheet'!B:B)</f>
        <v>Rob</v>
      </c>
      <c r="J773" t="str">
        <f t="shared" si="25"/>
        <v>Robusta</v>
      </c>
      <c r="K773" t="str">
        <f>_xlfn.XLOOKUP(D773,'products worsheet'!A:A,'products worsheet'!D:D)</f>
        <v>L</v>
      </c>
      <c r="L773" t="str">
        <f t="shared" si="24"/>
        <v>Light</v>
      </c>
      <c r="M773" s="5">
        <f>_xlfn.XLOOKUP(D773,'products worsheet'!A:A,'products worsheet'!F:F)</f>
        <v>0.5</v>
      </c>
      <c r="N773" s="7">
        <f>_xlfn.XLOOKUP(D773,'products worsheet'!A:A,'products worsheet'!G:G)</f>
        <v>7.169999999999999</v>
      </c>
      <c r="O773" s="9">
        <f>N773*E773</f>
        <v>21.509999999999998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_xlfn.XLOOKUP('orders worksheet'!C774,'customers worsheet'!A:A,'customers worsheet'!B:B)</f>
        <v>Mellisa Mebes</v>
      </c>
      <c r="G774" s="2" t="str">
        <f>IF(_xlfn.XLOOKUP(F774,'customers worsheet'!B:B,'customers worsheet'!C:C," ",0)=0," ", _xlfn.XLOOKUP(F774,'customers worsheet'!B:B,'customers worsheet'!C:C," ",0))</f>
        <v xml:space="preserve"> </v>
      </c>
      <c r="H774" s="2" t="str">
        <f>_xlfn.XLOOKUP(F774,'customers worsheet'!B:B,'customers worsheet'!G:G)</f>
        <v>United States</v>
      </c>
      <c r="I774" t="str">
        <f>_xlfn.XLOOKUP(D774,'products worsheet'!A:A,'products worsheet'!B:B)</f>
        <v>Exc</v>
      </c>
      <c r="J774" t="str">
        <f t="shared" si="25"/>
        <v>Excelsa</v>
      </c>
      <c r="K774" t="str">
        <f>_xlfn.XLOOKUP(D774,'products worsheet'!A:A,'products worsheet'!D:D)</f>
        <v>M</v>
      </c>
      <c r="L774" t="str">
        <f t="shared" si="24"/>
        <v>Medium</v>
      </c>
      <c r="M774" s="5">
        <f>_xlfn.XLOOKUP(D774,'products worsheet'!A:A,'products worsheet'!F:F)</f>
        <v>1</v>
      </c>
      <c r="N774" s="7">
        <f>_xlfn.XLOOKUP(D774,'products worsheet'!A:A,'products worsheet'!G:G)</f>
        <v>13.75</v>
      </c>
      <c r="O774" s="9">
        <f>N774*E774</f>
        <v>82.5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_xlfn.XLOOKUP('orders worksheet'!C775,'customers worsheet'!A:A,'customers worsheet'!B:B)</f>
        <v>Alva Filipczak</v>
      </c>
      <c r="G775" s="2" t="str">
        <f>IF(_xlfn.XLOOKUP(F775,'customers worsheet'!B:B,'customers worsheet'!C:C," ",0)=0," ", _xlfn.XLOOKUP(F775,'customers worsheet'!B:B,'customers worsheet'!C:C," ",0))</f>
        <v>afilipczaklh@ning.com</v>
      </c>
      <c r="H775" s="2" t="str">
        <f>_xlfn.XLOOKUP(F775,'customers worsheet'!B:B,'customers worsheet'!G:G)</f>
        <v>Ireland</v>
      </c>
      <c r="I775" t="str">
        <f>_xlfn.XLOOKUP(D775,'products worsheet'!A:A,'products worsheet'!B:B)</f>
        <v>Lib</v>
      </c>
      <c r="J775" t="str">
        <f t="shared" si="25"/>
        <v>Liberica</v>
      </c>
      <c r="K775" t="str">
        <f>_xlfn.XLOOKUP(D775,'products worsheet'!A:A,'products worsheet'!D:D)</f>
        <v>M</v>
      </c>
      <c r="L775" t="str">
        <f t="shared" si="24"/>
        <v>Medium</v>
      </c>
      <c r="M775" s="5">
        <f>_xlfn.XLOOKUP(D775,'products worsheet'!A:A,'products worsheet'!F:F)</f>
        <v>0.2</v>
      </c>
      <c r="N775" s="7">
        <f>_xlfn.XLOOKUP(D775,'products worsheet'!A:A,'products worsheet'!G:G)</f>
        <v>4.3650000000000002</v>
      </c>
      <c r="O775" s="9">
        <f>N775*E775</f>
        <v>8.73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_xlfn.XLOOKUP('orders worksheet'!C776,'customers worsheet'!A:A,'customers worsheet'!B:B)</f>
        <v>Dorette Hinemoor</v>
      </c>
      <c r="G776" s="2" t="str">
        <f>IF(_xlfn.XLOOKUP(F776,'customers worsheet'!B:B,'customers worsheet'!C:C," ",0)=0," ", _xlfn.XLOOKUP(F776,'customers worsheet'!B:B,'customers worsheet'!C:C," ",0))</f>
        <v xml:space="preserve"> </v>
      </c>
      <c r="H776" s="2" t="str">
        <f>_xlfn.XLOOKUP(F776,'customers worsheet'!B:B,'customers worsheet'!G:G)</f>
        <v>United States</v>
      </c>
      <c r="I776" t="str">
        <f>_xlfn.XLOOKUP(D776,'products worsheet'!A:A,'products worsheet'!B:B)</f>
        <v>Rob</v>
      </c>
      <c r="J776" t="str">
        <f t="shared" si="25"/>
        <v>Robusta</v>
      </c>
      <c r="K776" t="str">
        <f>_xlfn.XLOOKUP(D776,'products worsheet'!A:A,'products worsheet'!D:D)</f>
        <v>M</v>
      </c>
      <c r="L776" t="str">
        <f t="shared" si="24"/>
        <v>Medium</v>
      </c>
      <c r="M776" s="5">
        <f>_xlfn.XLOOKUP(D776,'products worsheet'!A:A,'products worsheet'!F:F)</f>
        <v>1</v>
      </c>
      <c r="N776" s="7">
        <f>_xlfn.XLOOKUP(D776,'products worsheet'!A:A,'products worsheet'!G:G)</f>
        <v>9.9499999999999993</v>
      </c>
      <c r="O776" s="9">
        <f>N776*E776</f>
        <v>19.899999999999999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_xlfn.XLOOKUP('orders worksheet'!C777,'customers worsheet'!A:A,'customers worsheet'!B:B)</f>
        <v>Rhetta Elnaugh</v>
      </c>
      <c r="G777" s="2" t="str">
        <f>IF(_xlfn.XLOOKUP(F777,'customers worsheet'!B:B,'customers worsheet'!C:C," ",0)=0," ", _xlfn.XLOOKUP(F777,'customers worsheet'!B:B,'customers worsheet'!C:C," ",0))</f>
        <v>relnaughlj@comsenz.com</v>
      </c>
      <c r="H777" s="2" t="str">
        <f>_xlfn.XLOOKUP(F777,'customers worsheet'!B:B,'customers worsheet'!G:G)</f>
        <v>United States</v>
      </c>
      <c r="I777" t="str">
        <f>_xlfn.XLOOKUP(D777,'products worsheet'!A:A,'products worsheet'!B:B)</f>
        <v>Exc</v>
      </c>
      <c r="J777" t="str">
        <f t="shared" si="25"/>
        <v>Excelsa</v>
      </c>
      <c r="K777" t="str">
        <f>_xlfn.XLOOKUP(D777,'products worsheet'!A:A,'products worsheet'!D:D)</f>
        <v>L</v>
      </c>
      <c r="L777" t="str">
        <f t="shared" si="24"/>
        <v>Light</v>
      </c>
      <c r="M777" s="5">
        <f>_xlfn.XLOOKUP(D777,'products worsheet'!A:A,'products worsheet'!F:F)</f>
        <v>0.5</v>
      </c>
      <c r="N777" s="7">
        <f>_xlfn.XLOOKUP(D777,'products worsheet'!A:A,'products worsheet'!G:G)</f>
        <v>8.91</v>
      </c>
      <c r="O777" s="9">
        <f>N777*E777</f>
        <v>17.82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_xlfn.XLOOKUP('orders worksheet'!C778,'customers worsheet'!A:A,'customers worsheet'!B:B)</f>
        <v>Jule Deehan</v>
      </c>
      <c r="G778" s="2" t="str">
        <f>IF(_xlfn.XLOOKUP(F778,'customers worsheet'!B:B,'customers worsheet'!C:C," ",0)=0," ", _xlfn.XLOOKUP(F778,'customers worsheet'!B:B,'customers worsheet'!C:C," ",0))</f>
        <v>jdeehanlk@about.me</v>
      </c>
      <c r="H778" s="2" t="str">
        <f>_xlfn.XLOOKUP(F778,'customers worsheet'!B:B,'customers worsheet'!G:G)</f>
        <v>United States</v>
      </c>
      <c r="I778" t="str">
        <f>_xlfn.XLOOKUP(D778,'products worsheet'!A:A,'products worsheet'!B:B)</f>
        <v>Ara</v>
      </c>
      <c r="J778" t="str">
        <f t="shared" si="25"/>
        <v>Arabica</v>
      </c>
      <c r="K778" t="str">
        <f>_xlfn.XLOOKUP(D778,'products worsheet'!A:A,'products worsheet'!D:D)</f>
        <v>M</v>
      </c>
      <c r="L778" t="str">
        <f t="shared" si="24"/>
        <v>Medium</v>
      </c>
      <c r="M778" s="5">
        <f>_xlfn.XLOOKUP(D778,'products worsheet'!A:A,'products worsheet'!F:F)</f>
        <v>0.5</v>
      </c>
      <c r="N778" s="7">
        <f>_xlfn.XLOOKUP(D778,'products worsheet'!A:A,'products worsheet'!G:G)</f>
        <v>6.75</v>
      </c>
      <c r="O778" s="9">
        <f>N778*E778</f>
        <v>20.25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_xlfn.XLOOKUP('orders worksheet'!C779,'customers worsheet'!A:A,'customers worsheet'!B:B)</f>
        <v>Janella Eden</v>
      </c>
      <c r="G779" s="2" t="str">
        <f>IF(_xlfn.XLOOKUP(F779,'customers worsheet'!B:B,'customers worsheet'!C:C," ",0)=0," ", _xlfn.XLOOKUP(F779,'customers worsheet'!B:B,'customers worsheet'!C:C," ",0))</f>
        <v>jedenll@e-recht24.de</v>
      </c>
      <c r="H779" s="2" t="str">
        <f>_xlfn.XLOOKUP(F779,'customers worsheet'!B:B,'customers worsheet'!G:G)</f>
        <v>United States</v>
      </c>
      <c r="I779" t="str">
        <f>_xlfn.XLOOKUP(D779,'products worsheet'!A:A,'products worsheet'!B:B)</f>
        <v>Ara</v>
      </c>
      <c r="J779" t="str">
        <f t="shared" si="25"/>
        <v>Arabica</v>
      </c>
      <c r="K779" t="str">
        <f>_xlfn.XLOOKUP(D779,'products worsheet'!A:A,'products worsheet'!D:D)</f>
        <v>L</v>
      </c>
      <c r="L779" t="str">
        <f t="shared" si="24"/>
        <v>Light</v>
      </c>
      <c r="M779" s="5">
        <f>_xlfn.XLOOKUP(D779,'products worsheet'!A:A,'products worsheet'!F:F)</f>
        <v>2.5</v>
      </c>
      <c r="N779" s="7">
        <f>_xlfn.XLOOKUP(D779,'products worsheet'!A:A,'products worsheet'!G:G)</f>
        <v>29.784999999999997</v>
      </c>
      <c r="O779" s="9">
        <f>N779*E779</f>
        <v>59.569999999999993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_xlfn.XLOOKUP('orders worksheet'!C780,'customers worsheet'!A:A,'customers worsheet'!B:B)</f>
        <v>Cam Jewster</v>
      </c>
      <c r="G780" s="2" t="str">
        <f>IF(_xlfn.XLOOKUP(F780,'customers worsheet'!B:B,'customers worsheet'!C:C," ",0)=0," ", _xlfn.XLOOKUP(F780,'customers worsheet'!B:B,'customers worsheet'!C:C," ",0))</f>
        <v>cjewsterlu@moonfruit.com</v>
      </c>
      <c r="H780" s="2" t="str">
        <f>_xlfn.XLOOKUP(F780,'customers worsheet'!B:B,'customers worsheet'!G:G)</f>
        <v>United States</v>
      </c>
      <c r="I780" t="str">
        <f>_xlfn.XLOOKUP(D780,'products worsheet'!A:A,'products worsheet'!B:B)</f>
        <v>Lib</v>
      </c>
      <c r="J780" t="str">
        <f t="shared" si="25"/>
        <v>Liberica</v>
      </c>
      <c r="K780" t="str">
        <f>_xlfn.XLOOKUP(D780,'products worsheet'!A:A,'products worsheet'!D:D)</f>
        <v>L</v>
      </c>
      <c r="L780" t="str">
        <f t="shared" si="24"/>
        <v>Light</v>
      </c>
      <c r="M780" s="5">
        <f>_xlfn.XLOOKUP(D780,'products worsheet'!A:A,'products worsheet'!F:F)</f>
        <v>0.5</v>
      </c>
      <c r="N780" s="7">
        <f>_xlfn.XLOOKUP(D780,'products worsheet'!A:A,'products worsheet'!G:G)</f>
        <v>9.51</v>
      </c>
      <c r="O780" s="9">
        <f>N780*E780</f>
        <v>19.02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_xlfn.XLOOKUP('orders worksheet'!C781,'customers worsheet'!A:A,'customers worsheet'!B:B)</f>
        <v>Ugo Southerden</v>
      </c>
      <c r="G781" s="2" t="str">
        <f>IF(_xlfn.XLOOKUP(F781,'customers worsheet'!B:B,'customers worsheet'!C:C," ",0)=0," ", _xlfn.XLOOKUP(F781,'customers worsheet'!B:B,'customers worsheet'!C:C," ",0))</f>
        <v>usoutherdenln@hao123.com</v>
      </c>
      <c r="H781" s="2" t="str">
        <f>_xlfn.XLOOKUP(F781,'customers worsheet'!B:B,'customers worsheet'!G:G)</f>
        <v>United States</v>
      </c>
      <c r="I781" t="str">
        <f>_xlfn.XLOOKUP(D781,'products worsheet'!A:A,'products worsheet'!B:B)</f>
        <v>Lib</v>
      </c>
      <c r="J781" t="str">
        <f t="shared" si="25"/>
        <v>Liberica</v>
      </c>
      <c r="K781" t="str">
        <f>_xlfn.XLOOKUP(D781,'products worsheet'!A:A,'products worsheet'!D:D)</f>
        <v>D</v>
      </c>
      <c r="L781" t="str">
        <f t="shared" si="24"/>
        <v>Dark</v>
      </c>
      <c r="M781" s="5">
        <f>_xlfn.XLOOKUP(D781,'products worsheet'!A:A,'products worsheet'!F:F)</f>
        <v>1</v>
      </c>
      <c r="N781" s="7">
        <f>_xlfn.XLOOKUP(D781,'products worsheet'!A:A,'products worsheet'!G:G)</f>
        <v>12.95</v>
      </c>
      <c r="O781" s="9">
        <f>N781*E781</f>
        <v>77.699999999999989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_xlfn.XLOOKUP('orders worksheet'!C782,'customers worsheet'!A:A,'customers worsheet'!B:B)</f>
        <v>Verne Dunkerley</v>
      </c>
      <c r="G782" s="2" t="str">
        <f>IF(_xlfn.XLOOKUP(F782,'customers worsheet'!B:B,'customers worsheet'!C:C," ",0)=0," ", _xlfn.XLOOKUP(F782,'customers worsheet'!B:B,'customers worsheet'!C:C," ",0))</f>
        <v xml:space="preserve"> </v>
      </c>
      <c r="H782" s="2" t="str">
        <f>_xlfn.XLOOKUP(F782,'customers worsheet'!B:B,'customers worsheet'!G:G)</f>
        <v>United States</v>
      </c>
      <c r="I782" t="str">
        <f>_xlfn.XLOOKUP(D782,'products worsheet'!A:A,'products worsheet'!B:B)</f>
        <v>Exc</v>
      </c>
      <c r="J782" t="str">
        <f t="shared" si="25"/>
        <v>Excelsa</v>
      </c>
      <c r="K782" t="str">
        <f>_xlfn.XLOOKUP(D782,'products worsheet'!A:A,'products worsheet'!D:D)</f>
        <v>M</v>
      </c>
      <c r="L782" t="str">
        <f t="shared" si="24"/>
        <v>Medium</v>
      </c>
      <c r="M782" s="5">
        <f>_xlfn.XLOOKUP(D782,'products worsheet'!A:A,'products worsheet'!F:F)</f>
        <v>1</v>
      </c>
      <c r="N782" s="7">
        <f>_xlfn.XLOOKUP(D782,'products worsheet'!A:A,'products worsheet'!G:G)</f>
        <v>13.75</v>
      </c>
      <c r="O782" s="9">
        <f>N782*E782</f>
        <v>41.25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_xlfn.XLOOKUP('orders worksheet'!C783,'customers worsheet'!A:A,'customers worsheet'!B:B)</f>
        <v>Lacee Burtenshaw</v>
      </c>
      <c r="G783" s="2" t="str">
        <f>IF(_xlfn.XLOOKUP(F783,'customers worsheet'!B:B,'customers worsheet'!C:C," ",0)=0," ", _xlfn.XLOOKUP(F783,'customers worsheet'!B:B,'customers worsheet'!C:C," ",0))</f>
        <v>lburtenshawlp@shinystat.com</v>
      </c>
      <c r="H783" s="2" t="str">
        <f>_xlfn.XLOOKUP(F783,'customers worsheet'!B:B,'customers worsheet'!G:G)</f>
        <v>United States</v>
      </c>
      <c r="I783" t="str">
        <f>_xlfn.XLOOKUP(D783,'products worsheet'!A:A,'products worsheet'!B:B)</f>
        <v>Lib</v>
      </c>
      <c r="J783" t="str">
        <f t="shared" si="25"/>
        <v>Liberica</v>
      </c>
      <c r="K783" t="str">
        <f>_xlfn.XLOOKUP(D783,'products worsheet'!A:A,'products worsheet'!D:D)</f>
        <v>L</v>
      </c>
      <c r="L783" t="str">
        <f t="shared" si="24"/>
        <v>Light</v>
      </c>
      <c r="M783" s="5">
        <f>_xlfn.XLOOKUP(D783,'products worsheet'!A:A,'products worsheet'!F:F)</f>
        <v>2.5</v>
      </c>
      <c r="N783" s="7">
        <f>_xlfn.XLOOKUP(D783,'products worsheet'!A:A,'products worsheet'!G:G)</f>
        <v>36.454999999999998</v>
      </c>
      <c r="O783" s="9">
        <f>N783*E783</f>
        <v>145.82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_xlfn.XLOOKUP('orders worksheet'!C784,'customers worsheet'!A:A,'customers worsheet'!B:B)</f>
        <v>Adorne Gregoratti</v>
      </c>
      <c r="G784" s="2" t="str">
        <f>IF(_xlfn.XLOOKUP(F784,'customers worsheet'!B:B,'customers worsheet'!C:C," ",0)=0," ", _xlfn.XLOOKUP(F784,'customers worsheet'!B:B,'customers worsheet'!C:C," ",0))</f>
        <v>agregorattilq@vistaprint.com</v>
      </c>
      <c r="H784" s="2" t="str">
        <f>_xlfn.XLOOKUP(F784,'customers worsheet'!B:B,'customers worsheet'!G:G)</f>
        <v>Ireland</v>
      </c>
      <c r="I784" t="str">
        <f>_xlfn.XLOOKUP(D784,'products worsheet'!A:A,'products worsheet'!B:B)</f>
        <v>Exc</v>
      </c>
      <c r="J784" t="str">
        <f t="shared" si="25"/>
        <v>Excelsa</v>
      </c>
      <c r="K784" t="str">
        <f>_xlfn.XLOOKUP(D784,'products worsheet'!A:A,'products worsheet'!D:D)</f>
        <v>L</v>
      </c>
      <c r="L784" t="str">
        <f t="shared" si="24"/>
        <v>Light</v>
      </c>
      <c r="M784" s="5">
        <f>_xlfn.XLOOKUP(D784,'products worsheet'!A:A,'products worsheet'!F:F)</f>
        <v>0.2</v>
      </c>
      <c r="N784" s="7">
        <f>_xlfn.XLOOKUP(D784,'products worsheet'!A:A,'products worsheet'!G:G)</f>
        <v>4.4550000000000001</v>
      </c>
      <c r="O784" s="9">
        <f>N784*E784</f>
        <v>26.73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_xlfn.XLOOKUP('orders worksheet'!C785,'customers worsheet'!A:A,'customers worsheet'!B:B)</f>
        <v>Chris Croster</v>
      </c>
      <c r="G785" s="2" t="str">
        <f>IF(_xlfn.XLOOKUP(F785,'customers worsheet'!B:B,'customers worsheet'!C:C," ",0)=0," ", _xlfn.XLOOKUP(F785,'customers worsheet'!B:B,'customers worsheet'!C:C," ",0))</f>
        <v>ccrosterlr@gov.uk</v>
      </c>
      <c r="H785" s="2" t="str">
        <f>_xlfn.XLOOKUP(F785,'customers worsheet'!B:B,'customers worsheet'!G:G)</f>
        <v>United States</v>
      </c>
      <c r="I785" t="str">
        <f>_xlfn.XLOOKUP(D785,'products worsheet'!A:A,'products worsheet'!B:B)</f>
        <v>Lib</v>
      </c>
      <c r="J785" t="str">
        <f t="shared" si="25"/>
        <v>Liberica</v>
      </c>
      <c r="K785" t="str">
        <f>_xlfn.XLOOKUP(D785,'products worsheet'!A:A,'products worsheet'!D:D)</f>
        <v>M</v>
      </c>
      <c r="L785" t="str">
        <f t="shared" si="24"/>
        <v>Medium</v>
      </c>
      <c r="M785" s="5">
        <f>_xlfn.XLOOKUP(D785,'products worsheet'!A:A,'products worsheet'!F:F)</f>
        <v>0.5</v>
      </c>
      <c r="N785" s="7">
        <f>_xlfn.XLOOKUP(D785,'products worsheet'!A:A,'products worsheet'!G:G)</f>
        <v>8.73</v>
      </c>
      <c r="O785" s="9">
        <f>N785*E785</f>
        <v>43.650000000000006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_xlfn.XLOOKUP('orders worksheet'!C786,'customers worsheet'!A:A,'customers worsheet'!B:B)</f>
        <v>Graeme Whitehead</v>
      </c>
      <c r="G786" s="2" t="str">
        <f>IF(_xlfn.XLOOKUP(F786,'customers worsheet'!B:B,'customers worsheet'!C:C," ",0)=0," ", _xlfn.XLOOKUP(F786,'customers worsheet'!B:B,'customers worsheet'!C:C," ",0))</f>
        <v>gwhiteheadls@hp.com</v>
      </c>
      <c r="H786" s="2" t="str">
        <f>_xlfn.XLOOKUP(F786,'customers worsheet'!B:B,'customers worsheet'!G:G)</f>
        <v>United States</v>
      </c>
      <c r="I786" t="str">
        <f>_xlfn.XLOOKUP(D786,'products worsheet'!A:A,'products worsheet'!B:B)</f>
        <v>Lib</v>
      </c>
      <c r="J786" t="str">
        <f t="shared" si="25"/>
        <v>Liberica</v>
      </c>
      <c r="K786" t="str">
        <f>_xlfn.XLOOKUP(D786,'products worsheet'!A:A,'products worsheet'!D:D)</f>
        <v>L</v>
      </c>
      <c r="L786" t="str">
        <f t="shared" si="24"/>
        <v>Light</v>
      </c>
      <c r="M786" s="5">
        <f>_xlfn.XLOOKUP(D786,'products worsheet'!A:A,'products worsheet'!F:F)</f>
        <v>1</v>
      </c>
      <c r="N786" s="7">
        <f>_xlfn.XLOOKUP(D786,'products worsheet'!A:A,'products worsheet'!G:G)</f>
        <v>15.85</v>
      </c>
      <c r="O786" s="9">
        <f>N786*E786</f>
        <v>31.7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_xlfn.XLOOKUP('orders worksheet'!C787,'customers worsheet'!A:A,'customers worsheet'!B:B)</f>
        <v>Haslett Jodrelle</v>
      </c>
      <c r="G787" s="2" t="str">
        <f>IF(_xlfn.XLOOKUP(F787,'customers worsheet'!B:B,'customers worsheet'!C:C," ",0)=0," ", _xlfn.XLOOKUP(F787,'customers worsheet'!B:B,'customers worsheet'!C:C," ",0))</f>
        <v>hjodrellelt@samsung.com</v>
      </c>
      <c r="H787" s="2" t="str">
        <f>_xlfn.XLOOKUP(F787,'customers worsheet'!B:B,'customers worsheet'!G:G)</f>
        <v>United States</v>
      </c>
      <c r="I787" t="str">
        <f>_xlfn.XLOOKUP(D787,'products worsheet'!A:A,'products worsheet'!B:B)</f>
        <v>Ara</v>
      </c>
      <c r="J787" t="str">
        <f t="shared" si="25"/>
        <v>Arabica</v>
      </c>
      <c r="K787" t="str">
        <f>_xlfn.XLOOKUP(D787,'products worsheet'!A:A,'products worsheet'!D:D)</f>
        <v>D</v>
      </c>
      <c r="L787" t="str">
        <f t="shared" si="24"/>
        <v>Dark</v>
      </c>
      <c r="M787" s="5">
        <f>_xlfn.XLOOKUP(D787,'products worsheet'!A:A,'products worsheet'!F:F)</f>
        <v>2.5</v>
      </c>
      <c r="N787" s="7">
        <f>_xlfn.XLOOKUP(D787,'products worsheet'!A:A,'products worsheet'!G:G)</f>
        <v>22.884999999999998</v>
      </c>
      <c r="O787" s="9">
        <f>N787*E787</f>
        <v>22.884999999999998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_xlfn.XLOOKUP('orders worksheet'!C788,'customers worsheet'!A:A,'customers worsheet'!B:B)</f>
        <v>Cam Jewster</v>
      </c>
      <c r="G788" s="2" t="str">
        <f>IF(_xlfn.XLOOKUP(F788,'customers worsheet'!B:B,'customers worsheet'!C:C," ",0)=0," ", _xlfn.XLOOKUP(F788,'customers worsheet'!B:B,'customers worsheet'!C:C," ",0))</f>
        <v>cjewsterlu@moonfruit.com</v>
      </c>
      <c r="H788" s="2" t="str">
        <f>_xlfn.XLOOKUP(F788,'customers worsheet'!B:B,'customers worsheet'!G:G)</f>
        <v>United States</v>
      </c>
      <c r="I788" t="str">
        <f>_xlfn.XLOOKUP(D788,'products worsheet'!A:A,'products worsheet'!B:B)</f>
        <v>Exc</v>
      </c>
      <c r="J788" t="str">
        <f t="shared" si="25"/>
        <v>Excelsa</v>
      </c>
      <c r="K788" t="str">
        <f>_xlfn.XLOOKUP(D788,'products worsheet'!A:A,'products worsheet'!D:D)</f>
        <v>D</v>
      </c>
      <c r="L788" t="str">
        <f t="shared" si="24"/>
        <v>Dark</v>
      </c>
      <c r="M788" s="5">
        <f>_xlfn.XLOOKUP(D788,'products worsheet'!A:A,'products worsheet'!F:F)</f>
        <v>2.5</v>
      </c>
      <c r="N788" s="7">
        <f>_xlfn.XLOOKUP(D788,'products worsheet'!A:A,'products worsheet'!G:G)</f>
        <v>27.945</v>
      </c>
      <c r="O788" s="9">
        <f>N788*E788</f>
        <v>27.945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_xlfn.XLOOKUP('orders worksheet'!C789,'customers worsheet'!A:A,'customers worsheet'!B:B)</f>
        <v>Beryl Osborn</v>
      </c>
      <c r="G789" s="2" t="str">
        <f>IF(_xlfn.XLOOKUP(F789,'customers worsheet'!B:B,'customers worsheet'!C:C," ",0)=0," ", _xlfn.XLOOKUP(F789,'customers worsheet'!B:B,'customers worsheet'!C:C," ",0))</f>
        <v xml:space="preserve"> </v>
      </c>
      <c r="H789" s="2" t="str">
        <f>_xlfn.XLOOKUP(F789,'customers worsheet'!B:B,'customers worsheet'!G:G)</f>
        <v>United States</v>
      </c>
      <c r="I789" t="str">
        <f>_xlfn.XLOOKUP(D789,'products worsheet'!A:A,'products worsheet'!B:B)</f>
        <v>Exc</v>
      </c>
      <c r="J789" t="str">
        <f t="shared" si="25"/>
        <v>Excelsa</v>
      </c>
      <c r="K789" t="str">
        <f>_xlfn.XLOOKUP(D789,'products worsheet'!A:A,'products worsheet'!D:D)</f>
        <v>M</v>
      </c>
      <c r="L789" t="str">
        <f t="shared" si="24"/>
        <v>Medium</v>
      </c>
      <c r="M789" s="5">
        <f>_xlfn.XLOOKUP(D789,'products worsheet'!A:A,'products worsheet'!F:F)</f>
        <v>1</v>
      </c>
      <c r="N789" s="7">
        <f>_xlfn.XLOOKUP(D789,'products worsheet'!A:A,'products worsheet'!G:G)</f>
        <v>13.75</v>
      </c>
      <c r="O789" s="9">
        <f>N789*E789</f>
        <v>82.5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_xlfn.XLOOKUP('orders worksheet'!C790,'customers worsheet'!A:A,'customers worsheet'!B:B)</f>
        <v>Kaela Nottram</v>
      </c>
      <c r="G790" s="2" t="str">
        <f>IF(_xlfn.XLOOKUP(F790,'customers worsheet'!B:B,'customers worsheet'!C:C," ",0)=0," ", _xlfn.XLOOKUP(F790,'customers worsheet'!B:B,'customers worsheet'!C:C," ",0))</f>
        <v>knottramlw@odnoklassniki.ru</v>
      </c>
      <c r="H790" s="2" t="str">
        <f>_xlfn.XLOOKUP(F790,'customers worsheet'!B:B,'customers worsheet'!G:G)</f>
        <v>Ireland</v>
      </c>
      <c r="I790" t="str">
        <f>_xlfn.XLOOKUP(D790,'products worsheet'!A:A,'products worsheet'!B:B)</f>
        <v>Rob</v>
      </c>
      <c r="J790" t="str">
        <f t="shared" si="25"/>
        <v>Robusta</v>
      </c>
      <c r="K790" t="str">
        <f>_xlfn.XLOOKUP(D790,'products worsheet'!A:A,'products worsheet'!D:D)</f>
        <v>M</v>
      </c>
      <c r="L790" t="str">
        <f t="shared" si="24"/>
        <v>Medium</v>
      </c>
      <c r="M790" s="5">
        <f>_xlfn.XLOOKUP(D790,'products worsheet'!A:A,'products worsheet'!F:F)</f>
        <v>2.5</v>
      </c>
      <c r="N790" s="7">
        <f>_xlfn.XLOOKUP(D790,'products worsheet'!A:A,'products worsheet'!G:G)</f>
        <v>22.884999999999998</v>
      </c>
      <c r="O790" s="9">
        <f>N790*E790</f>
        <v>45.769999999999996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_xlfn.XLOOKUP('orders worksheet'!C791,'customers worsheet'!A:A,'customers worsheet'!B:B)</f>
        <v>Nobe Buney</v>
      </c>
      <c r="G791" s="2" t="str">
        <f>IF(_xlfn.XLOOKUP(F791,'customers worsheet'!B:B,'customers worsheet'!C:C," ",0)=0," ", _xlfn.XLOOKUP(F791,'customers worsheet'!B:B,'customers worsheet'!C:C," ",0))</f>
        <v>nbuneylx@jugem.jp</v>
      </c>
      <c r="H791" s="2" t="str">
        <f>_xlfn.XLOOKUP(F791,'customers worsheet'!B:B,'customers worsheet'!G:G)</f>
        <v>United States</v>
      </c>
      <c r="I791" t="str">
        <f>_xlfn.XLOOKUP(D791,'products worsheet'!A:A,'products worsheet'!B:B)</f>
        <v>Ara</v>
      </c>
      <c r="J791" t="str">
        <f t="shared" si="25"/>
        <v>Arabica</v>
      </c>
      <c r="K791" t="str">
        <f>_xlfn.XLOOKUP(D791,'products worsheet'!A:A,'products worsheet'!D:D)</f>
        <v>L</v>
      </c>
      <c r="L791" t="str">
        <f t="shared" si="24"/>
        <v>Light</v>
      </c>
      <c r="M791" s="5">
        <f>_xlfn.XLOOKUP(D791,'products worsheet'!A:A,'products worsheet'!F:F)</f>
        <v>1</v>
      </c>
      <c r="N791" s="7">
        <f>_xlfn.XLOOKUP(D791,'products worsheet'!A:A,'products worsheet'!G:G)</f>
        <v>12.95</v>
      </c>
      <c r="O791" s="9">
        <f>N791*E791</f>
        <v>77.699999999999989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_xlfn.XLOOKUP('orders worksheet'!C792,'customers worsheet'!A:A,'customers worsheet'!B:B)</f>
        <v>Silvan McShea</v>
      </c>
      <c r="G792" s="2" t="str">
        <f>IF(_xlfn.XLOOKUP(F792,'customers worsheet'!B:B,'customers worsheet'!C:C," ",0)=0," ", _xlfn.XLOOKUP(F792,'customers worsheet'!B:B,'customers worsheet'!C:C," ",0))</f>
        <v>smcshealy@photobucket.com</v>
      </c>
      <c r="H792" s="2" t="str">
        <f>_xlfn.XLOOKUP(F792,'customers worsheet'!B:B,'customers worsheet'!G:G)</f>
        <v>United States</v>
      </c>
      <c r="I792" t="str">
        <f>_xlfn.XLOOKUP(D792,'products worsheet'!A:A,'products worsheet'!B:B)</f>
        <v>Ara</v>
      </c>
      <c r="J792" t="str">
        <f t="shared" si="25"/>
        <v>Arabica</v>
      </c>
      <c r="K792" t="str">
        <f>_xlfn.XLOOKUP(D792,'products worsheet'!A:A,'products worsheet'!D:D)</f>
        <v>L</v>
      </c>
      <c r="L792" t="str">
        <f t="shared" si="24"/>
        <v>Light</v>
      </c>
      <c r="M792" s="5">
        <f>_xlfn.XLOOKUP(D792,'products worsheet'!A:A,'products worsheet'!F:F)</f>
        <v>0.5</v>
      </c>
      <c r="N792" s="7">
        <f>_xlfn.XLOOKUP(D792,'products worsheet'!A:A,'products worsheet'!G:G)</f>
        <v>7.77</v>
      </c>
      <c r="O792" s="9">
        <f>N792*E792</f>
        <v>23.31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_xlfn.XLOOKUP('orders worksheet'!C793,'customers worsheet'!A:A,'customers worsheet'!B:B)</f>
        <v>Karylin Huddart</v>
      </c>
      <c r="G793" s="2" t="str">
        <f>IF(_xlfn.XLOOKUP(F793,'customers worsheet'!B:B,'customers worsheet'!C:C," ",0)=0," ", _xlfn.XLOOKUP(F793,'customers worsheet'!B:B,'customers worsheet'!C:C," ",0))</f>
        <v>khuddartlz@about.com</v>
      </c>
      <c r="H793" s="2" t="str">
        <f>_xlfn.XLOOKUP(F793,'customers worsheet'!B:B,'customers worsheet'!G:G)</f>
        <v>United States</v>
      </c>
      <c r="I793" t="str">
        <f>_xlfn.XLOOKUP(D793,'products worsheet'!A:A,'products worsheet'!B:B)</f>
        <v>Lib</v>
      </c>
      <c r="J793" t="str">
        <f t="shared" si="25"/>
        <v>Liberica</v>
      </c>
      <c r="K793" t="str">
        <f>_xlfn.XLOOKUP(D793,'products worsheet'!A:A,'products worsheet'!D:D)</f>
        <v>L</v>
      </c>
      <c r="L793" t="str">
        <f t="shared" si="24"/>
        <v>Light</v>
      </c>
      <c r="M793" s="5">
        <f>_xlfn.XLOOKUP(D793,'products worsheet'!A:A,'products worsheet'!F:F)</f>
        <v>0.2</v>
      </c>
      <c r="N793" s="7">
        <f>_xlfn.XLOOKUP(D793,'products worsheet'!A:A,'products worsheet'!G:G)</f>
        <v>4.7549999999999999</v>
      </c>
      <c r="O793" s="9">
        <f>N793*E793</f>
        <v>23.774999999999999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_xlfn.XLOOKUP('orders worksheet'!C794,'customers worsheet'!A:A,'customers worsheet'!B:B)</f>
        <v>Jereme Gippes</v>
      </c>
      <c r="G794" s="2" t="str">
        <f>IF(_xlfn.XLOOKUP(F794,'customers worsheet'!B:B,'customers worsheet'!C:C," ",0)=0," ", _xlfn.XLOOKUP(F794,'customers worsheet'!B:B,'customers worsheet'!C:C," ",0))</f>
        <v>jgippesm0@cloudflare.com</v>
      </c>
      <c r="H794" s="2" t="str">
        <f>_xlfn.XLOOKUP(F794,'customers worsheet'!B:B,'customers worsheet'!G:G)</f>
        <v>United Kingdom</v>
      </c>
      <c r="I794" t="str">
        <f>_xlfn.XLOOKUP(D794,'products worsheet'!A:A,'products worsheet'!B:B)</f>
        <v>Lib</v>
      </c>
      <c r="J794" t="str">
        <f t="shared" si="25"/>
        <v>Liberica</v>
      </c>
      <c r="K794" t="str">
        <f>_xlfn.XLOOKUP(D794,'products worsheet'!A:A,'products worsheet'!D:D)</f>
        <v>M</v>
      </c>
      <c r="L794" t="str">
        <f t="shared" si="24"/>
        <v>Medium</v>
      </c>
      <c r="M794" s="5">
        <f>_xlfn.XLOOKUP(D794,'products worsheet'!A:A,'products worsheet'!F:F)</f>
        <v>0.5</v>
      </c>
      <c r="N794" s="7">
        <f>_xlfn.XLOOKUP(D794,'products worsheet'!A:A,'products worsheet'!G:G)</f>
        <v>8.73</v>
      </c>
      <c r="O794" s="9">
        <f>N794*E794</f>
        <v>52.38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_xlfn.XLOOKUP('orders worksheet'!C795,'customers worsheet'!A:A,'customers worsheet'!B:B)</f>
        <v>Lukas Whittlesee</v>
      </c>
      <c r="G795" s="2" t="str">
        <f>IF(_xlfn.XLOOKUP(F795,'customers worsheet'!B:B,'customers worsheet'!C:C," ",0)=0," ", _xlfn.XLOOKUP(F795,'customers worsheet'!B:B,'customers worsheet'!C:C," ",0))</f>
        <v>lwhittleseem1@e-recht24.de</v>
      </c>
      <c r="H795" s="2" t="str">
        <f>_xlfn.XLOOKUP(F795,'customers worsheet'!B:B,'customers worsheet'!G:G)</f>
        <v>United States</v>
      </c>
      <c r="I795" t="str">
        <f>_xlfn.XLOOKUP(D795,'products worsheet'!A:A,'products worsheet'!B:B)</f>
        <v>Rob</v>
      </c>
      <c r="J795" t="str">
        <f t="shared" si="25"/>
        <v>Robusta</v>
      </c>
      <c r="K795" t="str">
        <f>_xlfn.XLOOKUP(D795,'products worsheet'!A:A,'products worsheet'!D:D)</f>
        <v>L</v>
      </c>
      <c r="L795" t="str">
        <f t="shared" si="24"/>
        <v>Light</v>
      </c>
      <c r="M795" s="5">
        <f>_xlfn.XLOOKUP(D795,'products worsheet'!A:A,'products worsheet'!F:F)</f>
        <v>0.2</v>
      </c>
      <c r="N795" s="7">
        <f>_xlfn.XLOOKUP(D795,'products worsheet'!A:A,'products worsheet'!G:G)</f>
        <v>3.5849999999999995</v>
      </c>
      <c r="O795" s="9">
        <f>N795*E795</f>
        <v>17.924999999999997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_xlfn.XLOOKUP('orders worksheet'!C796,'customers worsheet'!A:A,'customers worsheet'!B:B)</f>
        <v>Gregorius Trengrove</v>
      </c>
      <c r="G796" s="2" t="str">
        <f>IF(_xlfn.XLOOKUP(F796,'customers worsheet'!B:B,'customers worsheet'!C:C," ",0)=0," ", _xlfn.XLOOKUP(F796,'customers worsheet'!B:B,'customers worsheet'!C:C," ",0))</f>
        <v>gtrengrovem2@elpais.com</v>
      </c>
      <c r="H796" s="2" t="str">
        <f>_xlfn.XLOOKUP(F796,'customers worsheet'!B:B,'customers worsheet'!G:G)</f>
        <v>United States</v>
      </c>
      <c r="I796" t="str">
        <f>_xlfn.XLOOKUP(D796,'products worsheet'!A:A,'products worsheet'!B:B)</f>
        <v>Ara</v>
      </c>
      <c r="J796" t="str">
        <f t="shared" si="25"/>
        <v>Arabica</v>
      </c>
      <c r="K796" t="str">
        <f>_xlfn.XLOOKUP(D796,'products worsheet'!A:A,'products worsheet'!D:D)</f>
        <v>L</v>
      </c>
      <c r="L796" t="str">
        <f t="shared" si="24"/>
        <v>Light</v>
      </c>
      <c r="M796" s="5">
        <f>_xlfn.XLOOKUP(D796,'products worsheet'!A:A,'products worsheet'!F:F)</f>
        <v>2.5</v>
      </c>
      <c r="N796" s="7">
        <f>_xlfn.XLOOKUP(D796,'products worsheet'!A:A,'products worsheet'!G:G)</f>
        <v>29.784999999999997</v>
      </c>
      <c r="O796" s="9">
        <f>N796*E796</f>
        <v>148.92499999999998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_xlfn.XLOOKUP('orders worksheet'!C797,'customers worsheet'!A:A,'customers worsheet'!B:B)</f>
        <v>Wright Caldero</v>
      </c>
      <c r="G797" s="2" t="str">
        <f>IF(_xlfn.XLOOKUP(F797,'customers worsheet'!B:B,'customers worsheet'!C:C," ",0)=0," ", _xlfn.XLOOKUP(F797,'customers worsheet'!B:B,'customers worsheet'!C:C," ",0))</f>
        <v>wcalderom3@stumbleupon.com</v>
      </c>
      <c r="H797" s="2" t="str">
        <f>_xlfn.XLOOKUP(F797,'customers worsheet'!B:B,'customers worsheet'!G:G)</f>
        <v>United States</v>
      </c>
      <c r="I797" t="str">
        <f>_xlfn.XLOOKUP(D797,'products worsheet'!A:A,'products worsheet'!B:B)</f>
        <v>Rob</v>
      </c>
      <c r="J797" t="str">
        <f t="shared" si="25"/>
        <v>Robusta</v>
      </c>
      <c r="K797" t="str">
        <f>_xlfn.XLOOKUP(D797,'products worsheet'!A:A,'products worsheet'!D:D)</f>
        <v>L</v>
      </c>
      <c r="L797" t="str">
        <f t="shared" si="24"/>
        <v>Light</v>
      </c>
      <c r="M797" s="5">
        <f>_xlfn.XLOOKUP(D797,'products worsheet'!A:A,'products worsheet'!F:F)</f>
        <v>0.5</v>
      </c>
      <c r="N797" s="7">
        <f>_xlfn.XLOOKUP(D797,'products worsheet'!A:A,'products worsheet'!G:G)</f>
        <v>7.169999999999999</v>
      </c>
      <c r="O797" s="9">
        <f>N797*E797</f>
        <v>28.679999999999996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_xlfn.XLOOKUP('orders worksheet'!C798,'customers worsheet'!A:A,'customers worsheet'!B:B)</f>
        <v>Merell Zanazzi</v>
      </c>
      <c r="G798" s="2" t="str">
        <f>IF(_xlfn.XLOOKUP(F798,'customers worsheet'!B:B,'customers worsheet'!C:C," ",0)=0," ", _xlfn.XLOOKUP(F798,'customers worsheet'!B:B,'customers worsheet'!C:C," ",0))</f>
        <v xml:space="preserve"> </v>
      </c>
      <c r="H798" s="2" t="str">
        <f>_xlfn.XLOOKUP(F798,'customers worsheet'!B:B,'customers worsheet'!G:G)</f>
        <v>United States</v>
      </c>
      <c r="I798" t="str">
        <f>_xlfn.XLOOKUP(D798,'products worsheet'!A:A,'products worsheet'!B:B)</f>
        <v>Lib</v>
      </c>
      <c r="J798" t="str">
        <f t="shared" si="25"/>
        <v>Liberica</v>
      </c>
      <c r="K798" t="str">
        <f>_xlfn.XLOOKUP(D798,'products worsheet'!A:A,'products worsheet'!D:D)</f>
        <v>L</v>
      </c>
      <c r="L798" t="str">
        <f t="shared" si="24"/>
        <v>Light</v>
      </c>
      <c r="M798" s="5">
        <f>_xlfn.XLOOKUP(D798,'products worsheet'!A:A,'products worsheet'!F:F)</f>
        <v>0.5</v>
      </c>
      <c r="N798" s="7">
        <f>_xlfn.XLOOKUP(D798,'products worsheet'!A:A,'products worsheet'!G:G)</f>
        <v>9.51</v>
      </c>
      <c r="O798" s="9">
        <f>N798*E798</f>
        <v>9.51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_xlfn.XLOOKUP('orders worksheet'!C799,'customers worsheet'!A:A,'customers worsheet'!B:B)</f>
        <v>Jed Kennicott</v>
      </c>
      <c r="G799" s="2" t="str">
        <f>IF(_xlfn.XLOOKUP(F799,'customers worsheet'!B:B,'customers worsheet'!C:C," ",0)=0," ", _xlfn.XLOOKUP(F799,'customers worsheet'!B:B,'customers worsheet'!C:C," ",0))</f>
        <v>jkennicottm5@yahoo.co.jp</v>
      </c>
      <c r="H799" s="2" t="str">
        <f>_xlfn.XLOOKUP(F799,'customers worsheet'!B:B,'customers worsheet'!G:G)</f>
        <v>United States</v>
      </c>
      <c r="I799" t="str">
        <f>_xlfn.XLOOKUP(D799,'products worsheet'!A:A,'products worsheet'!B:B)</f>
        <v>Ara</v>
      </c>
      <c r="J799" t="str">
        <f t="shared" si="25"/>
        <v>Arabica</v>
      </c>
      <c r="K799" t="str">
        <f>_xlfn.XLOOKUP(D799,'products worsheet'!A:A,'products worsheet'!D:D)</f>
        <v>L</v>
      </c>
      <c r="L799" t="str">
        <f t="shared" si="24"/>
        <v>Light</v>
      </c>
      <c r="M799" s="5">
        <f>_xlfn.XLOOKUP(D799,'products worsheet'!A:A,'products worsheet'!F:F)</f>
        <v>0.5</v>
      </c>
      <c r="N799" s="7">
        <f>_xlfn.XLOOKUP(D799,'products worsheet'!A:A,'products worsheet'!G:G)</f>
        <v>7.77</v>
      </c>
      <c r="O799" s="9">
        <f>N799*E799</f>
        <v>31.08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_xlfn.XLOOKUP('orders worksheet'!C800,'customers worsheet'!A:A,'customers worsheet'!B:B)</f>
        <v>Guenevere Ruggen</v>
      </c>
      <c r="G800" s="2" t="str">
        <f>IF(_xlfn.XLOOKUP(F800,'customers worsheet'!B:B,'customers worsheet'!C:C," ",0)=0," ", _xlfn.XLOOKUP(F800,'customers worsheet'!B:B,'customers worsheet'!C:C," ",0))</f>
        <v>gruggenm6@nymag.com</v>
      </c>
      <c r="H800" s="2" t="str">
        <f>_xlfn.XLOOKUP(F800,'customers worsheet'!B:B,'customers worsheet'!G:G)</f>
        <v>United States</v>
      </c>
      <c r="I800" t="str">
        <f>_xlfn.XLOOKUP(D800,'products worsheet'!A:A,'products worsheet'!B:B)</f>
        <v>Rob</v>
      </c>
      <c r="J800" t="str">
        <f t="shared" si="25"/>
        <v>Robusta</v>
      </c>
      <c r="K800" t="str">
        <f>_xlfn.XLOOKUP(D800,'products worsheet'!A:A,'products worsheet'!D:D)</f>
        <v>D</v>
      </c>
      <c r="L800" t="str">
        <f t="shared" si="24"/>
        <v>Dark</v>
      </c>
      <c r="M800" s="5">
        <f>_xlfn.XLOOKUP(D800,'products worsheet'!A:A,'products worsheet'!F:F)</f>
        <v>0.2</v>
      </c>
      <c r="N800" s="7">
        <f>_xlfn.XLOOKUP(D800,'products worsheet'!A:A,'products worsheet'!G:G)</f>
        <v>2.6849999999999996</v>
      </c>
      <c r="O800" s="9">
        <f>N800*E800</f>
        <v>8.0549999999999997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_xlfn.XLOOKUP('orders worksheet'!C801,'customers worsheet'!A:A,'customers worsheet'!B:B)</f>
        <v>Gonzales Cicculi</v>
      </c>
      <c r="G801" s="2" t="str">
        <f>IF(_xlfn.XLOOKUP(F801,'customers worsheet'!B:B,'customers worsheet'!C:C," ",0)=0," ", _xlfn.XLOOKUP(F801,'customers worsheet'!B:B,'customers worsheet'!C:C," ",0))</f>
        <v xml:space="preserve"> </v>
      </c>
      <c r="H801" s="2" t="str">
        <f>_xlfn.XLOOKUP(F801,'customers worsheet'!B:B,'customers worsheet'!G:G)</f>
        <v>United States</v>
      </c>
      <c r="I801" t="str">
        <f>_xlfn.XLOOKUP(D801,'products worsheet'!A:A,'products worsheet'!B:B)</f>
        <v>Exc</v>
      </c>
      <c r="J801" t="str">
        <f t="shared" si="25"/>
        <v>Excelsa</v>
      </c>
      <c r="K801" t="str">
        <f>_xlfn.XLOOKUP(D801,'products worsheet'!A:A,'products worsheet'!D:D)</f>
        <v>D</v>
      </c>
      <c r="L801" t="str">
        <f t="shared" si="24"/>
        <v>Dark</v>
      </c>
      <c r="M801" s="5">
        <f>_xlfn.XLOOKUP(D801,'products worsheet'!A:A,'products worsheet'!F:F)</f>
        <v>1</v>
      </c>
      <c r="N801" s="7">
        <f>_xlfn.XLOOKUP(D801,'products worsheet'!A:A,'products worsheet'!G:G)</f>
        <v>12.15</v>
      </c>
      <c r="O801" s="9">
        <f>N801*E801</f>
        <v>36.450000000000003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_xlfn.XLOOKUP('orders worksheet'!C802,'customers worsheet'!A:A,'customers worsheet'!B:B)</f>
        <v>Man Fright</v>
      </c>
      <c r="G802" s="2" t="str">
        <f>IF(_xlfn.XLOOKUP(F802,'customers worsheet'!B:B,'customers worsheet'!C:C," ",0)=0," ", _xlfn.XLOOKUP(F802,'customers worsheet'!B:B,'customers worsheet'!C:C," ",0))</f>
        <v>mfrightm8@harvard.edu</v>
      </c>
      <c r="H802" s="2" t="str">
        <f>_xlfn.XLOOKUP(F802,'customers worsheet'!B:B,'customers worsheet'!G:G)</f>
        <v>Ireland</v>
      </c>
      <c r="I802" t="str">
        <f>_xlfn.XLOOKUP(D802,'products worsheet'!A:A,'products worsheet'!B:B)</f>
        <v>Rob</v>
      </c>
      <c r="J802" t="str">
        <f t="shared" si="25"/>
        <v>Robusta</v>
      </c>
      <c r="K802" t="str">
        <f>_xlfn.XLOOKUP(D802,'products worsheet'!A:A,'products worsheet'!D:D)</f>
        <v>D</v>
      </c>
      <c r="L802" t="str">
        <f t="shared" si="24"/>
        <v>Dark</v>
      </c>
      <c r="M802" s="5">
        <f>_xlfn.XLOOKUP(D802,'products worsheet'!A:A,'products worsheet'!F:F)</f>
        <v>0.2</v>
      </c>
      <c r="N802" s="7">
        <f>_xlfn.XLOOKUP(D802,'products worsheet'!A:A,'products worsheet'!G:G)</f>
        <v>2.6849999999999996</v>
      </c>
      <c r="O802" s="9">
        <f>N802*E802</f>
        <v>16.11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_xlfn.XLOOKUP('orders worksheet'!C803,'customers worsheet'!A:A,'customers worsheet'!B:B)</f>
        <v>Boyce Tarte</v>
      </c>
      <c r="G803" s="2" t="str">
        <f>IF(_xlfn.XLOOKUP(F803,'customers worsheet'!B:B,'customers worsheet'!C:C," ",0)=0," ", _xlfn.XLOOKUP(F803,'customers worsheet'!B:B,'customers worsheet'!C:C," ",0))</f>
        <v>btartem9@aol.com</v>
      </c>
      <c r="H803" s="2" t="str">
        <f>_xlfn.XLOOKUP(F803,'customers worsheet'!B:B,'customers worsheet'!G:G)</f>
        <v>United States</v>
      </c>
      <c r="I803" t="str">
        <f>_xlfn.XLOOKUP(D803,'products worsheet'!A:A,'products worsheet'!B:B)</f>
        <v>Rob</v>
      </c>
      <c r="J803" t="str">
        <f t="shared" si="25"/>
        <v>Robusta</v>
      </c>
      <c r="K803" t="str">
        <f>_xlfn.XLOOKUP(D803,'products worsheet'!A:A,'products worsheet'!D:D)</f>
        <v>D</v>
      </c>
      <c r="L803" t="str">
        <f t="shared" si="24"/>
        <v>Dark</v>
      </c>
      <c r="M803" s="5">
        <f>_xlfn.XLOOKUP(D803,'products worsheet'!A:A,'products worsheet'!F:F)</f>
        <v>2.5</v>
      </c>
      <c r="N803" s="7">
        <f>_xlfn.XLOOKUP(D803,'products worsheet'!A:A,'products worsheet'!G:G)</f>
        <v>20.584999999999997</v>
      </c>
      <c r="O803" s="9">
        <f>N803*E803</f>
        <v>41.169999999999995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_xlfn.XLOOKUP('orders worksheet'!C804,'customers worsheet'!A:A,'customers worsheet'!B:B)</f>
        <v>Caddric Krzysztofiak</v>
      </c>
      <c r="G804" s="2" t="str">
        <f>IF(_xlfn.XLOOKUP(F804,'customers worsheet'!B:B,'customers worsheet'!C:C," ",0)=0," ", _xlfn.XLOOKUP(F804,'customers worsheet'!B:B,'customers worsheet'!C:C," ",0))</f>
        <v>ckrzysztofiakma@skyrock.com</v>
      </c>
      <c r="H804" s="2" t="str">
        <f>_xlfn.XLOOKUP(F804,'customers worsheet'!B:B,'customers worsheet'!G:G)</f>
        <v>United States</v>
      </c>
      <c r="I804" t="str">
        <f>_xlfn.XLOOKUP(D804,'products worsheet'!A:A,'products worsheet'!B:B)</f>
        <v>Rob</v>
      </c>
      <c r="J804" t="str">
        <f t="shared" si="25"/>
        <v>Robusta</v>
      </c>
      <c r="K804" t="str">
        <f>_xlfn.XLOOKUP(D804,'products worsheet'!A:A,'products worsheet'!D:D)</f>
        <v>D</v>
      </c>
      <c r="L804" t="str">
        <f t="shared" si="24"/>
        <v>Dark</v>
      </c>
      <c r="M804" s="5">
        <f>_xlfn.XLOOKUP(D804,'products worsheet'!A:A,'products worsheet'!F:F)</f>
        <v>0.2</v>
      </c>
      <c r="N804" s="7">
        <f>_xlfn.XLOOKUP(D804,'products worsheet'!A:A,'products worsheet'!G:G)</f>
        <v>2.6849999999999996</v>
      </c>
      <c r="O804" s="9">
        <f>N804*E804</f>
        <v>10.739999999999998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_xlfn.XLOOKUP('orders worksheet'!C805,'customers worsheet'!A:A,'customers worsheet'!B:B)</f>
        <v>Darn Penquet</v>
      </c>
      <c r="G805" s="2" t="str">
        <f>IF(_xlfn.XLOOKUP(F805,'customers worsheet'!B:B,'customers worsheet'!C:C," ",0)=0," ", _xlfn.XLOOKUP(F805,'customers worsheet'!B:B,'customers worsheet'!C:C," ",0))</f>
        <v>dpenquetmb@diigo.com</v>
      </c>
      <c r="H805" s="2" t="str">
        <f>_xlfn.XLOOKUP(F805,'customers worsheet'!B:B,'customers worsheet'!G:G)</f>
        <v>United States</v>
      </c>
      <c r="I805" t="str">
        <f>_xlfn.XLOOKUP(D805,'products worsheet'!A:A,'products worsheet'!B:B)</f>
        <v>Exc</v>
      </c>
      <c r="J805" t="str">
        <f t="shared" si="25"/>
        <v>Excelsa</v>
      </c>
      <c r="K805" t="str">
        <f>_xlfn.XLOOKUP(D805,'products worsheet'!A:A,'products worsheet'!D:D)</f>
        <v>M</v>
      </c>
      <c r="L805" t="str">
        <f t="shared" si="24"/>
        <v>Medium</v>
      </c>
      <c r="M805" s="5">
        <f>_xlfn.XLOOKUP(D805,'products worsheet'!A:A,'products worsheet'!F:F)</f>
        <v>2.5</v>
      </c>
      <c r="N805" s="7">
        <f>_xlfn.XLOOKUP(D805,'products worsheet'!A:A,'products worsheet'!G:G)</f>
        <v>31.624999999999996</v>
      </c>
      <c r="O805" s="9">
        <f>N805*E805</f>
        <v>126.49999999999999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_xlfn.XLOOKUP('orders worksheet'!C806,'customers worsheet'!A:A,'customers worsheet'!B:B)</f>
        <v>Jammie Cloke</v>
      </c>
      <c r="G806" s="2" t="str">
        <f>IF(_xlfn.XLOOKUP(F806,'customers worsheet'!B:B,'customers worsheet'!C:C," ",0)=0," ", _xlfn.XLOOKUP(F806,'customers worsheet'!B:B,'customers worsheet'!C:C," ",0))</f>
        <v xml:space="preserve"> </v>
      </c>
      <c r="H806" s="2" t="str">
        <f>_xlfn.XLOOKUP(F806,'customers worsheet'!B:B,'customers worsheet'!G:G)</f>
        <v>United Kingdom</v>
      </c>
      <c r="I806" t="str">
        <f>_xlfn.XLOOKUP(D806,'products worsheet'!A:A,'products worsheet'!B:B)</f>
        <v>Rob</v>
      </c>
      <c r="J806" t="str">
        <f t="shared" si="25"/>
        <v>Robusta</v>
      </c>
      <c r="K806" t="str">
        <f>_xlfn.XLOOKUP(D806,'products worsheet'!A:A,'products worsheet'!D:D)</f>
        <v>L</v>
      </c>
      <c r="L806" t="str">
        <f t="shared" si="24"/>
        <v>Light</v>
      </c>
      <c r="M806" s="5">
        <f>_xlfn.XLOOKUP(D806,'products worsheet'!A:A,'products worsheet'!F:F)</f>
        <v>1</v>
      </c>
      <c r="N806" s="7">
        <f>_xlfn.XLOOKUP(D806,'products worsheet'!A:A,'products worsheet'!G:G)</f>
        <v>11.95</v>
      </c>
      <c r="O806" s="9">
        <f>N806*E806</f>
        <v>23.9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_xlfn.XLOOKUP('orders worksheet'!C807,'customers worsheet'!A:A,'customers worsheet'!B:B)</f>
        <v>Chester Clowton</v>
      </c>
      <c r="G807" s="2" t="str">
        <f>IF(_xlfn.XLOOKUP(F807,'customers worsheet'!B:B,'customers worsheet'!C:C," ",0)=0," ", _xlfn.XLOOKUP(F807,'customers worsheet'!B:B,'customers worsheet'!C:C," ",0))</f>
        <v xml:space="preserve"> </v>
      </c>
      <c r="H807" s="2" t="str">
        <f>_xlfn.XLOOKUP(F807,'customers worsheet'!B:B,'customers worsheet'!G:G)</f>
        <v>United States</v>
      </c>
      <c r="I807" t="str">
        <f>_xlfn.XLOOKUP(D807,'products worsheet'!A:A,'products worsheet'!B:B)</f>
        <v>Rob</v>
      </c>
      <c r="J807" t="str">
        <f t="shared" si="25"/>
        <v>Robusta</v>
      </c>
      <c r="K807" t="str">
        <f>_xlfn.XLOOKUP(D807,'products worsheet'!A:A,'products worsheet'!D:D)</f>
        <v>M</v>
      </c>
      <c r="L807" t="str">
        <f t="shared" si="24"/>
        <v>Medium</v>
      </c>
      <c r="M807" s="5">
        <f>_xlfn.XLOOKUP(D807,'products worsheet'!A:A,'products worsheet'!F:F)</f>
        <v>0.5</v>
      </c>
      <c r="N807" s="7">
        <f>_xlfn.XLOOKUP(D807,'products worsheet'!A:A,'products worsheet'!G:G)</f>
        <v>5.97</v>
      </c>
      <c r="O807" s="9">
        <f>N807*E807</f>
        <v>5.97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_xlfn.XLOOKUP('orders worksheet'!C808,'customers worsheet'!A:A,'customers worsheet'!B:B)</f>
        <v>Kathleen Diable</v>
      </c>
      <c r="G808" s="2" t="str">
        <f>IF(_xlfn.XLOOKUP(F808,'customers worsheet'!B:B,'customers worsheet'!C:C," ",0)=0," ", _xlfn.XLOOKUP(F808,'customers worsheet'!B:B,'customers worsheet'!C:C," ",0))</f>
        <v xml:space="preserve"> </v>
      </c>
      <c r="H808" s="2" t="str">
        <f>_xlfn.XLOOKUP(F808,'customers worsheet'!B:B,'customers worsheet'!G:G)</f>
        <v>United Kingdom</v>
      </c>
      <c r="I808" t="str">
        <f>_xlfn.XLOOKUP(D808,'products worsheet'!A:A,'products worsheet'!B:B)</f>
        <v>Lib</v>
      </c>
      <c r="J808" t="str">
        <f t="shared" si="25"/>
        <v>Liberica</v>
      </c>
      <c r="K808" t="str">
        <f>_xlfn.XLOOKUP(D808,'products worsheet'!A:A,'products worsheet'!D:D)</f>
        <v>D</v>
      </c>
      <c r="L808" t="str">
        <f t="shared" si="24"/>
        <v>Dark</v>
      </c>
      <c r="M808" s="5">
        <f>_xlfn.XLOOKUP(D808,'products worsheet'!A:A,'products worsheet'!F:F)</f>
        <v>0.2</v>
      </c>
      <c r="N808" s="7">
        <f>_xlfn.XLOOKUP(D808,'products worsheet'!A:A,'products worsheet'!G:G)</f>
        <v>3.8849999999999998</v>
      </c>
      <c r="O808" s="9">
        <f>N808*E808</f>
        <v>7.77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_xlfn.XLOOKUP('orders worksheet'!C809,'customers worsheet'!A:A,'customers worsheet'!B:B)</f>
        <v>Koren Ferretti</v>
      </c>
      <c r="G809" s="2" t="str">
        <f>IF(_xlfn.XLOOKUP(F809,'customers worsheet'!B:B,'customers worsheet'!C:C," ",0)=0," ", _xlfn.XLOOKUP(F809,'customers worsheet'!B:B,'customers worsheet'!C:C," ",0))</f>
        <v>kferrettimf@huffingtonpost.com</v>
      </c>
      <c r="H809" s="2" t="str">
        <f>_xlfn.XLOOKUP(F809,'customers worsheet'!B:B,'customers worsheet'!G:G)</f>
        <v>Ireland</v>
      </c>
      <c r="I809" t="str">
        <f>_xlfn.XLOOKUP(D809,'products worsheet'!A:A,'products worsheet'!B:B)</f>
        <v>Lib</v>
      </c>
      <c r="J809" t="str">
        <f t="shared" si="25"/>
        <v>Liberica</v>
      </c>
      <c r="K809" t="str">
        <f>_xlfn.XLOOKUP(D809,'products worsheet'!A:A,'products worsheet'!D:D)</f>
        <v>D</v>
      </c>
      <c r="L809" t="str">
        <f t="shared" si="24"/>
        <v>Dark</v>
      </c>
      <c r="M809" s="5">
        <f>_xlfn.XLOOKUP(D809,'products worsheet'!A:A,'products worsheet'!F:F)</f>
        <v>0.5</v>
      </c>
      <c r="N809" s="7">
        <f>_xlfn.XLOOKUP(D809,'products worsheet'!A:A,'products worsheet'!G:G)</f>
        <v>7.77</v>
      </c>
      <c r="O809" s="9">
        <f>N809*E809</f>
        <v>23.31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_xlfn.XLOOKUP('orders worksheet'!C810,'customers worsheet'!A:A,'customers worsheet'!B:B)</f>
        <v>Allis Wilmore</v>
      </c>
      <c r="G810" s="2" t="str">
        <f>IF(_xlfn.XLOOKUP(F810,'customers worsheet'!B:B,'customers worsheet'!C:C," ",0)=0," ", _xlfn.XLOOKUP(F810,'customers worsheet'!B:B,'customers worsheet'!C:C," ",0))</f>
        <v xml:space="preserve"> </v>
      </c>
      <c r="H810" s="2" t="str">
        <f>_xlfn.XLOOKUP(F810,'customers worsheet'!B:B,'customers worsheet'!G:G)</f>
        <v>United States</v>
      </c>
      <c r="I810" t="str">
        <f>_xlfn.XLOOKUP(D810,'products worsheet'!A:A,'products worsheet'!B:B)</f>
        <v>Rob</v>
      </c>
      <c r="J810" t="str">
        <f t="shared" si="25"/>
        <v>Robusta</v>
      </c>
      <c r="K810" t="str">
        <f>_xlfn.XLOOKUP(D810,'products worsheet'!A:A,'products worsheet'!D:D)</f>
        <v>L</v>
      </c>
      <c r="L810" t="str">
        <f t="shared" si="24"/>
        <v>Light</v>
      </c>
      <c r="M810" s="5">
        <f>_xlfn.XLOOKUP(D810,'products worsheet'!A:A,'products worsheet'!F:F)</f>
        <v>2.5</v>
      </c>
      <c r="N810" s="7">
        <f>_xlfn.XLOOKUP(D810,'products worsheet'!A:A,'products worsheet'!G:G)</f>
        <v>27.484999999999996</v>
      </c>
      <c r="O810" s="9">
        <f>N810*E810</f>
        <v>137.42499999999998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_xlfn.XLOOKUP('orders worksheet'!C811,'customers worsheet'!A:A,'customers worsheet'!B:B)</f>
        <v>Chaddie Bennie</v>
      </c>
      <c r="G811" s="2" t="str">
        <f>IF(_xlfn.XLOOKUP(F811,'customers worsheet'!B:B,'customers worsheet'!C:C," ",0)=0," ", _xlfn.XLOOKUP(F811,'customers worsheet'!B:B,'customers worsheet'!C:C," ",0))</f>
        <v xml:space="preserve"> </v>
      </c>
      <c r="H811" s="2" t="str">
        <f>_xlfn.XLOOKUP(F811,'customers worsheet'!B:B,'customers worsheet'!G:G)</f>
        <v>United States</v>
      </c>
      <c r="I811" t="str">
        <f>_xlfn.XLOOKUP(D811,'products worsheet'!A:A,'products worsheet'!B:B)</f>
        <v>Rob</v>
      </c>
      <c r="J811" t="str">
        <f t="shared" si="25"/>
        <v>Robusta</v>
      </c>
      <c r="K811" t="str">
        <f>_xlfn.XLOOKUP(D811,'products worsheet'!A:A,'products worsheet'!D:D)</f>
        <v>D</v>
      </c>
      <c r="L811" t="str">
        <f t="shared" si="24"/>
        <v>Dark</v>
      </c>
      <c r="M811" s="5">
        <f>_xlfn.XLOOKUP(D811,'products worsheet'!A:A,'products worsheet'!F:F)</f>
        <v>0.2</v>
      </c>
      <c r="N811" s="7">
        <f>_xlfn.XLOOKUP(D811,'products worsheet'!A:A,'products worsheet'!G:G)</f>
        <v>2.6849999999999996</v>
      </c>
      <c r="O811" s="9">
        <f>N811*E811</f>
        <v>8.0549999999999997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_xlfn.XLOOKUP('orders worksheet'!C812,'customers worsheet'!A:A,'customers worsheet'!B:B)</f>
        <v>Alberta Balsdone</v>
      </c>
      <c r="G812" s="2" t="str">
        <f>IF(_xlfn.XLOOKUP(F812,'customers worsheet'!B:B,'customers worsheet'!C:C," ",0)=0," ", _xlfn.XLOOKUP(F812,'customers worsheet'!B:B,'customers worsheet'!C:C," ",0))</f>
        <v>abalsdonemi@toplist.cz</v>
      </c>
      <c r="H812" s="2" t="str">
        <f>_xlfn.XLOOKUP(F812,'customers worsheet'!B:B,'customers worsheet'!G:G)</f>
        <v>United States</v>
      </c>
      <c r="I812" t="str">
        <f>_xlfn.XLOOKUP(D812,'products worsheet'!A:A,'products worsheet'!B:B)</f>
        <v>Lib</v>
      </c>
      <c r="J812" t="str">
        <f t="shared" si="25"/>
        <v>Liberica</v>
      </c>
      <c r="K812" t="str">
        <f>_xlfn.XLOOKUP(D812,'products worsheet'!A:A,'products worsheet'!D:D)</f>
        <v>L</v>
      </c>
      <c r="L812" t="str">
        <f t="shared" si="24"/>
        <v>Light</v>
      </c>
      <c r="M812" s="5">
        <f>_xlfn.XLOOKUP(D812,'products worsheet'!A:A,'products worsheet'!F:F)</f>
        <v>0.5</v>
      </c>
      <c r="N812" s="7">
        <f>_xlfn.XLOOKUP(D812,'products worsheet'!A:A,'products worsheet'!G:G)</f>
        <v>9.51</v>
      </c>
      <c r="O812" s="9">
        <f>N812*E812</f>
        <v>28.53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_xlfn.XLOOKUP('orders worksheet'!C813,'customers worsheet'!A:A,'customers worsheet'!B:B)</f>
        <v>Brice Romera</v>
      </c>
      <c r="G813" s="2" t="str">
        <f>IF(_xlfn.XLOOKUP(F813,'customers worsheet'!B:B,'customers worsheet'!C:C," ",0)=0," ", _xlfn.XLOOKUP(F813,'customers worsheet'!B:B,'customers worsheet'!C:C," ",0))</f>
        <v>bromeramj@list-manage.com</v>
      </c>
      <c r="H813" s="2" t="str">
        <f>_xlfn.XLOOKUP(F813,'customers worsheet'!B:B,'customers worsheet'!G:G)</f>
        <v>Ireland</v>
      </c>
      <c r="I813" t="str">
        <f>_xlfn.XLOOKUP(D813,'products worsheet'!A:A,'products worsheet'!B:B)</f>
        <v>Ara</v>
      </c>
      <c r="J813" t="str">
        <f t="shared" si="25"/>
        <v>Arabica</v>
      </c>
      <c r="K813" t="str">
        <f>_xlfn.XLOOKUP(D813,'products worsheet'!A:A,'products worsheet'!D:D)</f>
        <v>M</v>
      </c>
      <c r="L813" t="str">
        <f t="shared" si="24"/>
        <v>Medium</v>
      </c>
      <c r="M813" s="5">
        <f>_xlfn.XLOOKUP(D813,'products worsheet'!A:A,'products worsheet'!F:F)</f>
        <v>1</v>
      </c>
      <c r="N813" s="7">
        <f>_xlfn.XLOOKUP(D813,'products worsheet'!A:A,'products worsheet'!G:G)</f>
        <v>11.25</v>
      </c>
      <c r="O813" s="9">
        <f>N813*E813</f>
        <v>67.5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_xlfn.XLOOKUP('orders worksheet'!C814,'customers worsheet'!A:A,'customers worsheet'!B:B)</f>
        <v>Brice Romera</v>
      </c>
      <c r="G814" s="2" t="str">
        <f>IF(_xlfn.XLOOKUP(F814,'customers worsheet'!B:B,'customers worsheet'!C:C," ",0)=0," ", _xlfn.XLOOKUP(F814,'customers worsheet'!B:B,'customers worsheet'!C:C," ",0))</f>
        <v>bromeramj@list-manage.com</v>
      </c>
      <c r="H814" s="2" t="str">
        <f>_xlfn.XLOOKUP(F814,'customers worsheet'!B:B,'customers worsheet'!G:G)</f>
        <v>Ireland</v>
      </c>
      <c r="I814" t="str">
        <f>_xlfn.XLOOKUP(D814,'products worsheet'!A:A,'products worsheet'!B:B)</f>
        <v>Lib</v>
      </c>
      <c r="J814" t="str">
        <f t="shared" si="25"/>
        <v>Liberica</v>
      </c>
      <c r="K814" t="str">
        <f>_xlfn.XLOOKUP(D814,'products worsheet'!A:A,'products worsheet'!D:D)</f>
        <v>D</v>
      </c>
      <c r="L814" t="str">
        <f t="shared" si="24"/>
        <v>Dark</v>
      </c>
      <c r="M814" s="5">
        <f>_xlfn.XLOOKUP(D814,'products worsheet'!A:A,'products worsheet'!F:F)</f>
        <v>2.5</v>
      </c>
      <c r="N814" s="7">
        <f>_xlfn.XLOOKUP(D814,'products worsheet'!A:A,'products worsheet'!G:G)</f>
        <v>29.784999999999997</v>
      </c>
      <c r="O814" s="9">
        <f>N814*E814</f>
        <v>178.70999999999998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_xlfn.XLOOKUP('orders worksheet'!C815,'customers worsheet'!A:A,'customers worsheet'!B:B)</f>
        <v>Conchita Bryde</v>
      </c>
      <c r="G815" s="2" t="str">
        <f>IF(_xlfn.XLOOKUP(F815,'customers worsheet'!B:B,'customers worsheet'!C:C," ",0)=0," ", _xlfn.XLOOKUP(F815,'customers worsheet'!B:B,'customers worsheet'!C:C," ",0))</f>
        <v>cbrydeml@tuttocitta.it</v>
      </c>
      <c r="H815" s="2" t="str">
        <f>_xlfn.XLOOKUP(F815,'customers worsheet'!B:B,'customers worsheet'!G:G)</f>
        <v>United States</v>
      </c>
      <c r="I815" t="str">
        <f>_xlfn.XLOOKUP(D815,'products worsheet'!A:A,'products worsheet'!B:B)</f>
        <v>Exc</v>
      </c>
      <c r="J815" t="str">
        <f t="shared" si="25"/>
        <v>Excelsa</v>
      </c>
      <c r="K815" t="str">
        <f>_xlfn.XLOOKUP(D815,'products worsheet'!A:A,'products worsheet'!D:D)</f>
        <v>M</v>
      </c>
      <c r="L815" t="str">
        <f t="shared" si="24"/>
        <v>Medium</v>
      </c>
      <c r="M815" s="5">
        <f>_xlfn.XLOOKUP(D815,'products worsheet'!A:A,'products worsheet'!F:F)</f>
        <v>2.5</v>
      </c>
      <c r="N815" s="7">
        <f>_xlfn.XLOOKUP(D815,'products worsheet'!A:A,'products worsheet'!G:G)</f>
        <v>31.624999999999996</v>
      </c>
      <c r="O815" s="9">
        <f>N815*E815</f>
        <v>31.624999999999996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_xlfn.XLOOKUP('orders worksheet'!C816,'customers worsheet'!A:A,'customers worsheet'!B:B)</f>
        <v>Silvanus Enefer</v>
      </c>
      <c r="G816" s="2" t="str">
        <f>IF(_xlfn.XLOOKUP(F816,'customers worsheet'!B:B,'customers worsheet'!C:C," ",0)=0," ", _xlfn.XLOOKUP(F816,'customers worsheet'!B:B,'customers worsheet'!C:C," ",0))</f>
        <v>senefermm@blog.com</v>
      </c>
      <c r="H816" s="2" t="str">
        <f>_xlfn.XLOOKUP(F816,'customers worsheet'!B:B,'customers worsheet'!G:G)</f>
        <v>United States</v>
      </c>
      <c r="I816" t="str">
        <f>_xlfn.XLOOKUP(D816,'products worsheet'!A:A,'products worsheet'!B:B)</f>
        <v>Exc</v>
      </c>
      <c r="J816" t="str">
        <f t="shared" si="25"/>
        <v>Excelsa</v>
      </c>
      <c r="K816" t="str">
        <f>_xlfn.XLOOKUP(D816,'products worsheet'!A:A,'products worsheet'!D:D)</f>
        <v>L</v>
      </c>
      <c r="L816" t="str">
        <f t="shared" si="24"/>
        <v>Light</v>
      </c>
      <c r="M816" s="5">
        <f>_xlfn.XLOOKUP(D816,'products worsheet'!A:A,'products worsheet'!F:F)</f>
        <v>0.2</v>
      </c>
      <c r="N816" s="7">
        <f>_xlfn.XLOOKUP(D816,'products worsheet'!A:A,'products worsheet'!G:G)</f>
        <v>4.4550000000000001</v>
      </c>
      <c r="O816" s="9">
        <f>N816*E816</f>
        <v>8.91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_xlfn.XLOOKUP('orders worksheet'!C817,'customers worsheet'!A:A,'customers worsheet'!B:B)</f>
        <v>Lenci Haggerstone</v>
      </c>
      <c r="G817" s="2" t="str">
        <f>IF(_xlfn.XLOOKUP(F817,'customers worsheet'!B:B,'customers worsheet'!C:C," ",0)=0," ", _xlfn.XLOOKUP(F817,'customers worsheet'!B:B,'customers worsheet'!C:C," ",0))</f>
        <v>lhaggerstonemn@independent.co.uk</v>
      </c>
      <c r="H817" s="2" t="str">
        <f>_xlfn.XLOOKUP(F817,'customers worsheet'!B:B,'customers worsheet'!G:G)</f>
        <v>United States</v>
      </c>
      <c r="I817" t="str">
        <f>_xlfn.XLOOKUP(D817,'products worsheet'!A:A,'products worsheet'!B:B)</f>
        <v>Rob</v>
      </c>
      <c r="J817" t="str">
        <f t="shared" si="25"/>
        <v>Robusta</v>
      </c>
      <c r="K817" t="str">
        <f>_xlfn.XLOOKUP(D817,'products worsheet'!A:A,'products worsheet'!D:D)</f>
        <v>M</v>
      </c>
      <c r="L817" t="str">
        <f t="shared" si="24"/>
        <v>Medium</v>
      </c>
      <c r="M817" s="5">
        <f>_xlfn.XLOOKUP(D817,'products worsheet'!A:A,'products worsheet'!F:F)</f>
        <v>0.5</v>
      </c>
      <c r="N817" s="7">
        <f>_xlfn.XLOOKUP(D817,'products worsheet'!A:A,'products worsheet'!G:G)</f>
        <v>5.97</v>
      </c>
      <c r="O817" s="9">
        <f>N817*E817</f>
        <v>35.82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_xlfn.XLOOKUP('orders worksheet'!C818,'customers worsheet'!A:A,'customers worsheet'!B:B)</f>
        <v>Marvin Gundry</v>
      </c>
      <c r="G818" s="2" t="str">
        <f>IF(_xlfn.XLOOKUP(F818,'customers worsheet'!B:B,'customers worsheet'!C:C," ",0)=0," ", _xlfn.XLOOKUP(F818,'customers worsheet'!B:B,'customers worsheet'!C:C," ",0))</f>
        <v>mgundrymo@omniture.com</v>
      </c>
      <c r="H818" s="2" t="str">
        <f>_xlfn.XLOOKUP(F818,'customers worsheet'!B:B,'customers worsheet'!G:G)</f>
        <v>Ireland</v>
      </c>
      <c r="I818" t="str">
        <f>_xlfn.XLOOKUP(D818,'products worsheet'!A:A,'products worsheet'!B:B)</f>
        <v>Lib</v>
      </c>
      <c r="J818" t="str">
        <f t="shared" si="25"/>
        <v>Liberica</v>
      </c>
      <c r="K818" t="str">
        <f>_xlfn.XLOOKUP(D818,'products worsheet'!A:A,'products worsheet'!D:D)</f>
        <v>L</v>
      </c>
      <c r="L818" t="str">
        <f t="shared" si="24"/>
        <v>Light</v>
      </c>
      <c r="M818" s="5">
        <f>_xlfn.XLOOKUP(D818,'products worsheet'!A:A,'products worsheet'!F:F)</f>
        <v>0.5</v>
      </c>
      <c r="N818" s="7">
        <f>_xlfn.XLOOKUP(D818,'products worsheet'!A:A,'products worsheet'!G:G)</f>
        <v>9.51</v>
      </c>
      <c r="O818" s="9">
        <f>N818*E818</f>
        <v>38.04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_xlfn.XLOOKUP('orders worksheet'!C819,'customers worsheet'!A:A,'customers worsheet'!B:B)</f>
        <v>Bayard Wellan</v>
      </c>
      <c r="G819" s="2" t="str">
        <f>IF(_xlfn.XLOOKUP(F819,'customers worsheet'!B:B,'customers worsheet'!C:C," ",0)=0," ", _xlfn.XLOOKUP(F819,'customers worsheet'!B:B,'customers worsheet'!C:C," ",0))</f>
        <v>bwellanmp@cafepress.com</v>
      </c>
      <c r="H819" s="2" t="str">
        <f>_xlfn.XLOOKUP(F819,'customers worsheet'!B:B,'customers worsheet'!G:G)</f>
        <v>United States</v>
      </c>
      <c r="I819" t="str">
        <f>_xlfn.XLOOKUP(D819,'products worsheet'!A:A,'products worsheet'!B:B)</f>
        <v>Lib</v>
      </c>
      <c r="J819" t="str">
        <f t="shared" si="25"/>
        <v>Liberica</v>
      </c>
      <c r="K819" t="str">
        <f>_xlfn.XLOOKUP(D819,'products worsheet'!A:A,'products worsheet'!D:D)</f>
        <v>D</v>
      </c>
      <c r="L819" t="str">
        <f t="shared" si="24"/>
        <v>Dark</v>
      </c>
      <c r="M819" s="5">
        <f>_xlfn.XLOOKUP(D819,'products worsheet'!A:A,'products worsheet'!F:F)</f>
        <v>0.5</v>
      </c>
      <c r="N819" s="7">
        <f>_xlfn.XLOOKUP(D819,'products worsheet'!A:A,'products worsheet'!G:G)</f>
        <v>7.77</v>
      </c>
      <c r="O819" s="9">
        <f>N819*E819</f>
        <v>15.54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_xlfn.XLOOKUP('orders worksheet'!C820,'customers worsheet'!A:A,'customers worsheet'!B:B)</f>
        <v>Allis Wilmore</v>
      </c>
      <c r="G820" s="2" t="str">
        <f>IF(_xlfn.XLOOKUP(F820,'customers worsheet'!B:B,'customers worsheet'!C:C," ",0)=0," ", _xlfn.XLOOKUP(F820,'customers worsheet'!B:B,'customers worsheet'!C:C," ",0))</f>
        <v xml:space="preserve"> </v>
      </c>
      <c r="H820" s="2" t="str">
        <f>_xlfn.XLOOKUP(F820,'customers worsheet'!B:B,'customers worsheet'!G:G)</f>
        <v>United States</v>
      </c>
      <c r="I820" t="str">
        <f>_xlfn.XLOOKUP(D820,'products worsheet'!A:A,'products worsheet'!B:B)</f>
        <v>Lib</v>
      </c>
      <c r="J820" t="str">
        <f t="shared" si="25"/>
        <v>Liberica</v>
      </c>
      <c r="K820" t="str">
        <f>_xlfn.XLOOKUP(D820,'products worsheet'!A:A,'products worsheet'!D:D)</f>
        <v>L</v>
      </c>
      <c r="L820" t="str">
        <f t="shared" si="24"/>
        <v>Light</v>
      </c>
      <c r="M820" s="5">
        <f>_xlfn.XLOOKUP(D820,'products worsheet'!A:A,'products worsheet'!F:F)</f>
        <v>1</v>
      </c>
      <c r="N820" s="7">
        <f>_xlfn.XLOOKUP(D820,'products worsheet'!A:A,'products worsheet'!G:G)</f>
        <v>15.85</v>
      </c>
      <c r="O820" s="9">
        <f>N820*E820</f>
        <v>79.25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_xlfn.XLOOKUP('orders worksheet'!C821,'customers worsheet'!A:A,'customers worsheet'!B:B)</f>
        <v>Caddric Atcheson</v>
      </c>
      <c r="G821" s="2" t="str">
        <f>IF(_xlfn.XLOOKUP(F821,'customers worsheet'!B:B,'customers worsheet'!C:C," ",0)=0," ", _xlfn.XLOOKUP(F821,'customers worsheet'!B:B,'customers worsheet'!C:C," ",0))</f>
        <v>catchesonmr@xinhuanet.com</v>
      </c>
      <c r="H821" s="2" t="str">
        <f>_xlfn.XLOOKUP(F821,'customers worsheet'!B:B,'customers worsheet'!G:G)</f>
        <v>United States</v>
      </c>
      <c r="I821" t="str">
        <f>_xlfn.XLOOKUP(D821,'products worsheet'!A:A,'products worsheet'!B:B)</f>
        <v>Lib</v>
      </c>
      <c r="J821" t="str">
        <f t="shared" si="25"/>
        <v>Liberica</v>
      </c>
      <c r="K821" t="str">
        <f>_xlfn.XLOOKUP(D821,'products worsheet'!A:A,'products worsheet'!D:D)</f>
        <v>L</v>
      </c>
      <c r="L821" t="str">
        <f t="shared" si="24"/>
        <v>Light</v>
      </c>
      <c r="M821" s="5">
        <f>_xlfn.XLOOKUP(D821,'products worsheet'!A:A,'products worsheet'!F:F)</f>
        <v>0.2</v>
      </c>
      <c r="N821" s="7">
        <f>_xlfn.XLOOKUP(D821,'products worsheet'!A:A,'products worsheet'!G:G)</f>
        <v>4.7549999999999999</v>
      </c>
      <c r="O821" s="9">
        <f>N821*E821</f>
        <v>4.7549999999999999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_xlfn.XLOOKUP('orders worksheet'!C822,'customers worsheet'!A:A,'customers worsheet'!B:B)</f>
        <v>Eustace Stenton</v>
      </c>
      <c r="G822" s="2" t="str">
        <f>IF(_xlfn.XLOOKUP(F822,'customers worsheet'!B:B,'customers worsheet'!C:C," ",0)=0," ", _xlfn.XLOOKUP(F822,'customers worsheet'!B:B,'customers worsheet'!C:C," ",0))</f>
        <v>estentonms@google.it</v>
      </c>
      <c r="H822" s="2" t="str">
        <f>_xlfn.XLOOKUP(F822,'customers worsheet'!B:B,'customers worsheet'!G:G)</f>
        <v>United States</v>
      </c>
      <c r="I822" t="str">
        <f>_xlfn.XLOOKUP(D822,'products worsheet'!A:A,'products worsheet'!B:B)</f>
        <v>Exc</v>
      </c>
      <c r="J822" t="str">
        <f t="shared" si="25"/>
        <v>Excelsa</v>
      </c>
      <c r="K822" t="str">
        <f>_xlfn.XLOOKUP(D822,'products worsheet'!A:A,'products worsheet'!D:D)</f>
        <v>M</v>
      </c>
      <c r="L822" t="str">
        <f t="shared" si="24"/>
        <v>Medium</v>
      </c>
      <c r="M822" s="5">
        <f>_xlfn.XLOOKUP(D822,'products worsheet'!A:A,'products worsheet'!F:F)</f>
        <v>1</v>
      </c>
      <c r="N822" s="7">
        <f>_xlfn.XLOOKUP(D822,'products worsheet'!A:A,'products worsheet'!G:G)</f>
        <v>13.75</v>
      </c>
      <c r="O822" s="9">
        <f>N822*E822</f>
        <v>55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_xlfn.XLOOKUP('orders worksheet'!C823,'customers worsheet'!A:A,'customers worsheet'!B:B)</f>
        <v>Ericka Tripp</v>
      </c>
      <c r="G823" s="2" t="str">
        <f>IF(_xlfn.XLOOKUP(F823,'customers worsheet'!B:B,'customers worsheet'!C:C," ",0)=0," ", _xlfn.XLOOKUP(F823,'customers worsheet'!B:B,'customers worsheet'!C:C," ",0))</f>
        <v>etrippmt@wp.com</v>
      </c>
      <c r="H823" s="2" t="str">
        <f>_xlfn.XLOOKUP(F823,'customers worsheet'!B:B,'customers worsheet'!G:G)</f>
        <v>United States</v>
      </c>
      <c r="I823" t="str">
        <f>_xlfn.XLOOKUP(D823,'products worsheet'!A:A,'products worsheet'!B:B)</f>
        <v>Rob</v>
      </c>
      <c r="J823" t="str">
        <f t="shared" si="25"/>
        <v>Robusta</v>
      </c>
      <c r="K823" t="str">
        <f>_xlfn.XLOOKUP(D823,'products worsheet'!A:A,'products worsheet'!D:D)</f>
        <v>D</v>
      </c>
      <c r="L823" t="str">
        <f t="shared" si="24"/>
        <v>Dark</v>
      </c>
      <c r="M823" s="5">
        <f>_xlfn.XLOOKUP(D823,'products worsheet'!A:A,'products worsheet'!F:F)</f>
        <v>0.5</v>
      </c>
      <c r="N823" s="7">
        <f>_xlfn.XLOOKUP(D823,'products worsheet'!A:A,'products worsheet'!G:G)</f>
        <v>5.3699999999999992</v>
      </c>
      <c r="O823" s="9">
        <f>N823*E823</f>
        <v>26.849999999999994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_xlfn.XLOOKUP('orders worksheet'!C824,'customers worsheet'!A:A,'customers worsheet'!B:B)</f>
        <v>Lyndsey MacManus</v>
      </c>
      <c r="G824" s="2" t="str">
        <f>IF(_xlfn.XLOOKUP(F824,'customers worsheet'!B:B,'customers worsheet'!C:C," ",0)=0," ", _xlfn.XLOOKUP(F824,'customers worsheet'!B:B,'customers worsheet'!C:C," ",0))</f>
        <v>lmacmanusmu@imdb.com</v>
      </c>
      <c r="H824" s="2" t="str">
        <f>_xlfn.XLOOKUP(F824,'customers worsheet'!B:B,'customers worsheet'!G:G)</f>
        <v>United States</v>
      </c>
      <c r="I824" t="str">
        <f>_xlfn.XLOOKUP(D824,'products worsheet'!A:A,'products worsheet'!B:B)</f>
        <v>Exc</v>
      </c>
      <c r="J824" t="str">
        <f t="shared" si="25"/>
        <v>Excelsa</v>
      </c>
      <c r="K824" t="str">
        <f>_xlfn.XLOOKUP(D824,'products worsheet'!A:A,'products worsheet'!D:D)</f>
        <v>L</v>
      </c>
      <c r="L824" t="str">
        <f t="shared" si="24"/>
        <v>Light</v>
      </c>
      <c r="M824" s="5">
        <f>_xlfn.XLOOKUP(D824,'products worsheet'!A:A,'products worsheet'!F:F)</f>
        <v>2.5</v>
      </c>
      <c r="N824" s="7">
        <f>_xlfn.XLOOKUP(D824,'products worsheet'!A:A,'products worsheet'!G:G)</f>
        <v>34.154999999999994</v>
      </c>
      <c r="O824" s="9">
        <f>N824*E824</f>
        <v>136.61999999999998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_xlfn.XLOOKUP('orders worksheet'!C825,'customers worsheet'!A:A,'customers worsheet'!B:B)</f>
        <v>Tess Benediktovich</v>
      </c>
      <c r="G825" s="2" t="str">
        <f>IF(_xlfn.XLOOKUP(F825,'customers worsheet'!B:B,'customers worsheet'!C:C," ",0)=0," ", _xlfn.XLOOKUP(F825,'customers worsheet'!B:B,'customers worsheet'!C:C," ",0))</f>
        <v>tbenediktovichmv@ebay.com</v>
      </c>
      <c r="H825" s="2" t="str">
        <f>_xlfn.XLOOKUP(F825,'customers worsheet'!B:B,'customers worsheet'!G:G)</f>
        <v>United States</v>
      </c>
      <c r="I825" t="str">
        <f>_xlfn.XLOOKUP(D825,'products worsheet'!A:A,'products worsheet'!B:B)</f>
        <v>Lib</v>
      </c>
      <c r="J825" t="str">
        <f t="shared" si="25"/>
        <v>Liberica</v>
      </c>
      <c r="K825" t="str">
        <f>_xlfn.XLOOKUP(D825,'products worsheet'!A:A,'products worsheet'!D:D)</f>
        <v>L</v>
      </c>
      <c r="L825" t="str">
        <f t="shared" si="24"/>
        <v>Light</v>
      </c>
      <c r="M825" s="5">
        <f>_xlfn.XLOOKUP(D825,'products worsheet'!A:A,'products worsheet'!F:F)</f>
        <v>1</v>
      </c>
      <c r="N825" s="7">
        <f>_xlfn.XLOOKUP(D825,'products worsheet'!A:A,'products worsheet'!G:G)</f>
        <v>15.85</v>
      </c>
      <c r="O825" s="9">
        <f>N825*E825</f>
        <v>47.55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_xlfn.XLOOKUP('orders worksheet'!C826,'customers worsheet'!A:A,'customers worsheet'!B:B)</f>
        <v>Correy Bourner</v>
      </c>
      <c r="G826" s="2" t="str">
        <f>IF(_xlfn.XLOOKUP(F826,'customers worsheet'!B:B,'customers worsheet'!C:C," ",0)=0," ", _xlfn.XLOOKUP(F826,'customers worsheet'!B:B,'customers worsheet'!C:C," ",0))</f>
        <v>cbournermw@chronoengine.com</v>
      </c>
      <c r="H826" s="2" t="str">
        <f>_xlfn.XLOOKUP(F826,'customers worsheet'!B:B,'customers worsheet'!G:G)</f>
        <v>United States</v>
      </c>
      <c r="I826" t="str">
        <f>_xlfn.XLOOKUP(D826,'products worsheet'!A:A,'products worsheet'!B:B)</f>
        <v>Ara</v>
      </c>
      <c r="J826" t="str">
        <f t="shared" si="25"/>
        <v>Arabica</v>
      </c>
      <c r="K826" t="str">
        <f>_xlfn.XLOOKUP(D826,'products worsheet'!A:A,'products worsheet'!D:D)</f>
        <v>M</v>
      </c>
      <c r="L826" t="str">
        <f t="shared" si="24"/>
        <v>Medium</v>
      </c>
      <c r="M826" s="5">
        <f>_xlfn.XLOOKUP(D826,'products worsheet'!A:A,'products worsheet'!F:F)</f>
        <v>0.2</v>
      </c>
      <c r="N826" s="7">
        <f>_xlfn.XLOOKUP(D826,'products worsheet'!A:A,'products worsheet'!G:G)</f>
        <v>3.375</v>
      </c>
      <c r="O826" s="9">
        <f>N826*E826</f>
        <v>16.875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_xlfn.XLOOKUP('orders worksheet'!C827,'customers worsheet'!A:A,'customers worsheet'!B:B)</f>
        <v>Odelia Skerme</v>
      </c>
      <c r="G827" s="2" t="str">
        <f>IF(_xlfn.XLOOKUP(F827,'customers worsheet'!B:B,'customers worsheet'!C:C," ",0)=0," ", _xlfn.XLOOKUP(F827,'customers worsheet'!B:B,'customers worsheet'!C:C," ",0))</f>
        <v>oskermen3@hatena.ne.jp</v>
      </c>
      <c r="H827" s="2" t="str">
        <f>_xlfn.XLOOKUP(F827,'customers worsheet'!B:B,'customers worsheet'!G:G)</f>
        <v>United States</v>
      </c>
      <c r="I827" t="str">
        <f>_xlfn.XLOOKUP(D827,'products worsheet'!A:A,'products worsheet'!B:B)</f>
        <v>Ara</v>
      </c>
      <c r="J827" t="str">
        <f t="shared" si="25"/>
        <v>Arabica</v>
      </c>
      <c r="K827" t="str">
        <f>_xlfn.XLOOKUP(D827,'products worsheet'!A:A,'products worsheet'!D:D)</f>
        <v>D</v>
      </c>
      <c r="L827" t="str">
        <f t="shared" si="24"/>
        <v>Dark</v>
      </c>
      <c r="M827" s="5">
        <f>_xlfn.XLOOKUP(D827,'products worsheet'!A:A,'products worsheet'!F:F)</f>
        <v>1</v>
      </c>
      <c r="N827" s="7">
        <f>_xlfn.XLOOKUP(D827,'products worsheet'!A:A,'products worsheet'!G:G)</f>
        <v>9.9499999999999993</v>
      </c>
      <c r="O827" s="9">
        <f>N827*E827</f>
        <v>29.849999999999998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_xlfn.XLOOKUP('orders worksheet'!C828,'customers worsheet'!A:A,'customers worsheet'!B:B)</f>
        <v>Kandy Heddan</v>
      </c>
      <c r="G828" s="2" t="str">
        <f>IF(_xlfn.XLOOKUP(F828,'customers worsheet'!B:B,'customers worsheet'!C:C," ",0)=0," ", _xlfn.XLOOKUP(F828,'customers worsheet'!B:B,'customers worsheet'!C:C," ",0))</f>
        <v>kheddanmy@icq.com</v>
      </c>
      <c r="H828" s="2" t="str">
        <f>_xlfn.XLOOKUP(F828,'customers worsheet'!B:B,'customers worsheet'!G:G)</f>
        <v>United States</v>
      </c>
      <c r="I828" t="str">
        <f>_xlfn.XLOOKUP(D828,'products worsheet'!A:A,'products worsheet'!B:B)</f>
        <v>Exc</v>
      </c>
      <c r="J828" t="str">
        <f t="shared" si="25"/>
        <v>Excelsa</v>
      </c>
      <c r="K828" t="str">
        <f>_xlfn.XLOOKUP(D828,'products worsheet'!A:A,'products worsheet'!D:D)</f>
        <v>M</v>
      </c>
      <c r="L828" t="str">
        <f t="shared" si="24"/>
        <v>Medium</v>
      </c>
      <c r="M828" s="5">
        <f>_xlfn.XLOOKUP(D828,'products worsheet'!A:A,'products worsheet'!F:F)</f>
        <v>0.5</v>
      </c>
      <c r="N828" s="7">
        <f>_xlfn.XLOOKUP(D828,'products worsheet'!A:A,'products worsheet'!G:G)</f>
        <v>8.25</v>
      </c>
      <c r="O828" s="9">
        <f>N828*E828</f>
        <v>41.25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_xlfn.XLOOKUP('orders worksheet'!C829,'customers worsheet'!A:A,'customers worsheet'!B:B)</f>
        <v>Ibby Charters</v>
      </c>
      <c r="G829" s="2" t="str">
        <f>IF(_xlfn.XLOOKUP(F829,'customers worsheet'!B:B,'customers worsheet'!C:C," ",0)=0," ", _xlfn.XLOOKUP(F829,'customers worsheet'!B:B,'customers worsheet'!C:C," ",0))</f>
        <v>ichartersmz@abc.net.au</v>
      </c>
      <c r="H829" s="2" t="str">
        <f>_xlfn.XLOOKUP(F829,'customers worsheet'!B:B,'customers worsheet'!G:G)</f>
        <v>United States</v>
      </c>
      <c r="I829" t="str">
        <f>_xlfn.XLOOKUP(D829,'products worsheet'!A:A,'products worsheet'!B:B)</f>
        <v>Exc</v>
      </c>
      <c r="J829" t="str">
        <f t="shared" si="25"/>
        <v>Excelsa</v>
      </c>
      <c r="K829" t="str">
        <f>_xlfn.XLOOKUP(D829,'products worsheet'!A:A,'products worsheet'!D:D)</f>
        <v>M</v>
      </c>
      <c r="L829" t="str">
        <f t="shared" si="24"/>
        <v>Medium</v>
      </c>
      <c r="M829" s="5">
        <f>_xlfn.XLOOKUP(D829,'products worsheet'!A:A,'products worsheet'!F:F)</f>
        <v>0.2</v>
      </c>
      <c r="N829" s="7">
        <f>_xlfn.XLOOKUP(D829,'products worsheet'!A:A,'products worsheet'!G:G)</f>
        <v>4.125</v>
      </c>
      <c r="O829" s="9">
        <f>N829*E829</f>
        <v>20.625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_xlfn.XLOOKUP('orders worksheet'!C830,'customers worsheet'!A:A,'customers worsheet'!B:B)</f>
        <v>Adora Roubert</v>
      </c>
      <c r="G830" s="2" t="str">
        <f>IF(_xlfn.XLOOKUP(F830,'customers worsheet'!B:B,'customers worsheet'!C:C," ",0)=0," ", _xlfn.XLOOKUP(F830,'customers worsheet'!B:B,'customers worsheet'!C:C," ",0))</f>
        <v>aroubertn0@tmall.com</v>
      </c>
      <c r="H830" s="2" t="str">
        <f>_xlfn.XLOOKUP(F830,'customers worsheet'!B:B,'customers worsheet'!G:G)</f>
        <v>United States</v>
      </c>
      <c r="I830" t="str">
        <f>_xlfn.XLOOKUP(D830,'products worsheet'!A:A,'products worsheet'!B:B)</f>
        <v>Ara</v>
      </c>
      <c r="J830" t="str">
        <f t="shared" si="25"/>
        <v>Arabica</v>
      </c>
      <c r="K830" t="str">
        <f>_xlfn.XLOOKUP(D830,'products worsheet'!A:A,'products worsheet'!D:D)</f>
        <v>D</v>
      </c>
      <c r="L830" t="str">
        <f t="shared" si="24"/>
        <v>Dark</v>
      </c>
      <c r="M830" s="5">
        <f>_xlfn.XLOOKUP(D830,'products worsheet'!A:A,'products worsheet'!F:F)</f>
        <v>2.5</v>
      </c>
      <c r="N830" s="7">
        <f>_xlfn.XLOOKUP(D830,'products worsheet'!A:A,'products worsheet'!G:G)</f>
        <v>22.884999999999998</v>
      </c>
      <c r="O830" s="9">
        <f>N830*E830</f>
        <v>137.31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_xlfn.XLOOKUP('orders worksheet'!C831,'customers worsheet'!A:A,'customers worsheet'!B:B)</f>
        <v>Hillel Mairs</v>
      </c>
      <c r="G831" s="2" t="str">
        <f>IF(_xlfn.XLOOKUP(F831,'customers worsheet'!B:B,'customers worsheet'!C:C," ",0)=0," ", _xlfn.XLOOKUP(F831,'customers worsheet'!B:B,'customers worsheet'!C:C," ",0))</f>
        <v>hmairsn1@so-net.ne.jp</v>
      </c>
      <c r="H831" s="2" t="str">
        <f>_xlfn.XLOOKUP(F831,'customers worsheet'!B:B,'customers worsheet'!G:G)</f>
        <v>United States</v>
      </c>
      <c r="I831" t="str">
        <f>_xlfn.XLOOKUP(D831,'products worsheet'!A:A,'products worsheet'!B:B)</f>
        <v>Ara</v>
      </c>
      <c r="J831" t="str">
        <f t="shared" si="25"/>
        <v>Arabica</v>
      </c>
      <c r="K831" t="str">
        <f>_xlfn.XLOOKUP(D831,'products worsheet'!A:A,'products worsheet'!D:D)</f>
        <v>D</v>
      </c>
      <c r="L831" t="str">
        <f t="shared" si="24"/>
        <v>Dark</v>
      </c>
      <c r="M831" s="5">
        <f>_xlfn.XLOOKUP(D831,'products worsheet'!A:A,'products worsheet'!F:F)</f>
        <v>0.2</v>
      </c>
      <c r="N831" s="7">
        <f>_xlfn.XLOOKUP(D831,'products worsheet'!A:A,'products worsheet'!G:G)</f>
        <v>2.9849999999999999</v>
      </c>
      <c r="O831" s="9">
        <f>N831*E831</f>
        <v>2.9849999999999999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_xlfn.XLOOKUP('orders worksheet'!C832,'customers worsheet'!A:A,'customers worsheet'!B:B)</f>
        <v>Helaina Rainforth</v>
      </c>
      <c r="G832" s="2" t="str">
        <f>IF(_xlfn.XLOOKUP(F832,'customers worsheet'!B:B,'customers worsheet'!C:C," ",0)=0," ", _xlfn.XLOOKUP(F832,'customers worsheet'!B:B,'customers worsheet'!C:C," ",0))</f>
        <v>hrainforthn2@blog.com</v>
      </c>
      <c r="H832" s="2" t="str">
        <f>_xlfn.XLOOKUP(F832,'customers worsheet'!B:B,'customers worsheet'!G:G)</f>
        <v>United States</v>
      </c>
      <c r="I832" t="str">
        <f>_xlfn.XLOOKUP(D832,'products worsheet'!A:A,'products worsheet'!B:B)</f>
        <v>Exc</v>
      </c>
      <c r="J832" t="str">
        <f t="shared" si="25"/>
        <v>Excelsa</v>
      </c>
      <c r="K832" t="str">
        <f>_xlfn.XLOOKUP(D832,'products worsheet'!A:A,'products worsheet'!D:D)</f>
        <v>M</v>
      </c>
      <c r="L832" t="str">
        <f t="shared" si="24"/>
        <v>Medium</v>
      </c>
      <c r="M832" s="5">
        <f>_xlfn.XLOOKUP(D832,'products worsheet'!A:A,'products worsheet'!F:F)</f>
        <v>1</v>
      </c>
      <c r="N832" s="7">
        <f>_xlfn.XLOOKUP(D832,'products worsheet'!A:A,'products worsheet'!G:G)</f>
        <v>13.75</v>
      </c>
      <c r="O832" s="9">
        <f>N832*E832</f>
        <v>27.5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_xlfn.XLOOKUP('orders worksheet'!C833,'customers worsheet'!A:A,'customers worsheet'!B:B)</f>
        <v>Helaina Rainforth</v>
      </c>
      <c r="G833" s="2" t="str">
        <f>IF(_xlfn.XLOOKUP(F833,'customers worsheet'!B:B,'customers worsheet'!C:C," ",0)=0," ", _xlfn.XLOOKUP(F833,'customers worsheet'!B:B,'customers worsheet'!C:C," ",0))</f>
        <v>hrainforthn2@blog.com</v>
      </c>
      <c r="H833" s="2" t="str">
        <f>_xlfn.XLOOKUP(F833,'customers worsheet'!B:B,'customers worsheet'!G:G)</f>
        <v>United States</v>
      </c>
      <c r="I833" t="str">
        <f>_xlfn.XLOOKUP(D833,'products worsheet'!A:A,'products worsheet'!B:B)</f>
        <v>Ara</v>
      </c>
      <c r="J833" t="str">
        <f t="shared" si="25"/>
        <v>Arabica</v>
      </c>
      <c r="K833" t="str">
        <f>_xlfn.XLOOKUP(D833,'products worsheet'!A:A,'products worsheet'!D:D)</f>
        <v>D</v>
      </c>
      <c r="L833" t="str">
        <f t="shared" si="24"/>
        <v>Dark</v>
      </c>
      <c r="M833" s="5">
        <f>_xlfn.XLOOKUP(D833,'products worsheet'!A:A,'products worsheet'!F:F)</f>
        <v>0.2</v>
      </c>
      <c r="N833" s="7">
        <f>_xlfn.XLOOKUP(D833,'products worsheet'!A:A,'products worsheet'!G:G)</f>
        <v>2.9849999999999999</v>
      </c>
      <c r="O833" s="9">
        <f>N833*E833</f>
        <v>5.97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_xlfn.XLOOKUP('orders worksheet'!C834,'customers worsheet'!A:A,'customers worsheet'!B:B)</f>
        <v>Isac Jesper</v>
      </c>
      <c r="G834" s="2" t="str">
        <f>IF(_xlfn.XLOOKUP(F834,'customers worsheet'!B:B,'customers worsheet'!C:C," ",0)=0," ", _xlfn.XLOOKUP(F834,'customers worsheet'!B:B,'customers worsheet'!C:C," ",0))</f>
        <v>ijespern4@theglobeandmail.com</v>
      </c>
      <c r="H834" s="2" t="str">
        <f>_xlfn.XLOOKUP(F834,'customers worsheet'!B:B,'customers worsheet'!G:G)</f>
        <v>United States</v>
      </c>
      <c r="I834" t="str">
        <f>_xlfn.XLOOKUP(D834,'products worsheet'!A:A,'products worsheet'!B:B)</f>
        <v>Rob</v>
      </c>
      <c r="J834" t="str">
        <f t="shared" si="25"/>
        <v>Robusta</v>
      </c>
      <c r="K834" t="str">
        <f>_xlfn.XLOOKUP(D834,'products worsheet'!A:A,'products worsheet'!D:D)</f>
        <v>M</v>
      </c>
      <c r="L834" t="str">
        <f t="shared" ref="L834:L897" si="26">IF(K834="M","Medium",IF(K834="L","Light",IF(K834="D","Dark","")))</f>
        <v>Medium</v>
      </c>
      <c r="M834" s="5">
        <f>_xlfn.XLOOKUP(D834,'products worsheet'!A:A,'products worsheet'!F:F)</f>
        <v>1</v>
      </c>
      <c r="N834" s="7">
        <f>_xlfn.XLOOKUP(D834,'products worsheet'!A:A,'products worsheet'!G:G)</f>
        <v>9.9499999999999993</v>
      </c>
      <c r="O834" s="9">
        <f>N834*E834</f>
        <v>59.699999999999996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_xlfn.XLOOKUP('orders worksheet'!C835,'customers worsheet'!A:A,'customers worsheet'!B:B)</f>
        <v>Lenette Dwerryhouse</v>
      </c>
      <c r="G835" s="2" t="str">
        <f>IF(_xlfn.XLOOKUP(F835,'customers worsheet'!B:B,'customers worsheet'!C:C," ",0)=0," ", _xlfn.XLOOKUP(F835,'customers worsheet'!B:B,'customers worsheet'!C:C," ",0))</f>
        <v>ldwerryhousen5@gravatar.com</v>
      </c>
      <c r="H835" s="2" t="str">
        <f>_xlfn.XLOOKUP(F835,'customers worsheet'!B:B,'customers worsheet'!G:G)</f>
        <v>United States</v>
      </c>
      <c r="I835" t="str">
        <f>_xlfn.XLOOKUP(D835,'products worsheet'!A:A,'products worsheet'!B:B)</f>
        <v>Rob</v>
      </c>
      <c r="J835" t="str">
        <f t="shared" ref="J835:J898" si="27">IF(I835="Rob","Robusta",IF(I835="Exc","Excelsa",IF(I835="Ara","Arabica",IF(I835="Lib","Liberica",""))))</f>
        <v>Robusta</v>
      </c>
      <c r="K835" t="str">
        <f>_xlfn.XLOOKUP(D835,'products worsheet'!A:A,'products worsheet'!D:D)</f>
        <v>D</v>
      </c>
      <c r="L835" t="str">
        <f t="shared" si="26"/>
        <v>Dark</v>
      </c>
      <c r="M835" s="5">
        <f>_xlfn.XLOOKUP(D835,'products worsheet'!A:A,'products worsheet'!F:F)</f>
        <v>2.5</v>
      </c>
      <c r="N835" s="7">
        <f>_xlfn.XLOOKUP(D835,'products worsheet'!A:A,'products worsheet'!G:G)</f>
        <v>20.584999999999997</v>
      </c>
      <c r="O835" s="9">
        <f>N835*E835</f>
        <v>82.339999999999989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_xlfn.XLOOKUP('orders worksheet'!C836,'customers worsheet'!A:A,'customers worsheet'!B:B)</f>
        <v>Nadeen Broomer</v>
      </c>
      <c r="G836" s="2" t="str">
        <f>IF(_xlfn.XLOOKUP(F836,'customers worsheet'!B:B,'customers worsheet'!C:C," ",0)=0," ", _xlfn.XLOOKUP(F836,'customers worsheet'!B:B,'customers worsheet'!C:C," ",0))</f>
        <v>nbroomern6@examiner.com</v>
      </c>
      <c r="H836" s="2" t="str">
        <f>_xlfn.XLOOKUP(F836,'customers worsheet'!B:B,'customers worsheet'!G:G)</f>
        <v>United States</v>
      </c>
      <c r="I836" t="str">
        <f>_xlfn.XLOOKUP(D836,'products worsheet'!A:A,'products worsheet'!B:B)</f>
        <v>Ara</v>
      </c>
      <c r="J836" t="str">
        <f t="shared" si="27"/>
        <v>Arabica</v>
      </c>
      <c r="K836" t="str">
        <f>_xlfn.XLOOKUP(D836,'products worsheet'!A:A,'products worsheet'!D:D)</f>
        <v>D</v>
      </c>
      <c r="L836" t="str">
        <f t="shared" si="26"/>
        <v>Dark</v>
      </c>
      <c r="M836" s="5">
        <f>_xlfn.XLOOKUP(D836,'products worsheet'!A:A,'products worsheet'!F:F)</f>
        <v>2.5</v>
      </c>
      <c r="N836" s="7">
        <f>_xlfn.XLOOKUP(D836,'products worsheet'!A:A,'products worsheet'!G:G)</f>
        <v>22.884999999999998</v>
      </c>
      <c r="O836" s="9">
        <f>N836*E836</f>
        <v>22.884999999999998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_xlfn.XLOOKUP('orders worksheet'!C837,'customers worsheet'!A:A,'customers worsheet'!B:B)</f>
        <v>Konstantine Thoumasson</v>
      </c>
      <c r="G837" s="2" t="str">
        <f>IF(_xlfn.XLOOKUP(F837,'customers worsheet'!B:B,'customers worsheet'!C:C," ",0)=0," ", _xlfn.XLOOKUP(F837,'customers worsheet'!B:B,'customers worsheet'!C:C," ",0))</f>
        <v>kthoumassonn7@bloglovin.com</v>
      </c>
      <c r="H837" s="2" t="str">
        <f>_xlfn.XLOOKUP(F837,'customers worsheet'!B:B,'customers worsheet'!G:G)</f>
        <v>United States</v>
      </c>
      <c r="I837" t="str">
        <f>_xlfn.XLOOKUP(D837,'products worsheet'!A:A,'products worsheet'!B:B)</f>
        <v>Exc</v>
      </c>
      <c r="J837" t="str">
        <f t="shared" si="27"/>
        <v>Excelsa</v>
      </c>
      <c r="K837" t="str">
        <f>_xlfn.XLOOKUP(D837,'products worsheet'!A:A,'products worsheet'!D:D)</f>
        <v>L</v>
      </c>
      <c r="L837" t="str">
        <f t="shared" si="26"/>
        <v>Light</v>
      </c>
      <c r="M837" s="5">
        <f>_xlfn.XLOOKUP(D837,'products worsheet'!A:A,'products worsheet'!F:F)</f>
        <v>0.5</v>
      </c>
      <c r="N837" s="7">
        <f>_xlfn.XLOOKUP(D837,'products worsheet'!A:A,'products worsheet'!G:G)</f>
        <v>8.91</v>
      </c>
      <c r="O837" s="9">
        <f>N837*E837</f>
        <v>8.91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_xlfn.XLOOKUP('orders worksheet'!C838,'customers worsheet'!A:A,'customers worsheet'!B:B)</f>
        <v>Frans Habbergham</v>
      </c>
      <c r="G838" s="2" t="str">
        <f>IF(_xlfn.XLOOKUP(F838,'customers worsheet'!B:B,'customers worsheet'!C:C," ",0)=0," ", _xlfn.XLOOKUP(F838,'customers worsheet'!B:B,'customers worsheet'!C:C," ",0))</f>
        <v>fhabberghamn8@discovery.com</v>
      </c>
      <c r="H838" s="2" t="str">
        <f>_xlfn.XLOOKUP(F838,'customers worsheet'!B:B,'customers worsheet'!G:G)</f>
        <v>United States</v>
      </c>
      <c r="I838" t="str">
        <f>_xlfn.XLOOKUP(D838,'products worsheet'!A:A,'products worsheet'!B:B)</f>
        <v>Ara</v>
      </c>
      <c r="J838" t="str">
        <f t="shared" si="27"/>
        <v>Arabica</v>
      </c>
      <c r="K838" t="str">
        <f>_xlfn.XLOOKUP(D838,'products worsheet'!A:A,'products worsheet'!D:D)</f>
        <v>D</v>
      </c>
      <c r="L838" t="str">
        <f t="shared" si="26"/>
        <v>Dark</v>
      </c>
      <c r="M838" s="5">
        <f>_xlfn.XLOOKUP(D838,'products worsheet'!A:A,'products worsheet'!F:F)</f>
        <v>0.2</v>
      </c>
      <c r="N838" s="7">
        <f>_xlfn.XLOOKUP(D838,'products worsheet'!A:A,'products worsheet'!G:G)</f>
        <v>2.9849999999999999</v>
      </c>
      <c r="O838" s="9">
        <f>N838*E838</f>
        <v>11.94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_xlfn.XLOOKUP('orders worksheet'!C839,'customers worsheet'!A:A,'customers worsheet'!B:B)</f>
        <v>Allis Wilmore</v>
      </c>
      <c r="G839" s="2" t="str">
        <f>IF(_xlfn.XLOOKUP(F839,'customers worsheet'!B:B,'customers worsheet'!C:C," ",0)=0," ", _xlfn.XLOOKUP(F839,'customers worsheet'!B:B,'customers worsheet'!C:C," ",0))</f>
        <v xml:space="preserve"> </v>
      </c>
      <c r="H839" s="2" t="str">
        <f>_xlfn.XLOOKUP(F839,'customers worsheet'!B:B,'customers worsheet'!G:G)</f>
        <v>United States</v>
      </c>
      <c r="I839" t="str">
        <f>_xlfn.XLOOKUP(D839,'products worsheet'!A:A,'products worsheet'!B:B)</f>
        <v>Lib</v>
      </c>
      <c r="J839" t="str">
        <f t="shared" si="27"/>
        <v>Liberica</v>
      </c>
      <c r="K839" t="str">
        <f>_xlfn.XLOOKUP(D839,'products worsheet'!A:A,'products worsheet'!D:D)</f>
        <v>M</v>
      </c>
      <c r="L839" t="str">
        <f t="shared" si="26"/>
        <v>Medium</v>
      </c>
      <c r="M839" s="5">
        <f>_xlfn.XLOOKUP(D839,'products worsheet'!A:A,'products worsheet'!F:F)</f>
        <v>2.5</v>
      </c>
      <c r="N839" s="7">
        <f>_xlfn.XLOOKUP(D839,'products worsheet'!A:A,'products worsheet'!G:G)</f>
        <v>33.464999999999996</v>
      </c>
      <c r="O839" s="9">
        <f>N839*E839</f>
        <v>100.39499999999998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_xlfn.XLOOKUP('orders worksheet'!C840,'customers worsheet'!A:A,'customers worsheet'!B:B)</f>
        <v>Romain Avrashin</v>
      </c>
      <c r="G840" s="2" t="str">
        <f>IF(_xlfn.XLOOKUP(F840,'customers worsheet'!B:B,'customers worsheet'!C:C," ",0)=0," ", _xlfn.XLOOKUP(F840,'customers worsheet'!B:B,'customers worsheet'!C:C," ",0))</f>
        <v>ravrashinna@tamu.edu</v>
      </c>
      <c r="H840" s="2" t="str">
        <f>_xlfn.XLOOKUP(F840,'customers worsheet'!B:B,'customers worsheet'!G:G)</f>
        <v>United States</v>
      </c>
      <c r="I840" t="str">
        <f>_xlfn.XLOOKUP(D840,'products worsheet'!A:A,'products worsheet'!B:B)</f>
        <v>Ara</v>
      </c>
      <c r="J840" t="str">
        <f t="shared" si="27"/>
        <v>Arabica</v>
      </c>
      <c r="K840" t="str">
        <f>_xlfn.XLOOKUP(D840,'products worsheet'!A:A,'products worsheet'!D:D)</f>
        <v>D</v>
      </c>
      <c r="L840" t="str">
        <f t="shared" si="26"/>
        <v>Dark</v>
      </c>
      <c r="M840" s="5">
        <f>_xlfn.XLOOKUP(D840,'products worsheet'!A:A,'products worsheet'!F:F)</f>
        <v>2.5</v>
      </c>
      <c r="N840" s="7">
        <f>_xlfn.XLOOKUP(D840,'products worsheet'!A:A,'products worsheet'!G:G)</f>
        <v>22.884999999999998</v>
      </c>
      <c r="O840" s="9">
        <f>N840*E840</f>
        <v>114.42499999999998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_xlfn.XLOOKUP('orders worksheet'!C841,'customers worsheet'!A:A,'customers worsheet'!B:B)</f>
        <v>Miran Doidge</v>
      </c>
      <c r="G841" s="2" t="str">
        <f>IF(_xlfn.XLOOKUP(F841,'customers worsheet'!B:B,'customers worsheet'!C:C," ",0)=0," ", _xlfn.XLOOKUP(F841,'customers worsheet'!B:B,'customers worsheet'!C:C," ",0))</f>
        <v>mdoidgenb@etsy.com</v>
      </c>
      <c r="H841" s="2" t="str">
        <f>_xlfn.XLOOKUP(F841,'customers worsheet'!B:B,'customers worsheet'!G:G)</f>
        <v>United States</v>
      </c>
      <c r="I841" t="str">
        <f>_xlfn.XLOOKUP(D841,'products worsheet'!A:A,'products worsheet'!B:B)</f>
        <v>Exc</v>
      </c>
      <c r="J841" t="str">
        <f t="shared" si="27"/>
        <v>Excelsa</v>
      </c>
      <c r="K841" t="str">
        <f>_xlfn.XLOOKUP(D841,'products worsheet'!A:A,'products worsheet'!D:D)</f>
        <v>M</v>
      </c>
      <c r="L841" t="str">
        <f t="shared" si="26"/>
        <v>Medium</v>
      </c>
      <c r="M841" s="5">
        <f>_xlfn.XLOOKUP(D841,'products worsheet'!A:A,'products worsheet'!F:F)</f>
        <v>0.5</v>
      </c>
      <c r="N841" s="7">
        <f>_xlfn.XLOOKUP(D841,'products worsheet'!A:A,'products worsheet'!G:G)</f>
        <v>8.25</v>
      </c>
      <c r="O841" s="9">
        <f>N841*E841</f>
        <v>41.25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_xlfn.XLOOKUP('orders worksheet'!C842,'customers worsheet'!A:A,'customers worsheet'!B:B)</f>
        <v>Janeva Edinboro</v>
      </c>
      <c r="G842" s="2" t="str">
        <f>IF(_xlfn.XLOOKUP(F842,'customers worsheet'!B:B,'customers worsheet'!C:C," ",0)=0," ", _xlfn.XLOOKUP(F842,'customers worsheet'!B:B,'customers worsheet'!C:C," ",0))</f>
        <v>jedinboronc@reverbnation.com</v>
      </c>
      <c r="H842" s="2" t="str">
        <f>_xlfn.XLOOKUP(F842,'customers worsheet'!B:B,'customers worsheet'!G:G)</f>
        <v>United States</v>
      </c>
      <c r="I842" t="str">
        <f>_xlfn.XLOOKUP(D842,'products worsheet'!A:A,'products worsheet'!B:B)</f>
        <v>Rob</v>
      </c>
      <c r="J842" t="str">
        <f t="shared" si="27"/>
        <v>Robusta</v>
      </c>
      <c r="K842" t="str">
        <f>_xlfn.XLOOKUP(D842,'products worsheet'!A:A,'products worsheet'!D:D)</f>
        <v>L</v>
      </c>
      <c r="L842" t="str">
        <f t="shared" si="26"/>
        <v>Light</v>
      </c>
      <c r="M842" s="5">
        <f>_xlfn.XLOOKUP(D842,'products worsheet'!A:A,'products worsheet'!F:F)</f>
        <v>0.5</v>
      </c>
      <c r="N842" s="7">
        <f>_xlfn.XLOOKUP(D842,'products worsheet'!A:A,'products worsheet'!G:G)</f>
        <v>7.169999999999999</v>
      </c>
      <c r="O842" s="9">
        <f>N842*E842</f>
        <v>28.679999999999996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_xlfn.XLOOKUP('orders worksheet'!C843,'customers worsheet'!A:A,'customers worsheet'!B:B)</f>
        <v>Trumaine Tewelson</v>
      </c>
      <c r="G843" s="2" t="str">
        <f>IF(_xlfn.XLOOKUP(F843,'customers worsheet'!B:B,'customers worsheet'!C:C," ",0)=0," ", _xlfn.XLOOKUP(F843,'customers worsheet'!B:B,'customers worsheet'!C:C," ",0))</f>
        <v>ttewelsonnd@cdbaby.com</v>
      </c>
      <c r="H843" s="2" t="str">
        <f>_xlfn.XLOOKUP(F843,'customers worsheet'!B:B,'customers worsheet'!G:G)</f>
        <v>United States</v>
      </c>
      <c r="I843" t="str">
        <f>_xlfn.XLOOKUP(D843,'products worsheet'!A:A,'products worsheet'!B:B)</f>
        <v>Lib</v>
      </c>
      <c r="J843" t="str">
        <f t="shared" si="27"/>
        <v>Liberica</v>
      </c>
      <c r="K843" t="str">
        <f>_xlfn.XLOOKUP(D843,'products worsheet'!A:A,'products worsheet'!D:D)</f>
        <v>M</v>
      </c>
      <c r="L843" t="str">
        <f t="shared" si="26"/>
        <v>Medium</v>
      </c>
      <c r="M843" s="5">
        <f>_xlfn.XLOOKUP(D843,'products worsheet'!A:A,'products worsheet'!F:F)</f>
        <v>0.2</v>
      </c>
      <c r="N843" s="7">
        <f>_xlfn.XLOOKUP(D843,'products worsheet'!A:A,'products worsheet'!G:G)</f>
        <v>4.3650000000000002</v>
      </c>
      <c r="O843" s="9">
        <f>N843*E843</f>
        <v>4.3650000000000002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_xlfn.XLOOKUP('orders worksheet'!C844,'customers worsheet'!A:A,'customers worsheet'!B:B)</f>
        <v>Odelia Skerme</v>
      </c>
      <c r="G844" s="2" t="str">
        <f>IF(_xlfn.XLOOKUP(F844,'customers worsheet'!B:B,'customers worsheet'!C:C," ",0)=0," ", _xlfn.XLOOKUP(F844,'customers worsheet'!B:B,'customers worsheet'!C:C," ",0))</f>
        <v>oskermen3@hatena.ne.jp</v>
      </c>
      <c r="H844" s="2" t="str">
        <f>_xlfn.XLOOKUP(F844,'customers worsheet'!B:B,'customers worsheet'!G:G)</f>
        <v>United States</v>
      </c>
      <c r="I844" t="str">
        <f>_xlfn.XLOOKUP(D844,'products worsheet'!A:A,'products worsheet'!B:B)</f>
        <v>Exc</v>
      </c>
      <c r="J844" t="str">
        <f t="shared" si="27"/>
        <v>Excelsa</v>
      </c>
      <c r="K844" t="str">
        <f>_xlfn.XLOOKUP(D844,'products worsheet'!A:A,'products worsheet'!D:D)</f>
        <v>M</v>
      </c>
      <c r="L844" t="str">
        <f t="shared" si="26"/>
        <v>Medium</v>
      </c>
      <c r="M844" s="5">
        <f>_xlfn.XLOOKUP(D844,'products worsheet'!A:A,'products worsheet'!F:F)</f>
        <v>0.2</v>
      </c>
      <c r="N844" s="7">
        <f>_xlfn.XLOOKUP(D844,'products worsheet'!A:A,'products worsheet'!G:G)</f>
        <v>4.125</v>
      </c>
      <c r="O844" s="9">
        <f>N844*E844</f>
        <v>8.25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_xlfn.XLOOKUP('orders worksheet'!C845,'customers worsheet'!A:A,'customers worsheet'!B:B)</f>
        <v>De Drewitt</v>
      </c>
      <c r="G845" s="2" t="str">
        <f>IF(_xlfn.XLOOKUP(F845,'customers worsheet'!B:B,'customers worsheet'!C:C," ",0)=0," ", _xlfn.XLOOKUP(F845,'customers worsheet'!B:B,'customers worsheet'!C:C," ",0))</f>
        <v>ddrewittnf@mapquest.com</v>
      </c>
      <c r="H845" s="2" t="str">
        <f>_xlfn.XLOOKUP(F845,'customers worsheet'!B:B,'customers worsheet'!G:G)</f>
        <v>United States</v>
      </c>
      <c r="I845" t="str">
        <f>_xlfn.XLOOKUP(D845,'products worsheet'!A:A,'products worsheet'!B:B)</f>
        <v>Exc</v>
      </c>
      <c r="J845" t="str">
        <f t="shared" si="27"/>
        <v>Excelsa</v>
      </c>
      <c r="K845" t="str">
        <f>_xlfn.XLOOKUP(D845,'products worsheet'!A:A,'products worsheet'!D:D)</f>
        <v>M</v>
      </c>
      <c r="L845" t="str">
        <f t="shared" si="26"/>
        <v>Medium</v>
      </c>
      <c r="M845" s="5">
        <f>_xlfn.XLOOKUP(D845,'products worsheet'!A:A,'products worsheet'!F:F)</f>
        <v>0.2</v>
      </c>
      <c r="N845" s="7">
        <f>_xlfn.XLOOKUP(D845,'products worsheet'!A:A,'products worsheet'!G:G)</f>
        <v>4.125</v>
      </c>
      <c r="O845" s="9">
        <f>N845*E845</f>
        <v>8.25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_xlfn.XLOOKUP('orders worksheet'!C846,'customers worsheet'!A:A,'customers worsheet'!B:B)</f>
        <v>Adelheid Gladhill</v>
      </c>
      <c r="G846" s="2" t="str">
        <f>IF(_xlfn.XLOOKUP(F846,'customers worsheet'!B:B,'customers worsheet'!C:C," ",0)=0," ", _xlfn.XLOOKUP(F846,'customers worsheet'!B:B,'customers worsheet'!C:C," ",0))</f>
        <v>agladhillng@stanford.edu</v>
      </c>
      <c r="H846" s="2" t="str">
        <f>_xlfn.XLOOKUP(F846,'customers worsheet'!B:B,'customers worsheet'!G:G)</f>
        <v>United States</v>
      </c>
      <c r="I846" t="str">
        <f>_xlfn.XLOOKUP(D846,'products worsheet'!A:A,'products worsheet'!B:B)</f>
        <v>Ara</v>
      </c>
      <c r="J846" t="str">
        <f t="shared" si="27"/>
        <v>Arabica</v>
      </c>
      <c r="K846" t="str">
        <f>_xlfn.XLOOKUP(D846,'products worsheet'!A:A,'products worsheet'!D:D)</f>
        <v>D</v>
      </c>
      <c r="L846" t="str">
        <f t="shared" si="26"/>
        <v>Dark</v>
      </c>
      <c r="M846" s="5">
        <f>_xlfn.XLOOKUP(D846,'products worsheet'!A:A,'products worsheet'!F:F)</f>
        <v>0.5</v>
      </c>
      <c r="N846" s="7">
        <f>_xlfn.XLOOKUP(D846,'products worsheet'!A:A,'products worsheet'!G:G)</f>
        <v>5.97</v>
      </c>
      <c r="O846" s="9">
        <f>N846*E846</f>
        <v>35.82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_xlfn.XLOOKUP('orders worksheet'!C847,'customers worsheet'!A:A,'customers worsheet'!B:B)</f>
        <v>Murielle Lorinez</v>
      </c>
      <c r="G847" s="2" t="str">
        <f>IF(_xlfn.XLOOKUP(F847,'customers worsheet'!B:B,'customers worsheet'!C:C," ",0)=0," ", _xlfn.XLOOKUP(F847,'customers worsheet'!B:B,'customers worsheet'!C:C," ",0))</f>
        <v>mlorineznh@whitehouse.gov</v>
      </c>
      <c r="H847" s="2" t="str">
        <f>_xlfn.XLOOKUP(F847,'customers worsheet'!B:B,'customers worsheet'!G:G)</f>
        <v>United States</v>
      </c>
      <c r="I847" t="str">
        <f>_xlfn.XLOOKUP(D847,'products worsheet'!A:A,'products worsheet'!B:B)</f>
        <v>Exc</v>
      </c>
      <c r="J847" t="str">
        <f t="shared" si="27"/>
        <v>Excelsa</v>
      </c>
      <c r="K847" t="str">
        <f>_xlfn.XLOOKUP(D847,'products worsheet'!A:A,'products worsheet'!D:D)</f>
        <v>D</v>
      </c>
      <c r="L847" t="str">
        <f t="shared" si="26"/>
        <v>Dark</v>
      </c>
      <c r="M847" s="5">
        <f>_xlfn.XLOOKUP(D847,'products worsheet'!A:A,'products worsheet'!F:F)</f>
        <v>2.5</v>
      </c>
      <c r="N847" s="7">
        <f>_xlfn.XLOOKUP(D847,'products worsheet'!A:A,'products worsheet'!G:G)</f>
        <v>27.945</v>
      </c>
      <c r="O847" s="9">
        <f>N847*E847</f>
        <v>167.67000000000002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_xlfn.XLOOKUP('orders worksheet'!C848,'customers worsheet'!A:A,'customers worsheet'!B:B)</f>
        <v>Edin Mathe</v>
      </c>
      <c r="G848" s="2" t="str">
        <f>IF(_xlfn.XLOOKUP(F848,'customers worsheet'!B:B,'customers worsheet'!C:C," ",0)=0," ", _xlfn.XLOOKUP(F848,'customers worsheet'!B:B,'customers worsheet'!C:C," ",0))</f>
        <v xml:space="preserve"> </v>
      </c>
      <c r="H848" s="2" t="str">
        <f>_xlfn.XLOOKUP(F848,'customers worsheet'!B:B,'customers worsheet'!G:G)</f>
        <v>United States</v>
      </c>
      <c r="I848" t="str">
        <f>_xlfn.XLOOKUP(D848,'products worsheet'!A:A,'products worsheet'!B:B)</f>
        <v>Ara</v>
      </c>
      <c r="J848" t="str">
        <f t="shared" si="27"/>
        <v>Arabica</v>
      </c>
      <c r="K848" t="str">
        <f>_xlfn.XLOOKUP(D848,'products worsheet'!A:A,'products worsheet'!D:D)</f>
        <v>M</v>
      </c>
      <c r="L848" t="str">
        <f t="shared" si="26"/>
        <v>Medium</v>
      </c>
      <c r="M848" s="5">
        <f>_xlfn.XLOOKUP(D848,'products worsheet'!A:A,'products worsheet'!F:F)</f>
        <v>2.5</v>
      </c>
      <c r="N848" s="7">
        <f>_xlfn.XLOOKUP(D848,'products worsheet'!A:A,'products worsheet'!G:G)</f>
        <v>25.874999999999996</v>
      </c>
      <c r="O848" s="9">
        <f>N848*E848</f>
        <v>51.749999999999993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_xlfn.XLOOKUP('orders worksheet'!C849,'customers worsheet'!A:A,'customers worsheet'!B:B)</f>
        <v>Mordy Van Der Vlies</v>
      </c>
      <c r="G849" s="2" t="str">
        <f>IF(_xlfn.XLOOKUP(F849,'customers worsheet'!B:B,'customers worsheet'!C:C," ",0)=0," ", _xlfn.XLOOKUP(F849,'customers worsheet'!B:B,'customers worsheet'!C:C," ",0))</f>
        <v>mvannj@wikipedia.org</v>
      </c>
      <c r="H849" s="2" t="str">
        <f>_xlfn.XLOOKUP(F849,'customers worsheet'!B:B,'customers worsheet'!G:G)</f>
        <v>United States</v>
      </c>
      <c r="I849" t="str">
        <f>_xlfn.XLOOKUP(D849,'products worsheet'!A:A,'products worsheet'!B:B)</f>
        <v>Ara</v>
      </c>
      <c r="J849" t="str">
        <f t="shared" si="27"/>
        <v>Arabica</v>
      </c>
      <c r="K849" t="str">
        <f>_xlfn.XLOOKUP(D849,'products worsheet'!A:A,'products worsheet'!D:D)</f>
        <v>D</v>
      </c>
      <c r="L849" t="str">
        <f t="shared" si="26"/>
        <v>Dark</v>
      </c>
      <c r="M849" s="5">
        <f>_xlfn.XLOOKUP(D849,'products worsheet'!A:A,'products worsheet'!F:F)</f>
        <v>0.2</v>
      </c>
      <c r="N849" s="7">
        <f>_xlfn.XLOOKUP(D849,'products worsheet'!A:A,'products worsheet'!G:G)</f>
        <v>2.9849999999999999</v>
      </c>
      <c r="O849" s="9">
        <f>N849*E849</f>
        <v>8.9550000000000001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_xlfn.XLOOKUP('orders worksheet'!C850,'customers worsheet'!A:A,'customers worsheet'!B:B)</f>
        <v>Spencer Wastell</v>
      </c>
      <c r="G850" s="2" t="str">
        <f>IF(_xlfn.XLOOKUP(F850,'customers worsheet'!B:B,'customers worsheet'!C:C," ",0)=0," ", _xlfn.XLOOKUP(F850,'customers worsheet'!B:B,'customers worsheet'!C:C," ",0))</f>
        <v xml:space="preserve"> </v>
      </c>
      <c r="H850" s="2" t="str">
        <f>_xlfn.XLOOKUP(F850,'customers worsheet'!B:B,'customers worsheet'!G:G)</f>
        <v>United States</v>
      </c>
      <c r="I850" t="str">
        <f>_xlfn.XLOOKUP(D850,'products worsheet'!A:A,'products worsheet'!B:B)</f>
        <v>Exc</v>
      </c>
      <c r="J850" t="str">
        <f t="shared" si="27"/>
        <v>Excelsa</v>
      </c>
      <c r="K850" t="str">
        <f>_xlfn.XLOOKUP(D850,'products worsheet'!A:A,'products worsheet'!D:D)</f>
        <v>L</v>
      </c>
      <c r="L850" t="str">
        <f t="shared" si="26"/>
        <v>Light</v>
      </c>
      <c r="M850" s="5">
        <f>_xlfn.XLOOKUP(D850,'products worsheet'!A:A,'products worsheet'!F:F)</f>
        <v>0.5</v>
      </c>
      <c r="N850" s="7">
        <f>_xlfn.XLOOKUP(D850,'products worsheet'!A:A,'products worsheet'!G:G)</f>
        <v>8.91</v>
      </c>
      <c r="O850" s="9">
        <f>N850*E850</f>
        <v>53.46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_xlfn.XLOOKUP('orders worksheet'!C851,'customers worsheet'!A:A,'customers worsheet'!B:B)</f>
        <v>Jemimah Ethelston</v>
      </c>
      <c r="G851" s="2" t="str">
        <f>IF(_xlfn.XLOOKUP(F851,'customers worsheet'!B:B,'customers worsheet'!C:C," ",0)=0," ", _xlfn.XLOOKUP(F851,'customers worsheet'!B:B,'customers worsheet'!C:C," ",0))</f>
        <v>jethelstonnl@creativecommons.org</v>
      </c>
      <c r="H851" s="2" t="str">
        <f>_xlfn.XLOOKUP(F851,'customers worsheet'!B:B,'customers worsheet'!G:G)</f>
        <v>United States</v>
      </c>
      <c r="I851" t="str">
        <f>_xlfn.XLOOKUP(D851,'products worsheet'!A:A,'products worsheet'!B:B)</f>
        <v>Ara</v>
      </c>
      <c r="J851" t="str">
        <f t="shared" si="27"/>
        <v>Arabica</v>
      </c>
      <c r="K851" t="str">
        <f>_xlfn.XLOOKUP(D851,'products worsheet'!A:A,'products worsheet'!D:D)</f>
        <v>L</v>
      </c>
      <c r="L851" t="str">
        <f t="shared" si="26"/>
        <v>Light</v>
      </c>
      <c r="M851" s="5">
        <f>_xlfn.XLOOKUP(D851,'products worsheet'!A:A,'products worsheet'!F:F)</f>
        <v>0.2</v>
      </c>
      <c r="N851" s="7">
        <f>_xlfn.XLOOKUP(D851,'products worsheet'!A:A,'products worsheet'!G:G)</f>
        <v>3.8849999999999998</v>
      </c>
      <c r="O851" s="9">
        <f>N851*E851</f>
        <v>23.31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_xlfn.XLOOKUP('orders worksheet'!C852,'customers worsheet'!A:A,'customers worsheet'!B:B)</f>
        <v>Jemimah Ethelston</v>
      </c>
      <c r="G852" s="2" t="str">
        <f>IF(_xlfn.XLOOKUP(F852,'customers worsheet'!B:B,'customers worsheet'!C:C," ",0)=0," ", _xlfn.XLOOKUP(F852,'customers worsheet'!B:B,'customers worsheet'!C:C," ",0))</f>
        <v>jethelstonnl@creativecommons.org</v>
      </c>
      <c r="H852" s="2" t="str">
        <f>_xlfn.XLOOKUP(F852,'customers worsheet'!B:B,'customers worsheet'!G:G)</f>
        <v>United States</v>
      </c>
      <c r="I852" t="str">
        <f>_xlfn.XLOOKUP(D852,'products worsheet'!A:A,'products worsheet'!B:B)</f>
        <v>Ara</v>
      </c>
      <c r="J852" t="str">
        <f t="shared" si="27"/>
        <v>Arabica</v>
      </c>
      <c r="K852" t="str">
        <f>_xlfn.XLOOKUP(D852,'products worsheet'!A:A,'products worsheet'!D:D)</f>
        <v>M</v>
      </c>
      <c r="L852" t="str">
        <f t="shared" si="26"/>
        <v>Medium</v>
      </c>
      <c r="M852" s="5">
        <f>_xlfn.XLOOKUP(D852,'products worsheet'!A:A,'products worsheet'!F:F)</f>
        <v>0.2</v>
      </c>
      <c r="N852" s="7">
        <f>_xlfn.XLOOKUP(D852,'products worsheet'!A:A,'products worsheet'!G:G)</f>
        <v>3.375</v>
      </c>
      <c r="O852" s="9">
        <f>N852*E852</f>
        <v>6.75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_xlfn.XLOOKUP('orders worksheet'!C853,'customers worsheet'!A:A,'customers worsheet'!B:B)</f>
        <v>Perice Eberz</v>
      </c>
      <c r="G853" s="2" t="str">
        <f>IF(_xlfn.XLOOKUP(F853,'customers worsheet'!B:B,'customers worsheet'!C:C," ",0)=0," ", _xlfn.XLOOKUP(F853,'customers worsheet'!B:B,'customers worsheet'!C:C," ",0))</f>
        <v>peberznn@woothemes.com</v>
      </c>
      <c r="H853" s="2" t="str">
        <f>_xlfn.XLOOKUP(F853,'customers worsheet'!B:B,'customers worsheet'!G:G)</f>
        <v>United States</v>
      </c>
      <c r="I853" t="str">
        <f>_xlfn.XLOOKUP(D853,'products worsheet'!A:A,'products worsheet'!B:B)</f>
        <v>Lib</v>
      </c>
      <c r="J853" t="str">
        <f t="shared" si="27"/>
        <v>Liberica</v>
      </c>
      <c r="K853" t="str">
        <f>_xlfn.XLOOKUP(D853,'products worsheet'!A:A,'products worsheet'!D:D)</f>
        <v>D</v>
      </c>
      <c r="L853" t="str">
        <f t="shared" si="26"/>
        <v>Dark</v>
      </c>
      <c r="M853" s="5">
        <f>_xlfn.XLOOKUP(D853,'products worsheet'!A:A,'products worsheet'!F:F)</f>
        <v>0.5</v>
      </c>
      <c r="N853" s="7">
        <f>_xlfn.XLOOKUP(D853,'products worsheet'!A:A,'products worsheet'!G:G)</f>
        <v>7.77</v>
      </c>
      <c r="O853" s="9">
        <f>N853*E853</f>
        <v>7.77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_xlfn.XLOOKUP('orders worksheet'!C854,'customers worsheet'!A:A,'customers worsheet'!B:B)</f>
        <v>Bear Gaish</v>
      </c>
      <c r="G854" s="2" t="str">
        <f>IF(_xlfn.XLOOKUP(F854,'customers worsheet'!B:B,'customers worsheet'!C:C," ",0)=0," ", _xlfn.XLOOKUP(F854,'customers worsheet'!B:B,'customers worsheet'!C:C," ",0))</f>
        <v>bgaishno@altervista.org</v>
      </c>
      <c r="H854" s="2" t="str">
        <f>_xlfn.XLOOKUP(F854,'customers worsheet'!B:B,'customers worsheet'!G:G)</f>
        <v>United States</v>
      </c>
      <c r="I854" t="str">
        <f>_xlfn.XLOOKUP(D854,'products worsheet'!A:A,'products worsheet'!B:B)</f>
        <v>Lib</v>
      </c>
      <c r="J854" t="str">
        <f t="shared" si="27"/>
        <v>Liberica</v>
      </c>
      <c r="K854" t="str">
        <f>_xlfn.XLOOKUP(D854,'products worsheet'!A:A,'products worsheet'!D:D)</f>
        <v>D</v>
      </c>
      <c r="L854" t="str">
        <f t="shared" si="26"/>
        <v>Dark</v>
      </c>
      <c r="M854" s="5">
        <f>_xlfn.XLOOKUP(D854,'products worsheet'!A:A,'products worsheet'!F:F)</f>
        <v>2.5</v>
      </c>
      <c r="N854" s="7">
        <f>_xlfn.XLOOKUP(D854,'products worsheet'!A:A,'products worsheet'!G:G)</f>
        <v>29.784999999999997</v>
      </c>
      <c r="O854" s="9">
        <f>N854*E854</f>
        <v>119.13999999999999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_xlfn.XLOOKUP('orders worksheet'!C855,'customers worsheet'!A:A,'customers worsheet'!B:B)</f>
        <v>Lynnea Danton</v>
      </c>
      <c r="G855" s="2" t="str">
        <f>IF(_xlfn.XLOOKUP(F855,'customers worsheet'!B:B,'customers worsheet'!C:C," ",0)=0," ", _xlfn.XLOOKUP(F855,'customers worsheet'!B:B,'customers worsheet'!C:C," ",0))</f>
        <v>ldantonnp@miitbeian.gov.cn</v>
      </c>
      <c r="H855" s="2" t="str">
        <f>_xlfn.XLOOKUP(F855,'customers worsheet'!B:B,'customers worsheet'!G:G)</f>
        <v>United States</v>
      </c>
      <c r="I855" t="str">
        <f>_xlfn.XLOOKUP(D855,'products worsheet'!A:A,'products worsheet'!B:B)</f>
        <v>Ara</v>
      </c>
      <c r="J855" t="str">
        <f t="shared" si="27"/>
        <v>Arabica</v>
      </c>
      <c r="K855" t="str">
        <f>_xlfn.XLOOKUP(D855,'products worsheet'!A:A,'products worsheet'!D:D)</f>
        <v>D</v>
      </c>
      <c r="L855" t="str">
        <f t="shared" si="26"/>
        <v>Dark</v>
      </c>
      <c r="M855" s="5">
        <f>_xlfn.XLOOKUP(D855,'products worsheet'!A:A,'products worsheet'!F:F)</f>
        <v>1</v>
      </c>
      <c r="N855" s="7">
        <f>_xlfn.XLOOKUP(D855,'products worsheet'!A:A,'products worsheet'!G:G)</f>
        <v>9.9499999999999993</v>
      </c>
      <c r="O855" s="9">
        <f>N855*E855</f>
        <v>19.899999999999999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_xlfn.XLOOKUP('orders worksheet'!C856,'customers worsheet'!A:A,'customers worsheet'!B:B)</f>
        <v>Skipton Morrall</v>
      </c>
      <c r="G856" s="2" t="str">
        <f>IF(_xlfn.XLOOKUP(F856,'customers worsheet'!B:B,'customers worsheet'!C:C," ",0)=0," ", _xlfn.XLOOKUP(F856,'customers worsheet'!B:B,'customers worsheet'!C:C," ",0))</f>
        <v>smorrallnq@answers.com</v>
      </c>
      <c r="H856" s="2" t="str">
        <f>_xlfn.XLOOKUP(F856,'customers worsheet'!B:B,'customers worsheet'!G:G)</f>
        <v>United States</v>
      </c>
      <c r="I856" t="str">
        <f>_xlfn.XLOOKUP(D856,'products worsheet'!A:A,'products worsheet'!B:B)</f>
        <v>Rob</v>
      </c>
      <c r="J856" t="str">
        <f t="shared" si="27"/>
        <v>Robusta</v>
      </c>
      <c r="K856" t="str">
        <f>_xlfn.XLOOKUP(D856,'products worsheet'!A:A,'products worsheet'!D:D)</f>
        <v>L</v>
      </c>
      <c r="L856" t="str">
        <f t="shared" si="26"/>
        <v>Light</v>
      </c>
      <c r="M856" s="5">
        <f>_xlfn.XLOOKUP(D856,'products worsheet'!A:A,'products worsheet'!F:F)</f>
        <v>0.5</v>
      </c>
      <c r="N856" s="7">
        <f>_xlfn.XLOOKUP(D856,'products worsheet'!A:A,'products worsheet'!G:G)</f>
        <v>7.169999999999999</v>
      </c>
      <c r="O856" s="9">
        <f>N856*E856</f>
        <v>35.849999999999994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_xlfn.XLOOKUP('orders worksheet'!C857,'customers worsheet'!A:A,'customers worsheet'!B:B)</f>
        <v>Devan Crownshaw</v>
      </c>
      <c r="G857" s="2" t="str">
        <f>IF(_xlfn.XLOOKUP(F857,'customers worsheet'!B:B,'customers worsheet'!C:C," ",0)=0," ", _xlfn.XLOOKUP(F857,'customers worsheet'!B:B,'customers worsheet'!C:C," ",0))</f>
        <v>dcrownshawnr@photobucket.com</v>
      </c>
      <c r="H857" s="2" t="str">
        <f>_xlfn.XLOOKUP(F857,'customers worsheet'!B:B,'customers worsheet'!G:G)</f>
        <v>United States</v>
      </c>
      <c r="I857" t="str">
        <f>_xlfn.XLOOKUP(D857,'products worsheet'!A:A,'products worsheet'!B:B)</f>
        <v>Lib</v>
      </c>
      <c r="J857" t="str">
        <f t="shared" si="27"/>
        <v>Liberica</v>
      </c>
      <c r="K857" t="str">
        <f>_xlfn.XLOOKUP(D857,'products worsheet'!A:A,'products worsheet'!D:D)</f>
        <v>D</v>
      </c>
      <c r="L857" t="str">
        <f t="shared" si="26"/>
        <v>Dark</v>
      </c>
      <c r="M857" s="5">
        <f>_xlfn.XLOOKUP(D857,'products worsheet'!A:A,'products worsheet'!F:F)</f>
        <v>2.5</v>
      </c>
      <c r="N857" s="7">
        <f>_xlfn.XLOOKUP(D857,'products worsheet'!A:A,'products worsheet'!G:G)</f>
        <v>29.784999999999997</v>
      </c>
      <c r="O857" s="9">
        <f>N857*E857</f>
        <v>89.35499999999999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_xlfn.XLOOKUP('orders worksheet'!C858,'customers worsheet'!A:A,'customers worsheet'!B:B)</f>
        <v>Odelia Skerme</v>
      </c>
      <c r="G858" s="2" t="str">
        <f>IF(_xlfn.XLOOKUP(F858,'customers worsheet'!B:B,'customers worsheet'!C:C," ",0)=0," ", _xlfn.XLOOKUP(F858,'customers worsheet'!B:B,'customers worsheet'!C:C," ",0))</f>
        <v>oskermen3@hatena.ne.jp</v>
      </c>
      <c r="H858" s="2" t="str">
        <f>_xlfn.XLOOKUP(F858,'customers worsheet'!B:B,'customers worsheet'!G:G)</f>
        <v>United States</v>
      </c>
      <c r="I858" t="str">
        <f>_xlfn.XLOOKUP(D858,'products worsheet'!A:A,'products worsheet'!B:B)</f>
        <v>Lib</v>
      </c>
      <c r="J858" t="str">
        <f t="shared" si="27"/>
        <v>Liberica</v>
      </c>
      <c r="K858" t="str">
        <f>_xlfn.XLOOKUP(D858,'products worsheet'!A:A,'products worsheet'!D:D)</f>
        <v>M</v>
      </c>
      <c r="L858" t="str">
        <f t="shared" si="26"/>
        <v>Medium</v>
      </c>
      <c r="M858" s="5">
        <f>_xlfn.XLOOKUP(D858,'products worsheet'!A:A,'products worsheet'!F:F)</f>
        <v>0.2</v>
      </c>
      <c r="N858" s="7">
        <f>_xlfn.XLOOKUP(D858,'products worsheet'!A:A,'products worsheet'!G:G)</f>
        <v>4.3650000000000002</v>
      </c>
      <c r="O858" s="9">
        <f>N858*E858</f>
        <v>8.73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_xlfn.XLOOKUP('orders worksheet'!C859,'customers worsheet'!A:A,'customers worsheet'!B:B)</f>
        <v>Joceline Reddoch</v>
      </c>
      <c r="G859" s="2" t="str">
        <f>IF(_xlfn.XLOOKUP(F859,'customers worsheet'!B:B,'customers worsheet'!C:C," ",0)=0," ", _xlfn.XLOOKUP(F859,'customers worsheet'!B:B,'customers worsheet'!C:C," ",0))</f>
        <v>jreddochnt@sun.com</v>
      </c>
      <c r="H859" s="2" t="str">
        <f>_xlfn.XLOOKUP(F859,'customers worsheet'!B:B,'customers worsheet'!G:G)</f>
        <v>United States</v>
      </c>
      <c r="I859" t="str">
        <f>_xlfn.XLOOKUP(D859,'products worsheet'!A:A,'products worsheet'!B:B)</f>
        <v>Rob</v>
      </c>
      <c r="J859" t="str">
        <f t="shared" si="27"/>
        <v>Robusta</v>
      </c>
      <c r="K859" t="str">
        <f>_xlfn.XLOOKUP(D859,'products worsheet'!A:A,'products worsheet'!D:D)</f>
        <v>L</v>
      </c>
      <c r="L859" t="str">
        <f t="shared" si="26"/>
        <v>Light</v>
      </c>
      <c r="M859" s="5">
        <f>_xlfn.XLOOKUP(D859,'products worsheet'!A:A,'products worsheet'!F:F)</f>
        <v>2.5</v>
      </c>
      <c r="N859" s="7">
        <f>_xlfn.XLOOKUP(D859,'products worsheet'!A:A,'products worsheet'!G:G)</f>
        <v>27.484999999999996</v>
      </c>
      <c r="O859" s="9">
        <f>N859*E859</f>
        <v>137.42499999999998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_xlfn.XLOOKUP('orders worksheet'!C860,'customers worsheet'!A:A,'customers worsheet'!B:B)</f>
        <v>Shelley Titley</v>
      </c>
      <c r="G860" s="2" t="str">
        <f>IF(_xlfn.XLOOKUP(F860,'customers worsheet'!B:B,'customers worsheet'!C:C," ",0)=0," ", _xlfn.XLOOKUP(F860,'customers worsheet'!B:B,'customers worsheet'!C:C," ",0))</f>
        <v>stitleynu@whitehouse.gov</v>
      </c>
      <c r="H860" s="2" t="str">
        <f>_xlfn.XLOOKUP(F860,'customers worsheet'!B:B,'customers worsheet'!G:G)</f>
        <v>United States</v>
      </c>
      <c r="I860" t="str">
        <f>_xlfn.XLOOKUP(D860,'products worsheet'!A:A,'products worsheet'!B:B)</f>
        <v>Lib</v>
      </c>
      <c r="J860" t="str">
        <f t="shared" si="27"/>
        <v>Liberica</v>
      </c>
      <c r="K860" t="str">
        <f>_xlfn.XLOOKUP(D860,'products worsheet'!A:A,'products worsheet'!D:D)</f>
        <v>M</v>
      </c>
      <c r="L860" t="str">
        <f t="shared" si="26"/>
        <v>Medium</v>
      </c>
      <c r="M860" s="5">
        <f>_xlfn.XLOOKUP(D860,'products worsheet'!A:A,'products worsheet'!F:F)</f>
        <v>0.5</v>
      </c>
      <c r="N860" s="7">
        <f>_xlfn.XLOOKUP(D860,'products worsheet'!A:A,'products worsheet'!G:G)</f>
        <v>8.73</v>
      </c>
      <c r="O860" s="9">
        <f>N860*E860</f>
        <v>34.92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_xlfn.XLOOKUP('orders worksheet'!C861,'customers worsheet'!A:A,'customers worsheet'!B:B)</f>
        <v>Redd Simao</v>
      </c>
      <c r="G861" s="2" t="str">
        <f>IF(_xlfn.XLOOKUP(F861,'customers worsheet'!B:B,'customers worsheet'!C:C," ",0)=0," ", _xlfn.XLOOKUP(F861,'customers worsheet'!B:B,'customers worsheet'!C:C," ",0))</f>
        <v>rsimaonv@simplemachines.org</v>
      </c>
      <c r="H861" s="2" t="str">
        <f>_xlfn.XLOOKUP(F861,'customers worsheet'!B:B,'customers worsheet'!G:G)</f>
        <v>United States</v>
      </c>
      <c r="I861" t="str">
        <f>_xlfn.XLOOKUP(D861,'products worsheet'!A:A,'products worsheet'!B:B)</f>
        <v>Ara</v>
      </c>
      <c r="J861" t="str">
        <f t="shared" si="27"/>
        <v>Arabica</v>
      </c>
      <c r="K861" t="str">
        <f>_xlfn.XLOOKUP(D861,'products worsheet'!A:A,'products worsheet'!D:D)</f>
        <v>L</v>
      </c>
      <c r="L861" t="str">
        <f t="shared" si="26"/>
        <v>Light</v>
      </c>
      <c r="M861" s="5">
        <f>_xlfn.XLOOKUP(D861,'products worsheet'!A:A,'products worsheet'!F:F)</f>
        <v>2.5</v>
      </c>
      <c r="N861" s="7">
        <f>_xlfn.XLOOKUP(D861,'products worsheet'!A:A,'products worsheet'!G:G)</f>
        <v>29.784999999999997</v>
      </c>
      <c r="O861" s="9">
        <f>N861*E861</f>
        <v>178.70999999999998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_xlfn.XLOOKUP('orders worksheet'!C862,'customers worsheet'!A:A,'customers worsheet'!B:B)</f>
        <v>Cece Inker</v>
      </c>
      <c r="G862" s="2" t="str">
        <f>IF(_xlfn.XLOOKUP(F862,'customers worsheet'!B:B,'customers worsheet'!C:C," ",0)=0," ", _xlfn.XLOOKUP(F862,'customers worsheet'!B:B,'customers worsheet'!C:C," ",0))</f>
        <v xml:space="preserve"> </v>
      </c>
      <c r="H862" s="2" t="str">
        <f>_xlfn.XLOOKUP(F862,'customers worsheet'!B:B,'customers worsheet'!G:G)</f>
        <v>United States</v>
      </c>
      <c r="I862" t="str">
        <f>_xlfn.XLOOKUP(D862,'products worsheet'!A:A,'products worsheet'!B:B)</f>
        <v>Ara</v>
      </c>
      <c r="J862" t="str">
        <f t="shared" si="27"/>
        <v>Arabica</v>
      </c>
      <c r="K862" t="str">
        <f>_xlfn.XLOOKUP(D862,'products worsheet'!A:A,'products worsheet'!D:D)</f>
        <v>M</v>
      </c>
      <c r="L862" t="str">
        <f t="shared" si="26"/>
        <v>Medium</v>
      </c>
      <c r="M862" s="5">
        <f>_xlfn.XLOOKUP(D862,'products worsheet'!A:A,'products worsheet'!F:F)</f>
        <v>2.5</v>
      </c>
      <c r="N862" s="7">
        <f>_xlfn.XLOOKUP(D862,'products worsheet'!A:A,'products worsheet'!G:G)</f>
        <v>25.874999999999996</v>
      </c>
      <c r="O862" s="9">
        <f>N862*E862</f>
        <v>25.874999999999996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_xlfn.XLOOKUP('orders worksheet'!C863,'customers worsheet'!A:A,'customers worsheet'!B:B)</f>
        <v>Noel Chisholm</v>
      </c>
      <c r="G863" s="2" t="str">
        <f>IF(_xlfn.XLOOKUP(F863,'customers worsheet'!B:B,'customers worsheet'!C:C," ",0)=0," ", _xlfn.XLOOKUP(F863,'customers worsheet'!B:B,'customers worsheet'!C:C," ",0))</f>
        <v>nchisholmnx@example.com</v>
      </c>
      <c r="H863" s="2" t="str">
        <f>_xlfn.XLOOKUP(F863,'customers worsheet'!B:B,'customers worsheet'!G:G)</f>
        <v>United States</v>
      </c>
      <c r="I863" t="str">
        <f>_xlfn.XLOOKUP(D863,'products worsheet'!A:A,'products worsheet'!B:B)</f>
        <v>Lib</v>
      </c>
      <c r="J863" t="str">
        <f t="shared" si="27"/>
        <v>Liberica</v>
      </c>
      <c r="K863" t="str">
        <f>_xlfn.XLOOKUP(D863,'products worsheet'!A:A,'products worsheet'!D:D)</f>
        <v>D</v>
      </c>
      <c r="L863" t="str">
        <f t="shared" si="26"/>
        <v>Dark</v>
      </c>
      <c r="M863" s="5">
        <f>_xlfn.XLOOKUP(D863,'products worsheet'!A:A,'products worsheet'!F:F)</f>
        <v>1</v>
      </c>
      <c r="N863" s="7">
        <f>_xlfn.XLOOKUP(D863,'products worsheet'!A:A,'products worsheet'!G:G)</f>
        <v>12.95</v>
      </c>
      <c r="O863" s="9">
        <f>N863*E863</f>
        <v>77.699999999999989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_xlfn.XLOOKUP('orders worksheet'!C864,'customers worsheet'!A:A,'customers worsheet'!B:B)</f>
        <v>Grazia Oats</v>
      </c>
      <c r="G864" s="2" t="str">
        <f>IF(_xlfn.XLOOKUP(F864,'customers worsheet'!B:B,'customers worsheet'!C:C," ",0)=0," ", _xlfn.XLOOKUP(F864,'customers worsheet'!B:B,'customers worsheet'!C:C," ",0))</f>
        <v>goatsny@live.com</v>
      </c>
      <c r="H864" s="2" t="str">
        <f>_xlfn.XLOOKUP(F864,'customers worsheet'!B:B,'customers worsheet'!G:G)</f>
        <v>United States</v>
      </c>
      <c r="I864" t="str">
        <f>_xlfn.XLOOKUP(D864,'products worsheet'!A:A,'products worsheet'!B:B)</f>
        <v>Rob</v>
      </c>
      <c r="J864" t="str">
        <f t="shared" si="27"/>
        <v>Robusta</v>
      </c>
      <c r="K864" t="str">
        <f>_xlfn.XLOOKUP(D864,'products worsheet'!A:A,'products worsheet'!D:D)</f>
        <v>M</v>
      </c>
      <c r="L864" t="str">
        <f t="shared" si="26"/>
        <v>Medium</v>
      </c>
      <c r="M864" s="5">
        <f>_xlfn.XLOOKUP(D864,'products worsheet'!A:A,'products worsheet'!F:F)</f>
        <v>1</v>
      </c>
      <c r="N864" s="7">
        <f>_xlfn.XLOOKUP(D864,'products worsheet'!A:A,'products worsheet'!G:G)</f>
        <v>9.9499999999999993</v>
      </c>
      <c r="O864" s="9">
        <f>N864*E864</f>
        <v>9.9499999999999993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_xlfn.XLOOKUP('orders worksheet'!C865,'customers worsheet'!A:A,'customers worsheet'!B:B)</f>
        <v>Meade Birkin</v>
      </c>
      <c r="G865" s="2" t="str">
        <f>IF(_xlfn.XLOOKUP(F865,'customers worsheet'!B:B,'customers worsheet'!C:C," ",0)=0," ", _xlfn.XLOOKUP(F865,'customers worsheet'!B:B,'customers worsheet'!C:C," ",0))</f>
        <v>mbirkinnz@java.com</v>
      </c>
      <c r="H865" s="2" t="str">
        <f>_xlfn.XLOOKUP(F865,'customers worsheet'!B:B,'customers worsheet'!G:G)</f>
        <v>United States</v>
      </c>
      <c r="I865" t="str">
        <f>_xlfn.XLOOKUP(D865,'products worsheet'!A:A,'products worsheet'!B:B)</f>
        <v>Lib</v>
      </c>
      <c r="J865" t="str">
        <f t="shared" si="27"/>
        <v>Liberica</v>
      </c>
      <c r="K865" t="str">
        <f>_xlfn.XLOOKUP(D865,'products worsheet'!A:A,'products worsheet'!D:D)</f>
        <v>M</v>
      </c>
      <c r="L865" t="str">
        <f t="shared" si="26"/>
        <v>Medium</v>
      </c>
      <c r="M865" s="5">
        <f>_xlfn.XLOOKUP(D865,'products worsheet'!A:A,'products worsheet'!F:F)</f>
        <v>1</v>
      </c>
      <c r="N865" s="7">
        <f>_xlfn.XLOOKUP(D865,'products worsheet'!A:A,'products worsheet'!G:G)</f>
        <v>14.55</v>
      </c>
      <c r="O865" s="9">
        <f>N865*E865</f>
        <v>29.1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_xlfn.XLOOKUP('orders worksheet'!C866,'customers worsheet'!A:A,'customers worsheet'!B:B)</f>
        <v>Ronda Pyson</v>
      </c>
      <c r="G866" s="2" t="str">
        <f>IF(_xlfn.XLOOKUP(F866,'customers worsheet'!B:B,'customers worsheet'!C:C," ",0)=0," ", _xlfn.XLOOKUP(F866,'customers worsheet'!B:B,'customers worsheet'!C:C," ",0))</f>
        <v>rpysono0@constantcontact.com</v>
      </c>
      <c r="H866" s="2" t="str">
        <f>_xlfn.XLOOKUP(F866,'customers worsheet'!B:B,'customers worsheet'!G:G)</f>
        <v>Ireland</v>
      </c>
      <c r="I866" t="str">
        <f>_xlfn.XLOOKUP(D866,'products worsheet'!A:A,'products worsheet'!B:B)</f>
        <v>Rob</v>
      </c>
      <c r="J866" t="str">
        <f t="shared" si="27"/>
        <v>Robusta</v>
      </c>
      <c r="K866" t="str">
        <f>_xlfn.XLOOKUP(D866,'products worsheet'!A:A,'products worsheet'!D:D)</f>
        <v>L</v>
      </c>
      <c r="L866" t="str">
        <f t="shared" si="26"/>
        <v>Light</v>
      </c>
      <c r="M866" s="5">
        <f>_xlfn.XLOOKUP(D866,'products worsheet'!A:A,'products worsheet'!F:F)</f>
        <v>0.2</v>
      </c>
      <c r="N866" s="7">
        <f>_xlfn.XLOOKUP(D866,'products worsheet'!A:A,'products worsheet'!G:G)</f>
        <v>3.5849999999999995</v>
      </c>
      <c r="O866" s="9">
        <f>N866*E866</f>
        <v>21.509999999999998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_xlfn.XLOOKUP('orders worksheet'!C867,'customers worsheet'!A:A,'customers worsheet'!B:B)</f>
        <v>Modesty MacConnechie</v>
      </c>
      <c r="G867" s="2" t="str">
        <f>IF(_xlfn.XLOOKUP(F867,'customers worsheet'!B:B,'customers worsheet'!C:C," ",0)=0," ", _xlfn.XLOOKUP(F867,'customers worsheet'!B:B,'customers worsheet'!C:C," ",0))</f>
        <v>mmacconnechieo9@reuters.com</v>
      </c>
      <c r="H867" s="2" t="str">
        <f>_xlfn.XLOOKUP(F867,'customers worsheet'!B:B,'customers worsheet'!G:G)</f>
        <v>United States</v>
      </c>
      <c r="I867" t="str">
        <f>_xlfn.XLOOKUP(D867,'products worsheet'!A:A,'products worsheet'!B:B)</f>
        <v>Ara</v>
      </c>
      <c r="J867" t="str">
        <f t="shared" si="27"/>
        <v>Arabica</v>
      </c>
      <c r="K867" t="str">
        <f>_xlfn.XLOOKUP(D867,'products worsheet'!A:A,'products worsheet'!D:D)</f>
        <v>M</v>
      </c>
      <c r="L867" t="str">
        <f t="shared" si="26"/>
        <v>Medium</v>
      </c>
      <c r="M867" s="5">
        <f>_xlfn.XLOOKUP(D867,'products worsheet'!A:A,'products worsheet'!F:F)</f>
        <v>0.5</v>
      </c>
      <c r="N867" s="7">
        <f>_xlfn.XLOOKUP(D867,'products worsheet'!A:A,'products worsheet'!G:G)</f>
        <v>6.75</v>
      </c>
      <c r="O867" s="9">
        <f>N867*E867</f>
        <v>6.75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_xlfn.XLOOKUP('orders worksheet'!C868,'customers worsheet'!A:A,'customers worsheet'!B:B)</f>
        <v>Rafaela Treacher</v>
      </c>
      <c r="G868" s="2" t="str">
        <f>IF(_xlfn.XLOOKUP(F868,'customers worsheet'!B:B,'customers worsheet'!C:C," ",0)=0," ", _xlfn.XLOOKUP(F868,'customers worsheet'!B:B,'customers worsheet'!C:C," ",0))</f>
        <v>rtreachero2@usa.gov</v>
      </c>
      <c r="H868" s="2" t="str">
        <f>_xlfn.XLOOKUP(F868,'customers worsheet'!B:B,'customers worsheet'!G:G)</f>
        <v>Ireland</v>
      </c>
      <c r="I868" t="str">
        <f>_xlfn.XLOOKUP(D868,'products worsheet'!A:A,'products worsheet'!B:B)</f>
        <v>Ara</v>
      </c>
      <c r="J868" t="str">
        <f t="shared" si="27"/>
        <v>Arabica</v>
      </c>
      <c r="K868" t="str">
        <f>_xlfn.XLOOKUP(D868,'products worsheet'!A:A,'products worsheet'!D:D)</f>
        <v>D</v>
      </c>
      <c r="L868" t="str">
        <f t="shared" si="26"/>
        <v>Dark</v>
      </c>
      <c r="M868" s="5">
        <f>_xlfn.XLOOKUP(D868,'products worsheet'!A:A,'products worsheet'!F:F)</f>
        <v>0.5</v>
      </c>
      <c r="N868" s="7">
        <f>_xlfn.XLOOKUP(D868,'products worsheet'!A:A,'products worsheet'!G:G)</f>
        <v>5.97</v>
      </c>
      <c r="O868" s="9">
        <f>N868*E868</f>
        <v>17.91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_xlfn.XLOOKUP('orders worksheet'!C869,'customers worsheet'!A:A,'customers worsheet'!B:B)</f>
        <v>Bee Fattorini</v>
      </c>
      <c r="G869" s="2" t="str">
        <f>IF(_xlfn.XLOOKUP(F869,'customers worsheet'!B:B,'customers worsheet'!C:C," ",0)=0," ", _xlfn.XLOOKUP(F869,'customers worsheet'!B:B,'customers worsheet'!C:C," ",0))</f>
        <v>bfattorinio3@quantcast.com</v>
      </c>
      <c r="H869" s="2" t="str">
        <f>_xlfn.XLOOKUP(F869,'customers worsheet'!B:B,'customers worsheet'!G:G)</f>
        <v>Ireland</v>
      </c>
      <c r="I869" t="str">
        <f>_xlfn.XLOOKUP(D869,'products worsheet'!A:A,'products worsheet'!B:B)</f>
        <v>Ara</v>
      </c>
      <c r="J869" t="str">
        <f t="shared" si="27"/>
        <v>Arabica</v>
      </c>
      <c r="K869" t="str">
        <f>_xlfn.XLOOKUP(D869,'products worsheet'!A:A,'products worsheet'!D:D)</f>
        <v>L</v>
      </c>
      <c r="L869" t="str">
        <f t="shared" si="26"/>
        <v>Light</v>
      </c>
      <c r="M869" s="5">
        <f>_xlfn.XLOOKUP(D869,'products worsheet'!A:A,'products worsheet'!F:F)</f>
        <v>2.5</v>
      </c>
      <c r="N869" s="7">
        <f>_xlfn.XLOOKUP(D869,'products worsheet'!A:A,'products worsheet'!G:G)</f>
        <v>29.784999999999997</v>
      </c>
      <c r="O869" s="9">
        <f>N869*E869</f>
        <v>29.784999999999997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_xlfn.XLOOKUP('orders worksheet'!C870,'customers worsheet'!A:A,'customers worsheet'!B:B)</f>
        <v>Margie Palleske</v>
      </c>
      <c r="G870" s="2" t="str">
        <f>IF(_xlfn.XLOOKUP(F870,'customers worsheet'!B:B,'customers worsheet'!C:C," ",0)=0," ", _xlfn.XLOOKUP(F870,'customers worsheet'!B:B,'customers worsheet'!C:C," ",0))</f>
        <v>mpalleskeo4@nyu.edu</v>
      </c>
      <c r="H870" s="2" t="str">
        <f>_xlfn.XLOOKUP(F870,'customers worsheet'!B:B,'customers worsheet'!G:G)</f>
        <v>United States</v>
      </c>
      <c r="I870" t="str">
        <f>_xlfn.XLOOKUP(D870,'products worsheet'!A:A,'products worsheet'!B:B)</f>
        <v>Exc</v>
      </c>
      <c r="J870" t="str">
        <f t="shared" si="27"/>
        <v>Excelsa</v>
      </c>
      <c r="K870" t="str">
        <f>_xlfn.XLOOKUP(D870,'products worsheet'!A:A,'products worsheet'!D:D)</f>
        <v>M</v>
      </c>
      <c r="L870" t="str">
        <f t="shared" si="26"/>
        <v>Medium</v>
      </c>
      <c r="M870" s="5">
        <f>_xlfn.XLOOKUP(D870,'products worsheet'!A:A,'products worsheet'!F:F)</f>
        <v>0.5</v>
      </c>
      <c r="N870" s="7">
        <f>_xlfn.XLOOKUP(D870,'products worsheet'!A:A,'products worsheet'!G:G)</f>
        <v>8.25</v>
      </c>
      <c r="O870" s="9">
        <f>N870*E870</f>
        <v>41.25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_xlfn.XLOOKUP('orders worksheet'!C871,'customers worsheet'!A:A,'customers worsheet'!B:B)</f>
        <v>Alexina Randals</v>
      </c>
      <c r="G871" s="2" t="str">
        <f>IF(_xlfn.XLOOKUP(F871,'customers worsheet'!B:B,'customers worsheet'!C:C," ",0)=0," ", _xlfn.XLOOKUP(F871,'customers worsheet'!B:B,'customers worsheet'!C:C," ",0))</f>
        <v xml:space="preserve"> </v>
      </c>
      <c r="H871" s="2" t="str">
        <f>_xlfn.XLOOKUP(F871,'customers worsheet'!B:B,'customers worsheet'!G:G)</f>
        <v>United States</v>
      </c>
      <c r="I871" t="str">
        <f>_xlfn.XLOOKUP(D871,'products worsheet'!A:A,'products worsheet'!B:B)</f>
        <v>Rob</v>
      </c>
      <c r="J871" t="str">
        <f t="shared" si="27"/>
        <v>Robusta</v>
      </c>
      <c r="K871" t="str">
        <f>_xlfn.XLOOKUP(D871,'products worsheet'!A:A,'products worsheet'!D:D)</f>
        <v>M</v>
      </c>
      <c r="L871" t="str">
        <f t="shared" si="26"/>
        <v>Medium</v>
      </c>
      <c r="M871" s="5">
        <f>_xlfn.XLOOKUP(D871,'products worsheet'!A:A,'products worsheet'!F:F)</f>
        <v>0.5</v>
      </c>
      <c r="N871" s="7">
        <f>_xlfn.XLOOKUP(D871,'products worsheet'!A:A,'products worsheet'!G:G)</f>
        <v>5.97</v>
      </c>
      <c r="O871" s="9">
        <f>N871*E871</f>
        <v>17.91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_xlfn.XLOOKUP('orders worksheet'!C872,'customers worsheet'!A:A,'customers worsheet'!B:B)</f>
        <v>Filip Antcliffe</v>
      </c>
      <c r="G872" s="2" t="str">
        <f>IF(_xlfn.XLOOKUP(F872,'customers worsheet'!B:B,'customers worsheet'!C:C," ",0)=0," ", _xlfn.XLOOKUP(F872,'customers worsheet'!B:B,'customers worsheet'!C:C," ",0))</f>
        <v>fantcliffeo6@amazon.co.jp</v>
      </c>
      <c r="H872" s="2" t="str">
        <f>_xlfn.XLOOKUP(F872,'customers worsheet'!B:B,'customers worsheet'!G:G)</f>
        <v>Ireland</v>
      </c>
      <c r="I872" t="str">
        <f>_xlfn.XLOOKUP(D872,'products worsheet'!A:A,'products worsheet'!B:B)</f>
        <v>Exc</v>
      </c>
      <c r="J872" t="str">
        <f t="shared" si="27"/>
        <v>Excelsa</v>
      </c>
      <c r="K872" t="str">
        <f>_xlfn.XLOOKUP(D872,'products worsheet'!A:A,'products worsheet'!D:D)</f>
        <v>D</v>
      </c>
      <c r="L872" t="str">
        <f t="shared" si="26"/>
        <v>Dark</v>
      </c>
      <c r="M872" s="5">
        <f>_xlfn.XLOOKUP(D872,'products worsheet'!A:A,'products worsheet'!F:F)</f>
        <v>0.5</v>
      </c>
      <c r="N872" s="7">
        <f>_xlfn.XLOOKUP(D872,'products worsheet'!A:A,'products worsheet'!G:G)</f>
        <v>7.29</v>
      </c>
      <c r="O872" s="9">
        <f>N872*E872</f>
        <v>7.29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_xlfn.XLOOKUP('orders worksheet'!C873,'customers worsheet'!A:A,'customers worsheet'!B:B)</f>
        <v>Peyter Matignon</v>
      </c>
      <c r="G873" s="2" t="str">
        <f>IF(_xlfn.XLOOKUP(F873,'customers worsheet'!B:B,'customers worsheet'!C:C," ",0)=0," ", _xlfn.XLOOKUP(F873,'customers worsheet'!B:B,'customers worsheet'!C:C," ",0))</f>
        <v>pmatignono7@harvard.edu</v>
      </c>
      <c r="H873" s="2" t="str">
        <f>_xlfn.XLOOKUP(F873,'customers worsheet'!B:B,'customers worsheet'!G:G)</f>
        <v>United Kingdom</v>
      </c>
      <c r="I873" t="str">
        <f>_xlfn.XLOOKUP(D873,'products worsheet'!A:A,'products worsheet'!B:B)</f>
        <v>Exc</v>
      </c>
      <c r="J873" t="str">
        <f t="shared" si="27"/>
        <v>Excelsa</v>
      </c>
      <c r="K873" t="str">
        <f>_xlfn.XLOOKUP(D873,'products worsheet'!A:A,'products worsheet'!D:D)</f>
        <v>L</v>
      </c>
      <c r="L873" t="str">
        <f t="shared" si="26"/>
        <v>Light</v>
      </c>
      <c r="M873" s="5">
        <f>_xlfn.XLOOKUP(D873,'products worsheet'!A:A,'products worsheet'!F:F)</f>
        <v>1</v>
      </c>
      <c r="N873" s="7">
        <f>_xlfn.XLOOKUP(D873,'products worsheet'!A:A,'products worsheet'!G:G)</f>
        <v>14.85</v>
      </c>
      <c r="O873" s="9">
        <f>N873*E873</f>
        <v>29.7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_xlfn.XLOOKUP('orders worksheet'!C874,'customers worsheet'!A:A,'customers worsheet'!B:B)</f>
        <v>Claudie Weond</v>
      </c>
      <c r="G874" s="2" t="str">
        <f>IF(_xlfn.XLOOKUP(F874,'customers worsheet'!B:B,'customers worsheet'!C:C," ",0)=0," ", _xlfn.XLOOKUP(F874,'customers worsheet'!B:B,'customers worsheet'!C:C," ",0))</f>
        <v>cweondo8@theglobeandmail.com</v>
      </c>
      <c r="H874" s="2" t="str">
        <f>_xlfn.XLOOKUP(F874,'customers worsheet'!B:B,'customers worsheet'!G:G)</f>
        <v>United States</v>
      </c>
      <c r="I874" t="str">
        <f>_xlfn.XLOOKUP(D874,'products worsheet'!A:A,'products worsheet'!B:B)</f>
        <v>Ara</v>
      </c>
      <c r="J874" t="str">
        <f t="shared" si="27"/>
        <v>Arabica</v>
      </c>
      <c r="K874" t="str">
        <f>_xlfn.XLOOKUP(D874,'products worsheet'!A:A,'products worsheet'!D:D)</f>
        <v>M</v>
      </c>
      <c r="L874" t="str">
        <f t="shared" si="26"/>
        <v>Medium</v>
      </c>
      <c r="M874" s="5">
        <f>_xlfn.XLOOKUP(D874,'products worsheet'!A:A,'products worsheet'!F:F)</f>
        <v>1</v>
      </c>
      <c r="N874" s="7">
        <f>_xlfn.XLOOKUP(D874,'products worsheet'!A:A,'products worsheet'!G:G)</f>
        <v>11.25</v>
      </c>
      <c r="O874" s="9">
        <f>N874*E874</f>
        <v>22.5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_xlfn.XLOOKUP('orders worksheet'!C875,'customers worsheet'!A:A,'customers worsheet'!B:B)</f>
        <v>Modesty MacConnechie</v>
      </c>
      <c r="G875" s="2" t="str">
        <f>IF(_xlfn.XLOOKUP(F875,'customers worsheet'!B:B,'customers worsheet'!C:C," ",0)=0," ", _xlfn.XLOOKUP(F875,'customers worsheet'!B:B,'customers worsheet'!C:C," ",0))</f>
        <v>mmacconnechieo9@reuters.com</v>
      </c>
      <c r="H875" s="2" t="str">
        <f>_xlfn.XLOOKUP(F875,'customers worsheet'!B:B,'customers worsheet'!G:G)</f>
        <v>United States</v>
      </c>
      <c r="I875" t="str">
        <f>_xlfn.XLOOKUP(D875,'products worsheet'!A:A,'products worsheet'!B:B)</f>
        <v>Rob</v>
      </c>
      <c r="J875" t="str">
        <f t="shared" si="27"/>
        <v>Robusta</v>
      </c>
      <c r="K875" t="str">
        <f>_xlfn.XLOOKUP(D875,'products worsheet'!A:A,'products worsheet'!D:D)</f>
        <v>M</v>
      </c>
      <c r="L875" t="str">
        <f t="shared" si="26"/>
        <v>Medium</v>
      </c>
      <c r="M875" s="5">
        <f>_xlfn.XLOOKUP(D875,'products worsheet'!A:A,'products worsheet'!F:F)</f>
        <v>0.2</v>
      </c>
      <c r="N875" s="7">
        <f>_xlfn.XLOOKUP(D875,'products worsheet'!A:A,'products worsheet'!G:G)</f>
        <v>2.9849999999999999</v>
      </c>
      <c r="O875" s="9">
        <f>N875*E875</f>
        <v>11.94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_xlfn.XLOOKUP('orders worksheet'!C876,'customers worsheet'!A:A,'customers worsheet'!B:B)</f>
        <v>Jaquenette Skentelbery</v>
      </c>
      <c r="G876" s="2" t="str">
        <f>IF(_xlfn.XLOOKUP(F876,'customers worsheet'!B:B,'customers worsheet'!C:C," ",0)=0," ", _xlfn.XLOOKUP(F876,'customers worsheet'!B:B,'customers worsheet'!C:C," ",0))</f>
        <v>jskentelberyoa@paypal.com</v>
      </c>
      <c r="H876" s="2" t="str">
        <f>_xlfn.XLOOKUP(F876,'customers worsheet'!B:B,'customers worsheet'!G:G)</f>
        <v>United States</v>
      </c>
      <c r="I876" t="str">
        <f>_xlfn.XLOOKUP(D876,'products worsheet'!A:A,'products worsheet'!B:B)</f>
        <v>Ara</v>
      </c>
      <c r="J876" t="str">
        <f t="shared" si="27"/>
        <v>Arabica</v>
      </c>
      <c r="K876" t="str">
        <f>_xlfn.XLOOKUP(D876,'products worsheet'!A:A,'products worsheet'!D:D)</f>
        <v>L</v>
      </c>
      <c r="L876" t="str">
        <f t="shared" si="26"/>
        <v>Light</v>
      </c>
      <c r="M876" s="5">
        <f>_xlfn.XLOOKUP(D876,'products worsheet'!A:A,'products worsheet'!F:F)</f>
        <v>1</v>
      </c>
      <c r="N876" s="7">
        <f>_xlfn.XLOOKUP(D876,'products worsheet'!A:A,'products worsheet'!G:G)</f>
        <v>12.95</v>
      </c>
      <c r="O876" s="9">
        <f>N876*E876</f>
        <v>25.9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_xlfn.XLOOKUP('orders worksheet'!C877,'customers worsheet'!A:A,'customers worsheet'!B:B)</f>
        <v>Orazio Comber</v>
      </c>
      <c r="G877" s="2" t="str">
        <f>IF(_xlfn.XLOOKUP(F877,'customers worsheet'!B:B,'customers worsheet'!C:C," ",0)=0," ", _xlfn.XLOOKUP(F877,'customers worsheet'!B:B,'customers worsheet'!C:C," ",0))</f>
        <v>ocomberob@goo.gl</v>
      </c>
      <c r="H877" s="2" t="str">
        <f>_xlfn.XLOOKUP(F877,'customers worsheet'!B:B,'customers worsheet'!G:G)</f>
        <v>Ireland</v>
      </c>
      <c r="I877" t="str">
        <f>_xlfn.XLOOKUP(D877,'products worsheet'!A:A,'products worsheet'!B:B)</f>
        <v>Lib</v>
      </c>
      <c r="J877" t="str">
        <f t="shared" si="27"/>
        <v>Liberica</v>
      </c>
      <c r="K877" t="str">
        <f>_xlfn.XLOOKUP(D877,'products worsheet'!A:A,'products worsheet'!D:D)</f>
        <v>M</v>
      </c>
      <c r="L877" t="str">
        <f t="shared" si="26"/>
        <v>Medium</v>
      </c>
      <c r="M877" s="5">
        <f>_xlfn.XLOOKUP(D877,'products worsheet'!A:A,'products worsheet'!F:F)</f>
        <v>0.5</v>
      </c>
      <c r="N877" s="7">
        <f>_xlfn.XLOOKUP(D877,'products worsheet'!A:A,'products worsheet'!G:G)</f>
        <v>8.73</v>
      </c>
      <c r="O877" s="9">
        <f>N877*E877</f>
        <v>43.650000000000006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_xlfn.XLOOKUP('orders worksheet'!C878,'customers worsheet'!A:A,'customers worsheet'!B:B)</f>
        <v>Orazio Comber</v>
      </c>
      <c r="G878" s="2" t="str">
        <f>IF(_xlfn.XLOOKUP(F878,'customers worsheet'!B:B,'customers worsheet'!C:C," ",0)=0," ", _xlfn.XLOOKUP(F878,'customers worsheet'!B:B,'customers worsheet'!C:C," ",0))</f>
        <v>ocomberob@goo.gl</v>
      </c>
      <c r="H878" s="2" t="str">
        <f>_xlfn.XLOOKUP(F878,'customers worsheet'!B:B,'customers worsheet'!G:G)</f>
        <v>Ireland</v>
      </c>
      <c r="I878" t="str">
        <f>_xlfn.XLOOKUP(D878,'products worsheet'!A:A,'products worsheet'!B:B)</f>
        <v>Ara</v>
      </c>
      <c r="J878" t="str">
        <f t="shared" si="27"/>
        <v>Arabica</v>
      </c>
      <c r="K878" t="str">
        <f>_xlfn.XLOOKUP(D878,'products worsheet'!A:A,'products worsheet'!D:D)</f>
        <v>L</v>
      </c>
      <c r="L878" t="str">
        <f t="shared" si="26"/>
        <v>Light</v>
      </c>
      <c r="M878" s="5">
        <f>_xlfn.XLOOKUP(D878,'products worsheet'!A:A,'products worsheet'!F:F)</f>
        <v>0.5</v>
      </c>
      <c r="N878" s="7">
        <f>_xlfn.XLOOKUP(D878,'products worsheet'!A:A,'products worsheet'!G:G)</f>
        <v>7.77</v>
      </c>
      <c r="O878" s="9">
        <f>N878*E878</f>
        <v>46.62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_xlfn.XLOOKUP('orders worksheet'!C879,'customers worsheet'!A:A,'customers worsheet'!B:B)</f>
        <v>Zachary Tramel</v>
      </c>
      <c r="G879" s="2" t="str">
        <f>IF(_xlfn.XLOOKUP(F879,'customers worsheet'!B:B,'customers worsheet'!C:C," ",0)=0," ", _xlfn.XLOOKUP(F879,'customers worsheet'!B:B,'customers worsheet'!C:C," ",0))</f>
        <v>ztramelod@netlog.com</v>
      </c>
      <c r="H879" s="2" t="str">
        <f>_xlfn.XLOOKUP(F879,'customers worsheet'!B:B,'customers worsheet'!G:G)</f>
        <v>United States</v>
      </c>
      <c r="I879" t="str">
        <f>_xlfn.XLOOKUP(D879,'products worsheet'!A:A,'products worsheet'!B:B)</f>
        <v>Lib</v>
      </c>
      <c r="J879" t="str">
        <f t="shared" si="27"/>
        <v>Liberica</v>
      </c>
      <c r="K879" t="str">
        <f>_xlfn.XLOOKUP(D879,'products worsheet'!A:A,'products worsheet'!D:D)</f>
        <v>L</v>
      </c>
      <c r="L879" t="str">
        <f t="shared" si="26"/>
        <v>Light</v>
      </c>
      <c r="M879" s="5">
        <f>_xlfn.XLOOKUP(D879,'products worsheet'!A:A,'products worsheet'!F:F)</f>
        <v>0.5</v>
      </c>
      <c r="N879" s="7">
        <f>_xlfn.XLOOKUP(D879,'products worsheet'!A:A,'products worsheet'!G:G)</f>
        <v>9.51</v>
      </c>
      <c r="O879" s="9">
        <f>N879*E879</f>
        <v>28.53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_xlfn.XLOOKUP('orders worksheet'!C880,'customers worsheet'!A:A,'customers worsheet'!B:B)</f>
        <v>Izaak Primak</v>
      </c>
      <c r="G880" s="2" t="str">
        <f>IF(_xlfn.XLOOKUP(F880,'customers worsheet'!B:B,'customers worsheet'!C:C," ",0)=0," ", _xlfn.XLOOKUP(F880,'customers worsheet'!B:B,'customers worsheet'!C:C," ",0))</f>
        <v xml:space="preserve"> </v>
      </c>
      <c r="H880" s="2" t="str">
        <f>_xlfn.XLOOKUP(F880,'customers worsheet'!B:B,'customers worsheet'!G:G)</f>
        <v>United States</v>
      </c>
      <c r="I880" t="str">
        <f>_xlfn.XLOOKUP(D880,'products worsheet'!A:A,'products worsheet'!B:B)</f>
        <v>Rob</v>
      </c>
      <c r="J880" t="str">
        <f t="shared" si="27"/>
        <v>Robusta</v>
      </c>
      <c r="K880" t="str">
        <f>_xlfn.XLOOKUP(D880,'products worsheet'!A:A,'products worsheet'!D:D)</f>
        <v>L</v>
      </c>
      <c r="L880" t="str">
        <f t="shared" si="26"/>
        <v>Light</v>
      </c>
      <c r="M880" s="5">
        <f>_xlfn.XLOOKUP(D880,'products worsheet'!A:A,'products worsheet'!F:F)</f>
        <v>2.5</v>
      </c>
      <c r="N880" s="7">
        <f>_xlfn.XLOOKUP(D880,'products worsheet'!A:A,'products worsheet'!G:G)</f>
        <v>27.484999999999996</v>
      </c>
      <c r="O880" s="9">
        <f>N880*E880</f>
        <v>27.484999999999996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_xlfn.XLOOKUP('orders worksheet'!C881,'customers worsheet'!A:A,'customers worsheet'!B:B)</f>
        <v>Brittani Thoresbie</v>
      </c>
      <c r="G881" s="2" t="str">
        <f>IF(_xlfn.XLOOKUP(F881,'customers worsheet'!B:B,'customers worsheet'!C:C," ",0)=0," ", _xlfn.XLOOKUP(F881,'customers worsheet'!B:B,'customers worsheet'!C:C," ",0))</f>
        <v xml:space="preserve"> </v>
      </c>
      <c r="H881" s="2" t="str">
        <f>_xlfn.XLOOKUP(F881,'customers worsheet'!B:B,'customers worsheet'!G:G)</f>
        <v>United States</v>
      </c>
      <c r="I881" t="str">
        <f>_xlfn.XLOOKUP(D881,'products worsheet'!A:A,'products worsheet'!B:B)</f>
        <v>Exc</v>
      </c>
      <c r="J881" t="str">
        <f t="shared" si="27"/>
        <v>Excelsa</v>
      </c>
      <c r="K881" t="str">
        <f>_xlfn.XLOOKUP(D881,'products worsheet'!A:A,'products worsheet'!D:D)</f>
        <v>D</v>
      </c>
      <c r="L881" t="str">
        <f t="shared" si="26"/>
        <v>Dark</v>
      </c>
      <c r="M881" s="5">
        <f>_xlfn.XLOOKUP(D881,'products worsheet'!A:A,'products worsheet'!F:F)</f>
        <v>0.2</v>
      </c>
      <c r="N881" s="7">
        <f>_xlfn.XLOOKUP(D881,'products worsheet'!A:A,'products worsheet'!G:G)</f>
        <v>3.645</v>
      </c>
      <c r="O881" s="9">
        <f>N881*E881</f>
        <v>10.935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_xlfn.XLOOKUP('orders worksheet'!C882,'customers worsheet'!A:A,'customers worsheet'!B:B)</f>
        <v>Constanta Hatfull</v>
      </c>
      <c r="G882" s="2" t="str">
        <f>IF(_xlfn.XLOOKUP(F882,'customers worsheet'!B:B,'customers worsheet'!C:C," ",0)=0," ", _xlfn.XLOOKUP(F882,'customers worsheet'!B:B,'customers worsheet'!C:C," ",0))</f>
        <v>chatfullog@ebay.com</v>
      </c>
      <c r="H882" s="2" t="str">
        <f>_xlfn.XLOOKUP(F882,'customers worsheet'!B:B,'customers worsheet'!G:G)</f>
        <v>United States</v>
      </c>
      <c r="I882" t="str">
        <f>_xlfn.XLOOKUP(D882,'products worsheet'!A:A,'products worsheet'!B:B)</f>
        <v>Rob</v>
      </c>
      <c r="J882" t="str">
        <f t="shared" si="27"/>
        <v>Robusta</v>
      </c>
      <c r="K882" t="str">
        <f>_xlfn.XLOOKUP(D882,'products worsheet'!A:A,'products worsheet'!D:D)</f>
        <v>L</v>
      </c>
      <c r="L882" t="str">
        <f t="shared" si="26"/>
        <v>Light</v>
      </c>
      <c r="M882" s="5">
        <f>_xlfn.XLOOKUP(D882,'products worsheet'!A:A,'products worsheet'!F:F)</f>
        <v>0.2</v>
      </c>
      <c r="N882" s="7">
        <f>_xlfn.XLOOKUP(D882,'products worsheet'!A:A,'products worsheet'!G:G)</f>
        <v>3.5849999999999995</v>
      </c>
      <c r="O882" s="9">
        <f>N882*E882</f>
        <v>7.169999999999999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_xlfn.XLOOKUP('orders worksheet'!C883,'customers worsheet'!A:A,'customers worsheet'!B:B)</f>
        <v>Bobbe Castagneto</v>
      </c>
      <c r="G883" s="2" t="str">
        <f>IF(_xlfn.XLOOKUP(F883,'customers worsheet'!B:B,'customers worsheet'!C:C," ",0)=0," ", _xlfn.XLOOKUP(F883,'customers worsheet'!B:B,'customers worsheet'!C:C," ",0))</f>
        <v xml:space="preserve"> </v>
      </c>
      <c r="H883" s="2" t="str">
        <f>_xlfn.XLOOKUP(F883,'customers worsheet'!B:B,'customers worsheet'!G:G)</f>
        <v>United States</v>
      </c>
      <c r="I883" t="str">
        <f>_xlfn.XLOOKUP(D883,'products worsheet'!A:A,'products worsheet'!B:B)</f>
        <v>Ara</v>
      </c>
      <c r="J883" t="str">
        <f t="shared" si="27"/>
        <v>Arabica</v>
      </c>
      <c r="K883" t="str">
        <f>_xlfn.XLOOKUP(D883,'products worsheet'!A:A,'products worsheet'!D:D)</f>
        <v>L</v>
      </c>
      <c r="L883" t="str">
        <f t="shared" si="26"/>
        <v>Light</v>
      </c>
      <c r="M883" s="5">
        <f>_xlfn.XLOOKUP(D883,'products worsheet'!A:A,'products worsheet'!F:F)</f>
        <v>0.2</v>
      </c>
      <c r="N883" s="7">
        <f>_xlfn.XLOOKUP(D883,'products worsheet'!A:A,'products worsheet'!G:G)</f>
        <v>3.8849999999999998</v>
      </c>
      <c r="O883" s="9">
        <f>N883*E883</f>
        <v>23.31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_xlfn.XLOOKUP('orders worksheet'!C884,'customers worsheet'!A:A,'customers worsheet'!B:B)</f>
        <v>Kippie Marrison</v>
      </c>
      <c r="G884" s="2" t="str">
        <f>IF(_xlfn.XLOOKUP(F884,'customers worsheet'!B:B,'customers worsheet'!C:C," ",0)=0," ", _xlfn.XLOOKUP(F884,'customers worsheet'!B:B,'customers worsheet'!C:C," ",0))</f>
        <v>kmarrisonoq@dropbox.com</v>
      </c>
      <c r="H884" s="2" t="str">
        <f>_xlfn.XLOOKUP(F884,'customers worsheet'!B:B,'customers worsheet'!G:G)</f>
        <v>United States</v>
      </c>
      <c r="I884" t="str">
        <f>_xlfn.XLOOKUP(D884,'products worsheet'!A:A,'products worsheet'!B:B)</f>
        <v>Ara</v>
      </c>
      <c r="J884" t="str">
        <f t="shared" si="27"/>
        <v>Arabica</v>
      </c>
      <c r="K884" t="str">
        <f>_xlfn.XLOOKUP(D884,'products worsheet'!A:A,'products worsheet'!D:D)</f>
        <v>D</v>
      </c>
      <c r="L884" t="str">
        <f t="shared" si="26"/>
        <v>Dark</v>
      </c>
      <c r="M884" s="5">
        <f>_xlfn.XLOOKUP(D884,'products worsheet'!A:A,'products worsheet'!F:F)</f>
        <v>2.5</v>
      </c>
      <c r="N884" s="7">
        <f>_xlfn.XLOOKUP(D884,'products worsheet'!A:A,'products worsheet'!G:G)</f>
        <v>22.884999999999998</v>
      </c>
      <c r="O884" s="9">
        <f>N884*E884</f>
        <v>114.42499999999998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_xlfn.XLOOKUP('orders worksheet'!C885,'customers worsheet'!A:A,'customers worsheet'!B:B)</f>
        <v>Lindon Agnolo</v>
      </c>
      <c r="G885" s="2" t="str">
        <f>IF(_xlfn.XLOOKUP(F885,'customers worsheet'!B:B,'customers worsheet'!C:C," ",0)=0," ", _xlfn.XLOOKUP(F885,'customers worsheet'!B:B,'customers worsheet'!C:C," ",0))</f>
        <v>lagnolooj@pinterest.com</v>
      </c>
      <c r="H885" s="2" t="str">
        <f>_xlfn.XLOOKUP(F885,'customers worsheet'!B:B,'customers worsheet'!G:G)</f>
        <v>United States</v>
      </c>
      <c r="I885" t="str">
        <f>_xlfn.XLOOKUP(D885,'products worsheet'!A:A,'products worsheet'!B:B)</f>
        <v>Ara</v>
      </c>
      <c r="J885" t="str">
        <f t="shared" si="27"/>
        <v>Arabica</v>
      </c>
      <c r="K885" t="str">
        <f>_xlfn.XLOOKUP(D885,'products worsheet'!A:A,'products worsheet'!D:D)</f>
        <v>M</v>
      </c>
      <c r="L885" t="str">
        <f t="shared" si="26"/>
        <v>Medium</v>
      </c>
      <c r="M885" s="5">
        <f>_xlfn.XLOOKUP(D885,'products worsheet'!A:A,'products worsheet'!F:F)</f>
        <v>2.5</v>
      </c>
      <c r="N885" s="7">
        <f>_xlfn.XLOOKUP(D885,'products worsheet'!A:A,'products worsheet'!G:G)</f>
        <v>25.874999999999996</v>
      </c>
      <c r="O885" s="9">
        <f>N885*E885</f>
        <v>77.624999999999986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_xlfn.XLOOKUP('orders worksheet'!C886,'customers worsheet'!A:A,'customers worsheet'!B:B)</f>
        <v>Delainey Kiddy</v>
      </c>
      <c r="G886" s="2" t="str">
        <f>IF(_xlfn.XLOOKUP(F886,'customers worsheet'!B:B,'customers worsheet'!C:C," ",0)=0," ", _xlfn.XLOOKUP(F886,'customers worsheet'!B:B,'customers worsheet'!C:C," ",0))</f>
        <v>dkiddyok@fda.gov</v>
      </c>
      <c r="H886" s="2" t="str">
        <f>_xlfn.XLOOKUP(F886,'customers worsheet'!B:B,'customers worsheet'!G:G)</f>
        <v>United States</v>
      </c>
      <c r="I886" t="str">
        <f>_xlfn.XLOOKUP(D886,'products worsheet'!A:A,'products worsheet'!B:B)</f>
        <v>Rob</v>
      </c>
      <c r="J886" t="str">
        <f t="shared" si="27"/>
        <v>Robusta</v>
      </c>
      <c r="K886" t="str">
        <f>_xlfn.XLOOKUP(D886,'products worsheet'!A:A,'products worsheet'!D:D)</f>
        <v>D</v>
      </c>
      <c r="L886" t="str">
        <f t="shared" si="26"/>
        <v>Dark</v>
      </c>
      <c r="M886" s="5">
        <f>_xlfn.XLOOKUP(D886,'products worsheet'!A:A,'products worsheet'!F:F)</f>
        <v>0.5</v>
      </c>
      <c r="N886" s="7">
        <f>_xlfn.XLOOKUP(D886,'products worsheet'!A:A,'products worsheet'!G:G)</f>
        <v>5.3699999999999992</v>
      </c>
      <c r="O886" s="9">
        <f>N886*E886</f>
        <v>5.3699999999999992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_xlfn.XLOOKUP('orders worksheet'!C887,'customers worsheet'!A:A,'customers worsheet'!B:B)</f>
        <v>Helli Petroulis</v>
      </c>
      <c r="G887" s="2" t="str">
        <f>IF(_xlfn.XLOOKUP(F887,'customers worsheet'!B:B,'customers worsheet'!C:C," ",0)=0," ", _xlfn.XLOOKUP(F887,'customers worsheet'!B:B,'customers worsheet'!C:C," ",0))</f>
        <v>hpetroulisol@state.tx.us</v>
      </c>
      <c r="H887" s="2" t="str">
        <f>_xlfn.XLOOKUP(F887,'customers worsheet'!B:B,'customers worsheet'!G:G)</f>
        <v>Ireland</v>
      </c>
      <c r="I887" t="str">
        <f>_xlfn.XLOOKUP(D887,'products worsheet'!A:A,'products worsheet'!B:B)</f>
        <v>Rob</v>
      </c>
      <c r="J887" t="str">
        <f t="shared" si="27"/>
        <v>Robusta</v>
      </c>
      <c r="K887" t="str">
        <f>_xlfn.XLOOKUP(D887,'products worsheet'!A:A,'products worsheet'!D:D)</f>
        <v>D</v>
      </c>
      <c r="L887" t="str">
        <f t="shared" si="26"/>
        <v>Dark</v>
      </c>
      <c r="M887" s="5">
        <f>_xlfn.XLOOKUP(D887,'products worsheet'!A:A,'products worsheet'!F:F)</f>
        <v>2.5</v>
      </c>
      <c r="N887" s="7">
        <f>_xlfn.XLOOKUP(D887,'products worsheet'!A:A,'products worsheet'!G:G)</f>
        <v>20.584999999999997</v>
      </c>
      <c r="O887" s="9">
        <f>N887*E887</f>
        <v>123.50999999999999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_xlfn.XLOOKUP('orders worksheet'!C888,'customers worsheet'!A:A,'customers worsheet'!B:B)</f>
        <v>Marty Scholl</v>
      </c>
      <c r="G888" s="2" t="str">
        <f>IF(_xlfn.XLOOKUP(F888,'customers worsheet'!B:B,'customers worsheet'!C:C," ",0)=0," ", _xlfn.XLOOKUP(F888,'customers worsheet'!B:B,'customers worsheet'!C:C," ",0))</f>
        <v>mschollom@taobao.com</v>
      </c>
      <c r="H888" s="2" t="str">
        <f>_xlfn.XLOOKUP(F888,'customers worsheet'!B:B,'customers worsheet'!G:G)</f>
        <v>United States</v>
      </c>
      <c r="I888" t="str">
        <f>_xlfn.XLOOKUP(D888,'products worsheet'!A:A,'products worsheet'!B:B)</f>
        <v>Lib</v>
      </c>
      <c r="J888" t="str">
        <f t="shared" si="27"/>
        <v>Liberica</v>
      </c>
      <c r="K888" t="str">
        <f>_xlfn.XLOOKUP(D888,'products worsheet'!A:A,'products worsheet'!D:D)</f>
        <v>M</v>
      </c>
      <c r="L888" t="str">
        <f t="shared" si="26"/>
        <v>Medium</v>
      </c>
      <c r="M888" s="5">
        <f>_xlfn.XLOOKUP(D888,'products worsheet'!A:A,'products worsheet'!F:F)</f>
        <v>0.5</v>
      </c>
      <c r="N888" s="7">
        <f>_xlfn.XLOOKUP(D888,'products worsheet'!A:A,'products worsheet'!G:G)</f>
        <v>8.73</v>
      </c>
      <c r="O888" s="9">
        <f>N888*E888</f>
        <v>17.46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_xlfn.XLOOKUP('orders worksheet'!C889,'customers worsheet'!A:A,'customers worsheet'!B:B)</f>
        <v>Kienan Ferson</v>
      </c>
      <c r="G889" s="2" t="str">
        <f>IF(_xlfn.XLOOKUP(F889,'customers worsheet'!B:B,'customers worsheet'!C:C," ",0)=0," ", _xlfn.XLOOKUP(F889,'customers worsheet'!B:B,'customers worsheet'!C:C," ",0))</f>
        <v>kfersonon@g.co</v>
      </c>
      <c r="H889" s="2" t="str">
        <f>_xlfn.XLOOKUP(F889,'customers worsheet'!B:B,'customers worsheet'!G:G)</f>
        <v>United States</v>
      </c>
      <c r="I889" t="str">
        <f>_xlfn.XLOOKUP(D889,'products worsheet'!A:A,'products worsheet'!B:B)</f>
        <v>Exc</v>
      </c>
      <c r="J889" t="str">
        <f t="shared" si="27"/>
        <v>Excelsa</v>
      </c>
      <c r="K889" t="str">
        <f>_xlfn.XLOOKUP(D889,'products worsheet'!A:A,'products worsheet'!D:D)</f>
        <v>L</v>
      </c>
      <c r="L889" t="str">
        <f t="shared" si="26"/>
        <v>Light</v>
      </c>
      <c r="M889" s="5">
        <f>_xlfn.XLOOKUP(D889,'products worsheet'!A:A,'products worsheet'!F:F)</f>
        <v>0.2</v>
      </c>
      <c r="N889" s="7">
        <f>_xlfn.XLOOKUP(D889,'products worsheet'!A:A,'products worsheet'!G:G)</f>
        <v>4.4550000000000001</v>
      </c>
      <c r="O889" s="9">
        <f>N889*E889</f>
        <v>13.365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_xlfn.XLOOKUP('orders worksheet'!C890,'customers worsheet'!A:A,'customers worsheet'!B:B)</f>
        <v>Blake Kelloway</v>
      </c>
      <c r="G890" s="2" t="str">
        <f>IF(_xlfn.XLOOKUP(F890,'customers worsheet'!B:B,'customers worsheet'!C:C," ",0)=0," ", _xlfn.XLOOKUP(F890,'customers worsheet'!B:B,'customers worsheet'!C:C," ",0))</f>
        <v>bkellowayoo@omniture.com</v>
      </c>
      <c r="H890" s="2" t="str">
        <f>_xlfn.XLOOKUP(F890,'customers worsheet'!B:B,'customers worsheet'!G:G)</f>
        <v>United States</v>
      </c>
      <c r="I890" t="str">
        <f>_xlfn.XLOOKUP(D890,'products worsheet'!A:A,'products worsheet'!B:B)</f>
        <v>Ara</v>
      </c>
      <c r="J890" t="str">
        <f t="shared" si="27"/>
        <v>Arabica</v>
      </c>
      <c r="K890" t="str">
        <f>_xlfn.XLOOKUP(D890,'products worsheet'!A:A,'products worsheet'!D:D)</f>
        <v>L</v>
      </c>
      <c r="L890" t="str">
        <f t="shared" si="26"/>
        <v>Light</v>
      </c>
      <c r="M890" s="5">
        <f>_xlfn.XLOOKUP(D890,'products worsheet'!A:A,'products worsheet'!F:F)</f>
        <v>0.2</v>
      </c>
      <c r="N890" s="7">
        <f>_xlfn.XLOOKUP(D890,'products worsheet'!A:A,'products worsheet'!G:G)</f>
        <v>3.8849999999999998</v>
      </c>
      <c r="O890" s="9">
        <f>N890*E890</f>
        <v>7.77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_xlfn.XLOOKUP('orders worksheet'!C891,'customers worsheet'!A:A,'customers worsheet'!B:B)</f>
        <v>Scarlett Oliffe</v>
      </c>
      <c r="G891" s="2" t="str">
        <f>IF(_xlfn.XLOOKUP(F891,'customers worsheet'!B:B,'customers worsheet'!C:C," ",0)=0," ", _xlfn.XLOOKUP(F891,'customers worsheet'!B:B,'customers worsheet'!C:C," ",0))</f>
        <v>soliffeop@yellowbook.com</v>
      </c>
      <c r="H891" s="2" t="str">
        <f>_xlfn.XLOOKUP(F891,'customers worsheet'!B:B,'customers worsheet'!G:G)</f>
        <v>United States</v>
      </c>
      <c r="I891" t="str">
        <f>_xlfn.XLOOKUP(D891,'products worsheet'!A:A,'products worsheet'!B:B)</f>
        <v>Rob</v>
      </c>
      <c r="J891" t="str">
        <f t="shared" si="27"/>
        <v>Robusta</v>
      </c>
      <c r="K891" t="str">
        <f>_xlfn.XLOOKUP(D891,'products worsheet'!A:A,'products worsheet'!D:D)</f>
        <v>D</v>
      </c>
      <c r="L891" t="str">
        <f t="shared" si="26"/>
        <v>Dark</v>
      </c>
      <c r="M891" s="5">
        <f>_xlfn.XLOOKUP(D891,'products worsheet'!A:A,'products worsheet'!F:F)</f>
        <v>0.2</v>
      </c>
      <c r="N891" s="7">
        <f>_xlfn.XLOOKUP(D891,'products worsheet'!A:A,'products worsheet'!G:G)</f>
        <v>2.6849999999999996</v>
      </c>
      <c r="O891" s="9">
        <f>N891*E891</f>
        <v>2.6849999999999996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_xlfn.XLOOKUP('orders worksheet'!C892,'customers worsheet'!A:A,'customers worsheet'!B:B)</f>
        <v>Kippie Marrison</v>
      </c>
      <c r="G892" s="2" t="str">
        <f>IF(_xlfn.XLOOKUP(F892,'customers worsheet'!B:B,'customers worsheet'!C:C," ",0)=0," ", _xlfn.XLOOKUP(F892,'customers worsheet'!B:B,'customers worsheet'!C:C," ",0))</f>
        <v>kmarrisonoq@dropbox.com</v>
      </c>
      <c r="H892" s="2" t="str">
        <f>_xlfn.XLOOKUP(F892,'customers worsheet'!B:B,'customers worsheet'!G:G)</f>
        <v>United States</v>
      </c>
      <c r="I892" t="str">
        <f>_xlfn.XLOOKUP(D892,'products worsheet'!A:A,'products worsheet'!B:B)</f>
        <v>Rob</v>
      </c>
      <c r="J892" t="str">
        <f t="shared" si="27"/>
        <v>Robusta</v>
      </c>
      <c r="K892" t="str">
        <f>_xlfn.XLOOKUP(D892,'products worsheet'!A:A,'products worsheet'!D:D)</f>
        <v>D</v>
      </c>
      <c r="L892" t="str">
        <f t="shared" si="26"/>
        <v>Dark</v>
      </c>
      <c r="M892" s="5">
        <f>_xlfn.XLOOKUP(D892,'products worsheet'!A:A,'products worsheet'!F:F)</f>
        <v>2.5</v>
      </c>
      <c r="N892" s="7">
        <f>_xlfn.XLOOKUP(D892,'products worsheet'!A:A,'products worsheet'!G:G)</f>
        <v>20.584999999999997</v>
      </c>
      <c r="O892" s="9">
        <f>N892*E892</f>
        <v>20.584999999999997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_xlfn.XLOOKUP('orders worksheet'!C893,'customers worsheet'!A:A,'customers worsheet'!B:B)</f>
        <v>Celestia Dolohunty</v>
      </c>
      <c r="G893" s="2" t="str">
        <f>IF(_xlfn.XLOOKUP(F893,'customers worsheet'!B:B,'customers worsheet'!C:C," ",0)=0," ", _xlfn.XLOOKUP(F893,'customers worsheet'!B:B,'customers worsheet'!C:C," ",0))</f>
        <v>cdolohuntyor@dailymail.co.uk</v>
      </c>
      <c r="H893" s="2" t="str">
        <f>_xlfn.XLOOKUP(F893,'customers worsheet'!B:B,'customers worsheet'!G:G)</f>
        <v>United States</v>
      </c>
      <c r="I893" t="str">
        <f>_xlfn.XLOOKUP(D893,'products worsheet'!A:A,'products worsheet'!B:B)</f>
        <v>Ara</v>
      </c>
      <c r="J893" t="str">
        <f t="shared" si="27"/>
        <v>Arabica</v>
      </c>
      <c r="K893" t="str">
        <f>_xlfn.XLOOKUP(D893,'products worsheet'!A:A,'products worsheet'!D:D)</f>
        <v>D</v>
      </c>
      <c r="L893" t="str">
        <f t="shared" si="26"/>
        <v>Dark</v>
      </c>
      <c r="M893" s="5">
        <f>_xlfn.XLOOKUP(D893,'products worsheet'!A:A,'products worsheet'!F:F)</f>
        <v>2.5</v>
      </c>
      <c r="N893" s="7">
        <f>_xlfn.XLOOKUP(D893,'products worsheet'!A:A,'products worsheet'!G:G)</f>
        <v>22.884999999999998</v>
      </c>
      <c r="O893" s="9">
        <f>N893*E893</f>
        <v>114.42499999999998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_xlfn.XLOOKUP('orders worksheet'!C894,'customers worsheet'!A:A,'customers worsheet'!B:B)</f>
        <v>Patsy Vasilenko</v>
      </c>
      <c r="G894" s="2" t="str">
        <f>IF(_xlfn.XLOOKUP(F894,'customers worsheet'!B:B,'customers worsheet'!C:C," ",0)=0," ", _xlfn.XLOOKUP(F894,'customers worsheet'!B:B,'customers worsheet'!C:C," ",0))</f>
        <v>pvasilenkoos@addtoany.com</v>
      </c>
      <c r="H894" s="2" t="str">
        <f>_xlfn.XLOOKUP(F894,'customers worsheet'!B:B,'customers worsheet'!G:G)</f>
        <v>United Kingdom</v>
      </c>
      <c r="I894" t="str">
        <f>_xlfn.XLOOKUP(D894,'products worsheet'!A:A,'products worsheet'!B:B)</f>
        <v>Exc</v>
      </c>
      <c r="J894" t="str">
        <f t="shared" si="27"/>
        <v>Excelsa</v>
      </c>
      <c r="K894" t="str">
        <f>_xlfn.XLOOKUP(D894,'products worsheet'!A:A,'products worsheet'!D:D)</f>
        <v>M</v>
      </c>
      <c r="L894" t="str">
        <f t="shared" si="26"/>
        <v>Medium</v>
      </c>
      <c r="M894" s="5">
        <f>_xlfn.XLOOKUP(D894,'products worsheet'!A:A,'products worsheet'!F:F)</f>
        <v>0.2</v>
      </c>
      <c r="N894" s="7">
        <f>_xlfn.XLOOKUP(D894,'products worsheet'!A:A,'products worsheet'!G:G)</f>
        <v>4.125</v>
      </c>
      <c r="O894" s="9">
        <f>N894*E894</f>
        <v>20.625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_xlfn.XLOOKUP('orders worksheet'!C895,'customers worsheet'!A:A,'customers worsheet'!B:B)</f>
        <v>Raphaela Schankelborg</v>
      </c>
      <c r="G895" s="2" t="str">
        <f>IF(_xlfn.XLOOKUP(F895,'customers worsheet'!B:B,'customers worsheet'!C:C," ",0)=0," ", _xlfn.XLOOKUP(F895,'customers worsheet'!B:B,'customers worsheet'!C:C," ",0))</f>
        <v>rschankelborgot@ameblo.jp</v>
      </c>
      <c r="H895" s="2" t="str">
        <f>_xlfn.XLOOKUP(F895,'customers worsheet'!B:B,'customers worsheet'!G:G)</f>
        <v>United States</v>
      </c>
      <c r="I895" t="str">
        <f>_xlfn.XLOOKUP(D895,'products worsheet'!A:A,'products worsheet'!B:B)</f>
        <v>Lib</v>
      </c>
      <c r="J895" t="str">
        <f t="shared" si="27"/>
        <v>Liberica</v>
      </c>
      <c r="K895" t="str">
        <f>_xlfn.XLOOKUP(D895,'products worsheet'!A:A,'products worsheet'!D:D)</f>
        <v>L</v>
      </c>
      <c r="L895" t="str">
        <f t="shared" si="26"/>
        <v>Light</v>
      </c>
      <c r="M895" s="5">
        <f>_xlfn.XLOOKUP(D895,'products worsheet'!A:A,'products worsheet'!F:F)</f>
        <v>0.5</v>
      </c>
      <c r="N895" s="7">
        <f>_xlfn.XLOOKUP(D895,'products worsheet'!A:A,'products worsheet'!G:G)</f>
        <v>9.51</v>
      </c>
      <c r="O895" s="9">
        <f>N895*E895</f>
        <v>57.06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_xlfn.XLOOKUP('orders worksheet'!C896,'customers worsheet'!A:A,'customers worsheet'!B:B)</f>
        <v>Sharity Wickens</v>
      </c>
      <c r="G896" s="2" t="str">
        <f>IF(_xlfn.XLOOKUP(F896,'customers worsheet'!B:B,'customers worsheet'!C:C," ",0)=0," ", _xlfn.XLOOKUP(F896,'customers worsheet'!B:B,'customers worsheet'!C:C," ",0))</f>
        <v xml:space="preserve"> </v>
      </c>
      <c r="H896" s="2" t="str">
        <f>_xlfn.XLOOKUP(F896,'customers worsheet'!B:B,'customers worsheet'!G:G)</f>
        <v>Ireland</v>
      </c>
      <c r="I896" t="str">
        <f>_xlfn.XLOOKUP(D896,'products worsheet'!A:A,'products worsheet'!B:B)</f>
        <v>Rob</v>
      </c>
      <c r="J896" t="str">
        <f t="shared" si="27"/>
        <v>Robusta</v>
      </c>
      <c r="K896" t="str">
        <f>_xlfn.XLOOKUP(D896,'products worsheet'!A:A,'products worsheet'!D:D)</f>
        <v>D</v>
      </c>
      <c r="L896" t="str">
        <f t="shared" si="26"/>
        <v>Dark</v>
      </c>
      <c r="M896" s="5">
        <f>_xlfn.XLOOKUP(D896,'products worsheet'!A:A,'products worsheet'!F:F)</f>
        <v>2.5</v>
      </c>
      <c r="N896" s="7">
        <f>_xlfn.XLOOKUP(D896,'products worsheet'!A:A,'products worsheet'!G:G)</f>
        <v>20.584999999999997</v>
      </c>
      <c r="O896" s="9">
        <f>N896*E896</f>
        <v>82.339999999999989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_xlfn.XLOOKUP('orders worksheet'!C897,'customers worsheet'!A:A,'customers worsheet'!B:B)</f>
        <v>Derick Snow</v>
      </c>
      <c r="G897" s="2" t="str">
        <f>IF(_xlfn.XLOOKUP(F897,'customers worsheet'!B:B,'customers worsheet'!C:C," ",0)=0," ", _xlfn.XLOOKUP(F897,'customers worsheet'!B:B,'customers worsheet'!C:C," ",0))</f>
        <v xml:space="preserve"> </v>
      </c>
      <c r="H897" s="2" t="str">
        <f>_xlfn.XLOOKUP(F897,'customers worsheet'!B:B,'customers worsheet'!G:G)</f>
        <v>United States</v>
      </c>
      <c r="I897" t="str">
        <f>_xlfn.XLOOKUP(D897,'products worsheet'!A:A,'products worsheet'!B:B)</f>
        <v>Exc</v>
      </c>
      <c r="J897" t="str">
        <f t="shared" si="27"/>
        <v>Excelsa</v>
      </c>
      <c r="K897" t="str">
        <f>_xlfn.XLOOKUP(D897,'products worsheet'!A:A,'products worsheet'!D:D)</f>
        <v>M</v>
      </c>
      <c r="L897" t="str">
        <f t="shared" si="26"/>
        <v>Medium</v>
      </c>
      <c r="M897" s="5">
        <f>_xlfn.XLOOKUP(D897,'products worsheet'!A:A,'products worsheet'!F:F)</f>
        <v>2.5</v>
      </c>
      <c r="N897" s="7">
        <f>_xlfn.XLOOKUP(D897,'products worsheet'!A:A,'products worsheet'!G:G)</f>
        <v>31.624999999999996</v>
      </c>
      <c r="O897" s="9">
        <f>N897*E897</f>
        <v>158.12499999999997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_xlfn.XLOOKUP('orders worksheet'!C898,'customers worsheet'!A:A,'customers worsheet'!B:B)</f>
        <v>Baxy Cargen</v>
      </c>
      <c r="G898" s="2" t="str">
        <f>IF(_xlfn.XLOOKUP(F898,'customers worsheet'!B:B,'customers worsheet'!C:C," ",0)=0," ", _xlfn.XLOOKUP(F898,'customers worsheet'!B:B,'customers worsheet'!C:C," ",0))</f>
        <v>bcargenow@geocities.jp</v>
      </c>
      <c r="H898" s="2" t="str">
        <f>_xlfn.XLOOKUP(F898,'customers worsheet'!B:B,'customers worsheet'!G:G)</f>
        <v>United States</v>
      </c>
      <c r="I898" t="str">
        <f>_xlfn.XLOOKUP(D898,'products worsheet'!A:A,'products worsheet'!B:B)</f>
        <v>Rob</v>
      </c>
      <c r="J898" t="str">
        <f t="shared" si="27"/>
        <v>Robusta</v>
      </c>
      <c r="K898" t="str">
        <f>_xlfn.XLOOKUP(D898,'products worsheet'!A:A,'products worsheet'!D:D)</f>
        <v>D</v>
      </c>
      <c r="L898" t="str">
        <f t="shared" ref="L898:L961" si="28">IF(K898="M","Medium",IF(K898="L","Light",IF(K898="D","Dark","")))</f>
        <v>Dark</v>
      </c>
      <c r="M898" s="5">
        <f>_xlfn.XLOOKUP(D898,'products worsheet'!A:A,'products worsheet'!F:F)</f>
        <v>0.5</v>
      </c>
      <c r="N898" s="7">
        <f>_xlfn.XLOOKUP(D898,'products worsheet'!A:A,'products worsheet'!G:G)</f>
        <v>5.3699999999999992</v>
      </c>
      <c r="O898" s="9">
        <f>N898*E898</f>
        <v>32.22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_xlfn.XLOOKUP('orders worksheet'!C899,'customers worsheet'!A:A,'customers worsheet'!B:B)</f>
        <v>Ryann Stickler</v>
      </c>
      <c r="G899" s="2" t="str">
        <f>IF(_xlfn.XLOOKUP(F899,'customers worsheet'!B:B,'customers worsheet'!C:C," ",0)=0," ", _xlfn.XLOOKUP(F899,'customers worsheet'!B:B,'customers worsheet'!C:C," ",0))</f>
        <v>rsticklerox@printfriendly.com</v>
      </c>
      <c r="H899" s="2" t="str">
        <f>_xlfn.XLOOKUP(F899,'customers worsheet'!B:B,'customers worsheet'!G:G)</f>
        <v>United Kingdom</v>
      </c>
      <c r="I899" t="str">
        <f>_xlfn.XLOOKUP(D899,'products worsheet'!A:A,'products worsheet'!B:B)</f>
        <v>Exc</v>
      </c>
      <c r="J899" t="str">
        <f t="shared" ref="J899:J962" si="29">IF(I899="Rob","Robusta",IF(I899="Exc","Excelsa",IF(I899="Ara","Arabica",IF(I899="Lib","Liberica",""))))</f>
        <v>Excelsa</v>
      </c>
      <c r="K899" t="str">
        <f>_xlfn.XLOOKUP(D899,'products worsheet'!A:A,'products worsheet'!D:D)</f>
        <v>D</v>
      </c>
      <c r="L899" t="str">
        <f t="shared" si="28"/>
        <v>Dark</v>
      </c>
      <c r="M899" s="5">
        <f>_xlfn.XLOOKUP(D899,'products worsheet'!A:A,'products worsheet'!F:F)</f>
        <v>1</v>
      </c>
      <c r="N899" s="7">
        <f>_xlfn.XLOOKUP(D899,'products worsheet'!A:A,'products worsheet'!G:G)</f>
        <v>12.15</v>
      </c>
      <c r="O899" s="9">
        <f>N899*E899</f>
        <v>24.3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_xlfn.XLOOKUP('orders worksheet'!C900,'customers worsheet'!A:A,'customers worsheet'!B:B)</f>
        <v>Daryn Cassius</v>
      </c>
      <c r="G900" s="2" t="str">
        <f>IF(_xlfn.XLOOKUP(F900,'customers worsheet'!B:B,'customers worsheet'!C:C," ",0)=0," ", _xlfn.XLOOKUP(F900,'customers worsheet'!B:B,'customers worsheet'!C:C," ",0))</f>
        <v xml:space="preserve"> </v>
      </c>
      <c r="H900" s="2" t="str">
        <f>_xlfn.XLOOKUP(F900,'customers worsheet'!B:B,'customers worsheet'!G:G)</f>
        <v>United States</v>
      </c>
      <c r="I900" t="str">
        <f>_xlfn.XLOOKUP(D900,'products worsheet'!A:A,'products worsheet'!B:B)</f>
        <v>Rob</v>
      </c>
      <c r="J900" t="str">
        <f t="shared" si="29"/>
        <v>Robusta</v>
      </c>
      <c r="K900" t="str">
        <f>_xlfn.XLOOKUP(D900,'products worsheet'!A:A,'products worsheet'!D:D)</f>
        <v>L</v>
      </c>
      <c r="L900" t="str">
        <f t="shared" si="28"/>
        <v>Light</v>
      </c>
      <c r="M900" s="5">
        <f>_xlfn.XLOOKUP(D900,'products worsheet'!A:A,'products worsheet'!F:F)</f>
        <v>0.5</v>
      </c>
      <c r="N900" s="7">
        <f>_xlfn.XLOOKUP(D900,'products worsheet'!A:A,'products worsheet'!G:G)</f>
        <v>7.169999999999999</v>
      </c>
      <c r="O900" s="9">
        <f>N900*E900</f>
        <v>35.849999999999994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_xlfn.XLOOKUP('orders worksheet'!C901,'customers worsheet'!A:A,'customers worsheet'!B:B)</f>
        <v>Derick Snow</v>
      </c>
      <c r="G901" s="2" t="str">
        <f>IF(_xlfn.XLOOKUP(F901,'customers worsheet'!B:B,'customers worsheet'!C:C," ",0)=0," ", _xlfn.XLOOKUP(F901,'customers worsheet'!B:B,'customers worsheet'!C:C," ",0))</f>
        <v xml:space="preserve"> </v>
      </c>
      <c r="H901" s="2" t="str">
        <f>_xlfn.XLOOKUP(F901,'customers worsheet'!B:B,'customers worsheet'!G:G)</f>
        <v>United States</v>
      </c>
      <c r="I901" t="str">
        <f>_xlfn.XLOOKUP(D901,'products worsheet'!A:A,'products worsheet'!B:B)</f>
        <v>Lib</v>
      </c>
      <c r="J901" t="str">
        <f t="shared" si="29"/>
        <v>Liberica</v>
      </c>
      <c r="K901" t="str">
        <f>_xlfn.XLOOKUP(D901,'products worsheet'!A:A,'products worsheet'!D:D)</f>
        <v>M</v>
      </c>
      <c r="L901" t="str">
        <f t="shared" si="28"/>
        <v>Medium</v>
      </c>
      <c r="M901" s="5">
        <f>_xlfn.XLOOKUP(D901,'products worsheet'!A:A,'products worsheet'!F:F)</f>
        <v>1</v>
      </c>
      <c r="N901" s="7">
        <f>_xlfn.XLOOKUP(D901,'products worsheet'!A:A,'products worsheet'!G:G)</f>
        <v>14.55</v>
      </c>
      <c r="O901" s="9">
        <f>N901*E901</f>
        <v>72.75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_xlfn.XLOOKUP('orders worksheet'!C902,'customers worsheet'!A:A,'customers worsheet'!B:B)</f>
        <v>Skelly Dolohunty</v>
      </c>
      <c r="G902" s="2" t="str">
        <f>IF(_xlfn.XLOOKUP(F902,'customers worsheet'!B:B,'customers worsheet'!C:C," ",0)=0," ", _xlfn.XLOOKUP(F902,'customers worsheet'!B:B,'customers worsheet'!C:C," ",0))</f>
        <v xml:space="preserve"> </v>
      </c>
      <c r="H902" s="2" t="str">
        <f>_xlfn.XLOOKUP(F902,'customers worsheet'!B:B,'customers worsheet'!G:G)</f>
        <v>Ireland</v>
      </c>
      <c r="I902" t="str">
        <f>_xlfn.XLOOKUP(D902,'products worsheet'!A:A,'products worsheet'!B:B)</f>
        <v>Lib</v>
      </c>
      <c r="J902" t="str">
        <f t="shared" si="29"/>
        <v>Liberica</v>
      </c>
      <c r="K902" t="str">
        <f>_xlfn.XLOOKUP(D902,'products worsheet'!A:A,'products worsheet'!D:D)</f>
        <v>L</v>
      </c>
      <c r="L902" t="str">
        <f t="shared" si="28"/>
        <v>Light</v>
      </c>
      <c r="M902" s="5">
        <f>_xlfn.XLOOKUP(D902,'products worsheet'!A:A,'products worsheet'!F:F)</f>
        <v>1</v>
      </c>
      <c r="N902" s="7">
        <f>_xlfn.XLOOKUP(D902,'products worsheet'!A:A,'products worsheet'!G:G)</f>
        <v>15.85</v>
      </c>
      <c r="O902" s="9">
        <f>N902*E902</f>
        <v>47.55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_xlfn.XLOOKUP('orders worksheet'!C903,'customers worsheet'!A:A,'customers worsheet'!B:B)</f>
        <v>Drake Jevon</v>
      </c>
      <c r="G903" s="2" t="str">
        <f>IF(_xlfn.XLOOKUP(F903,'customers worsheet'!B:B,'customers worsheet'!C:C," ",0)=0," ", _xlfn.XLOOKUP(F903,'customers worsheet'!B:B,'customers worsheet'!C:C," ",0))</f>
        <v>djevonp1@ibm.com</v>
      </c>
      <c r="H903" s="2" t="str">
        <f>_xlfn.XLOOKUP(F903,'customers worsheet'!B:B,'customers worsheet'!G:G)</f>
        <v>United States</v>
      </c>
      <c r="I903" t="str">
        <f>_xlfn.XLOOKUP(D903,'products worsheet'!A:A,'products worsheet'!B:B)</f>
        <v>Rob</v>
      </c>
      <c r="J903" t="str">
        <f t="shared" si="29"/>
        <v>Robusta</v>
      </c>
      <c r="K903" t="str">
        <f>_xlfn.XLOOKUP(D903,'products worsheet'!A:A,'products worsheet'!D:D)</f>
        <v>L</v>
      </c>
      <c r="L903" t="str">
        <f t="shared" si="28"/>
        <v>Light</v>
      </c>
      <c r="M903" s="5">
        <f>_xlfn.XLOOKUP(D903,'products worsheet'!A:A,'products worsheet'!F:F)</f>
        <v>0.2</v>
      </c>
      <c r="N903" s="7">
        <f>_xlfn.XLOOKUP(D903,'products worsheet'!A:A,'products worsheet'!G:G)</f>
        <v>3.5849999999999995</v>
      </c>
      <c r="O903" s="9">
        <f>N903*E903</f>
        <v>3.5849999999999995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_xlfn.XLOOKUP('orders worksheet'!C904,'customers worsheet'!A:A,'customers worsheet'!B:B)</f>
        <v>Hall Ranner</v>
      </c>
      <c r="G904" s="2" t="str">
        <f>IF(_xlfn.XLOOKUP(F904,'customers worsheet'!B:B,'customers worsheet'!C:C," ",0)=0," ", _xlfn.XLOOKUP(F904,'customers worsheet'!B:B,'customers worsheet'!C:C," ",0))</f>
        <v>hrannerp2@omniture.com</v>
      </c>
      <c r="H904" s="2" t="str">
        <f>_xlfn.XLOOKUP(F904,'customers worsheet'!B:B,'customers worsheet'!G:G)</f>
        <v>United States</v>
      </c>
      <c r="I904" t="str">
        <f>_xlfn.XLOOKUP(D904,'products worsheet'!A:A,'products worsheet'!B:B)</f>
        <v>Exc</v>
      </c>
      <c r="J904" t="str">
        <f t="shared" si="29"/>
        <v>Excelsa</v>
      </c>
      <c r="K904" t="str">
        <f>_xlfn.XLOOKUP(D904,'products worsheet'!A:A,'products worsheet'!D:D)</f>
        <v>M</v>
      </c>
      <c r="L904" t="str">
        <f t="shared" si="28"/>
        <v>Medium</v>
      </c>
      <c r="M904" s="5">
        <f>_xlfn.XLOOKUP(D904,'products worsheet'!A:A,'products worsheet'!F:F)</f>
        <v>2.5</v>
      </c>
      <c r="N904" s="7">
        <f>_xlfn.XLOOKUP(D904,'products worsheet'!A:A,'products worsheet'!G:G)</f>
        <v>31.624999999999996</v>
      </c>
      <c r="O904" s="9">
        <f>N904*E904</f>
        <v>158.12499999999997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_xlfn.XLOOKUP('orders worksheet'!C905,'customers worsheet'!A:A,'customers worsheet'!B:B)</f>
        <v>Berkly Imrie</v>
      </c>
      <c r="G905" s="2" t="str">
        <f>IF(_xlfn.XLOOKUP(F905,'customers worsheet'!B:B,'customers worsheet'!C:C," ",0)=0," ", _xlfn.XLOOKUP(F905,'customers worsheet'!B:B,'customers worsheet'!C:C," ",0))</f>
        <v>bimriep3@addtoany.com</v>
      </c>
      <c r="H905" s="2" t="str">
        <f>_xlfn.XLOOKUP(F905,'customers worsheet'!B:B,'customers worsheet'!G:G)</f>
        <v>United States</v>
      </c>
      <c r="I905" t="str">
        <f>_xlfn.XLOOKUP(D905,'products worsheet'!A:A,'products worsheet'!B:B)</f>
        <v>Lib</v>
      </c>
      <c r="J905" t="str">
        <f t="shared" si="29"/>
        <v>Liberica</v>
      </c>
      <c r="K905" t="str">
        <f>_xlfn.XLOOKUP(D905,'products worsheet'!A:A,'products worsheet'!D:D)</f>
        <v>M</v>
      </c>
      <c r="L905" t="str">
        <f t="shared" si="28"/>
        <v>Medium</v>
      </c>
      <c r="M905" s="5">
        <f>_xlfn.XLOOKUP(D905,'products worsheet'!A:A,'products worsheet'!F:F)</f>
        <v>0.5</v>
      </c>
      <c r="N905" s="7">
        <f>_xlfn.XLOOKUP(D905,'products worsheet'!A:A,'products worsheet'!G:G)</f>
        <v>8.73</v>
      </c>
      <c r="O905" s="9">
        <f>N905*E905</f>
        <v>17.46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_xlfn.XLOOKUP('orders worksheet'!C906,'customers worsheet'!A:A,'customers worsheet'!B:B)</f>
        <v>Dorey Sopper</v>
      </c>
      <c r="G906" s="2" t="str">
        <f>IF(_xlfn.XLOOKUP(F906,'customers worsheet'!B:B,'customers worsheet'!C:C," ",0)=0," ", _xlfn.XLOOKUP(F906,'customers worsheet'!B:B,'customers worsheet'!C:C," ",0))</f>
        <v>dsopperp4@eventbrite.com</v>
      </c>
      <c r="H906" s="2" t="str">
        <f>_xlfn.XLOOKUP(F906,'customers worsheet'!B:B,'customers worsheet'!G:G)</f>
        <v>United States</v>
      </c>
      <c r="I906" t="str">
        <f>_xlfn.XLOOKUP(D906,'products worsheet'!A:A,'products worsheet'!B:B)</f>
        <v>Ara</v>
      </c>
      <c r="J906" t="str">
        <f t="shared" si="29"/>
        <v>Arabica</v>
      </c>
      <c r="K906" t="str">
        <f>_xlfn.XLOOKUP(D906,'products worsheet'!A:A,'products worsheet'!D:D)</f>
        <v>L</v>
      </c>
      <c r="L906" t="str">
        <f t="shared" si="28"/>
        <v>Light</v>
      </c>
      <c r="M906" s="5">
        <f>_xlfn.XLOOKUP(D906,'products worsheet'!A:A,'products worsheet'!F:F)</f>
        <v>2.5</v>
      </c>
      <c r="N906" s="7">
        <f>_xlfn.XLOOKUP(D906,'products worsheet'!A:A,'products worsheet'!G:G)</f>
        <v>29.784999999999997</v>
      </c>
      <c r="O906" s="9">
        <f>N906*E906</f>
        <v>148.92499999999998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_xlfn.XLOOKUP('orders worksheet'!C907,'customers worsheet'!A:A,'customers worsheet'!B:B)</f>
        <v>Darcy Lochran</v>
      </c>
      <c r="G907" s="2" t="str">
        <f>IF(_xlfn.XLOOKUP(F907,'customers worsheet'!B:B,'customers worsheet'!C:C," ",0)=0," ", _xlfn.XLOOKUP(F907,'customers worsheet'!B:B,'customers worsheet'!C:C," ",0))</f>
        <v xml:space="preserve"> </v>
      </c>
      <c r="H907" s="2" t="str">
        <f>_xlfn.XLOOKUP(F907,'customers worsheet'!B:B,'customers worsheet'!G:G)</f>
        <v>United States</v>
      </c>
      <c r="I907" t="str">
        <f>_xlfn.XLOOKUP(D907,'products worsheet'!A:A,'products worsheet'!B:B)</f>
        <v>Ara</v>
      </c>
      <c r="J907" t="str">
        <f t="shared" si="29"/>
        <v>Arabica</v>
      </c>
      <c r="K907" t="str">
        <f>_xlfn.XLOOKUP(D907,'products worsheet'!A:A,'products worsheet'!D:D)</f>
        <v>M</v>
      </c>
      <c r="L907" t="str">
        <f t="shared" si="28"/>
        <v>Medium</v>
      </c>
      <c r="M907" s="5">
        <f>_xlfn.XLOOKUP(D907,'products worsheet'!A:A,'products worsheet'!F:F)</f>
        <v>0.5</v>
      </c>
      <c r="N907" s="7">
        <f>_xlfn.XLOOKUP(D907,'products worsheet'!A:A,'products worsheet'!G:G)</f>
        <v>6.75</v>
      </c>
      <c r="O907" s="9">
        <f>N907*E907</f>
        <v>40.5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_xlfn.XLOOKUP('orders worksheet'!C908,'customers worsheet'!A:A,'customers worsheet'!B:B)</f>
        <v>Lauritz Ledgley</v>
      </c>
      <c r="G908" s="2" t="str">
        <f>IF(_xlfn.XLOOKUP(F908,'customers worsheet'!B:B,'customers worsheet'!C:C," ",0)=0," ", _xlfn.XLOOKUP(F908,'customers worsheet'!B:B,'customers worsheet'!C:C," ",0))</f>
        <v>lledgleyp6@de.vu</v>
      </c>
      <c r="H908" s="2" t="str">
        <f>_xlfn.XLOOKUP(F908,'customers worsheet'!B:B,'customers worsheet'!G:G)</f>
        <v>United States</v>
      </c>
      <c r="I908" t="str">
        <f>_xlfn.XLOOKUP(D908,'products worsheet'!A:A,'products worsheet'!B:B)</f>
        <v>Ara</v>
      </c>
      <c r="J908" t="str">
        <f t="shared" si="29"/>
        <v>Arabica</v>
      </c>
      <c r="K908" t="str">
        <f>_xlfn.XLOOKUP(D908,'products worsheet'!A:A,'products worsheet'!D:D)</f>
        <v>M</v>
      </c>
      <c r="L908" t="str">
        <f t="shared" si="28"/>
        <v>Medium</v>
      </c>
      <c r="M908" s="5">
        <f>_xlfn.XLOOKUP(D908,'products worsheet'!A:A,'products worsheet'!F:F)</f>
        <v>0.5</v>
      </c>
      <c r="N908" s="7">
        <f>_xlfn.XLOOKUP(D908,'products worsheet'!A:A,'products worsheet'!G:G)</f>
        <v>6.75</v>
      </c>
      <c r="O908" s="9">
        <f>N908*E908</f>
        <v>27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_xlfn.XLOOKUP('orders worksheet'!C909,'customers worsheet'!A:A,'customers worsheet'!B:B)</f>
        <v>Tawnya Menary</v>
      </c>
      <c r="G909" s="2" t="str">
        <f>IF(_xlfn.XLOOKUP(F909,'customers worsheet'!B:B,'customers worsheet'!C:C," ",0)=0," ", _xlfn.XLOOKUP(F909,'customers worsheet'!B:B,'customers worsheet'!C:C," ",0))</f>
        <v>tmenaryp7@phoca.cz</v>
      </c>
      <c r="H909" s="2" t="str">
        <f>_xlfn.XLOOKUP(F909,'customers worsheet'!B:B,'customers worsheet'!G:G)</f>
        <v>United States</v>
      </c>
      <c r="I909" t="str">
        <f>_xlfn.XLOOKUP(D909,'products worsheet'!A:A,'products worsheet'!B:B)</f>
        <v>Lib</v>
      </c>
      <c r="J909" t="str">
        <f t="shared" si="29"/>
        <v>Liberica</v>
      </c>
      <c r="K909" t="str">
        <f>_xlfn.XLOOKUP(D909,'products worsheet'!A:A,'products worsheet'!D:D)</f>
        <v>D</v>
      </c>
      <c r="L909" t="str">
        <f t="shared" si="28"/>
        <v>Dark</v>
      </c>
      <c r="M909" s="5">
        <f>_xlfn.XLOOKUP(D909,'products worsheet'!A:A,'products worsheet'!F:F)</f>
        <v>1</v>
      </c>
      <c r="N909" s="7">
        <f>_xlfn.XLOOKUP(D909,'products worsheet'!A:A,'products worsheet'!G:G)</f>
        <v>12.95</v>
      </c>
      <c r="O909" s="9">
        <f>N909*E909</f>
        <v>38.849999999999994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_xlfn.XLOOKUP('orders worksheet'!C910,'customers worsheet'!A:A,'customers worsheet'!B:B)</f>
        <v>Gustaf Ciccotti</v>
      </c>
      <c r="G910" s="2" t="str">
        <f>IF(_xlfn.XLOOKUP(F910,'customers worsheet'!B:B,'customers worsheet'!C:C," ",0)=0," ", _xlfn.XLOOKUP(F910,'customers worsheet'!B:B,'customers worsheet'!C:C," ",0))</f>
        <v>gciccottip8@so-net.ne.jp</v>
      </c>
      <c r="H910" s="2" t="str">
        <f>_xlfn.XLOOKUP(F910,'customers worsheet'!B:B,'customers worsheet'!G:G)</f>
        <v>United States</v>
      </c>
      <c r="I910" t="str">
        <f>_xlfn.XLOOKUP(D910,'products worsheet'!A:A,'products worsheet'!B:B)</f>
        <v>Rob</v>
      </c>
      <c r="J910" t="str">
        <f t="shared" si="29"/>
        <v>Robusta</v>
      </c>
      <c r="K910" t="str">
        <f>_xlfn.XLOOKUP(D910,'products worsheet'!A:A,'products worsheet'!D:D)</f>
        <v>L</v>
      </c>
      <c r="L910" t="str">
        <f t="shared" si="28"/>
        <v>Light</v>
      </c>
      <c r="M910" s="5">
        <f>_xlfn.XLOOKUP(D910,'products worsheet'!A:A,'products worsheet'!F:F)</f>
        <v>1</v>
      </c>
      <c r="N910" s="7">
        <f>_xlfn.XLOOKUP(D910,'products worsheet'!A:A,'products worsheet'!G:G)</f>
        <v>11.95</v>
      </c>
      <c r="O910" s="9">
        <f>N910*E910</f>
        <v>59.75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_xlfn.XLOOKUP('orders worksheet'!C911,'customers worsheet'!A:A,'customers worsheet'!B:B)</f>
        <v>Bobbe Renner</v>
      </c>
      <c r="G911" s="2" t="str">
        <f>IF(_xlfn.XLOOKUP(F911,'customers worsheet'!B:B,'customers worsheet'!C:C," ",0)=0," ", _xlfn.XLOOKUP(F911,'customers worsheet'!B:B,'customers worsheet'!C:C," ",0))</f>
        <v xml:space="preserve"> </v>
      </c>
      <c r="H911" s="2" t="str">
        <f>_xlfn.XLOOKUP(F911,'customers worsheet'!B:B,'customers worsheet'!G:G)</f>
        <v>United States</v>
      </c>
      <c r="I911" t="str">
        <f>_xlfn.XLOOKUP(D911,'products worsheet'!A:A,'products worsheet'!B:B)</f>
        <v>Rob</v>
      </c>
      <c r="J911" t="str">
        <f t="shared" si="29"/>
        <v>Robusta</v>
      </c>
      <c r="K911" t="str">
        <f>_xlfn.XLOOKUP(D911,'products worsheet'!A:A,'products worsheet'!D:D)</f>
        <v>L</v>
      </c>
      <c r="L911" t="str">
        <f t="shared" si="28"/>
        <v>Light</v>
      </c>
      <c r="M911" s="5">
        <f>_xlfn.XLOOKUP(D911,'products worsheet'!A:A,'products worsheet'!F:F)</f>
        <v>0.2</v>
      </c>
      <c r="N911" s="7">
        <f>_xlfn.XLOOKUP(D911,'products worsheet'!A:A,'products worsheet'!G:G)</f>
        <v>3.5849999999999995</v>
      </c>
      <c r="O911" s="9">
        <f>N911*E911</f>
        <v>10.754999999999999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_xlfn.XLOOKUP('orders worksheet'!C912,'customers worsheet'!A:A,'customers worsheet'!B:B)</f>
        <v>Wilton Jallin</v>
      </c>
      <c r="G912" s="2" t="str">
        <f>IF(_xlfn.XLOOKUP(F912,'customers worsheet'!B:B,'customers worsheet'!C:C," ",0)=0," ", _xlfn.XLOOKUP(F912,'customers worsheet'!B:B,'customers worsheet'!C:C," ",0))</f>
        <v>wjallinpa@pcworld.com</v>
      </c>
      <c r="H912" s="2" t="str">
        <f>_xlfn.XLOOKUP(F912,'customers worsheet'!B:B,'customers worsheet'!G:G)</f>
        <v>United States</v>
      </c>
      <c r="I912" t="str">
        <f>_xlfn.XLOOKUP(D912,'products worsheet'!A:A,'products worsheet'!B:B)</f>
        <v>Ara</v>
      </c>
      <c r="J912" t="str">
        <f t="shared" si="29"/>
        <v>Arabica</v>
      </c>
      <c r="K912" t="str">
        <f>_xlfn.XLOOKUP(D912,'products worsheet'!A:A,'products worsheet'!D:D)</f>
        <v>D</v>
      </c>
      <c r="L912" t="str">
        <f t="shared" si="28"/>
        <v>Dark</v>
      </c>
      <c r="M912" s="5">
        <f>_xlfn.XLOOKUP(D912,'products worsheet'!A:A,'products worsheet'!F:F)</f>
        <v>2.5</v>
      </c>
      <c r="N912" s="7">
        <f>_xlfn.XLOOKUP(D912,'products worsheet'!A:A,'products worsheet'!G:G)</f>
        <v>22.884999999999998</v>
      </c>
      <c r="O912" s="9">
        <f>N912*E912</f>
        <v>91.539999999999992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_xlfn.XLOOKUP('orders worksheet'!C913,'customers worsheet'!A:A,'customers worsheet'!B:B)</f>
        <v>Mindy Bogey</v>
      </c>
      <c r="G913" s="2" t="str">
        <f>IF(_xlfn.XLOOKUP(F913,'customers worsheet'!B:B,'customers worsheet'!C:C," ",0)=0," ", _xlfn.XLOOKUP(F913,'customers worsheet'!B:B,'customers worsheet'!C:C," ",0))</f>
        <v>mbogeypb@thetimes.co.uk</v>
      </c>
      <c r="H913" s="2" t="str">
        <f>_xlfn.XLOOKUP(F913,'customers worsheet'!B:B,'customers worsheet'!G:G)</f>
        <v>United States</v>
      </c>
      <c r="I913" t="str">
        <f>_xlfn.XLOOKUP(D913,'products worsheet'!A:A,'products worsheet'!B:B)</f>
        <v>Ara</v>
      </c>
      <c r="J913" t="str">
        <f t="shared" si="29"/>
        <v>Arabica</v>
      </c>
      <c r="K913" t="str">
        <f>_xlfn.XLOOKUP(D913,'products worsheet'!A:A,'products worsheet'!D:D)</f>
        <v>M</v>
      </c>
      <c r="L913" t="str">
        <f t="shared" si="28"/>
        <v>Medium</v>
      </c>
      <c r="M913" s="5">
        <f>_xlfn.XLOOKUP(D913,'products worsheet'!A:A,'products worsheet'!F:F)</f>
        <v>1</v>
      </c>
      <c r="N913" s="7">
        <f>_xlfn.XLOOKUP(D913,'products worsheet'!A:A,'products worsheet'!G:G)</f>
        <v>11.25</v>
      </c>
      <c r="O913" s="9">
        <f>N913*E913</f>
        <v>45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_xlfn.XLOOKUP('orders worksheet'!C914,'customers worsheet'!A:A,'customers worsheet'!B:B)</f>
        <v>Paulie Fonzone</v>
      </c>
      <c r="G914" s="2" t="str">
        <f>IF(_xlfn.XLOOKUP(F914,'customers worsheet'!B:B,'customers worsheet'!C:C," ",0)=0," ", _xlfn.XLOOKUP(F914,'customers worsheet'!B:B,'customers worsheet'!C:C," ",0))</f>
        <v xml:space="preserve"> </v>
      </c>
      <c r="H914" s="2" t="str">
        <f>_xlfn.XLOOKUP(F914,'customers worsheet'!B:B,'customers worsheet'!G:G)</f>
        <v>United States</v>
      </c>
      <c r="I914" t="str">
        <f>_xlfn.XLOOKUP(D914,'products worsheet'!A:A,'products worsheet'!B:B)</f>
        <v>Rob</v>
      </c>
      <c r="J914" t="str">
        <f t="shared" si="29"/>
        <v>Robusta</v>
      </c>
      <c r="K914" t="str">
        <f>_xlfn.XLOOKUP(D914,'products worsheet'!A:A,'products worsheet'!D:D)</f>
        <v>M</v>
      </c>
      <c r="L914" t="str">
        <f t="shared" si="28"/>
        <v>Medium</v>
      </c>
      <c r="M914" s="5">
        <f>_xlfn.XLOOKUP(D914,'products worsheet'!A:A,'products worsheet'!F:F)</f>
        <v>2.5</v>
      </c>
      <c r="N914" s="7">
        <f>_xlfn.XLOOKUP(D914,'products worsheet'!A:A,'products worsheet'!G:G)</f>
        <v>22.884999999999998</v>
      </c>
      <c r="O914" s="9">
        <f>N914*E914</f>
        <v>137.31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_xlfn.XLOOKUP('orders worksheet'!C915,'customers worsheet'!A:A,'customers worsheet'!B:B)</f>
        <v>Merrile Cobbledick</v>
      </c>
      <c r="G915" s="2" t="str">
        <f>IF(_xlfn.XLOOKUP(F915,'customers worsheet'!B:B,'customers worsheet'!C:C," ",0)=0," ", _xlfn.XLOOKUP(F915,'customers worsheet'!B:B,'customers worsheet'!C:C," ",0))</f>
        <v>mcobbledickpd@ucsd.edu</v>
      </c>
      <c r="H915" s="2" t="str">
        <f>_xlfn.XLOOKUP(F915,'customers worsheet'!B:B,'customers worsheet'!G:G)</f>
        <v>United States</v>
      </c>
      <c r="I915" t="str">
        <f>_xlfn.XLOOKUP(D915,'products worsheet'!A:A,'products worsheet'!B:B)</f>
        <v>Ara</v>
      </c>
      <c r="J915" t="str">
        <f t="shared" si="29"/>
        <v>Arabica</v>
      </c>
      <c r="K915" t="str">
        <f>_xlfn.XLOOKUP(D915,'products worsheet'!A:A,'products worsheet'!D:D)</f>
        <v>M</v>
      </c>
      <c r="L915" t="str">
        <f t="shared" si="28"/>
        <v>Medium</v>
      </c>
      <c r="M915" s="5">
        <f>_xlfn.XLOOKUP(D915,'products worsheet'!A:A,'products worsheet'!F:F)</f>
        <v>0.5</v>
      </c>
      <c r="N915" s="7">
        <f>_xlfn.XLOOKUP(D915,'products worsheet'!A:A,'products worsheet'!G:G)</f>
        <v>6.75</v>
      </c>
      <c r="O915" s="9">
        <f>N915*E915</f>
        <v>6.75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_xlfn.XLOOKUP('orders worksheet'!C916,'customers worsheet'!A:A,'customers worsheet'!B:B)</f>
        <v>Antonius Lewry</v>
      </c>
      <c r="G916" s="2" t="str">
        <f>IF(_xlfn.XLOOKUP(F916,'customers worsheet'!B:B,'customers worsheet'!C:C," ",0)=0," ", _xlfn.XLOOKUP(F916,'customers worsheet'!B:B,'customers worsheet'!C:C," ",0))</f>
        <v>alewrype@whitehouse.gov</v>
      </c>
      <c r="H916" s="2" t="str">
        <f>_xlfn.XLOOKUP(F916,'customers worsheet'!B:B,'customers worsheet'!G:G)</f>
        <v>United States</v>
      </c>
      <c r="I916" t="str">
        <f>_xlfn.XLOOKUP(D916,'products worsheet'!A:A,'products worsheet'!B:B)</f>
        <v>Ara</v>
      </c>
      <c r="J916" t="str">
        <f t="shared" si="29"/>
        <v>Arabica</v>
      </c>
      <c r="K916" t="str">
        <f>_xlfn.XLOOKUP(D916,'products worsheet'!A:A,'products worsheet'!D:D)</f>
        <v>M</v>
      </c>
      <c r="L916" t="str">
        <f t="shared" si="28"/>
        <v>Medium</v>
      </c>
      <c r="M916" s="5">
        <f>_xlfn.XLOOKUP(D916,'products worsheet'!A:A,'products worsheet'!F:F)</f>
        <v>1</v>
      </c>
      <c r="N916" s="7">
        <f>_xlfn.XLOOKUP(D916,'products worsheet'!A:A,'products worsheet'!G:G)</f>
        <v>11.25</v>
      </c>
      <c r="O916" s="9">
        <f>N916*E916</f>
        <v>45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_xlfn.XLOOKUP('orders worksheet'!C917,'customers worsheet'!A:A,'customers worsheet'!B:B)</f>
        <v>Isis Hessel</v>
      </c>
      <c r="G917" s="2" t="str">
        <f>IF(_xlfn.XLOOKUP(F917,'customers worsheet'!B:B,'customers worsheet'!C:C," ",0)=0," ", _xlfn.XLOOKUP(F917,'customers worsheet'!B:B,'customers worsheet'!C:C," ",0))</f>
        <v>ihesselpf@ox.ac.uk</v>
      </c>
      <c r="H917" s="2" t="str">
        <f>_xlfn.XLOOKUP(F917,'customers worsheet'!B:B,'customers worsheet'!G:G)</f>
        <v>United States</v>
      </c>
      <c r="I917" t="str">
        <f>_xlfn.XLOOKUP(D917,'products worsheet'!A:A,'products worsheet'!B:B)</f>
        <v>Exc</v>
      </c>
      <c r="J917" t="str">
        <f t="shared" si="29"/>
        <v>Excelsa</v>
      </c>
      <c r="K917" t="str">
        <f>_xlfn.XLOOKUP(D917,'products worsheet'!A:A,'products worsheet'!D:D)</f>
        <v>D</v>
      </c>
      <c r="L917" t="str">
        <f t="shared" si="28"/>
        <v>Dark</v>
      </c>
      <c r="M917" s="5">
        <f>_xlfn.XLOOKUP(D917,'products worsheet'!A:A,'products worsheet'!F:F)</f>
        <v>2.5</v>
      </c>
      <c r="N917" s="7">
        <f>_xlfn.XLOOKUP(D917,'products worsheet'!A:A,'products worsheet'!G:G)</f>
        <v>27.945</v>
      </c>
      <c r="O917" s="9">
        <f>N917*E917</f>
        <v>83.835000000000008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_xlfn.XLOOKUP('orders worksheet'!C918,'customers worsheet'!A:A,'customers worsheet'!B:B)</f>
        <v>Harland Trematick</v>
      </c>
      <c r="G918" s="2" t="str">
        <f>IF(_xlfn.XLOOKUP(F918,'customers worsheet'!B:B,'customers worsheet'!C:C," ",0)=0," ", _xlfn.XLOOKUP(F918,'customers worsheet'!B:B,'customers worsheet'!C:C," ",0))</f>
        <v xml:space="preserve"> </v>
      </c>
      <c r="H918" s="2" t="str">
        <f>_xlfn.XLOOKUP(F918,'customers worsheet'!B:B,'customers worsheet'!G:G)</f>
        <v>Ireland</v>
      </c>
      <c r="I918" t="str">
        <f>_xlfn.XLOOKUP(D918,'products worsheet'!A:A,'products worsheet'!B:B)</f>
        <v>Exc</v>
      </c>
      <c r="J918" t="str">
        <f t="shared" si="29"/>
        <v>Excelsa</v>
      </c>
      <c r="K918" t="str">
        <f>_xlfn.XLOOKUP(D918,'products worsheet'!A:A,'products worsheet'!D:D)</f>
        <v>D</v>
      </c>
      <c r="L918" t="str">
        <f t="shared" si="28"/>
        <v>Dark</v>
      </c>
      <c r="M918" s="5">
        <f>_xlfn.XLOOKUP(D918,'products worsheet'!A:A,'products worsheet'!F:F)</f>
        <v>0.2</v>
      </c>
      <c r="N918" s="7">
        <f>_xlfn.XLOOKUP(D918,'products worsheet'!A:A,'products worsheet'!G:G)</f>
        <v>3.645</v>
      </c>
      <c r="O918" s="9">
        <f>N918*E918</f>
        <v>3.645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_xlfn.XLOOKUP('orders worksheet'!C919,'customers worsheet'!A:A,'customers worsheet'!B:B)</f>
        <v>Chloris Sorrell</v>
      </c>
      <c r="G919" s="2" t="str">
        <f>IF(_xlfn.XLOOKUP(F919,'customers worsheet'!B:B,'customers worsheet'!C:C," ",0)=0," ", _xlfn.XLOOKUP(F919,'customers worsheet'!B:B,'customers worsheet'!C:C," ",0))</f>
        <v>csorrellph@amazon.com</v>
      </c>
      <c r="H919" s="2" t="str">
        <f>_xlfn.XLOOKUP(F919,'customers worsheet'!B:B,'customers worsheet'!G:G)</f>
        <v>United Kingdom</v>
      </c>
      <c r="I919" t="str">
        <f>_xlfn.XLOOKUP(D919,'products worsheet'!A:A,'products worsheet'!B:B)</f>
        <v>Ara</v>
      </c>
      <c r="J919" t="str">
        <f t="shared" si="29"/>
        <v>Arabica</v>
      </c>
      <c r="K919" t="str">
        <f>_xlfn.XLOOKUP(D919,'products worsheet'!A:A,'products worsheet'!D:D)</f>
        <v>M</v>
      </c>
      <c r="L919" t="str">
        <f t="shared" si="28"/>
        <v>Medium</v>
      </c>
      <c r="M919" s="5">
        <f>_xlfn.XLOOKUP(D919,'products worsheet'!A:A,'products worsheet'!F:F)</f>
        <v>0.5</v>
      </c>
      <c r="N919" s="7">
        <f>_xlfn.XLOOKUP(D919,'products worsheet'!A:A,'products worsheet'!G:G)</f>
        <v>6.75</v>
      </c>
      <c r="O919" s="9">
        <f>N919*E919</f>
        <v>6.75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_xlfn.XLOOKUP('orders worksheet'!C920,'customers worsheet'!A:A,'customers worsheet'!B:B)</f>
        <v>Chloris Sorrell</v>
      </c>
      <c r="G920" s="2" t="str">
        <f>IF(_xlfn.XLOOKUP(F920,'customers worsheet'!B:B,'customers worsheet'!C:C," ",0)=0," ", _xlfn.XLOOKUP(F920,'customers worsheet'!B:B,'customers worsheet'!C:C," ",0))</f>
        <v>csorrellph@amazon.com</v>
      </c>
      <c r="H920" s="2" t="str">
        <f>_xlfn.XLOOKUP(F920,'customers worsheet'!B:B,'customers worsheet'!G:G)</f>
        <v>United Kingdom</v>
      </c>
      <c r="I920" t="str">
        <f>_xlfn.XLOOKUP(D920,'products worsheet'!A:A,'products worsheet'!B:B)</f>
        <v>Exc</v>
      </c>
      <c r="J920" t="str">
        <f t="shared" si="29"/>
        <v>Excelsa</v>
      </c>
      <c r="K920" t="str">
        <f>_xlfn.XLOOKUP(D920,'products worsheet'!A:A,'products worsheet'!D:D)</f>
        <v>D</v>
      </c>
      <c r="L920" t="str">
        <f t="shared" si="28"/>
        <v>Dark</v>
      </c>
      <c r="M920" s="5">
        <f>_xlfn.XLOOKUP(D920,'products worsheet'!A:A,'products worsheet'!F:F)</f>
        <v>0.5</v>
      </c>
      <c r="N920" s="7">
        <f>_xlfn.XLOOKUP(D920,'products worsheet'!A:A,'products worsheet'!G:G)</f>
        <v>7.29</v>
      </c>
      <c r="O920" s="9">
        <f>N920*E920</f>
        <v>21.87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_xlfn.XLOOKUP('orders worksheet'!C921,'customers worsheet'!A:A,'customers worsheet'!B:B)</f>
        <v>Quintina Heavyside</v>
      </c>
      <c r="G921" s="2" t="str">
        <f>IF(_xlfn.XLOOKUP(F921,'customers worsheet'!B:B,'customers worsheet'!C:C," ",0)=0," ", _xlfn.XLOOKUP(F921,'customers worsheet'!B:B,'customers worsheet'!C:C," ",0))</f>
        <v>qheavysidepj@unc.edu</v>
      </c>
      <c r="H921" s="2" t="str">
        <f>_xlfn.XLOOKUP(F921,'customers worsheet'!B:B,'customers worsheet'!G:G)</f>
        <v>United States</v>
      </c>
      <c r="I921" t="str">
        <f>_xlfn.XLOOKUP(D921,'products worsheet'!A:A,'products worsheet'!B:B)</f>
        <v>Rob</v>
      </c>
      <c r="J921" t="str">
        <f t="shared" si="29"/>
        <v>Robusta</v>
      </c>
      <c r="K921" t="str">
        <f>_xlfn.XLOOKUP(D921,'products worsheet'!A:A,'products worsheet'!D:D)</f>
        <v>D</v>
      </c>
      <c r="L921" t="str">
        <f t="shared" si="28"/>
        <v>Dark</v>
      </c>
      <c r="M921" s="5">
        <f>_xlfn.XLOOKUP(D921,'products worsheet'!A:A,'products worsheet'!F:F)</f>
        <v>0.2</v>
      </c>
      <c r="N921" s="7">
        <f>_xlfn.XLOOKUP(D921,'products worsheet'!A:A,'products worsheet'!G:G)</f>
        <v>2.6849999999999996</v>
      </c>
      <c r="O921" s="9">
        <f>N921*E921</f>
        <v>13.424999999999997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_xlfn.XLOOKUP('orders worksheet'!C922,'customers worsheet'!A:A,'customers worsheet'!B:B)</f>
        <v>Hadley Reuven</v>
      </c>
      <c r="G922" s="2" t="str">
        <f>IF(_xlfn.XLOOKUP(F922,'customers worsheet'!B:B,'customers worsheet'!C:C," ",0)=0," ", _xlfn.XLOOKUP(F922,'customers worsheet'!B:B,'customers worsheet'!C:C," ",0))</f>
        <v>hreuvenpk@whitehouse.gov</v>
      </c>
      <c r="H922" s="2" t="str">
        <f>_xlfn.XLOOKUP(F922,'customers worsheet'!B:B,'customers worsheet'!G:G)</f>
        <v>United States</v>
      </c>
      <c r="I922" t="str">
        <f>_xlfn.XLOOKUP(D922,'products worsheet'!A:A,'products worsheet'!B:B)</f>
        <v>Rob</v>
      </c>
      <c r="J922" t="str">
        <f t="shared" si="29"/>
        <v>Robusta</v>
      </c>
      <c r="K922" t="str">
        <f>_xlfn.XLOOKUP(D922,'products worsheet'!A:A,'products worsheet'!D:D)</f>
        <v>D</v>
      </c>
      <c r="L922" t="str">
        <f t="shared" si="28"/>
        <v>Dark</v>
      </c>
      <c r="M922" s="5">
        <f>_xlfn.XLOOKUP(D922,'products worsheet'!A:A,'products worsheet'!F:F)</f>
        <v>2.5</v>
      </c>
      <c r="N922" s="7">
        <f>_xlfn.XLOOKUP(D922,'products worsheet'!A:A,'products worsheet'!G:G)</f>
        <v>20.584999999999997</v>
      </c>
      <c r="O922" s="9">
        <f>N922*E922</f>
        <v>123.50999999999999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_xlfn.XLOOKUP('orders worksheet'!C923,'customers worsheet'!A:A,'customers worsheet'!B:B)</f>
        <v>Mitch Attwool</v>
      </c>
      <c r="G923" s="2" t="str">
        <f>IF(_xlfn.XLOOKUP(F923,'customers worsheet'!B:B,'customers worsheet'!C:C," ",0)=0," ", _xlfn.XLOOKUP(F923,'customers worsheet'!B:B,'customers worsheet'!C:C," ",0))</f>
        <v>mattwoolpl@nba.com</v>
      </c>
      <c r="H923" s="2" t="str">
        <f>_xlfn.XLOOKUP(F923,'customers worsheet'!B:B,'customers worsheet'!G:G)</f>
        <v>United States</v>
      </c>
      <c r="I923" t="str">
        <f>_xlfn.XLOOKUP(D923,'products worsheet'!A:A,'products worsheet'!B:B)</f>
        <v>Lib</v>
      </c>
      <c r="J923" t="str">
        <f t="shared" si="29"/>
        <v>Liberica</v>
      </c>
      <c r="K923" t="str">
        <f>_xlfn.XLOOKUP(D923,'products worsheet'!A:A,'products worsheet'!D:D)</f>
        <v>D</v>
      </c>
      <c r="L923" t="str">
        <f t="shared" si="28"/>
        <v>Dark</v>
      </c>
      <c r="M923" s="5">
        <f>_xlfn.XLOOKUP(D923,'products worsheet'!A:A,'products worsheet'!F:F)</f>
        <v>0.2</v>
      </c>
      <c r="N923" s="7">
        <f>_xlfn.XLOOKUP(D923,'products worsheet'!A:A,'products worsheet'!G:G)</f>
        <v>3.8849999999999998</v>
      </c>
      <c r="O923" s="9">
        <f>N923*E923</f>
        <v>7.77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_xlfn.XLOOKUP('orders worksheet'!C924,'customers worsheet'!A:A,'customers worsheet'!B:B)</f>
        <v>Charin Maplethorp</v>
      </c>
      <c r="G924" s="2" t="str">
        <f>IF(_xlfn.XLOOKUP(F924,'customers worsheet'!B:B,'customers worsheet'!C:C," ",0)=0," ", _xlfn.XLOOKUP(F924,'customers worsheet'!B:B,'customers worsheet'!C:C," ",0))</f>
        <v xml:space="preserve"> </v>
      </c>
      <c r="H924" s="2" t="str">
        <f>_xlfn.XLOOKUP(F924,'customers worsheet'!B:B,'customers worsheet'!G:G)</f>
        <v>United States</v>
      </c>
      <c r="I924" t="str">
        <f>_xlfn.XLOOKUP(D924,'products worsheet'!A:A,'products worsheet'!B:B)</f>
        <v>Ara</v>
      </c>
      <c r="J924" t="str">
        <f t="shared" si="29"/>
        <v>Arabica</v>
      </c>
      <c r="K924" t="str">
        <f>_xlfn.XLOOKUP(D924,'products worsheet'!A:A,'products worsheet'!D:D)</f>
        <v>M</v>
      </c>
      <c r="L924" t="str">
        <f t="shared" si="28"/>
        <v>Medium</v>
      </c>
      <c r="M924" s="5">
        <f>_xlfn.XLOOKUP(D924,'products worsheet'!A:A,'products worsheet'!F:F)</f>
        <v>1</v>
      </c>
      <c r="N924" s="7">
        <f>_xlfn.XLOOKUP(D924,'products worsheet'!A:A,'products worsheet'!G:G)</f>
        <v>11.25</v>
      </c>
      <c r="O924" s="9">
        <f>N924*E924</f>
        <v>67.5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_xlfn.XLOOKUP('orders worksheet'!C925,'customers worsheet'!A:A,'customers worsheet'!B:B)</f>
        <v>Goldie Wynes</v>
      </c>
      <c r="G925" s="2" t="str">
        <f>IF(_xlfn.XLOOKUP(F925,'customers worsheet'!B:B,'customers worsheet'!C:C," ",0)=0," ", _xlfn.XLOOKUP(F925,'customers worsheet'!B:B,'customers worsheet'!C:C," ",0))</f>
        <v>gwynespn@dagondesign.com</v>
      </c>
      <c r="H925" s="2" t="str">
        <f>_xlfn.XLOOKUP(F925,'customers worsheet'!B:B,'customers worsheet'!G:G)</f>
        <v>United States</v>
      </c>
      <c r="I925" t="str">
        <f>_xlfn.XLOOKUP(D925,'products worsheet'!A:A,'products worsheet'!B:B)</f>
        <v>Exc</v>
      </c>
      <c r="J925" t="str">
        <f t="shared" si="29"/>
        <v>Excelsa</v>
      </c>
      <c r="K925" t="str">
        <f>_xlfn.XLOOKUP(D925,'products worsheet'!A:A,'products worsheet'!D:D)</f>
        <v>D</v>
      </c>
      <c r="L925" t="str">
        <f t="shared" si="28"/>
        <v>Dark</v>
      </c>
      <c r="M925" s="5">
        <f>_xlfn.XLOOKUP(D925,'products worsheet'!A:A,'products worsheet'!F:F)</f>
        <v>2.5</v>
      </c>
      <c r="N925" s="7">
        <f>_xlfn.XLOOKUP(D925,'products worsheet'!A:A,'products worsheet'!G:G)</f>
        <v>27.945</v>
      </c>
      <c r="O925" s="9">
        <f>N925*E925</f>
        <v>27.945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_xlfn.XLOOKUP('orders worksheet'!C926,'customers worsheet'!A:A,'customers worsheet'!B:B)</f>
        <v>Celie MacCourt</v>
      </c>
      <c r="G926" s="2" t="str">
        <f>IF(_xlfn.XLOOKUP(F926,'customers worsheet'!B:B,'customers worsheet'!C:C," ",0)=0," ", _xlfn.XLOOKUP(F926,'customers worsheet'!B:B,'customers worsheet'!C:C," ",0))</f>
        <v>cmaccourtpo@amazon.com</v>
      </c>
      <c r="H926" s="2" t="str">
        <f>_xlfn.XLOOKUP(F926,'customers worsheet'!B:B,'customers worsheet'!G:G)</f>
        <v>United States</v>
      </c>
      <c r="I926" t="str">
        <f>_xlfn.XLOOKUP(D926,'products worsheet'!A:A,'products worsheet'!B:B)</f>
        <v>Ara</v>
      </c>
      <c r="J926" t="str">
        <f t="shared" si="29"/>
        <v>Arabica</v>
      </c>
      <c r="K926" t="str">
        <f>_xlfn.XLOOKUP(D926,'products worsheet'!A:A,'products worsheet'!D:D)</f>
        <v>L</v>
      </c>
      <c r="L926" t="str">
        <f t="shared" si="28"/>
        <v>Light</v>
      </c>
      <c r="M926" s="5">
        <f>_xlfn.XLOOKUP(D926,'products worsheet'!A:A,'products worsheet'!F:F)</f>
        <v>2.5</v>
      </c>
      <c r="N926" s="7">
        <f>_xlfn.XLOOKUP(D926,'products worsheet'!A:A,'products worsheet'!G:G)</f>
        <v>29.784999999999997</v>
      </c>
      <c r="O926" s="9">
        <f>N926*E926</f>
        <v>89.35499999999999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_xlfn.XLOOKUP('orders worksheet'!C927,'customers worsheet'!A:A,'customers worsheet'!B:B)</f>
        <v>Derick Snow</v>
      </c>
      <c r="G927" s="2" t="str">
        <f>IF(_xlfn.XLOOKUP(F927,'customers worsheet'!B:B,'customers worsheet'!C:C," ",0)=0," ", _xlfn.XLOOKUP(F927,'customers worsheet'!B:B,'customers worsheet'!C:C," ",0))</f>
        <v xml:space="preserve"> </v>
      </c>
      <c r="H927" s="2" t="str">
        <f>_xlfn.XLOOKUP(F927,'customers worsheet'!B:B,'customers worsheet'!G:G)</f>
        <v>United States</v>
      </c>
      <c r="I927" t="str">
        <f>_xlfn.XLOOKUP(D927,'products worsheet'!A:A,'products worsheet'!B:B)</f>
        <v>Ara</v>
      </c>
      <c r="J927" t="str">
        <f t="shared" si="29"/>
        <v>Arabica</v>
      </c>
      <c r="K927" t="str">
        <f>_xlfn.XLOOKUP(D927,'products worsheet'!A:A,'products worsheet'!D:D)</f>
        <v>M</v>
      </c>
      <c r="L927" t="str">
        <f t="shared" si="28"/>
        <v>Medium</v>
      </c>
      <c r="M927" s="5">
        <f>_xlfn.XLOOKUP(D927,'products worsheet'!A:A,'products worsheet'!F:F)</f>
        <v>0.5</v>
      </c>
      <c r="N927" s="7">
        <f>_xlfn.XLOOKUP(D927,'products worsheet'!A:A,'products worsheet'!G:G)</f>
        <v>6.75</v>
      </c>
      <c r="O927" s="9">
        <f>N927*E927</f>
        <v>20.25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_xlfn.XLOOKUP('orders worksheet'!C928,'customers worsheet'!A:A,'customers worsheet'!B:B)</f>
        <v>Evy Wilsone</v>
      </c>
      <c r="G928" s="2" t="str">
        <f>IF(_xlfn.XLOOKUP(F928,'customers worsheet'!B:B,'customers worsheet'!C:C," ",0)=0," ", _xlfn.XLOOKUP(F928,'customers worsheet'!B:B,'customers worsheet'!C:C," ",0))</f>
        <v>ewilsonepq@eepurl.com</v>
      </c>
      <c r="H928" s="2" t="str">
        <f>_xlfn.XLOOKUP(F928,'customers worsheet'!B:B,'customers worsheet'!G:G)</f>
        <v>United States</v>
      </c>
      <c r="I928" t="str">
        <f>_xlfn.XLOOKUP(D928,'products worsheet'!A:A,'products worsheet'!B:B)</f>
        <v>Ara</v>
      </c>
      <c r="J928" t="str">
        <f t="shared" si="29"/>
        <v>Arabica</v>
      </c>
      <c r="K928" t="str">
        <f>_xlfn.XLOOKUP(D928,'products worsheet'!A:A,'products worsheet'!D:D)</f>
        <v>M</v>
      </c>
      <c r="L928" t="str">
        <f t="shared" si="28"/>
        <v>Medium</v>
      </c>
      <c r="M928" s="5">
        <f>_xlfn.XLOOKUP(D928,'products worsheet'!A:A,'products worsheet'!F:F)</f>
        <v>0.5</v>
      </c>
      <c r="N928" s="7">
        <f>_xlfn.XLOOKUP(D928,'products worsheet'!A:A,'products worsheet'!G:G)</f>
        <v>6.75</v>
      </c>
      <c r="O928" s="9">
        <f>N928*E928</f>
        <v>33.75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_xlfn.XLOOKUP('orders worksheet'!C929,'customers worsheet'!A:A,'customers worsheet'!B:B)</f>
        <v>Dolores Duffie</v>
      </c>
      <c r="G929" s="2" t="str">
        <f>IF(_xlfn.XLOOKUP(F929,'customers worsheet'!B:B,'customers worsheet'!C:C," ",0)=0," ", _xlfn.XLOOKUP(F929,'customers worsheet'!B:B,'customers worsheet'!C:C," ",0))</f>
        <v>dduffiepr@time.com</v>
      </c>
      <c r="H929" s="2" t="str">
        <f>_xlfn.XLOOKUP(F929,'customers worsheet'!B:B,'customers worsheet'!G:G)</f>
        <v>United States</v>
      </c>
      <c r="I929" t="str">
        <f>_xlfn.XLOOKUP(D929,'products worsheet'!A:A,'products worsheet'!B:B)</f>
        <v>Exc</v>
      </c>
      <c r="J929" t="str">
        <f t="shared" si="29"/>
        <v>Excelsa</v>
      </c>
      <c r="K929" t="str">
        <f>_xlfn.XLOOKUP(D929,'products worsheet'!A:A,'products worsheet'!D:D)</f>
        <v>D</v>
      </c>
      <c r="L929" t="str">
        <f t="shared" si="28"/>
        <v>Dark</v>
      </c>
      <c r="M929" s="5">
        <f>_xlfn.XLOOKUP(D929,'products worsheet'!A:A,'products worsheet'!F:F)</f>
        <v>2.5</v>
      </c>
      <c r="N929" s="7">
        <f>_xlfn.XLOOKUP(D929,'products worsheet'!A:A,'products worsheet'!G:G)</f>
        <v>27.945</v>
      </c>
      <c r="O929" s="9">
        <f>N929*E929</f>
        <v>111.78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_xlfn.XLOOKUP('orders worksheet'!C930,'customers worsheet'!A:A,'customers worsheet'!B:B)</f>
        <v>Mathilda Matiasek</v>
      </c>
      <c r="G930" s="2" t="str">
        <f>IF(_xlfn.XLOOKUP(F930,'customers worsheet'!B:B,'customers worsheet'!C:C," ",0)=0," ", _xlfn.XLOOKUP(F930,'customers worsheet'!B:B,'customers worsheet'!C:C," ",0))</f>
        <v>mmatiasekps@ucoz.ru</v>
      </c>
      <c r="H930" s="2" t="str">
        <f>_xlfn.XLOOKUP(F930,'customers worsheet'!B:B,'customers worsheet'!G:G)</f>
        <v>United States</v>
      </c>
      <c r="I930" t="str">
        <f>_xlfn.XLOOKUP(D930,'products worsheet'!A:A,'products worsheet'!B:B)</f>
        <v>Exc</v>
      </c>
      <c r="J930" t="str">
        <f t="shared" si="29"/>
        <v>Excelsa</v>
      </c>
      <c r="K930" t="str">
        <f>_xlfn.XLOOKUP(D930,'products worsheet'!A:A,'products worsheet'!D:D)</f>
        <v>M</v>
      </c>
      <c r="L930" t="str">
        <f t="shared" si="28"/>
        <v>Medium</v>
      </c>
      <c r="M930" s="5">
        <f>_xlfn.XLOOKUP(D930,'products worsheet'!A:A,'products worsheet'!F:F)</f>
        <v>2.5</v>
      </c>
      <c r="N930" s="7">
        <f>_xlfn.XLOOKUP(D930,'products worsheet'!A:A,'products worsheet'!G:G)</f>
        <v>31.624999999999996</v>
      </c>
      <c r="O930" s="9">
        <f>N930*E930</f>
        <v>63.249999999999993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_xlfn.XLOOKUP('orders worksheet'!C931,'customers worsheet'!A:A,'customers worsheet'!B:B)</f>
        <v>Jarred Camillo</v>
      </c>
      <c r="G931" s="2" t="str">
        <f>IF(_xlfn.XLOOKUP(F931,'customers worsheet'!B:B,'customers worsheet'!C:C," ",0)=0," ", _xlfn.XLOOKUP(F931,'customers worsheet'!B:B,'customers worsheet'!C:C," ",0))</f>
        <v>jcamillopt@shinystat.com</v>
      </c>
      <c r="H931" s="2" t="str">
        <f>_xlfn.XLOOKUP(F931,'customers worsheet'!B:B,'customers worsheet'!G:G)</f>
        <v>United States</v>
      </c>
      <c r="I931" t="str">
        <f>_xlfn.XLOOKUP(D931,'products worsheet'!A:A,'products worsheet'!B:B)</f>
        <v>Exc</v>
      </c>
      <c r="J931" t="str">
        <f t="shared" si="29"/>
        <v>Excelsa</v>
      </c>
      <c r="K931" t="str">
        <f>_xlfn.XLOOKUP(D931,'products worsheet'!A:A,'products worsheet'!D:D)</f>
        <v>L</v>
      </c>
      <c r="L931" t="str">
        <f t="shared" si="28"/>
        <v>Light</v>
      </c>
      <c r="M931" s="5">
        <f>_xlfn.XLOOKUP(D931,'products worsheet'!A:A,'products worsheet'!F:F)</f>
        <v>0.2</v>
      </c>
      <c r="N931" s="7">
        <f>_xlfn.XLOOKUP(D931,'products worsheet'!A:A,'products worsheet'!G:G)</f>
        <v>4.4550000000000001</v>
      </c>
      <c r="O931" s="9">
        <f>N931*E931</f>
        <v>8.91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_xlfn.XLOOKUP('orders worksheet'!C932,'customers worsheet'!A:A,'customers worsheet'!B:B)</f>
        <v>Kameko Philbrick</v>
      </c>
      <c r="G932" s="2" t="str">
        <f>IF(_xlfn.XLOOKUP(F932,'customers worsheet'!B:B,'customers worsheet'!C:C," ",0)=0," ", _xlfn.XLOOKUP(F932,'customers worsheet'!B:B,'customers worsheet'!C:C," ",0))</f>
        <v>kphilbrickpu@cdc.gov</v>
      </c>
      <c r="H932" s="2" t="str">
        <f>_xlfn.XLOOKUP(F932,'customers worsheet'!B:B,'customers worsheet'!G:G)</f>
        <v>United States</v>
      </c>
      <c r="I932" t="str">
        <f>_xlfn.XLOOKUP(D932,'products worsheet'!A:A,'products worsheet'!B:B)</f>
        <v>Exc</v>
      </c>
      <c r="J932" t="str">
        <f t="shared" si="29"/>
        <v>Excelsa</v>
      </c>
      <c r="K932" t="str">
        <f>_xlfn.XLOOKUP(D932,'products worsheet'!A:A,'products worsheet'!D:D)</f>
        <v>D</v>
      </c>
      <c r="L932" t="str">
        <f t="shared" si="28"/>
        <v>Dark</v>
      </c>
      <c r="M932" s="5">
        <f>_xlfn.XLOOKUP(D932,'products worsheet'!A:A,'products worsheet'!F:F)</f>
        <v>1</v>
      </c>
      <c r="N932" s="7">
        <f>_xlfn.XLOOKUP(D932,'products worsheet'!A:A,'products worsheet'!G:G)</f>
        <v>12.15</v>
      </c>
      <c r="O932" s="9">
        <f>N932*E932</f>
        <v>12.15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_xlfn.XLOOKUP('orders worksheet'!C933,'customers worsheet'!A:A,'customers worsheet'!B:B)</f>
        <v>Mallory Shrimpling</v>
      </c>
      <c r="G933" s="2" t="str">
        <f>IF(_xlfn.XLOOKUP(F933,'customers worsheet'!B:B,'customers worsheet'!C:C," ",0)=0," ", _xlfn.XLOOKUP(F933,'customers worsheet'!B:B,'customers worsheet'!C:C," ",0))</f>
        <v xml:space="preserve"> </v>
      </c>
      <c r="H933" s="2" t="str">
        <f>_xlfn.XLOOKUP(F933,'customers worsheet'!B:B,'customers worsheet'!G:G)</f>
        <v>United States</v>
      </c>
      <c r="I933" t="str">
        <f>_xlfn.XLOOKUP(D933,'products worsheet'!A:A,'products worsheet'!B:B)</f>
        <v>Ara</v>
      </c>
      <c r="J933" t="str">
        <f t="shared" si="29"/>
        <v>Arabica</v>
      </c>
      <c r="K933" t="str">
        <f>_xlfn.XLOOKUP(D933,'products worsheet'!A:A,'products worsheet'!D:D)</f>
        <v>D</v>
      </c>
      <c r="L933" t="str">
        <f t="shared" si="28"/>
        <v>Dark</v>
      </c>
      <c r="M933" s="5">
        <f>_xlfn.XLOOKUP(D933,'products worsheet'!A:A,'products worsheet'!F:F)</f>
        <v>0.5</v>
      </c>
      <c r="N933" s="7">
        <f>_xlfn.XLOOKUP(D933,'products worsheet'!A:A,'products worsheet'!G:G)</f>
        <v>5.97</v>
      </c>
      <c r="O933" s="9">
        <f>N933*E933</f>
        <v>23.88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_xlfn.XLOOKUP('orders worksheet'!C934,'customers worsheet'!A:A,'customers worsheet'!B:B)</f>
        <v>Barnett Sillis</v>
      </c>
      <c r="G934" s="2" t="str">
        <f>IF(_xlfn.XLOOKUP(F934,'customers worsheet'!B:B,'customers worsheet'!C:C," ",0)=0," ", _xlfn.XLOOKUP(F934,'customers worsheet'!B:B,'customers worsheet'!C:C," ",0))</f>
        <v>bsillispw@istockphoto.com</v>
      </c>
      <c r="H934" s="2" t="str">
        <f>_xlfn.XLOOKUP(F934,'customers worsheet'!B:B,'customers worsheet'!G:G)</f>
        <v>United States</v>
      </c>
      <c r="I934" t="str">
        <f>_xlfn.XLOOKUP(D934,'products worsheet'!A:A,'products worsheet'!B:B)</f>
        <v>Exc</v>
      </c>
      <c r="J934" t="str">
        <f t="shared" si="29"/>
        <v>Excelsa</v>
      </c>
      <c r="K934" t="str">
        <f>_xlfn.XLOOKUP(D934,'products worsheet'!A:A,'products worsheet'!D:D)</f>
        <v>M</v>
      </c>
      <c r="L934" t="str">
        <f t="shared" si="28"/>
        <v>Medium</v>
      </c>
      <c r="M934" s="5">
        <f>_xlfn.XLOOKUP(D934,'products worsheet'!A:A,'products worsheet'!F:F)</f>
        <v>1</v>
      </c>
      <c r="N934" s="7">
        <f>_xlfn.XLOOKUP(D934,'products worsheet'!A:A,'products worsheet'!G:G)</f>
        <v>13.75</v>
      </c>
      <c r="O934" s="9">
        <f>N934*E934</f>
        <v>55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_xlfn.XLOOKUP('orders worksheet'!C935,'customers worsheet'!A:A,'customers worsheet'!B:B)</f>
        <v>Brenn Dundredge</v>
      </c>
      <c r="G935" s="2" t="str">
        <f>IF(_xlfn.XLOOKUP(F935,'customers worsheet'!B:B,'customers worsheet'!C:C," ",0)=0," ", _xlfn.XLOOKUP(F935,'customers worsheet'!B:B,'customers worsheet'!C:C," ",0))</f>
        <v xml:space="preserve"> </v>
      </c>
      <c r="H935" s="2" t="str">
        <f>_xlfn.XLOOKUP(F935,'customers worsheet'!B:B,'customers worsheet'!G:G)</f>
        <v>United States</v>
      </c>
      <c r="I935" t="str">
        <f>_xlfn.XLOOKUP(D935,'products worsheet'!A:A,'products worsheet'!B:B)</f>
        <v>Rob</v>
      </c>
      <c r="J935" t="str">
        <f t="shared" si="29"/>
        <v>Robusta</v>
      </c>
      <c r="K935" t="str">
        <f>_xlfn.XLOOKUP(D935,'products worsheet'!A:A,'products worsheet'!D:D)</f>
        <v>D</v>
      </c>
      <c r="L935" t="str">
        <f t="shared" si="28"/>
        <v>Dark</v>
      </c>
      <c r="M935" s="5">
        <f>_xlfn.XLOOKUP(D935,'products worsheet'!A:A,'products worsheet'!F:F)</f>
        <v>1</v>
      </c>
      <c r="N935" s="7">
        <f>_xlfn.XLOOKUP(D935,'products worsheet'!A:A,'products worsheet'!G:G)</f>
        <v>8.9499999999999993</v>
      </c>
      <c r="O935" s="9">
        <f>N935*E935</f>
        <v>26.849999999999998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_xlfn.XLOOKUP('orders worksheet'!C936,'customers worsheet'!A:A,'customers worsheet'!B:B)</f>
        <v>Read Cutts</v>
      </c>
      <c r="G936" s="2" t="str">
        <f>IF(_xlfn.XLOOKUP(F936,'customers worsheet'!B:B,'customers worsheet'!C:C," ",0)=0," ", _xlfn.XLOOKUP(F936,'customers worsheet'!B:B,'customers worsheet'!C:C," ",0))</f>
        <v>rcuttspy@techcrunch.com</v>
      </c>
      <c r="H936" s="2" t="str">
        <f>_xlfn.XLOOKUP(F936,'customers worsheet'!B:B,'customers worsheet'!G:G)</f>
        <v>United States</v>
      </c>
      <c r="I936" t="str">
        <f>_xlfn.XLOOKUP(D936,'products worsheet'!A:A,'products worsheet'!B:B)</f>
        <v>Rob</v>
      </c>
      <c r="J936" t="str">
        <f t="shared" si="29"/>
        <v>Robusta</v>
      </c>
      <c r="K936" t="str">
        <f>_xlfn.XLOOKUP(D936,'products worsheet'!A:A,'products worsheet'!D:D)</f>
        <v>M</v>
      </c>
      <c r="L936" t="str">
        <f t="shared" si="28"/>
        <v>Medium</v>
      </c>
      <c r="M936" s="5">
        <f>_xlfn.XLOOKUP(D936,'products worsheet'!A:A,'products worsheet'!F:F)</f>
        <v>2.5</v>
      </c>
      <c r="N936" s="7">
        <f>_xlfn.XLOOKUP(D936,'products worsheet'!A:A,'products worsheet'!G:G)</f>
        <v>22.884999999999998</v>
      </c>
      <c r="O936" s="9">
        <f>N936*E936</f>
        <v>114.42499999999998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_xlfn.XLOOKUP('orders worksheet'!C937,'customers worsheet'!A:A,'customers worsheet'!B:B)</f>
        <v>Michale Delves</v>
      </c>
      <c r="G937" s="2" t="str">
        <f>IF(_xlfn.XLOOKUP(F937,'customers worsheet'!B:B,'customers worsheet'!C:C," ",0)=0," ", _xlfn.XLOOKUP(F937,'customers worsheet'!B:B,'customers worsheet'!C:C," ",0))</f>
        <v>mdelvespz@nature.com</v>
      </c>
      <c r="H937" s="2" t="str">
        <f>_xlfn.XLOOKUP(F937,'customers worsheet'!B:B,'customers worsheet'!G:G)</f>
        <v>United States</v>
      </c>
      <c r="I937" t="str">
        <f>_xlfn.XLOOKUP(D937,'products worsheet'!A:A,'products worsheet'!B:B)</f>
        <v>Ara</v>
      </c>
      <c r="J937" t="str">
        <f t="shared" si="29"/>
        <v>Arabica</v>
      </c>
      <c r="K937" t="str">
        <f>_xlfn.XLOOKUP(D937,'products worsheet'!A:A,'products worsheet'!D:D)</f>
        <v>M</v>
      </c>
      <c r="L937" t="str">
        <f t="shared" si="28"/>
        <v>Medium</v>
      </c>
      <c r="M937" s="5">
        <f>_xlfn.XLOOKUP(D937,'products worsheet'!A:A,'products worsheet'!F:F)</f>
        <v>2.5</v>
      </c>
      <c r="N937" s="7">
        <f>_xlfn.XLOOKUP(D937,'products worsheet'!A:A,'products worsheet'!G:G)</f>
        <v>25.874999999999996</v>
      </c>
      <c r="O937" s="9">
        <f>N937*E937</f>
        <v>155.24999999999997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_xlfn.XLOOKUP('orders worksheet'!C938,'customers worsheet'!A:A,'customers worsheet'!B:B)</f>
        <v>Devland Gritton</v>
      </c>
      <c r="G938" s="2" t="str">
        <f>IF(_xlfn.XLOOKUP(F938,'customers worsheet'!B:B,'customers worsheet'!C:C," ",0)=0," ", _xlfn.XLOOKUP(F938,'customers worsheet'!B:B,'customers worsheet'!C:C," ",0))</f>
        <v>dgrittonq0@nydailynews.com</v>
      </c>
      <c r="H938" s="2" t="str">
        <f>_xlfn.XLOOKUP(F938,'customers worsheet'!B:B,'customers worsheet'!G:G)</f>
        <v>United States</v>
      </c>
      <c r="I938" t="str">
        <f>_xlfn.XLOOKUP(D938,'products worsheet'!A:A,'products worsheet'!B:B)</f>
        <v>Lib</v>
      </c>
      <c r="J938" t="str">
        <f t="shared" si="29"/>
        <v>Liberica</v>
      </c>
      <c r="K938" t="str">
        <f>_xlfn.XLOOKUP(D938,'products worsheet'!A:A,'products worsheet'!D:D)</f>
        <v>D</v>
      </c>
      <c r="L938" t="str">
        <f t="shared" si="28"/>
        <v>Dark</v>
      </c>
      <c r="M938" s="5">
        <f>_xlfn.XLOOKUP(D938,'products worsheet'!A:A,'products worsheet'!F:F)</f>
        <v>0.5</v>
      </c>
      <c r="N938" s="7">
        <f>_xlfn.XLOOKUP(D938,'products worsheet'!A:A,'products worsheet'!G:G)</f>
        <v>7.77</v>
      </c>
      <c r="O938" s="9">
        <f>N938*E938</f>
        <v>23.31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_xlfn.XLOOKUP('orders worksheet'!C939,'customers worsheet'!A:A,'customers worsheet'!B:B)</f>
        <v>Devland Gritton</v>
      </c>
      <c r="G939" s="2" t="str">
        <f>IF(_xlfn.XLOOKUP(F939,'customers worsheet'!B:B,'customers worsheet'!C:C," ",0)=0," ", _xlfn.XLOOKUP(F939,'customers worsheet'!B:B,'customers worsheet'!C:C," ",0))</f>
        <v>dgrittonq0@nydailynews.com</v>
      </c>
      <c r="H939" s="2" t="str">
        <f>_xlfn.XLOOKUP(F939,'customers worsheet'!B:B,'customers worsheet'!G:G)</f>
        <v>United States</v>
      </c>
      <c r="I939" t="str">
        <f>_xlfn.XLOOKUP(D939,'products worsheet'!A:A,'products worsheet'!B:B)</f>
        <v>Rob</v>
      </c>
      <c r="J939" t="str">
        <f t="shared" si="29"/>
        <v>Robusta</v>
      </c>
      <c r="K939" t="str">
        <f>_xlfn.XLOOKUP(D939,'products worsheet'!A:A,'products worsheet'!D:D)</f>
        <v>M</v>
      </c>
      <c r="L939" t="str">
        <f t="shared" si="28"/>
        <v>Medium</v>
      </c>
      <c r="M939" s="5">
        <f>_xlfn.XLOOKUP(D939,'products worsheet'!A:A,'products worsheet'!F:F)</f>
        <v>2.5</v>
      </c>
      <c r="N939" s="7">
        <f>_xlfn.XLOOKUP(D939,'products worsheet'!A:A,'products worsheet'!G:G)</f>
        <v>22.884999999999998</v>
      </c>
      <c r="O939" s="9">
        <f>N939*E939</f>
        <v>91.539999999999992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_xlfn.XLOOKUP('orders worksheet'!C940,'customers worsheet'!A:A,'customers worsheet'!B:B)</f>
        <v>Dell Gut</v>
      </c>
      <c r="G940" s="2" t="str">
        <f>IF(_xlfn.XLOOKUP(F940,'customers worsheet'!B:B,'customers worsheet'!C:C," ",0)=0," ", _xlfn.XLOOKUP(F940,'customers worsheet'!B:B,'customers worsheet'!C:C," ",0))</f>
        <v>dgutq2@umich.edu</v>
      </c>
      <c r="H940" s="2" t="str">
        <f>_xlfn.XLOOKUP(F940,'customers worsheet'!B:B,'customers worsheet'!G:G)</f>
        <v>United States</v>
      </c>
      <c r="I940" t="str">
        <f>_xlfn.XLOOKUP(D940,'products worsheet'!A:A,'products worsheet'!B:B)</f>
        <v>Exc</v>
      </c>
      <c r="J940" t="str">
        <f t="shared" si="29"/>
        <v>Excelsa</v>
      </c>
      <c r="K940" t="str">
        <f>_xlfn.XLOOKUP(D940,'products worsheet'!A:A,'products worsheet'!D:D)</f>
        <v>L</v>
      </c>
      <c r="L940" t="str">
        <f t="shared" si="28"/>
        <v>Light</v>
      </c>
      <c r="M940" s="5">
        <f>_xlfn.XLOOKUP(D940,'products worsheet'!A:A,'products worsheet'!F:F)</f>
        <v>1</v>
      </c>
      <c r="N940" s="7">
        <f>_xlfn.XLOOKUP(D940,'products worsheet'!A:A,'products worsheet'!G:G)</f>
        <v>14.85</v>
      </c>
      <c r="O940" s="9">
        <f>N940*E940</f>
        <v>74.25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_xlfn.XLOOKUP('orders worksheet'!C941,'customers worsheet'!A:A,'customers worsheet'!B:B)</f>
        <v>Willy Pummery</v>
      </c>
      <c r="G941" s="2" t="str">
        <f>IF(_xlfn.XLOOKUP(F941,'customers worsheet'!B:B,'customers worsheet'!C:C," ",0)=0," ", _xlfn.XLOOKUP(F941,'customers worsheet'!B:B,'customers worsheet'!C:C," ",0))</f>
        <v>wpummeryq3@topsy.com</v>
      </c>
      <c r="H941" s="2" t="str">
        <f>_xlfn.XLOOKUP(F941,'customers worsheet'!B:B,'customers worsheet'!G:G)</f>
        <v>United States</v>
      </c>
      <c r="I941" t="str">
        <f>_xlfn.XLOOKUP(D941,'products worsheet'!A:A,'products worsheet'!B:B)</f>
        <v>Lib</v>
      </c>
      <c r="J941" t="str">
        <f t="shared" si="29"/>
        <v>Liberica</v>
      </c>
      <c r="K941" t="str">
        <f>_xlfn.XLOOKUP(D941,'products worsheet'!A:A,'products worsheet'!D:D)</f>
        <v>L</v>
      </c>
      <c r="L941" t="str">
        <f t="shared" si="28"/>
        <v>Light</v>
      </c>
      <c r="M941" s="5">
        <f>_xlfn.XLOOKUP(D941,'products worsheet'!A:A,'products worsheet'!F:F)</f>
        <v>0.2</v>
      </c>
      <c r="N941" s="7">
        <f>_xlfn.XLOOKUP(D941,'products worsheet'!A:A,'products worsheet'!G:G)</f>
        <v>4.7549999999999999</v>
      </c>
      <c r="O941" s="9">
        <f>N941*E941</f>
        <v>28.53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_xlfn.XLOOKUP('orders worksheet'!C942,'customers worsheet'!A:A,'customers worsheet'!B:B)</f>
        <v>Geoffrey Siuda</v>
      </c>
      <c r="G942" s="2" t="str">
        <f>IF(_xlfn.XLOOKUP(F942,'customers worsheet'!B:B,'customers worsheet'!C:C," ",0)=0," ", _xlfn.XLOOKUP(F942,'customers worsheet'!B:B,'customers worsheet'!C:C," ",0))</f>
        <v>gsiudaq4@nytimes.com</v>
      </c>
      <c r="H942" s="2" t="str">
        <f>_xlfn.XLOOKUP(F942,'customers worsheet'!B:B,'customers worsheet'!G:G)</f>
        <v>United States</v>
      </c>
      <c r="I942" t="str">
        <f>_xlfn.XLOOKUP(D942,'products worsheet'!A:A,'products worsheet'!B:B)</f>
        <v>Rob</v>
      </c>
      <c r="J942" t="str">
        <f t="shared" si="29"/>
        <v>Robusta</v>
      </c>
      <c r="K942" t="str">
        <f>_xlfn.XLOOKUP(D942,'products worsheet'!A:A,'products worsheet'!D:D)</f>
        <v>L</v>
      </c>
      <c r="L942" t="str">
        <f t="shared" si="28"/>
        <v>Light</v>
      </c>
      <c r="M942" s="5">
        <f>_xlfn.XLOOKUP(D942,'products worsheet'!A:A,'products worsheet'!F:F)</f>
        <v>0.5</v>
      </c>
      <c r="N942" s="7">
        <f>_xlfn.XLOOKUP(D942,'products worsheet'!A:A,'products worsheet'!G:G)</f>
        <v>7.169999999999999</v>
      </c>
      <c r="O942" s="9">
        <f>N942*E942</f>
        <v>14.339999999999998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_xlfn.XLOOKUP('orders worksheet'!C943,'customers worsheet'!A:A,'customers worsheet'!B:B)</f>
        <v>Henderson Crowne</v>
      </c>
      <c r="G943" s="2" t="str">
        <f>IF(_xlfn.XLOOKUP(F943,'customers worsheet'!B:B,'customers worsheet'!C:C," ",0)=0," ", _xlfn.XLOOKUP(F943,'customers worsheet'!B:B,'customers worsheet'!C:C," ",0))</f>
        <v>hcrowneq5@wufoo.com</v>
      </c>
      <c r="H943" s="2" t="str">
        <f>_xlfn.XLOOKUP(F943,'customers worsheet'!B:B,'customers worsheet'!G:G)</f>
        <v>Ireland</v>
      </c>
      <c r="I943" t="str">
        <f>_xlfn.XLOOKUP(D943,'products worsheet'!A:A,'products worsheet'!B:B)</f>
        <v>Ara</v>
      </c>
      <c r="J943" t="str">
        <f t="shared" si="29"/>
        <v>Arabica</v>
      </c>
      <c r="K943" t="str">
        <f>_xlfn.XLOOKUP(D943,'products worsheet'!A:A,'products worsheet'!D:D)</f>
        <v>L</v>
      </c>
      <c r="L943" t="str">
        <f t="shared" si="28"/>
        <v>Light</v>
      </c>
      <c r="M943" s="5">
        <f>_xlfn.XLOOKUP(D943,'products worsheet'!A:A,'products worsheet'!F:F)</f>
        <v>0.5</v>
      </c>
      <c r="N943" s="7">
        <f>_xlfn.XLOOKUP(D943,'products worsheet'!A:A,'products worsheet'!G:G)</f>
        <v>7.77</v>
      </c>
      <c r="O943" s="9">
        <f>N943*E943</f>
        <v>15.54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_xlfn.XLOOKUP('orders worksheet'!C944,'customers worsheet'!A:A,'customers worsheet'!B:B)</f>
        <v>Vernor Pawsey</v>
      </c>
      <c r="G944" s="2" t="str">
        <f>IF(_xlfn.XLOOKUP(F944,'customers worsheet'!B:B,'customers worsheet'!C:C," ",0)=0," ", _xlfn.XLOOKUP(F944,'customers worsheet'!B:B,'customers worsheet'!C:C," ",0))</f>
        <v>vpawseyq6@tiny.cc</v>
      </c>
      <c r="H944" s="2" t="str">
        <f>_xlfn.XLOOKUP(F944,'customers worsheet'!B:B,'customers worsheet'!G:G)</f>
        <v>United States</v>
      </c>
      <c r="I944" t="str">
        <f>_xlfn.XLOOKUP(D944,'products worsheet'!A:A,'products worsheet'!B:B)</f>
        <v>Rob</v>
      </c>
      <c r="J944" t="str">
        <f t="shared" si="29"/>
        <v>Robusta</v>
      </c>
      <c r="K944" t="str">
        <f>_xlfn.XLOOKUP(D944,'products worsheet'!A:A,'products worsheet'!D:D)</f>
        <v>L</v>
      </c>
      <c r="L944" t="str">
        <f t="shared" si="28"/>
        <v>Light</v>
      </c>
      <c r="M944" s="5">
        <f>_xlfn.XLOOKUP(D944,'products worsheet'!A:A,'products worsheet'!F:F)</f>
        <v>1</v>
      </c>
      <c r="N944" s="7">
        <f>_xlfn.XLOOKUP(D944,'products worsheet'!A:A,'products worsheet'!G:G)</f>
        <v>11.95</v>
      </c>
      <c r="O944" s="9">
        <f>N944*E944</f>
        <v>35.849999999999994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_xlfn.XLOOKUP('orders worksheet'!C945,'customers worsheet'!A:A,'customers worsheet'!B:B)</f>
        <v>Augustin Waterhouse</v>
      </c>
      <c r="G945" s="2" t="str">
        <f>IF(_xlfn.XLOOKUP(F945,'customers worsheet'!B:B,'customers worsheet'!C:C," ",0)=0," ", _xlfn.XLOOKUP(F945,'customers worsheet'!B:B,'customers worsheet'!C:C," ",0))</f>
        <v>awaterhouseq7@istockphoto.com</v>
      </c>
      <c r="H945" s="2" t="str">
        <f>_xlfn.XLOOKUP(F945,'customers worsheet'!B:B,'customers worsheet'!G:G)</f>
        <v>United States</v>
      </c>
      <c r="I945" t="str">
        <f>_xlfn.XLOOKUP(D945,'products worsheet'!A:A,'products worsheet'!B:B)</f>
        <v>Ara</v>
      </c>
      <c r="J945" t="str">
        <f t="shared" si="29"/>
        <v>Arabica</v>
      </c>
      <c r="K945" t="str">
        <f>_xlfn.XLOOKUP(D945,'products worsheet'!A:A,'products worsheet'!D:D)</f>
        <v>L</v>
      </c>
      <c r="L945" t="str">
        <f t="shared" si="28"/>
        <v>Light</v>
      </c>
      <c r="M945" s="5">
        <f>_xlfn.XLOOKUP(D945,'products worsheet'!A:A,'products worsheet'!F:F)</f>
        <v>0.5</v>
      </c>
      <c r="N945" s="7">
        <f>_xlfn.XLOOKUP(D945,'products worsheet'!A:A,'products worsheet'!G:G)</f>
        <v>7.77</v>
      </c>
      <c r="O945" s="9">
        <f>N945*E945</f>
        <v>46.62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_xlfn.XLOOKUP('orders worksheet'!C946,'customers worsheet'!A:A,'customers worsheet'!B:B)</f>
        <v>Fanchon Haughian</v>
      </c>
      <c r="G946" s="2" t="str">
        <f>IF(_xlfn.XLOOKUP(F946,'customers worsheet'!B:B,'customers worsheet'!C:C," ",0)=0," ", _xlfn.XLOOKUP(F946,'customers worsheet'!B:B,'customers worsheet'!C:C," ",0))</f>
        <v>fhaughianq8@1688.com</v>
      </c>
      <c r="H946" s="2" t="str">
        <f>_xlfn.XLOOKUP(F946,'customers worsheet'!B:B,'customers worsheet'!G:G)</f>
        <v>United States</v>
      </c>
      <c r="I946" t="str">
        <f>_xlfn.XLOOKUP(D946,'products worsheet'!A:A,'products worsheet'!B:B)</f>
        <v>Rob</v>
      </c>
      <c r="J946" t="str">
        <f t="shared" si="29"/>
        <v>Robusta</v>
      </c>
      <c r="K946" t="str">
        <f>_xlfn.XLOOKUP(D946,'products worsheet'!A:A,'products worsheet'!D:D)</f>
        <v>L</v>
      </c>
      <c r="L946" t="str">
        <f t="shared" si="28"/>
        <v>Light</v>
      </c>
      <c r="M946" s="5">
        <f>_xlfn.XLOOKUP(D946,'products worsheet'!A:A,'products worsheet'!F:F)</f>
        <v>0.5</v>
      </c>
      <c r="N946" s="7">
        <f>_xlfn.XLOOKUP(D946,'products worsheet'!A:A,'products worsheet'!G:G)</f>
        <v>7.169999999999999</v>
      </c>
      <c r="O946" s="9">
        <f>N946*E946</f>
        <v>35.849999999999994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_xlfn.XLOOKUP('orders worksheet'!C947,'customers worsheet'!A:A,'customers worsheet'!B:B)</f>
        <v>Jaimie Hatz</v>
      </c>
      <c r="G947" s="2" t="str">
        <f>IF(_xlfn.XLOOKUP(F947,'customers worsheet'!B:B,'customers worsheet'!C:C," ",0)=0," ", _xlfn.XLOOKUP(F947,'customers worsheet'!B:B,'customers worsheet'!C:C," ",0))</f>
        <v xml:space="preserve"> </v>
      </c>
      <c r="H947" s="2" t="str">
        <f>_xlfn.XLOOKUP(F947,'customers worsheet'!B:B,'customers worsheet'!G:G)</f>
        <v>United States</v>
      </c>
      <c r="I947" t="str">
        <f>_xlfn.XLOOKUP(D947,'products worsheet'!A:A,'products worsheet'!B:B)</f>
        <v>Lib</v>
      </c>
      <c r="J947" t="str">
        <f t="shared" si="29"/>
        <v>Liberica</v>
      </c>
      <c r="K947" t="str">
        <f>_xlfn.XLOOKUP(D947,'products worsheet'!A:A,'products worsheet'!D:D)</f>
        <v>D</v>
      </c>
      <c r="L947" t="str">
        <f t="shared" si="28"/>
        <v>Dark</v>
      </c>
      <c r="M947" s="5">
        <f>_xlfn.XLOOKUP(D947,'products worsheet'!A:A,'products worsheet'!F:F)</f>
        <v>2.5</v>
      </c>
      <c r="N947" s="7">
        <f>_xlfn.XLOOKUP(D947,'products worsheet'!A:A,'products worsheet'!G:G)</f>
        <v>29.784999999999997</v>
      </c>
      <c r="O947" s="9">
        <f>N947*E947</f>
        <v>119.13999999999999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_xlfn.XLOOKUP('orders worksheet'!C948,'customers worsheet'!A:A,'customers worsheet'!B:B)</f>
        <v>Edeline Edney</v>
      </c>
      <c r="G948" s="2" t="str">
        <f>IF(_xlfn.XLOOKUP(F948,'customers worsheet'!B:B,'customers worsheet'!C:C," ",0)=0," ", _xlfn.XLOOKUP(F948,'customers worsheet'!B:B,'customers worsheet'!C:C," ",0))</f>
        <v xml:space="preserve"> </v>
      </c>
      <c r="H948" s="2" t="str">
        <f>_xlfn.XLOOKUP(F948,'customers worsheet'!B:B,'customers worsheet'!G:G)</f>
        <v>United States</v>
      </c>
      <c r="I948" t="str">
        <f>_xlfn.XLOOKUP(D948,'products worsheet'!A:A,'products worsheet'!B:B)</f>
        <v>Lib</v>
      </c>
      <c r="J948" t="str">
        <f t="shared" si="29"/>
        <v>Liberica</v>
      </c>
      <c r="K948" t="str">
        <f>_xlfn.XLOOKUP(D948,'products worsheet'!A:A,'products worsheet'!D:D)</f>
        <v>D</v>
      </c>
      <c r="L948" t="str">
        <f t="shared" si="28"/>
        <v>Dark</v>
      </c>
      <c r="M948" s="5">
        <f>_xlfn.XLOOKUP(D948,'products worsheet'!A:A,'products worsheet'!F:F)</f>
        <v>0.5</v>
      </c>
      <c r="N948" s="7">
        <f>_xlfn.XLOOKUP(D948,'products worsheet'!A:A,'products worsheet'!G:G)</f>
        <v>7.77</v>
      </c>
      <c r="O948" s="9">
        <f>N948*E948</f>
        <v>23.31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_xlfn.XLOOKUP('orders worksheet'!C949,'customers worsheet'!A:A,'customers worsheet'!B:B)</f>
        <v>Rickie Faltin</v>
      </c>
      <c r="G949" s="2" t="str">
        <f>IF(_xlfn.XLOOKUP(F949,'customers worsheet'!B:B,'customers worsheet'!C:C," ",0)=0," ", _xlfn.XLOOKUP(F949,'customers worsheet'!B:B,'customers worsheet'!C:C," ",0))</f>
        <v>rfaltinqb@topsy.com</v>
      </c>
      <c r="H949" s="2" t="str">
        <f>_xlfn.XLOOKUP(F949,'customers worsheet'!B:B,'customers worsheet'!G:G)</f>
        <v>Ireland</v>
      </c>
      <c r="I949" t="str">
        <f>_xlfn.XLOOKUP(D949,'products worsheet'!A:A,'products worsheet'!B:B)</f>
        <v>Ara</v>
      </c>
      <c r="J949" t="str">
        <f t="shared" si="29"/>
        <v>Arabica</v>
      </c>
      <c r="K949" t="str">
        <f>_xlfn.XLOOKUP(D949,'products worsheet'!A:A,'products worsheet'!D:D)</f>
        <v>M</v>
      </c>
      <c r="L949" t="str">
        <f t="shared" si="28"/>
        <v>Medium</v>
      </c>
      <c r="M949" s="5">
        <f>_xlfn.XLOOKUP(D949,'products worsheet'!A:A,'products worsheet'!F:F)</f>
        <v>1</v>
      </c>
      <c r="N949" s="7">
        <f>_xlfn.XLOOKUP(D949,'products worsheet'!A:A,'products worsheet'!G:G)</f>
        <v>11.25</v>
      </c>
      <c r="O949" s="9">
        <f>N949*E949</f>
        <v>11.25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_xlfn.XLOOKUP('orders worksheet'!C950,'customers worsheet'!A:A,'customers worsheet'!B:B)</f>
        <v>Gnni Cheeke</v>
      </c>
      <c r="G950" s="2" t="str">
        <f>IF(_xlfn.XLOOKUP(F950,'customers worsheet'!B:B,'customers worsheet'!C:C," ",0)=0," ", _xlfn.XLOOKUP(F950,'customers worsheet'!B:B,'customers worsheet'!C:C," ",0))</f>
        <v>gcheekeqc@sitemeter.com</v>
      </c>
      <c r="H950" s="2" t="str">
        <f>_xlfn.XLOOKUP(F950,'customers worsheet'!B:B,'customers worsheet'!G:G)</f>
        <v>United Kingdom</v>
      </c>
      <c r="I950" t="str">
        <f>_xlfn.XLOOKUP(D950,'products worsheet'!A:A,'products worsheet'!B:B)</f>
        <v>Exc</v>
      </c>
      <c r="J950" t="str">
        <f t="shared" si="29"/>
        <v>Excelsa</v>
      </c>
      <c r="K950" t="str">
        <f>_xlfn.XLOOKUP(D950,'products worsheet'!A:A,'products worsheet'!D:D)</f>
        <v>D</v>
      </c>
      <c r="L950" t="str">
        <f t="shared" si="28"/>
        <v>Dark</v>
      </c>
      <c r="M950" s="5">
        <f>_xlfn.XLOOKUP(D950,'products worsheet'!A:A,'products worsheet'!F:F)</f>
        <v>2.5</v>
      </c>
      <c r="N950" s="7">
        <f>_xlfn.XLOOKUP(D950,'products worsheet'!A:A,'products worsheet'!G:G)</f>
        <v>27.945</v>
      </c>
      <c r="O950" s="9">
        <f>N950*E950</f>
        <v>83.835000000000008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_xlfn.XLOOKUP('orders worksheet'!C951,'customers worsheet'!A:A,'customers worsheet'!B:B)</f>
        <v>Gwenni Ratt</v>
      </c>
      <c r="G951" s="2" t="str">
        <f>IF(_xlfn.XLOOKUP(F951,'customers worsheet'!B:B,'customers worsheet'!C:C," ",0)=0," ", _xlfn.XLOOKUP(F951,'customers worsheet'!B:B,'customers worsheet'!C:C," ",0))</f>
        <v>grattqd@phpbb.com</v>
      </c>
      <c r="H951" s="2" t="str">
        <f>_xlfn.XLOOKUP(F951,'customers worsheet'!B:B,'customers worsheet'!G:G)</f>
        <v>Ireland</v>
      </c>
      <c r="I951" t="str">
        <f>_xlfn.XLOOKUP(D951,'products worsheet'!A:A,'products worsheet'!B:B)</f>
        <v>Rob</v>
      </c>
      <c r="J951" t="str">
        <f t="shared" si="29"/>
        <v>Robusta</v>
      </c>
      <c r="K951" t="str">
        <f>_xlfn.XLOOKUP(D951,'products worsheet'!A:A,'products worsheet'!D:D)</f>
        <v>L</v>
      </c>
      <c r="L951" t="str">
        <f t="shared" si="28"/>
        <v>Light</v>
      </c>
      <c r="M951" s="5">
        <f>_xlfn.XLOOKUP(D951,'products worsheet'!A:A,'products worsheet'!F:F)</f>
        <v>2.5</v>
      </c>
      <c r="N951" s="7">
        <f>_xlfn.XLOOKUP(D951,'products worsheet'!A:A,'products worsheet'!G:G)</f>
        <v>27.484999999999996</v>
      </c>
      <c r="O951" s="9">
        <f>N951*E951</f>
        <v>109.93999999999998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_xlfn.XLOOKUP('orders worksheet'!C952,'customers worsheet'!A:A,'customers worsheet'!B:B)</f>
        <v>Johnath Fairebrother</v>
      </c>
      <c r="G952" s="2" t="str">
        <f>IF(_xlfn.XLOOKUP(F952,'customers worsheet'!B:B,'customers worsheet'!C:C," ",0)=0," ", _xlfn.XLOOKUP(F952,'customers worsheet'!B:B,'customers worsheet'!C:C," ",0))</f>
        <v xml:space="preserve"> </v>
      </c>
      <c r="H952" s="2" t="str">
        <f>_xlfn.XLOOKUP(F952,'customers worsheet'!B:B,'customers worsheet'!G:G)</f>
        <v>United States</v>
      </c>
      <c r="I952" t="str">
        <f>_xlfn.XLOOKUP(D952,'products worsheet'!A:A,'products worsheet'!B:B)</f>
        <v>Rob</v>
      </c>
      <c r="J952" t="str">
        <f t="shared" si="29"/>
        <v>Robusta</v>
      </c>
      <c r="K952" t="str">
        <f>_xlfn.XLOOKUP(D952,'products worsheet'!A:A,'products worsheet'!D:D)</f>
        <v>L</v>
      </c>
      <c r="L952" t="str">
        <f t="shared" si="28"/>
        <v>Light</v>
      </c>
      <c r="M952" s="5">
        <f>_xlfn.XLOOKUP(D952,'products worsheet'!A:A,'products worsheet'!F:F)</f>
        <v>0.2</v>
      </c>
      <c r="N952" s="7">
        <f>_xlfn.XLOOKUP(D952,'products worsheet'!A:A,'products worsheet'!G:G)</f>
        <v>3.5849999999999995</v>
      </c>
      <c r="O952" s="9">
        <f>N952*E952</f>
        <v>14.339999999999998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_xlfn.XLOOKUP('orders worksheet'!C953,'customers worsheet'!A:A,'customers worsheet'!B:B)</f>
        <v>Ingamar Eberlein</v>
      </c>
      <c r="G953" s="2" t="str">
        <f>IF(_xlfn.XLOOKUP(F953,'customers worsheet'!B:B,'customers worsheet'!C:C," ",0)=0," ", _xlfn.XLOOKUP(F953,'customers worsheet'!B:B,'customers worsheet'!C:C," ",0))</f>
        <v>ieberleinqf@hc360.com</v>
      </c>
      <c r="H953" s="2" t="str">
        <f>_xlfn.XLOOKUP(F953,'customers worsheet'!B:B,'customers worsheet'!G:G)</f>
        <v>United States</v>
      </c>
      <c r="I953" t="str">
        <f>_xlfn.XLOOKUP(D953,'products worsheet'!A:A,'products worsheet'!B:B)</f>
        <v>Rob</v>
      </c>
      <c r="J953" t="str">
        <f t="shared" si="29"/>
        <v>Robusta</v>
      </c>
      <c r="K953" t="str">
        <f>_xlfn.XLOOKUP(D953,'products worsheet'!A:A,'products worsheet'!D:D)</f>
        <v>L</v>
      </c>
      <c r="L953" t="str">
        <f t="shared" si="28"/>
        <v>Light</v>
      </c>
      <c r="M953" s="5">
        <f>_xlfn.XLOOKUP(D953,'products worsheet'!A:A,'products worsheet'!F:F)</f>
        <v>0.2</v>
      </c>
      <c r="N953" s="7">
        <f>_xlfn.XLOOKUP(D953,'products worsheet'!A:A,'products worsheet'!G:G)</f>
        <v>3.5849999999999995</v>
      </c>
      <c r="O953" s="9">
        <f>N953*E953</f>
        <v>21.509999999999998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_xlfn.XLOOKUP('orders worksheet'!C954,'customers worsheet'!A:A,'customers worsheet'!B:B)</f>
        <v>Jilly Dreng</v>
      </c>
      <c r="G954" s="2" t="str">
        <f>IF(_xlfn.XLOOKUP(F954,'customers worsheet'!B:B,'customers worsheet'!C:C," ",0)=0," ", _xlfn.XLOOKUP(F954,'customers worsheet'!B:B,'customers worsheet'!C:C," ",0))</f>
        <v>jdrengqg@uiuc.edu</v>
      </c>
      <c r="H954" s="2" t="str">
        <f>_xlfn.XLOOKUP(F954,'customers worsheet'!B:B,'customers worsheet'!G:G)</f>
        <v>Ireland</v>
      </c>
      <c r="I954" t="str">
        <f>_xlfn.XLOOKUP(D954,'products worsheet'!A:A,'products worsheet'!B:B)</f>
        <v>Ara</v>
      </c>
      <c r="J954" t="str">
        <f t="shared" si="29"/>
        <v>Arabica</v>
      </c>
      <c r="K954" t="str">
        <f>_xlfn.XLOOKUP(D954,'products worsheet'!A:A,'products worsheet'!D:D)</f>
        <v>M</v>
      </c>
      <c r="L954" t="str">
        <f t="shared" si="28"/>
        <v>Medium</v>
      </c>
      <c r="M954" s="5">
        <f>_xlfn.XLOOKUP(D954,'products worsheet'!A:A,'products worsheet'!F:F)</f>
        <v>1</v>
      </c>
      <c r="N954" s="7">
        <f>_xlfn.XLOOKUP(D954,'products worsheet'!A:A,'products worsheet'!G:G)</f>
        <v>11.25</v>
      </c>
      <c r="O954" s="9">
        <f>N954*E954</f>
        <v>22.5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_xlfn.XLOOKUP('orders worksheet'!C955,'customers worsheet'!A:A,'customers worsheet'!B:B)</f>
        <v>Brenn Dundredge</v>
      </c>
      <c r="G955" s="2" t="str">
        <f>IF(_xlfn.XLOOKUP(F955,'customers worsheet'!B:B,'customers worsheet'!C:C," ",0)=0," ", _xlfn.XLOOKUP(F955,'customers worsheet'!B:B,'customers worsheet'!C:C," ",0))</f>
        <v xml:space="preserve"> </v>
      </c>
      <c r="H955" s="2" t="str">
        <f>_xlfn.XLOOKUP(F955,'customers worsheet'!B:B,'customers worsheet'!G:G)</f>
        <v>United States</v>
      </c>
      <c r="I955" t="str">
        <f>_xlfn.XLOOKUP(D955,'products worsheet'!A:A,'products worsheet'!B:B)</f>
        <v>Ara</v>
      </c>
      <c r="J955" t="str">
        <f t="shared" si="29"/>
        <v>Arabica</v>
      </c>
      <c r="K955" t="str">
        <f>_xlfn.XLOOKUP(D955,'products worsheet'!A:A,'products worsheet'!D:D)</f>
        <v>L</v>
      </c>
      <c r="L955" t="str">
        <f t="shared" si="28"/>
        <v>Light</v>
      </c>
      <c r="M955" s="5">
        <f>_xlfn.XLOOKUP(D955,'products worsheet'!A:A,'products worsheet'!F:F)</f>
        <v>0.2</v>
      </c>
      <c r="N955" s="7">
        <f>_xlfn.XLOOKUP(D955,'products worsheet'!A:A,'products worsheet'!G:G)</f>
        <v>3.8849999999999998</v>
      </c>
      <c r="O955" s="9">
        <f>N955*E955</f>
        <v>3.8849999999999998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_xlfn.XLOOKUP('orders worksheet'!C956,'customers worsheet'!A:A,'customers worsheet'!B:B)</f>
        <v>Brenn Dundredge</v>
      </c>
      <c r="G956" s="2" t="str">
        <f>IF(_xlfn.XLOOKUP(F956,'customers worsheet'!B:B,'customers worsheet'!C:C," ",0)=0," ", _xlfn.XLOOKUP(F956,'customers worsheet'!B:B,'customers worsheet'!C:C," ",0))</f>
        <v xml:space="preserve"> </v>
      </c>
      <c r="H956" s="2" t="str">
        <f>_xlfn.XLOOKUP(F956,'customers worsheet'!B:B,'customers worsheet'!G:G)</f>
        <v>United States</v>
      </c>
      <c r="I956" t="str">
        <f>_xlfn.XLOOKUP(D956,'products worsheet'!A:A,'products worsheet'!B:B)</f>
        <v>Exc</v>
      </c>
      <c r="J956" t="str">
        <f t="shared" si="29"/>
        <v>Excelsa</v>
      </c>
      <c r="K956" t="str">
        <f>_xlfn.XLOOKUP(D956,'products worsheet'!A:A,'products worsheet'!D:D)</f>
        <v>D</v>
      </c>
      <c r="L956" t="str">
        <f t="shared" si="28"/>
        <v>Dark</v>
      </c>
      <c r="M956" s="5">
        <f>_xlfn.XLOOKUP(D956,'products worsheet'!A:A,'products worsheet'!F:F)</f>
        <v>2.5</v>
      </c>
      <c r="N956" s="7">
        <f>_xlfn.XLOOKUP(D956,'products worsheet'!A:A,'products worsheet'!G:G)</f>
        <v>27.945</v>
      </c>
      <c r="O956" s="9">
        <f>N956*E956</f>
        <v>27.945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_xlfn.XLOOKUP('orders worksheet'!C957,'customers worsheet'!A:A,'customers worsheet'!B:B)</f>
        <v>Brenn Dundredge</v>
      </c>
      <c r="G957" s="2" t="str">
        <f>IF(_xlfn.XLOOKUP(F957,'customers worsheet'!B:B,'customers worsheet'!C:C," ",0)=0," ", _xlfn.XLOOKUP(F957,'customers worsheet'!B:B,'customers worsheet'!C:C," ",0))</f>
        <v xml:space="preserve"> </v>
      </c>
      <c r="H957" s="2" t="str">
        <f>_xlfn.XLOOKUP(F957,'customers worsheet'!B:B,'customers worsheet'!G:G)</f>
        <v>United States</v>
      </c>
      <c r="I957" t="str">
        <f>_xlfn.XLOOKUP(D957,'products worsheet'!A:A,'products worsheet'!B:B)</f>
        <v>Exc</v>
      </c>
      <c r="J957" t="str">
        <f t="shared" si="29"/>
        <v>Excelsa</v>
      </c>
      <c r="K957" t="str">
        <f>_xlfn.XLOOKUP(D957,'products worsheet'!A:A,'products worsheet'!D:D)</f>
        <v>L</v>
      </c>
      <c r="L957" t="str">
        <f t="shared" si="28"/>
        <v>Light</v>
      </c>
      <c r="M957" s="5">
        <f>_xlfn.XLOOKUP(D957,'products worsheet'!A:A,'products worsheet'!F:F)</f>
        <v>2.5</v>
      </c>
      <c r="N957" s="7">
        <f>_xlfn.XLOOKUP(D957,'products worsheet'!A:A,'products worsheet'!G:G)</f>
        <v>34.154999999999994</v>
      </c>
      <c r="O957" s="9">
        <f>N957*E957</f>
        <v>170.77499999999998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_xlfn.XLOOKUP('orders worksheet'!C958,'customers worsheet'!A:A,'customers worsheet'!B:B)</f>
        <v>Brenn Dundredge</v>
      </c>
      <c r="G958" s="2" t="str">
        <f>IF(_xlfn.XLOOKUP(F958,'customers worsheet'!B:B,'customers worsheet'!C:C," ",0)=0," ", _xlfn.XLOOKUP(F958,'customers worsheet'!B:B,'customers worsheet'!C:C," ",0))</f>
        <v xml:space="preserve"> </v>
      </c>
      <c r="H958" s="2" t="str">
        <f>_xlfn.XLOOKUP(F958,'customers worsheet'!B:B,'customers worsheet'!G:G)</f>
        <v>United States</v>
      </c>
      <c r="I958" t="str">
        <f>_xlfn.XLOOKUP(D958,'products worsheet'!A:A,'products worsheet'!B:B)</f>
        <v>Rob</v>
      </c>
      <c r="J958" t="str">
        <f t="shared" si="29"/>
        <v>Robusta</v>
      </c>
      <c r="K958" t="str">
        <f>_xlfn.XLOOKUP(D958,'products worsheet'!A:A,'products worsheet'!D:D)</f>
        <v>L</v>
      </c>
      <c r="L958" t="str">
        <f t="shared" si="28"/>
        <v>Light</v>
      </c>
      <c r="M958" s="5">
        <f>_xlfn.XLOOKUP(D958,'products worsheet'!A:A,'products worsheet'!F:F)</f>
        <v>2.5</v>
      </c>
      <c r="N958" s="7">
        <f>_xlfn.XLOOKUP(D958,'products worsheet'!A:A,'products worsheet'!G:G)</f>
        <v>27.484999999999996</v>
      </c>
      <c r="O958" s="9">
        <f>N958*E958</f>
        <v>54.969999999999992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_xlfn.XLOOKUP('orders worksheet'!C959,'customers worsheet'!A:A,'customers worsheet'!B:B)</f>
        <v>Brenn Dundredge</v>
      </c>
      <c r="G959" s="2" t="str">
        <f>IF(_xlfn.XLOOKUP(F959,'customers worsheet'!B:B,'customers worsheet'!C:C," ",0)=0," ", _xlfn.XLOOKUP(F959,'customers worsheet'!B:B,'customers worsheet'!C:C," ",0))</f>
        <v xml:space="preserve"> </v>
      </c>
      <c r="H959" s="2" t="str">
        <f>_xlfn.XLOOKUP(F959,'customers worsheet'!B:B,'customers worsheet'!G:G)</f>
        <v>United States</v>
      </c>
      <c r="I959" t="str">
        <f>_xlfn.XLOOKUP(D959,'products worsheet'!A:A,'products worsheet'!B:B)</f>
        <v>Exc</v>
      </c>
      <c r="J959" t="str">
        <f t="shared" si="29"/>
        <v>Excelsa</v>
      </c>
      <c r="K959" t="str">
        <f>_xlfn.XLOOKUP(D959,'products worsheet'!A:A,'products worsheet'!D:D)</f>
        <v>L</v>
      </c>
      <c r="L959" t="str">
        <f t="shared" si="28"/>
        <v>Light</v>
      </c>
      <c r="M959" s="5">
        <f>_xlfn.XLOOKUP(D959,'products worsheet'!A:A,'products worsheet'!F:F)</f>
        <v>1</v>
      </c>
      <c r="N959" s="7">
        <f>_xlfn.XLOOKUP(D959,'products worsheet'!A:A,'products worsheet'!G:G)</f>
        <v>14.85</v>
      </c>
      <c r="O959" s="9">
        <f>N959*E959</f>
        <v>14.85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_xlfn.XLOOKUP('orders worksheet'!C960,'customers worsheet'!A:A,'customers worsheet'!B:B)</f>
        <v>Brenn Dundredge</v>
      </c>
      <c r="G960" s="2" t="str">
        <f>IF(_xlfn.XLOOKUP(F960,'customers worsheet'!B:B,'customers worsheet'!C:C," ",0)=0," ", _xlfn.XLOOKUP(F960,'customers worsheet'!B:B,'customers worsheet'!C:C," ",0))</f>
        <v xml:space="preserve"> </v>
      </c>
      <c r="H960" s="2" t="str">
        <f>_xlfn.XLOOKUP(F960,'customers worsheet'!B:B,'customers worsheet'!G:G)</f>
        <v>United States</v>
      </c>
      <c r="I960" t="str">
        <f>_xlfn.XLOOKUP(D960,'products worsheet'!A:A,'products worsheet'!B:B)</f>
        <v>Ara</v>
      </c>
      <c r="J960" t="str">
        <f t="shared" si="29"/>
        <v>Arabica</v>
      </c>
      <c r="K960" t="str">
        <f>_xlfn.XLOOKUP(D960,'products worsheet'!A:A,'products worsheet'!D:D)</f>
        <v>L</v>
      </c>
      <c r="L960" t="str">
        <f t="shared" si="28"/>
        <v>Light</v>
      </c>
      <c r="M960" s="5">
        <f>_xlfn.XLOOKUP(D960,'products worsheet'!A:A,'products worsheet'!F:F)</f>
        <v>0.2</v>
      </c>
      <c r="N960" s="7">
        <f>_xlfn.XLOOKUP(D960,'products worsheet'!A:A,'products worsheet'!G:G)</f>
        <v>3.8849999999999998</v>
      </c>
      <c r="O960" s="9">
        <f>N960*E960</f>
        <v>7.77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_xlfn.XLOOKUP('orders worksheet'!C961,'customers worsheet'!A:A,'customers worsheet'!B:B)</f>
        <v>Rhodie Strathern</v>
      </c>
      <c r="G961" s="2" t="str">
        <f>IF(_xlfn.XLOOKUP(F961,'customers worsheet'!B:B,'customers worsheet'!C:C," ",0)=0," ", _xlfn.XLOOKUP(F961,'customers worsheet'!B:B,'customers worsheet'!C:C," ",0))</f>
        <v>rstrathernqn@devhub.com</v>
      </c>
      <c r="H961" s="2" t="str">
        <f>_xlfn.XLOOKUP(F961,'customers worsheet'!B:B,'customers worsheet'!G:G)</f>
        <v>United States</v>
      </c>
      <c r="I961" t="str">
        <f>_xlfn.XLOOKUP(D961,'products worsheet'!A:A,'products worsheet'!B:B)</f>
        <v>Lib</v>
      </c>
      <c r="J961" t="str">
        <f t="shared" si="29"/>
        <v>Liberica</v>
      </c>
      <c r="K961" t="str">
        <f>_xlfn.XLOOKUP(D961,'products worsheet'!A:A,'products worsheet'!D:D)</f>
        <v>L</v>
      </c>
      <c r="L961" t="str">
        <f t="shared" si="28"/>
        <v>Light</v>
      </c>
      <c r="M961" s="5">
        <f>_xlfn.XLOOKUP(D961,'products worsheet'!A:A,'products worsheet'!F:F)</f>
        <v>0.2</v>
      </c>
      <c r="N961" s="7">
        <f>_xlfn.XLOOKUP(D961,'products worsheet'!A:A,'products worsheet'!G:G)</f>
        <v>4.7549999999999999</v>
      </c>
      <c r="O961" s="9">
        <f>N961*E961</f>
        <v>23.774999999999999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_xlfn.XLOOKUP('orders worksheet'!C962,'customers worsheet'!A:A,'customers worsheet'!B:B)</f>
        <v>Chad Miguel</v>
      </c>
      <c r="G962" s="2" t="str">
        <f>IF(_xlfn.XLOOKUP(F962,'customers worsheet'!B:B,'customers worsheet'!C:C," ",0)=0," ", _xlfn.XLOOKUP(F962,'customers worsheet'!B:B,'customers worsheet'!C:C," ",0))</f>
        <v>cmiguelqo@exblog.jp</v>
      </c>
      <c r="H962" s="2" t="str">
        <f>_xlfn.XLOOKUP(F962,'customers worsheet'!B:B,'customers worsheet'!G:G)</f>
        <v>United States</v>
      </c>
      <c r="I962" t="str">
        <f>_xlfn.XLOOKUP(D962,'products worsheet'!A:A,'products worsheet'!B:B)</f>
        <v>Lib</v>
      </c>
      <c r="J962" t="str">
        <f t="shared" si="29"/>
        <v>Liberica</v>
      </c>
      <c r="K962" t="str">
        <f>_xlfn.XLOOKUP(D962,'products worsheet'!A:A,'products worsheet'!D:D)</f>
        <v>L</v>
      </c>
      <c r="L962" t="str">
        <f t="shared" ref="L962:L1001" si="30">IF(K962="M","Medium",IF(K962="L","Light",IF(K962="D","Dark","")))</f>
        <v>Light</v>
      </c>
      <c r="M962" s="5">
        <f>_xlfn.XLOOKUP(D962,'products worsheet'!A:A,'products worsheet'!F:F)</f>
        <v>1</v>
      </c>
      <c r="N962" s="7">
        <f>_xlfn.XLOOKUP(D962,'products worsheet'!A:A,'products worsheet'!G:G)</f>
        <v>15.85</v>
      </c>
      <c r="O962" s="9">
        <f>N962*E962</f>
        <v>79.25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_xlfn.XLOOKUP('orders worksheet'!C963,'customers worsheet'!A:A,'customers worsheet'!B:B)</f>
        <v>Florinda Matusovsky</v>
      </c>
      <c r="G963" s="2" t="str">
        <f>IF(_xlfn.XLOOKUP(F963,'customers worsheet'!B:B,'customers worsheet'!C:C," ",0)=0," ", _xlfn.XLOOKUP(F963,'customers worsheet'!B:B,'customers worsheet'!C:C," ",0))</f>
        <v xml:space="preserve"> </v>
      </c>
      <c r="H963" s="2" t="str">
        <f>_xlfn.XLOOKUP(F963,'customers worsheet'!B:B,'customers worsheet'!G:G)</f>
        <v>United States</v>
      </c>
      <c r="I963" t="str">
        <f>_xlfn.XLOOKUP(D963,'products worsheet'!A:A,'products worsheet'!B:B)</f>
        <v>Ara</v>
      </c>
      <c r="J963" t="str">
        <f t="shared" ref="J963:J1001" si="31">IF(I963="Rob","Robusta",IF(I963="Exc","Excelsa",IF(I963="Ara","Arabica",IF(I963="Lib","Liberica",""))))</f>
        <v>Arabica</v>
      </c>
      <c r="K963" t="str">
        <f>_xlfn.XLOOKUP(D963,'products worsheet'!A:A,'products worsheet'!D:D)</f>
        <v>D</v>
      </c>
      <c r="L963" t="str">
        <f t="shared" si="30"/>
        <v>Dark</v>
      </c>
      <c r="M963" s="5">
        <f>_xlfn.XLOOKUP(D963,'products worsheet'!A:A,'products worsheet'!F:F)</f>
        <v>2.5</v>
      </c>
      <c r="N963" s="7">
        <f>_xlfn.XLOOKUP(D963,'products worsheet'!A:A,'products worsheet'!G:G)</f>
        <v>22.884999999999998</v>
      </c>
      <c r="O963" s="9">
        <f>N963*E963</f>
        <v>45.769999999999996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_xlfn.XLOOKUP('orders worksheet'!C964,'customers worsheet'!A:A,'customers worsheet'!B:B)</f>
        <v>Morly Rocks</v>
      </c>
      <c r="G964" s="2" t="str">
        <f>IF(_xlfn.XLOOKUP(F964,'customers worsheet'!B:B,'customers worsheet'!C:C," ",0)=0," ", _xlfn.XLOOKUP(F964,'customers worsheet'!B:B,'customers worsheet'!C:C," ",0))</f>
        <v>mrocksqq@exblog.jp</v>
      </c>
      <c r="H964" s="2" t="str">
        <f>_xlfn.XLOOKUP(F964,'customers worsheet'!B:B,'customers worsheet'!G:G)</f>
        <v>Ireland</v>
      </c>
      <c r="I964" t="str">
        <f>_xlfn.XLOOKUP(D964,'products worsheet'!A:A,'products worsheet'!B:B)</f>
        <v>Rob</v>
      </c>
      <c r="J964" t="str">
        <f t="shared" si="31"/>
        <v>Robusta</v>
      </c>
      <c r="K964" t="str">
        <f>_xlfn.XLOOKUP(D964,'products worsheet'!A:A,'products worsheet'!D:D)</f>
        <v>D</v>
      </c>
      <c r="L964" t="str">
        <f t="shared" si="30"/>
        <v>Dark</v>
      </c>
      <c r="M964" s="5">
        <f>_xlfn.XLOOKUP(D964,'products worsheet'!A:A,'products worsheet'!F:F)</f>
        <v>1</v>
      </c>
      <c r="N964" s="7">
        <f>_xlfn.XLOOKUP(D964,'products worsheet'!A:A,'products worsheet'!G:G)</f>
        <v>8.9499999999999993</v>
      </c>
      <c r="O964" s="9">
        <f>N964*E964</f>
        <v>8.9499999999999993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_xlfn.XLOOKUP('orders worksheet'!C965,'customers worsheet'!A:A,'customers worsheet'!B:B)</f>
        <v>Yuri Burrells</v>
      </c>
      <c r="G965" s="2" t="str">
        <f>IF(_xlfn.XLOOKUP(F965,'customers worsheet'!B:B,'customers worsheet'!C:C," ",0)=0," ", _xlfn.XLOOKUP(F965,'customers worsheet'!B:B,'customers worsheet'!C:C," ",0))</f>
        <v>yburrellsqr@vinaora.com</v>
      </c>
      <c r="H965" s="2" t="str">
        <f>_xlfn.XLOOKUP(F965,'customers worsheet'!B:B,'customers worsheet'!G:G)</f>
        <v>United States</v>
      </c>
      <c r="I965" t="str">
        <f>_xlfn.XLOOKUP(D965,'products worsheet'!A:A,'products worsheet'!B:B)</f>
        <v>Rob</v>
      </c>
      <c r="J965" t="str">
        <f t="shared" si="31"/>
        <v>Robusta</v>
      </c>
      <c r="K965" t="str">
        <f>_xlfn.XLOOKUP(D965,'products worsheet'!A:A,'products worsheet'!D:D)</f>
        <v>M</v>
      </c>
      <c r="L965" t="str">
        <f t="shared" si="30"/>
        <v>Medium</v>
      </c>
      <c r="M965" s="5">
        <f>_xlfn.XLOOKUP(D965,'products worsheet'!A:A,'products worsheet'!F:F)</f>
        <v>0.5</v>
      </c>
      <c r="N965" s="7">
        <f>_xlfn.XLOOKUP(D965,'products worsheet'!A:A,'products worsheet'!G:G)</f>
        <v>5.97</v>
      </c>
      <c r="O965" s="9">
        <f>N965*E965</f>
        <v>23.88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_xlfn.XLOOKUP('orders worksheet'!C966,'customers worsheet'!A:A,'customers worsheet'!B:B)</f>
        <v>Cleopatra Goodrum</v>
      </c>
      <c r="G966" s="2" t="str">
        <f>IF(_xlfn.XLOOKUP(F966,'customers worsheet'!B:B,'customers worsheet'!C:C," ",0)=0," ", _xlfn.XLOOKUP(F966,'customers worsheet'!B:B,'customers worsheet'!C:C," ",0))</f>
        <v>cgoodrumqs@goodreads.com</v>
      </c>
      <c r="H966" s="2" t="str">
        <f>_xlfn.XLOOKUP(F966,'customers worsheet'!B:B,'customers worsheet'!G:G)</f>
        <v>United States</v>
      </c>
      <c r="I966" t="str">
        <f>_xlfn.XLOOKUP(D966,'products worsheet'!A:A,'products worsheet'!B:B)</f>
        <v>Exc</v>
      </c>
      <c r="J966" t="str">
        <f t="shared" si="31"/>
        <v>Excelsa</v>
      </c>
      <c r="K966" t="str">
        <f>_xlfn.XLOOKUP(D966,'products worsheet'!A:A,'products worsheet'!D:D)</f>
        <v>L</v>
      </c>
      <c r="L966" t="str">
        <f t="shared" si="30"/>
        <v>Light</v>
      </c>
      <c r="M966" s="5">
        <f>_xlfn.XLOOKUP(D966,'products worsheet'!A:A,'products worsheet'!F:F)</f>
        <v>0.2</v>
      </c>
      <c r="N966" s="7">
        <f>_xlfn.XLOOKUP(D966,'products worsheet'!A:A,'products worsheet'!G:G)</f>
        <v>4.4550000000000001</v>
      </c>
      <c r="O966" s="9">
        <f>N966*E966</f>
        <v>22.274999999999999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_xlfn.XLOOKUP('orders worksheet'!C967,'customers worsheet'!A:A,'customers worsheet'!B:B)</f>
        <v>Joey Jefferys</v>
      </c>
      <c r="G967" s="2" t="str">
        <f>IF(_xlfn.XLOOKUP(F967,'customers worsheet'!B:B,'customers worsheet'!C:C," ",0)=0," ", _xlfn.XLOOKUP(F967,'customers worsheet'!B:B,'customers worsheet'!C:C," ",0))</f>
        <v>jjefferysqt@blog.com</v>
      </c>
      <c r="H967" s="2" t="str">
        <f>_xlfn.XLOOKUP(F967,'customers worsheet'!B:B,'customers worsheet'!G:G)</f>
        <v>United States</v>
      </c>
      <c r="I967" t="str">
        <f>_xlfn.XLOOKUP(D967,'products worsheet'!A:A,'products worsheet'!B:B)</f>
        <v>Rob</v>
      </c>
      <c r="J967" t="str">
        <f t="shared" si="31"/>
        <v>Robusta</v>
      </c>
      <c r="K967" t="str">
        <f>_xlfn.XLOOKUP(D967,'products worsheet'!A:A,'products worsheet'!D:D)</f>
        <v>M</v>
      </c>
      <c r="L967" t="str">
        <f t="shared" si="30"/>
        <v>Medium</v>
      </c>
      <c r="M967" s="5">
        <f>_xlfn.XLOOKUP(D967,'products worsheet'!A:A,'products worsheet'!F:F)</f>
        <v>1</v>
      </c>
      <c r="N967" s="7">
        <f>_xlfn.XLOOKUP(D967,'products worsheet'!A:A,'products worsheet'!G:G)</f>
        <v>9.9499999999999993</v>
      </c>
      <c r="O967" s="9">
        <f>N967*E967</f>
        <v>29.849999999999998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_xlfn.XLOOKUP('orders worksheet'!C968,'customers worsheet'!A:A,'customers worsheet'!B:B)</f>
        <v>Bearnard Wardell</v>
      </c>
      <c r="G968" s="2" t="str">
        <f>IF(_xlfn.XLOOKUP(F968,'customers worsheet'!B:B,'customers worsheet'!C:C," ",0)=0," ", _xlfn.XLOOKUP(F968,'customers worsheet'!B:B,'customers worsheet'!C:C," ",0))</f>
        <v>bwardellqu@adobe.com</v>
      </c>
      <c r="H968" s="2" t="str">
        <f>_xlfn.XLOOKUP(F968,'customers worsheet'!B:B,'customers worsheet'!G:G)</f>
        <v>United States</v>
      </c>
      <c r="I968" t="str">
        <f>_xlfn.XLOOKUP(D968,'products worsheet'!A:A,'products worsheet'!B:B)</f>
        <v>Exc</v>
      </c>
      <c r="J968" t="str">
        <f t="shared" si="31"/>
        <v>Excelsa</v>
      </c>
      <c r="K968" t="str">
        <f>_xlfn.XLOOKUP(D968,'products worsheet'!A:A,'products worsheet'!D:D)</f>
        <v>L</v>
      </c>
      <c r="L968" t="str">
        <f t="shared" si="30"/>
        <v>Light</v>
      </c>
      <c r="M968" s="5">
        <f>_xlfn.XLOOKUP(D968,'products worsheet'!A:A,'products worsheet'!F:F)</f>
        <v>0.5</v>
      </c>
      <c r="N968" s="7">
        <f>_xlfn.XLOOKUP(D968,'products worsheet'!A:A,'products worsheet'!G:G)</f>
        <v>8.91</v>
      </c>
      <c r="O968" s="9">
        <f>N968*E968</f>
        <v>53.46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_xlfn.XLOOKUP('orders worksheet'!C969,'customers worsheet'!A:A,'customers worsheet'!B:B)</f>
        <v>Zeke Walisiak</v>
      </c>
      <c r="G969" s="2" t="str">
        <f>IF(_xlfn.XLOOKUP(F969,'customers worsheet'!B:B,'customers worsheet'!C:C," ",0)=0," ", _xlfn.XLOOKUP(F969,'customers worsheet'!B:B,'customers worsheet'!C:C," ",0))</f>
        <v>zwalisiakqv@ucsd.edu</v>
      </c>
      <c r="H969" s="2" t="str">
        <f>_xlfn.XLOOKUP(F969,'customers worsheet'!B:B,'customers worsheet'!G:G)</f>
        <v>Ireland</v>
      </c>
      <c r="I969" t="str">
        <f>_xlfn.XLOOKUP(D969,'products worsheet'!A:A,'products worsheet'!B:B)</f>
        <v>Rob</v>
      </c>
      <c r="J969" t="str">
        <f t="shared" si="31"/>
        <v>Robusta</v>
      </c>
      <c r="K969" t="str">
        <f>_xlfn.XLOOKUP(D969,'products worsheet'!A:A,'products worsheet'!D:D)</f>
        <v>D</v>
      </c>
      <c r="L969" t="str">
        <f t="shared" si="30"/>
        <v>Dark</v>
      </c>
      <c r="M969" s="5">
        <f>_xlfn.XLOOKUP(D969,'products worsheet'!A:A,'products worsheet'!F:F)</f>
        <v>0.2</v>
      </c>
      <c r="N969" s="7">
        <f>_xlfn.XLOOKUP(D969,'products worsheet'!A:A,'products worsheet'!G:G)</f>
        <v>2.6849999999999996</v>
      </c>
      <c r="O969" s="9">
        <f>N969*E969</f>
        <v>2.6849999999999996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_xlfn.XLOOKUP('orders worksheet'!C970,'customers worsheet'!A:A,'customers worsheet'!B:B)</f>
        <v>Wiley Leopold</v>
      </c>
      <c r="G970" s="2" t="str">
        <f>IF(_xlfn.XLOOKUP(F970,'customers worsheet'!B:B,'customers worsheet'!C:C," ",0)=0," ", _xlfn.XLOOKUP(F970,'customers worsheet'!B:B,'customers worsheet'!C:C," ",0))</f>
        <v>wleopoldqw@blogspot.com</v>
      </c>
      <c r="H970" s="2" t="str">
        <f>_xlfn.XLOOKUP(F970,'customers worsheet'!B:B,'customers worsheet'!G:G)</f>
        <v>United States</v>
      </c>
      <c r="I970" t="str">
        <f>_xlfn.XLOOKUP(D970,'products worsheet'!A:A,'products worsheet'!B:B)</f>
        <v>Rob</v>
      </c>
      <c r="J970" t="str">
        <f t="shared" si="31"/>
        <v>Robusta</v>
      </c>
      <c r="K970" t="str">
        <f>_xlfn.XLOOKUP(D970,'products worsheet'!A:A,'products worsheet'!D:D)</f>
        <v>M</v>
      </c>
      <c r="L970" t="str">
        <f t="shared" si="30"/>
        <v>Medium</v>
      </c>
      <c r="M970" s="5">
        <f>_xlfn.XLOOKUP(D970,'products worsheet'!A:A,'products worsheet'!F:F)</f>
        <v>0.2</v>
      </c>
      <c r="N970" s="7">
        <f>_xlfn.XLOOKUP(D970,'products worsheet'!A:A,'products worsheet'!G:G)</f>
        <v>2.9849999999999999</v>
      </c>
      <c r="O970" s="9">
        <f>N970*E970</f>
        <v>5.97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_xlfn.XLOOKUP('orders worksheet'!C971,'customers worsheet'!A:A,'customers worsheet'!B:B)</f>
        <v>Chiarra Shalders</v>
      </c>
      <c r="G971" s="2" t="str">
        <f>IF(_xlfn.XLOOKUP(F971,'customers worsheet'!B:B,'customers worsheet'!C:C," ",0)=0," ", _xlfn.XLOOKUP(F971,'customers worsheet'!B:B,'customers worsheet'!C:C," ",0))</f>
        <v>cshaldersqx@cisco.com</v>
      </c>
      <c r="H971" s="2" t="str">
        <f>_xlfn.XLOOKUP(F971,'customers worsheet'!B:B,'customers worsheet'!G:G)</f>
        <v>United States</v>
      </c>
      <c r="I971" t="str">
        <f>_xlfn.XLOOKUP(D971,'products worsheet'!A:A,'products worsheet'!B:B)</f>
        <v>Lib</v>
      </c>
      <c r="J971" t="str">
        <f t="shared" si="31"/>
        <v>Liberica</v>
      </c>
      <c r="K971" t="str">
        <f>_xlfn.XLOOKUP(D971,'products worsheet'!A:A,'products worsheet'!D:D)</f>
        <v>D</v>
      </c>
      <c r="L971" t="str">
        <f t="shared" si="30"/>
        <v>Dark</v>
      </c>
      <c r="M971" s="5">
        <f>_xlfn.XLOOKUP(D971,'products worsheet'!A:A,'products worsheet'!F:F)</f>
        <v>1</v>
      </c>
      <c r="N971" s="7">
        <f>_xlfn.XLOOKUP(D971,'products worsheet'!A:A,'products worsheet'!G:G)</f>
        <v>12.95</v>
      </c>
      <c r="O971" s="9">
        <f>N971*E971</f>
        <v>12.95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_xlfn.XLOOKUP('orders worksheet'!C972,'customers worsheet'!A:A,'customers worsheet'!B:B)</f>
        <v>Sharl Southerill</v>
      </c>
      <c r="G972" s="2" t="str">
        <f>IF(_xlfn.XLOOKUP(F972,'customers worsheet'!B:B,'customers worsheet'!C:C," ",0)=0," ", _xlfn.XLOOKUP(F972,'customers worsheet'!B:B,'customers worsheet'!C:C," ",0))</f>
        <v xml:space="preserve"> </v>
      </c>
      <c r="H972" s="2" t="str">
        <f>_xlfn.XLOOKUP(F972,'customers worsheet'!B:B,'customers worsheet'!G:G)</f>
        <v>United States</v>
      </c>
      <c r="I972" t="str">
        <f>_xlfn.XLOOKUP(D972,'products worsheet'!A:A,'products worsheet'!B:B)</f>
        <v>Exc</v>
      </c>
      <c r="J972" t="str">
        <f t="shared" si="31"/>
        <v>Excelsa</v>
      </c>
      <c r="K972" t="str">
        <f>_xlfn.XLOOKUP(D972,'products worsheet'!A:A,'products worsheet'!D:D)</f>
        <v>M</v>
      </c>
      <c r="L972" t="str">
        <f t="shared" si="30"/>
        <v>Medium</v>
      </c>
      <c r="M972" s="5">
        <f>_xlfn.XLOOKUP(D972,'products worsheet'!A:A,'products worsheet'!F:F)</f>
        <v>0.5</v>
      </c>
      <c r="N972" s="7">
        <f>_xlfn.XLOOKUP(D972,'products worsheet'!A:A,'products worsheet'!G:G)</f>
        <v>8.25</v>
      </c>
      <c r="O972" s="9">
        <f>N972*E972</f>
        <v>8.25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_xlfn.XLOOKUP('orders worksheet'!C973,'customers worsheet'!A:A,'customers worsheet'!B:B)</f>
        <v>Noni Furber</v>
      </c>
      <c r="G973" s="2" t="str">
        <f>IF(_xlfn.XLOOKUP(F973,'customers worsheet'!B:B,'customers worsheet'!C:C," ",0)=0," ", _xlfn.XLOOKUP(F973,'customers worsheet'!B:B,'customers worsheet'!C:C," ",0))</f>
        <v>nfurberqz@jugem.jp</v>
      </c>
      <c r="H973" s="2" t="str">
        <f>_xlfn.XLOOKUP(F973,'customers worsheet'!B:B,'customers worsheet'!G:G)</f>
        <v>United States</v>
      </c>
      <c r="I973" t="str">
        <f>_xlfn.XLOOKUP(D973,'products worsheet'!A:A,'products worsheet'!B:B)</f>
        <v>Ara</v>
      </c>
      <c r="J973" t="str">
        <f t="shared" si="31"/>
        <v>Arabica</v>
      </c>
      <c r="K973" t="str">
        <f>_xlfn.XLOOKUP(D973,'products worsheet'!A:A,'products worsheet'!D:D)</f>
        <v>L</v>
      </c>
      <c r="L973" t="str">
        <f t="shared" si="30"/>
        <v>Light</v>
      </c>
      <c r="M973" s="5">
        <f>_xlfn.XLOOKUP(D973,'products worsheet'!A:A,'products worsheet'!F:F)</f>
        <v>2.5</v>
      </c>
      <c r="N973" s="7">
        <f>_xlfn.XLOOKUP(D973,'products worsheet'!A:A,'products worsheet'!G:G)</f>
        <v>29.784999999999997</v>
      </c>
      <c r="O973" s="9">
        <f>N973*E973</f>
        <v>148.92499999999998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_xlfn.XLOOKUP('orders worksheet'!C974,'customers worsheet'!A:A,'customers worsheet'!B:B)</f>
        <v>Dinah Crutcher</v>
      </c>
      <c r="G974" s="2" t="str">
        <f>IF(_xlfn.XLOOKUP(F974,'customers worsheet'!B:B,'customers worsheet'!C:C," ",0)=0," ", _xlfn.XLOOKUP(F974,'customers worsheet'!B:B,'customers worsheet'!C:C," ",0))</f>
        <v xml:space="preserve"> </v>
      </c>
      <c r="H974" s="2" t="str">
        <f>_xlfn.XLOOKUP(F974,'customers worsheet'!B:B,'customers worsheet'!G:G)</f>
        <v>Ireland</v>
      </c>
      <c r="I974" t="str">
        <f>_xlfn.XLOOKUP(D974,'products worsheet'!A:A,'products worsheet'!B:B)</f>
        <v>Ara</v>
      </c>
      <c r="J974" t="str">
        <f t="shared" si="31"/>
        <v>Arabica</v>
      </c>
      <c r="K974" t="str">
        <f>_xlfn.XLOOKUP(D974,'products worsheet'!A:A,'products worsheet'!D:D)</f>
        <v>L</v>
      </c>
      <c r="L974" t="str">
        <f t="shared" si="30"/>
        <v>Light</v>
      </c>
      <c r="M974" s="5">
        <f>_xlfn.XLOOKUP(D974,'products worsheet'!A:A,'products worsheet'!F:F)</f>
        <v>2.5</v>
      </c>
      <c r="N974" s="7">
        <f>_xlfn.XLOOKUP(D974,'products worsheet'!A:A,'products worsheet'!G:G)</f>
        <v>29.784999999999997</v>
      </c>
      <c r="O974" s="9">
        <f>N974*E974</f>
        <v>89.35499999999999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_xlfn.XLOOKUP('orders worksheet'!C975,'customers worsheet'!A:A,'customers worsheet'!B:B)</f>
        <v>Charlean Keave</v>
      </c>
      <c r="G975" s="2" t="str">
        <f>IF(_xlfn.XLOOKUP(F975,'customers worsheet'!B:B,'customers worsheet'!C:C," ",0)=0," ", _xlfn.XLOOKUP(F975,'customers worsheet'!B:B,'customers worsheet'!C:C," ",0))</f>
        <v>ckeaver1@ucoz.com</v>
      </c>
      <c r="H975" s="2" t="str">
        <f>_xlfn.XLOOKUP(F975,'customers worsheet'!B:B,'customers worsheet'!G:G)</f>
        <v>United States</v>
      </c>
      <c r="I975" t="str">
        <f>_xlfn.XLOOKUP(D975,'products worsheet'!A:A,'products worsheet'!B:B)</f>
        <v>Lib</v>
      </c>
      <c r="J975" t="str">
        <f t="shared" si="31"/>
        <v>Liberica</v>
      </c>
      <c r="K975" t="str">
        <f>_xlfn.XLOOKUP(D975,'products worsheet'!A:A,'products worsheet'!D:D)</f>
        <v>M</v>
      </c>
      <c r="L975" t="str">
        <f t="shared" si="30"/>
        <v>Medium</v>
      </c>
      <c r="M975" s="5">
        <f>_xlfn.XLOOKUP(D975,'products worsheet'!A:A,'products worsheet'!F:F)</f>
        <v>1</v>
      </c>
      <c r="N975" s="7">
        <f>_xlfn.XLOOKUP(D975,'products worsheet'!A:A,'products worsheet'!G:G)</f>
        <v>14.55</v>
      </c>
      <c r="O975" s="9">
        <f>N975*E975</f>
        <v>87.300000000000011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_xlfn.XLOOKUP('orders worksheet'!C976,'customers worsheet'!A:A,'customers worsheet'!B:B)</f>
        <v>Sada Roseborough</v>
      </c>
      <c r="G976" s="2" t="str">
        <f>IF(_xlfn.XLOOKUP(F976,'customers worsheet'!B:B,'customers worsheet'!C:C," ",0)=0," ", _xlfn.XLOOKUP(F976,'customers worsheet'!B:B,'customers worsheet'!C:C," ",0))</f>
        <v>sroseboroughr2@virginia.edu</v>
      </c>
      <c r="H976" s="2" t="str">
        <f>_xlfn.XLOOKUP(F976,'customers worsheet'!B:B,'customers worsheet'!G:G)</f>
        <v>United States</v>
      </c>
      <c r="I976" t="str">
        <f>_xlfn.XLOOKUP(D976,'products worsheet'!A:A,'products worsheet'!B:B)</f>
        <v>Rob</v>
      </c>
      <c r="J976" t="str">
        <f t="shared" si="31"/>
        <v>Robusta</v>
      </c>
      <c r="K976" t="str">
        <f>_xlfn.XLOOKUP(D976,'products worsheet'!A:A,'products worsheet'!D:D)</f>
        <v>D</v>
      </c>
      <c r="L976" t="str">
        <f t="shared" si="30"/>
        <v>Dark</v>
      </c>
      <c r="M976" s="5">
        <f>_xlfn.XLOOKUP(D976,'products worsheet'!A:A,'products worsheet'!F:F)</f>
        <v>0.5</v>
      </c>
      <c r="N976" s="7">
        <f>_xlfn.XLOOKUP(D976,'products worsheet'!A:A,'products worsheet'!G:G)</f>
        <v>5.3699999999999992</v>
      </c>
      <c r="O976" s="9">
        <f>N976*E976</f>
        <v>5.3699999999999992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_xlfn.XLOOKUP('orders worksheet'!C977,'customers worsheet'!A:A,'customers worsheet'!B:B)</f>
        <v>Clayton Kingwell</v>
      </c>
      <c r="G977" s="2" t="str">
        <f>IF(_xlfn.XLOOKUP(F977,'customers worsheet'!B:B,'customers worsheet'!C:C," ",0)=0," ", _xlfn.XLOOKUP(F977,'customers worsheet'!B:B,'customers worsheet'!C:C," ",0))</f>
        <v>ckingwellr3@squarespace.com</v>
      </c>
      <c r="H977" s="2" t="str">
        <f>_xlfn.XLOOKUP(F977,'customers worsheet'!B:B,'customers worsheet'!G:G)</f>
        <v>Ireland</v>
      </c>
      <c r="I977" t="str">
        <f>_xlfn.XLOOKUP(D977,'products worsheet'!A:A,'products worsheet'!B:B)</f>
        <v>Ara</v>
      </c>
      <c r="J977" t="str">
        <f t="shared" si="31"/>
        <v>Arabica</v>
      </c>
      <c r="K977" t="str">
        <f>_xlfn.XLOOKUP(D977,'products worsheet'!A:A,'products worsheet'!D:D)</f>
        <v>D</v>
      </c>
      <c r="L977" t="str">
        <f t="shared" si="30"/>
        <v>Dark</v>
      </c>
      <c r="M977" s="5">
        <f>_xlfn.XLOOKUP(D977,'products worsheet'!A:A,'products worsheet'!F:F)</f>
        <v>0.2</v>
      </c>
      <c r="N977" s="7">
        <f>_xlfn.XLOOKUP(D977,'products worsheet'!A:A,'products worsheet'!G:G)</f>
        <v>2.9849999999999999</v>
      </c>
      <c r="O977" s="9">
        <f>N977*E977</f>
        <v>8.9550000000000001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_xlfn.XLOOKUP('orders worksheet'!C978,'customers worsheet'!A:A,'customers worsheet'!B:B)</f>
        <v>Kacy Canto</v>
      </c>
      <c r="G978" s="2" t="str">
        <f>IF(_xlfn.XLOOKUP(F978,'customers worsheet'!B:B,'customers worsheet'!C:C," ",0)=0," ", _xlfn.XLOOKUP(F978,'customers worsheet'!B:B,'customers worsheet'!C:C," ",0))</f>
        <v>kcantor4@gmpg.org</v>
      </c>
      <c r="H978" s="2" t="str">
        <f>_xlfn.XLOOKUP(F978,'customers worsheet'!B:B,'customers worsheet'!G:G)</f>
        <v>United States</v>
      </c>
      <c r="I978" t="str">
        <f>_xlfn.XLOOKUP(D978,'products worsheet'!A:A,'products worsheet'!B:B)</f>
        <v>Rob</v>
      </c>
      <c r="J978" t="str">
        <f t="shared" si="31"/>
        <v>Robusta</v>
      </c>
      <c r="K978" t="str">
        <f>_xlfn.XLOOKUP(D978,'products worsheet'!A:A,'products worsheet'!D:D)</f>
        <v>L</v>
      </c>
      <c r="L978" t="str">
        <f t="shared" si="30"/>
        <v>Light</v>
      </c>
      <c r="M978" s="5">
        <f>_xlfn.XLOOKUP(D978,'products worsheet'!A:A,'products worsheet'!F:F)</f>
        <v>2.5</v>
      </c>
      <c r="N978" s="7">
        <f>_xlfn.XLOOKUP(D978,'products worsheet'!A:A,'products worsheet'!G:G)</f>
        <v>27.484999999999996</v>
      </c>
      <c r="O978" s="9">
        <f>N978*E978</f>
        <v>137.42499999999998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_xlfn.XLOOKUP('orders worksheet'!C979,'customers worsheet'!A:A,'customers worsheet'!B:B)</f>
        <v>Mab Blakemore</v>
      </c>
      <c r="G979" s="2" t="str">
        <f>IF(_xlfn.XLOOKUP(F979,'customers worsheet'!B:B,'customers worsheet'!C:C," ",0)=0," ", _xlfn.XLOOKUP(F979,'customers worsheet'!B:B,'customers worsheet'!C:C," ",0))</f>
        <v>mblakemorer5@nsw.gov.au</v>
      </c>
      <c r="H979" s="2" t="str">
        <f>_xlfn.XLOOKUP(F979,'customers worsheet'!B:B,'customers worsheet'!G:G)</f>
        <v>United States</v>
      </c>
      <c r="I979" t="str">
        <f>_xlfn.XLOOKUP(D979,'products worsheet'!A:A,'products worsheet'!B:B)</f>
        <v>Rob</v>
      </c>
      <c r="J979" t="str">
        <f t="shared" si="31"/>
        <v>Robusta</v>
      </c>
      <c r="K979" t="str">
        <f>_xlfn.XLOOKUP(D979,'products worsheet'!A:A,'products worsheet'!D:D)</f>
        <v>L</v>
      </c>
      <c r="L979" t="str">
        <f t="shared" si="30"/>
        <v>Light</v>
      </c>
      <c r="M979" s="5">
        <f>_xlfn.XLOOKUP(D979,'products worsheet'!A:A,'products worsheet'!F:F)</f>
        <v>1</v>
      </c>
      <c r="N979" s="7">
        <f>_xlfn.XLOOKUP(D979,'products worsheet'!A:A,'products worsheet'!G:G)</f>
        <v>11.95</v>
      </c>
      <c r="O979" s="9">
        <f>N979*E979</f>
        <v>59.75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_xlfn.XLOOKUP('orders worksheet'!C980,'customers worsheet'!A:A,'customers worsheet'!B:B)</f>
        <v>Charlean Keave</v>
      </c>
      <c r="G980" s="2" t="str">
        <f>IF(_xlfn.XLOOKUP(F980,'customers worsheet'!B:B,'customers worsheet'!C:C," ",0)=0," ", _xlfn.XLOOKUP(F980,'customers worsheet'!B:B,'customers worsheet'!C:C," ",0))</f>
        <v>ckeaver1@ucoz.com</v>
      </c>
      <c r="H980" s="2" t="str">
        <f>_xlfn.XLOOKUP(F980,'customers worsheet'!B:B,'customers worsheet'!G:G)</f>
        <v>United States</v>
      </c>
      <c r="I980" t="str">
        <f>_xlfn.XLOOKUP(D980,'products worsheet'!A:A,'products worsheet'!B:B)</f>
        <v>Ara</v>
      </c>
      <c r="J980" t="str">
        <f t="shared" si="31"/>
        <v>Arabica</v>
      </c>
      <c r="K980" t="str">
        <f>_xlfn.XLOOKUP(D980,'products worsheet'!A:A,'products worsheet'!D:D)</f>
        <v>L</v>
      </c>
      <c r="L980" t="str">
        <f t="shared" si="30"/>
        <v>Light</v>
      </c>
      <c r="M980" s="5">
        <f>_xlfn.XLOOKUP(D980,'products worsheet'!A:A,'products worsheet'!F:F)</f>
        <v>0.5</v>
      </c>
      <c r="N980" s="7">
        <f>_xlfn.XLOOKUP(D980,'products worsheet'!A:A,'products worsheet'!G:G)</f>
        <v>7.77</v>
      </c>
      <c r="O980" s="9">
        <f>N980*E980</f>
        <v>23.31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_xlfn.XLOOKUP('orders worksheet'!C981,'customers worsheet'!A:A,'customers worsheet'!B:B)</f>
        <v>Javier Causnett</v>
      </c>
      <c r="G981" s="2" t="str">
        <f>IF(_xlfn.XLOOKUP(F981,'customers worsheet'!B:B,'customers worsheet'!C:C," ",0)=0," ", _xlfn.XLOOKUP(F981,'customers worsheet'!B:B,'customers worsheet'!C:C," ",0))</f>
        <v xml:space="preserve"> </v>
      </c>
      <c r="H981" s="2" t="str">
        <f>_xlfn.XLOOKUP(F981,'customers worsheet'!B:B,'customers worsheet'!G:G)</f>
        <v>United States</v>
      </c>
      <c r="I981" t="str">
        <f>_xlfn.XLOOKUP(D981,'products worsheet'!A:A,'products worsheet'!B:B)</f>
        <v>Rob</v>
      </c>
      <c r="J981" t="str">
        <f t="shared" si="31"/>
        <v>Robusta</v>
      </c>
      <c r="K981" t="str">
        <f>_xlfn.XLOOKUP(D981,'products worsheet'!A:A,'products worsheet'!D:D)</f>
        <v>D</v>
      </c>
      <c r="L981" t="str">
        <f t="shared" si="30"/>
        <v>Dark</v>
      </c>
      <c r="M981" s="5">
        <f>_xlfn.XLOOKUP(D981,'products worsheet'!A:A,'products worsheet'!F:F)</f>
        <v>0.5</v>
      </c>
      <c r="N981" s="7">
        <f>_xlfn.XLOOKUP(D981,'products worsheet'!A:A,'products worsheet'!G:G)</f>
        <v>5.3699999999999992</v>
      </c>
      <c r="O981" s="9">
        <f>N981*E981</f>
        <v>10.739999999999998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_xlfn.XLOOKUP('orders worksheet'!C982,'customers worsheet'!A:A,'customers worsheet'!B:B)</f>
        <v>Demetris Micheli</v>
      </c>
      <c r="G982" s="2" t="str">
        <f>IF(_xlfn.XLOOKUP(F982,'customers worsheet'!B:B,'customers worsheet'!C:C," ",0)=0," ", _xlfn.XLOOKUP(F982,'customers worsheet'!B:B,'customers worsheet'!C:C," ",0))</f>
        <v xml:space="preserve"> </v>
      </c>
      <c r="H982" s="2" t="str">
        <f>_xlfn.XLOOKUP(F982,'customers worsheet'!B:B,'customers worsheet'!G:G)</f>
        <v>United States</v>
      </c>
      <c r="I982" t="str">
        <f>_xlfn.XLOOKUP(D982,'products worsheet'!A:A,'products worsheet'!B:B)</f>
        <v>Exc</v>
      </c>
      <c r="J982" t="str">
        <f t="shared" si="31"/>
        <v>Excelsa</v>
      </c>
      <c r="K982" t="str">
        <f>_xlfn.XLOOKUP(D982,'products worsheet'!A:A,'products worsheet'!D:D)</f>
        <v>D</v>
      </c>
      <c r="L982" t="str">
        <f t="shared" si="30"/>
        <v>Dark</v>
      </c>
      <c r="M982" s="5">
        <f>_xlfn.XLOOKUP(D982,'products worsheet'!A:A,'products worsheet'!F:F)</f>
        <v>2.5</v>
      </c>
      <c r="N982" s="7">
        <f>_xlfn.XLOOKUP(D982,'products worsheet'!A:A,'products worsheet'!G:G)</f>
        <v>27.945</v>
      </c>
      <c r="O982" s="9">
        <f>N982*E982</f>
        <v>167.67000000000002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_xlfn.XLOOKUP('orders worksheet'!C983,'customers worsheet'!A:A,'customers worsheet'!B:B)</f>
        <v>Chloette Bernardot</v>
      </c>
      <c r="G983" s="2" t="str">
        <f>IF(_xlfn.XLOOKUP(F983,'customers worsheet'!B:B,'customers worsheet'!C:C," ",0)=0," ", _xlfn.XLOOKUP(F983,'customers worsheet'!B:B,'customers worsheet'!C:C," ",0))</f>
        <v>cbernardotr9@wix.com</v>
      </c>
      <c r="H983" s="2" t="str">
        <f>_xlfn.XLOOKUP(F983,'customers worsheet'!B:B,'customers worsheet'!G:G)</f>
        <v>United States</v>
      </c>
      <c r="I983" t="str">
        <f>_xlfn.XLOOKUP(D983,'products worsheet'!A:A,'products worsheet'!B:B)</f>
        <v>Exc</v>
      </c>
      <c r="J983" t="str">
        <f t="shared" si="31"/>
        <v>Excelsa</v>
      </c>
      <c r="K983" t="str">
        <f>_xlfn.XLOOKUP(D983,'products worsheet'!A:A,'products worsheet'!D:D)</f>
        <v>D</v>
      </c>
      <c r="L983" t="str">
        <f t="shared" si="30"/>
        <v>Dark</v>
      </c>
      <c r="M983" s="5">
        <f>_xlfn.XLOOKUP(D983,'products worsheet'!A:A,'products worsheet'!F:F)</f>
        <v>0.2</v>
      </c>
      <c r="N983" s="7">
        <f>_xlfn.XLOOKUP(D983,'products worsheet'!A:A,'products worsheet'!G:G)</f>
        <v>3.645</v>
      </c>
      <c r="O983" s="9">
        <f>N983*E983</f>
        <v>21.87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_xlfn.XLOOKUP('orders worksheet'!C984,'customers worsheet'!A:A,'customers worsheet'!B:B)</f>
        <v>Kim Kemery</v>
      </c>
      <c r="G984" s="2" t="str">
        <f>IF(_xlfn.XLOOKUP(F984,'customers worsheet'!B:B,'customers worsheet'!C:C," ",0)=0," ", _xlfn.XLOOKUP(F984,'customers worsheet'!B:B,'customers worsheet'!C:C," ",0))</f>
        <v>kkemeryra@t.co</v>
      </c>
      <c r="H984" s="2" t="str">
        <f>_xlfn.XLOOKUP(F984,'customers worsheet'!B:B,'customers worsheet'!G:G)</f>
        <v>United States</v>
      </c>
      <c r="I984" t="str">
        <f>_xlfn.XLOOKUP(D984,'products worsheet'!A:A,'products worsheet'!B:B)</f>
        <v>Rob</v>
      </c>
      <c r="J984" t="str">
        <f>IF(I984="Rob","Robusta",IF(I984="Exc","Excelsa",IF(I984="Ara","Arabica",IF(I984="Lib","Liberica",""))))</f>
        <v>Robusta</v>
      </c>
      <c r="K984" t="str">
        <f>_xlfn.XLOOKUP(D984,'products worsheet'!A:A,'products worsheet'!D:D)</f>
        <v>L</v>
      </c>
      <c r="L984" t="str">
        <f t="shared" si="30"/>
        <v>Light</v>
      </c>
      <c r="M984" s="5">
        <f>_xlfn.XLOOKUP(D984,'products worsheet'!A:A,'products worsheet'!F:F)</f>
        <v>1</v>
      </c>
      <c r="N984" s="7">
        <f>_xlfn.XLOOKUP(D984,'products worsheet'!A:A,'products worsheet'!G:G)</f>
        <v>11.95</v>
      </c>
      <c r="O984" s="9">
        <f>N984*E984</f>
        <v>23.9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_xlfn.XLOOKUP('orders worksheet'!C985,'customers worsheet'!A:A,'customers worsheet'!B:B)</f>
        <v>Fanchette Parlot</v>
      </c>
      <c r="G985" s="2" t="str">
        <f>IF(_xlfn.XLOOKUP(F985,'customers worsheet'!B:B,'customers worsheet'!C:C," ",0)=0," ", _xlfn.XLOOKUP(F985,'customers worsheet'!B:B,'customers worsheet'!C:C," ",0))</f>
        <v>fparlotrb@forbes.com</v>
      </c>
      <c r="H985" s="2" t="str">
        <f>_xlfn.XLOOKUP(F985,'customers worsheet'!B:B,'customers worsheet'!G:G)</f>
        <v>United States</v>
      </c>
      <c r="I985" t="str">
        <f>_xlfn.XLOOKUP(D985,'products worsheet'!A:A,'products worsheet'!B:B)</f>
        <v>Ara</v>
      </c>
      <c r="J985" t="str">
        <f t="shared" si="31"/>
        <v>Arabica</v>
      </c>
      <c r="K985" t="str">
        <f>_xlfn.XLOOKUP(D985,'products worsheet'!A:A,'products worsheet'!D:D)</f>
        <v>M</v>
      </c>
      <c r="L985" t="str">
        <f t="shared" si="30"/>
        <v>Medium</v>
      </c>
      <c r="M985" s="5">
        <f>_xlfn.XLOOKUP(D985,'products worsheet'!A:A,'products worsheet'!F:F)</f>
        <v>0.2</v>
      </c>
      <c r="N985" s="7">
        <f>_xlfn.XLOOKUP(D985,'products worsheet'!A:A,'products worsheet'!G:G)</f>
        <v>3.375</v>
      </c>
      <c r="O985" s="9">
        <f>N985*E985</f>
        <v>6.75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_xlfn.XLOOKUP('orders worksheet'!C986,'customers worsheet'!A:A,'customers worsheet'!B:B)</f>
        <v>Ramon Cheak</v>
      </c>
      <c r="G986" s="2" t="str">
        <f>IF(_xlfn.XLOOKUP(F986,'customers worsheet'!B:B,'customers worsheet'!C:C," ",0)=0," ", _xlfn.XLOOKUP(F986,'customers worsheet'!B:B,'customers worsheet'!C:C," ",0))</f>
        <v>rcheakrc@tripadvisor.com</v>
      </c>
      <c r="H986" s="2" t="str">
        <f>_xlfn.XLOOKUP(F986,'customers worsheet'!B:B,'customers worsheet'!G:G)</f>
        <v>Ireland</v>
      </c>
      <c r="I986" t="str">
        <f>_xlfn.XLOOKUP(D986,'products worsheet'!A:A,'products worsheet'!B:B)</f>
        <v>Exc</v>
      </c>
      <c r="J986" t="str">
        <f t="shared" si="31"/>
        <v>Excelsa</v>
      </c>
      <c r="K986" t="str">
        <f>_xlfn.XLOOKUP(D986,'products worsheet'!A:A,'products worsheet'!D:D)</f>
        <v>M</v>
      </c>
      <c r="L986" t="str">
        <f t="shared" si="30"/>
        <v>Medium</v>
      </c>
      <c r="M986" s="5">
        <f>_xlfn.XLOOKUP(D986,'products worsheet'!A:A,'products worsheet'!F:F)</f>
        <v>2.5</v>
      </c>
      <c r="N986" s="7">
        <f>_xlfn.XLOOKUP(D986,'products worsheet'!A:A,'products worsheet'!G:G)</f>
        <v>31.624999999999996</v>
      </c>
      <c r="O986" s="9">
        <f>N986*E986</f>
        <v>31.624999999999996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_xlfn.XLOOKUP('orders worksheet'!C987,'customers worsheet'!A:A,'customers worsheet'!B:B)</f>
        <v>Koressa O'Geneay</v>
      </c>
      <c r="G987" s="2" t="str">
        <f>IF(_xlfn.XLOOKUP(F987,'customers worsheet'!B:B,'customers worsheet'!C:C," ",0)=0," ", _xlfn.XLOOKUP(F987,'customers worsheet'!B:B,'customers worsheet'!C:C," ",0))</f>
        <v>kogeneayrd@utexas.edu</v>
      </c>
      <c r="H987" s="2" t="str">
        <f>_xlfn.XLOOKUP(F987,'customers worsheet'!B:B,'customers worsheet'!G:G)</f>
        <v>United States</v>
      </c>
      <c r="I987" t="str">
        <f>_xlfn.XLOOKUP(D987,'products worsheet'!A:A,'products worsheet'!B:B)</f>
        <v>Rob</v>
      </c>
      <c r="J987" t="str">
        <f t="shared" si="31"/>
        <v>Robusta</v>
      </c>
      <c r="K987" t="str">
        <f>_xlfn.XLOOKUP(D987,'products worsheet'!A:A,'products worsheet'!D:D)</f>
        <v>L</v>
      </c>
      <c r="L987" t="str">
        <f t="shared" si="30"/>
        <v>Light</v>
      </c>
      <c r="M987" s="5">
        <f>_xlfn.XLOOKUP(D987,'products worsheet'!A:A,'products worsheet'!F:F)</f>
        <v>1</v>
      </c>
      <c r="N987" s="7">
        <f>_xlfn.XLOOKUP(D987,'products worsheet'!A:A,'products worsheet'!G:G)</f>
        <v>11.95</v>
      </c>
      <c r="O987" s="9">
        <f>N987*E987</f>
        <v>47.8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_xlfn.XLOOKUP('orders worksheet'!C988,'customers worsheet'!A:A,'customers worsheet'!B:B)</f>
        <v>Claudell Ayre</v>
      </c>
      <c r="G988" s="2" t="str">
        <f>IF(_xlfn.XLOOKUP(F988,'customers worsheet'!B:B,'customers worsheet'!C:C," ",0)=0," ", _xlfn.XLOOKUP(F988,'customers worsheet'!B:B,'customers worsheet'!C:C," ",0))</f>
        <v>cayrere@symantec.com</v>
      </c>
      <c r="H988" s="2" t="str">
        <f>_xlfn.XLOOKUP(F988,'customers worsheet'!B:B,'customers worsheet'!G:G)</f>
        <v>United States</v>
      </c>
      <c r="I988" t="str">
        <f>_xlfn.XLOOKUP(D988,'products worsheet'!A:A,'products worsheet'!B:B)</f>
        <v>Lib</v>
      </c>
      <c r="J988" t="str">
        <f t="shared" si="31"/>
        <v>Liberica</v>
      </c>
      <c r="K988" t="str">
        <f>_xlfn.XLOOKUP(D988,'products worsheet'!A:A,'products worsheet'!D:D)</f>
        <v>M</v>
      </c>
      <c r="L988" t="str">
        <f t="shared" si="30"/>
        <v>Medium</v>
      </c>
      <c r="M988" s="5">
        <f>_xlfn.XLOOKUP(D988,'products worsheet'!A:A,'products worsheet'!F:F)</f>
        <v>2.5</v>
      </c>
      <c r="N988" s="7">
        <f>_xlfn.XLOOKUP(D988,'products worsheet'!A:A,'products worsheet'!G:G)</f>
        <v>33.464999999999996</v>
      </c>
      <c r="O988" s="9">
        <f>N988*E988</f>
        <v>33.464999999999996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_xlfn.XLOOKUP('orders worksheet'!C989,'customers worsheet'!A:A,'customers worsheet'!B:B)</f>
        <v>Lorianne Kyneton</v>
      </c>
      <c r="G989" s="2" t="str">
        <f>IF(_xlfn.XLOOKUP(F989,'customers worsheet'!B:B,'customers worsheet'!C:C," ",0)=0," ", _xlfn.XLOOKUP(F989,'customers worsheet'!B:B,'customers worsheet'!C:C," ",0))</f>
        <v>lkynetonrf@macromedia.com</v>
      </c>
      <c r="H989" s="2" t="str">
        <f>_xlfn.XLOOKUP(F989,'customers worsheet'!B:B,'customers worsheet'!G:G)</f>
        <v>United Kingdom</v>
      </c>
      <c r="I989" t="str">
        <f>_xlfn.XLOOKUP(D989,'products worsheet'!A:A,'products worsheet'!B:B)</f>
        <v>Ara</v>
      </c>
      <c r="J989" t="str">
        <f t="shared" si="31"/>
        <v>Arabica</v>
      </c>
      <c r="K989" t="str">
        <f>_xlfn.XLOOKUP(D989,'products worsheet'!A:A,'products worsheet'!D:D)</f>
        <v>D</v>
      </c>
      <c r="L989" t="str">
        <f t="shared" si="30"/>
        <v>Dark</v>
      </c>
      <c r="M989" s="5">
        <f>_xlfn.XLOOKUP(D989,'products worsheet'!A:A,'products worsheet'!F:F)</f>
        <v>0.5</v>
      </c>
      <c r="N989" s="7">
        <f>_xlfn.XLOOKUP(D989,'products worsheet'!A:A,'products worsheet'!G:G)</f>
        <v>5.97</v>
      </c>
      <c r="O989" s="9">
        <f>N989*E989</f>
        <v>29.849999999999998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_xlfn.XLOOKUP('orders worksheet'!C990,'customers worsheet'!A:A,'customers worsheet'!B:B)</f>
        <v>Adele McFayden</v>
      </c>
      <c r="G990" s="2" t="str">
        <f>IF(_xlfn.XLOOKUP(F990,'customers worsheet'!B:B,'customers worsheet'!C:C," ",0)=0," ", _xlfn.XLOOKUP(F990,'customers worsheet'!B:B,'customers worsheet'!C:C," ",0))</f>
        <v xml:space="preserve"> </v>
      </c>
      <c r="H990" s="2" t="str">
        <f>_xlfn.XLOOKUP(F990,'customers worsheet'!B:B,'customers worsheet'!G:G)</f>
        <v>United Kingdom</v>
      </c>
      <c r="I990" t="str">
        <f>_xlfn.XLOOKUP(D990,'products worsheet'!A:A,'products worsheet'!B:B)</f>
        <v>Rob</v>
      </c>
      <c r="J990" t="str">
        <f t="shared" si="31"/>
        <v>Robusta</v>
      </c>
      <c r="K990" t="str">
        <f>_xlfn.XLOOKUP(D990,'products worsheet'!A:A,'products worsheet'!D:D)</f>
        <v>M</v>
      </c>
      <c r="L990" t="str">
        <f t="shared" si="30"/>
        <v>Medium</v>
      </c>
      <c r="M990" s="5">
        <f>_xlfn.XLOOKUP(D990,'products worsheet'!A:A,'products worsheet'!F:F)</f>
        <v>1</v>
      </c>
      <c r="N990" s="7">
        <f>_xlfn.XLOOKUP(D990,'products worsheet'!A:A,'products worsheet'!G:G)</f>
        <v>9.9499999999999993</v>
      </c>
      <c r="O990" s="9">
        <f>N990*E990</f>
        <v>29.849999999999998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_xlfn.XLOOKUP('orders worksheet'!C991,'customers worsheet'!A:A,'customers worsheet'!B:B)</f>
        <v>Herta Layne</v>
      </c>
      <c r="G991" s="2" t="str">
        <f>IF(_xlfn.XLOOKUP(F991,'customers worsheet'!B:B,'customers worsheet'!C:C," ",0)=0," ", _xlfn.XLOOKUP(F991,'customers worsheet'!B:B,'customers worsheet'!C:C," ",0))</f>
        <v xml:space="preserve"> </v>
      </c>
      <c r="H991" s="2" t="str">
        <f>_xlfn.XLOOKUP(F991,'customers worsheet'!B:B,'customers worsheet'!G:G)</f>
        <v>United States</v>
      </c>
      <c r="I991" t="str">
        <f>_xlfn.XLOOKUP(D991,'products worsheet'!A:A,'products worsheet'!B:B)</f>
        <v>Ara</v>
      </c>
      <c r="J991" t="str">
        <f t="shared" si="31"/>
        <v>Arabica</v>
      </c>
      <c r="K991" t="str">
        <f>_xlfn.XLOOKUP(D991,'products worsheet'!A:A,'products worsheet'!D:D)</f>
        <v>M</v>
      </c>
      <c r="L991" t="str">
        <f t="shared" si="30"/>
        <v>Medium</v>
      </c>
      <c r="M991" s="5">
        <f>_xlfn.XLOOKUP(D991,'products worsheet'!A:A,'products worsheet'!F:F)</f>
        <v>2.5</v>
      </c>
      <c r="N991" s="7">
        <f>_xlfn.XLOOKUP(D991,'products worsheet'!A:A,'products worsheet'!G:G)</f>
        <v>25.874999999999996</v>
      </c>
      <c r="O991" s="9">
        <f>N991*E991</f>
        <v>155.24999999999997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_xlfn.XLOOKUP('orders worksheet'!C992,'customers worsheet'!A:A,'customers worsheet'!B:B)</f>
        <v>Marguerite Graves</v>
      </c>
      <c r="G992" s="2" t="str">
        <f>IF(_xlfn.XLOOKUP(F992,'customers worsheet'!B:B,'customers worsheet'!C:C," ",0)=0," ", _xlfn.XLOOKUP(F992,'customers worsheet'!B:B,'customers worsheet'!C:C," ",0))</f>
        <v xml:space="preserve"> </v>
      </c>
      <c r="H992" s="2" t="str">
        <f>_xlfn.XLOOKUP(F992,'customers worsheet'!B:B,'customers worsheet'!G:G)</f>
        <v>United States</v>
      </c>
      <c r="I992" t="str">
        <f>_xlfn.XLOOKUP(D992,'products worsheet'!A:A,'products worsheet'!B:B)</f>
        <v>Exc</v>
      </c>
      <c r="J992" t="str">
        <f t="shared" si="31"/>
        <v>Excelsa</v>
      </c>
      <c r="K992" t="str">
        <f>_xlfn.XLOOKUP(D992,'products worsheet'!A:A,'products worsheet'!D:D)</f>
        <v>D</v>
      </c>
      <c r="L992" t="str">
        <f t="shared" si="30"/>
        <v>Dark</v>
      </c>
      <c r="M992" s="5">
        <f>_xlfn.XLOOKUP(D992,'products worsheet'!A:A,'products worsheet'!F:F)</f>
        <v>0.2</v>
      </c>
      <c r="N992" s="7">
        <f>_xlfn.XLOOKUP(D992,'products worsheet'!A:A,'products worsheet'!G:G)</f>
        <v>3.645</v>
      </c>
      <c r="O992" s="9">
        <f>N992*E992</f>
        <v>18.225000000000001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_xlfn.XLOOKUP('orders worksheet'!C993,'customers worsheet'!A:A,'customers worsheet'!B:B)</f>
        <v>Marguerite Graves</v>
      </c>
      <c r="G993" s="2" t="str">
        <f>IF(_xlfn.XLOOKUP(F993,'customers worsheet'!B:B,'customers worsheet'!C:C," ",0)=0," ", _xlfn.XLOOKUP(F993,'customers worsheet'!B:B,'customers worsheet'!C:C," ",0))</f>
        <v xml:space="preserve"> </v>
      </c>
      <c r="H993" s="2" t="str">
        <f>_xlfn.XLOOKUP(F993,'customers worsheet'!B:B,'customers worsheet'!G:G)</f>
        <v>United States</v>
      </c>
      <c r="I993" t="str">
        <f>_xlfn.XLOOKUP(D993,'products worsheet'!A:A,'products worsheet'!B:B)</f>
        <v>Lib</v>
      </c>
      <c r="J993" t="str">
        <f t="shared" si="31"/>
        <v>Liberica</v>
      </c>
      <c r="K993" t="str">
        <f>_xlfn.XLOOKUP(D993,'products worsheet'!A:A,'products worsheet'!D:D)</f>
        <v>D</v>
      </c>
      <c r="L993" t="str">
        <f t="shared" si="30"/>
        <v>Dark</v>
      </c>
      <c r="M993" s="5">
        <f>_xlfn.XLOOKUP(D993,'products worsheet'!A:A,'products worsheet'!F:F)</f>
        <v>0.5</v>
      </c>
      <c r="N993" s="7">
        <f>_xlfn.XLOOKUP(D993,'products worsheet'!A:A,'products worsheet'!G:G)</f>
        <v>7.77</v>
      </c>
      <c r="O993" s="9">
        <f>N993*E993</f>
        <v>15.54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_xlfn.XLOOKUP('orders worksheet'!C994,'customers worsheet'!A:A,'customers worsheet'!B:B)</f>
        <v>Desdemona Eye</v>
      </c>
      <c r="G994" s="2" t="str">
        <f>IF(_xlfn.XLOOKUP(F994,'customers worsheet'!B:B,'customers worsheet'!C:C," ",0)=0," ", _xlfn.XLOOKUP(F994,'customers worsheet'!B:B,'customers worsheet'!C:C," ",0))</f>
        <v xml:space="preserve"> </v>
      </c>
      <c r="H994" s="2" t="str">
        <f>_xlfn.XLOOKUP(F994,'customers worsheet'!B:B,'customers worsheet'!G:G)</f>
        <v>Ireland</v>
      </c>
      <c r="I994" t="str">
        <f>_xlfn.XLOOKUP(D994,'products worsheet'!A:A,'products worsheet'!B:B)</f>
        <v>Lib</v>
      </c>
      <c r="J994" t="str">
        <f t="shared" si="31"/>
        <v>Liberica</v>
      </c>
      <c r="K994" t="str">
        <f>_xlfn.XLOOKUP(D994,'products worsheet'!A:A,'products worsheet'!D:D)</f>
        <v>L</v>
      </c>
      <c r="L994" t="str">
        <f t="shared" si="30"/>
        <v>Light</v>
      </c>
      <c r="M994" s="5">
        <f>_xlfn.XLOOKUP(D994,'products worsheet'!A:A,'products worsheet'!F:F)</f>
        <v>2.5</v>
      </c>
      <c r="N994" s="7">
        <f>_xlfn.XLOOKUP(D994,'products worsheet'!A:A,'products worsheet'!G:G)</f>
        <v>36.454999999999998</v>
      </c>
      <c r="O994" s="9">
        <f>N994*E994</f>
        <v>109.36499999999999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_xlfn.XLOOKUP('orders worksheet'!C995,'customers worsheet'!A:A,'customers worsheet'!B:B)</f>
        <v>Margarette Sterland</v>
      </c>
      <c r="G995" s="2" t="str">
        <f>IF(_xlfn.XLOOKUP(F995,'customers worsheet'!B:B,'customers worsheet'!C:C," ",0)=0," ", _xlfn.XLOOKUP(F995,'customers worsheet'!B:B,'customers worsheet'!C:C," ",0))</f>
        <v xml:space="preserve"> </v>
      </c>
      <c r="H995" s="2" t="str">
        <f>_xlfn.XLOOKUP(F995,'customers worsheet'!B:B,'customers worsheet'!G:G)</f>
        <v>United States</v>
      </c>
      <c r="I995" t="str">
        <f>_xlfn.XLOOKUP(D995,'products worsheet'!A:A,'products worsheet'!B:B)</f>
        <v>Ara</v>
      </c>
      <c r="J995" t="str">
        <f t="shared" si="31"/>
        <v>Arabica</v>
      </c>
      <c r="K995" t="str">
        <f>_xlfn.XLOOKUP(D995,'products worsheet'!A:A,'products worsheet'!D:D)</f>
        <v>L</v>
      </c>
      <c r="L995" t="str">
        <f t="shared" si="30"/>
        <v>Light</v>
      </c>
      <c r="M995" s="5">
        <f>_xlfn.XLOOKUP(D995,'products worsheet'!A:A,'products worsheet'!F:F)</f>
        <v>1</v>
      </c>
      <c r="N995" s="7">
        <f>_xlfn.XLOOKUP(D995,'products worsheet'!A:A,'products worsheet'!G:G)</f>
        <v>12.95</v>
      </c>
      <c r="O995" s="9">
        <f>N995*E995</f>
        <v>77.699999999999989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_xlfn.XLOOKUP('orders worksheet'!C996,'customers worsheet'!A:A,'customers worsheet'!B:B)</f>
        <v>Catharine Scoines</v>
      </c>
      <c r="G996" s="2" t="str">
        <f>IF(_xlfn.XLOOKUP(F996,'customers worsheet'!B:B,'customers worsheet'!C:C," ",0)=0," ", _xlfn.XLOOKUP(F996,'customers worsheet'!B:B,'customers worsheet'!C:C," ",0))</f>
        <v xml:space="preserve"> </v>
      </c>
      <c r="H996" s="2" t="str">
        <f>_xlfn.XLOOKUP(F996,'customers worsheet'!B:B,'customers worsheet'!G:G)</f>
        <v>Ireland</v>
      </c>
      <c r="I996" t="str">
        <f>_xlfn.XLOOKUP(D996,'products worsheet'!A:A,'products worsheet'!B:B)</f>
        <v>Ara</v>
      </c>
      <c r="J996" t="str">
        <f t="shared" si="31"/>
        <v>Arabica</v>
      </c>
      <c r="K996" t="str">
        <f>_xlfn.XLOOKUP(D996,'products worsheet'!A:A,'products worsheet'!D:D)</f>
        <v>D</v>
      </c>
      <c r="L996" t="str">
        <f t="shared" si="30"/>
        <v>Dark</v>
      </c>
      <c r="M996" s="5">
        <f>_xlfn.XLOOKUP(D996,'products worsheet'!A:A,'products worsheet'!F:F)</f>
        <v>0.2</v>
      </c>
      <c r="N996" s="7">
        <f>_xlfn.XLOOKUP(D996,'products worsheet'!A:A,'products worsheet'!G:G)</f>
        <v>2.9849999999999999</v>
      </c>
      <c r="O996" s="9">
        <f>N996*E996</f>
        <v>8.9550000000000001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_xlfn.XLOOKUP('orders worksheet'!C997,'customers worsheet'!A:A,'customers worsheet'!B:B)</f>
        <v>Jennica Tewelson</v>
      </c>
      <c r="G997" s="2" t="str">
        <f>IF(_xlfn.XLOOKUP(F997,'customers worsheet'!B:B,'customers worsheet'!C:C," ",0)=0," ", _xlfn.XLOOKUP(F997,'customers worsheet'!B:B,'customers worsheet'!C:C," ",0))</f>
        <v>jtewelsonrn@samsung.com</v>
      </c>
      <c r="H997" s="2" t="str">
        <f>_xlfn.XLOOKUP(F997,'customers worsheet'!B:B,'customers worsheet'!G:G)</f>
        <v>United States</v>
      </c>
      <c r="I997" t="str">
        <f>_xlfn.XLOOKUP(D997,'products worsheet'!A:A,'products worsheet'!B:B)</f>
        <v>Rob</v>
      </c>
      <c r="J997" t="str">
        <f t="shared" si="31"/>
        <v>Robusta</v>
      </c>
      <c r="K997" t="str">
        <f>_xlfn.XLOOKUP(D997,'products worsheet'!A:A,'products worsheet'!D:D)</f>
        <v>L</v>
      </c>
      <c r="L997" t="str">
        <f t="shared" si="30"/>
        <v>Light</v>
      </c>
      <c r="M997" s="5">
        <f>_xlfn.XLOOKUP(D997,'products worsheet'!A:A,'products worsheet'!F:F)</f>
        <v>2.5</v>
      </c>
      <c r="N997" s="7">
        <f>_xlfn.XLOOKUP(D997,'products worsheet'!A:A,'products worsheet'!G:G)</f>
        <v>27.484999999999996</v>
      </c>
      <c r="O997" s="9">
        <f>N997*E997</f>
        <v>27.484999999999996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_xlfn.XLOOKUP('orders worksheet'!C998,'customers worsheet'!A:A,'customers worsheet'!B:B)</f>
        <v>Marguerite Graves</v>
      </c>
      <c r="G998" s="2" t="str">
        <f>IF(_xlfn.XLOOKUP(F998,'customers worsheet'!B:B,'customers worsheet'!C:C," ",0)=0," ", _xlfn.XLOOKUP(F998,'customers worsheet'!B:B,'customers worsheet'!C:C," ",0))</f>
        <v xml:space="preserve"> </v>
      </c>
      <c r="H998" s="2" t="str">
        <f>_xlfn.XLOOKUP(F998,'customers worsheet'!B:B,'customers worsheet'!G:G)</f>
        <v>United States</v>
      </c>
      <c r="I998" t="str">
        <f>_xlfn.XLOOKUP(D998,'products worsheet'!A:A,'products worsheet'!B:B)</f>
        <v>Rob</v>
      </c>
      <c r="J998" t="str">
        <f t="shared" si="31"/>
        <v>Robusta</v>
      </c>
      <c r="K998" t="str">
        <f>_xlfn.XLOOKUP(D998,'products worsheet'!A:A,'products worsheet'!D:D)</f>
        <v>M</v>
      </c>
      <c r="L998" t="str">
        <f t="shared" si="30"/>
        <v>Medium</v>
      </c>
      <c r="M998" s="5">
        <f>_xlfn.XLOOKUP(D998,'products worsheet'!A:A,'products worsheet'!F:F)</f>
        <v>0.5</v>
      </c>
      <c r="N998" s="7">
        <f>_xlfn.XLOOKUP(D998,'products worsheet'!A:A,'products worsheet'!G:G)</f>
        <v>5.97</v>
      </c>
      <c r="O998" s="9">
        <f>N998*E998</f>
        <v>29.849999999999998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_xlfn.XLOOKUP('orders worksheet'!C999,'customers worsheet'!A:A,'customers worsheet'!B:B)</f>
        <v>Marguerite Graves</v>
      </c>
      <c r="G999" s="2" t="str">
        <f>IF(_xlfn.XLOOKUP(F999,'customers worsheet'!B:B,'customers worsheet'!C:C," ",0)=0," ", _xlfn.XLOOKUP(F999,'customers worsheet'!B:B,'customers worsheet'!C:C," ",0))</f>
        <v xml:space="preserve"> </v>
      </c>
      <c r="H999" s="2" t="str">
        <f>_xlfn.XLOOKUP(F999,'customers worsheet'!B:B,'customers worsheet'!G:G)</f>
        <v>United States</v>
      </c>
      <c r="I999" t="str">
        <f>_xlfn.XLOOKUP(D999,'products worsheet'!A:A,'products worsheet'!B:B)</f>
        <v>Ara</v>
      </c>
      <c r="J999" t="str">
        <f t="shared" si="31"/>
        <v>Arabica</v>
      </c>
      <c r="K999" t="str">
        <f>_xlfn.XLOOKUP(D999,'products worsheet'!A:A,'products worsheet'!D:D)</f>
        <v>M</v>
      </c>
      <c r="L999" t="str">
        <f t="shared" si="30"/>
        <v>Medium</v>
      </c>
      <c r="M999" s="5">
        <f>_xlfn.XLOOKUP(D999,'products worsheet'!A:A,'products worsheet'!F:F)</f>
        <v>0.5</v>
      </c>
      <c r="N999" s="7">
        <f>_xlfn.XLOOKUP(D999,'products worsheet'!A:A,'products worsheet'!G:G)</f>
        <v>6.75</v>
      </c>
      <c r="O999" s="9">
        <f>N999*E999</f>
        <v>27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_xlfn.XLOOKUP('orders worksheet'!C1000,'customers worsheet'!A:A,'customers worsheet'!B:B)</f>
        <v>Nicolina Jenny</v>
      </c>
      <c r="G1000" s="2" t="str">
        <f>IF(_xlfn.XLOOKUP(F1000,'customers worsheet'!B:B,'customers worsheet'!C:C," ",0)=0," ", _xlfn.XLOOKUP(F1000,'customers worsheet'!B:B,'customers worsheet'!C:C," ",0))</f>
        <v>njennyrq@bigcartel.com</v>
      </c>
      <c r="H1000" s="2" t="str">
        <f>_xlfn.XLOOKUP(F1000,'customers worsheet'!B:B,'customers worsheet'!G:G)</f>
        <v>United States</v>
      </c>
      <c r="I1000" t="str">
        <f>_xlfn.XLOOKUP(D1000,'products worsheet'!A:A,'products worsheet'!B:B)</f>
        <v>Ara</v>
      </c>
      <c r="J1000" t="str">
        <f t="shared" si="31"/>
        <v>Arabica</v>
      </c>
      <c r="K1000" t="str">
        <f>_xlfn.XLOOKUP(D1000,'products worsheet'!A:A,'products worsheet'!D:D)</f>
        <v>D</v>
      </c>
      <c r="L1000" t="str">
        <f t="shared" si="30"/>
        <v>Dark</v>
      </c>
      <c r="M1000" s="5">
        <f>_xlfn.XLOOKUP(D1000,'products worsheet'!A:A,'products worsheet'!F:F)</f>
        <v>1</v>
      </c>
      <c r="N1000" s="7">
        <f>_xlfn.XLOOKUP(D1000,'products worsheet'!A:A,'products worsheet'!G:G)</f>
        <v>9.9499999999999993</v>
      </c>
      <c r="O1000" s="9">
        <f>N1000*E1000</f>
        <v>9.9499999999999993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_xlfn.XLOOKUP('orders worksheet'!C1001,'customers worsheet'!A:A,'customers worsheet'!B:B)</f>
        <v>Vidovic Antonelli</v>
      </c>
      <c r="G1001" s="2" t="str">
        <f>IF(_xlfn.XLOOKUP(F1001,'customers worsheet'!B:B,'customers worsheet'!C:C," ",0)=0," ", _xlfn.XLOOKUP(F1001,'customers worsheet'!B:B,'customers worsheet'!C:C," ",0))</f>
        <v xml:space="preserve"> </v>
      </c>
      <c r="H1001" s="2" t="str">
        <f>_xlfn.XLOOKUP(F1001,'customers worsheet'!B:B,'customers worsheet'!G:G)</f>
        <v>United Kingdom</v>
      </c>
      <c r="I1001" t="str">
        <f>_xlfn.XLOOKUP(D1001,'products worsheet'!A:A,'products worsheet'!B:B)</f>
        <v>Exc</v>
      </c>
      <c r="J1001" t="str">
        <f t="shared" si="31"/>
        <v>Excelsa</v>
      </c>
      <c r="K1001" t="str">
        <f>_xlfn.XLOOKUP(D1001,'products worsheet'!A:A,'products worsheet'!D:D)</f>
        <v>M</v>
      </c>
      <c r="L1001" t="str">
        <f t="shared" si="30"/>
        <v>Medium</v>
      </c>
      <c r="M1001" s="5">
        <f>_xlfn.XLOOKUP(D1001,'products worsheet'!A:A,'products worsheet'!F:F)</f>
        <v>0.2</v>
      </c>
      <c r="N1001" s="7">
        <f>_xlfn.XLOOKUP(D1001,'products worsheet'!A:A,'products worsheet'!G:G)</f>
        <v>4.125</v>
      </c>
      <c r="O1001" s="9">
        <f>N1001*E1001</f>
        <v>12.375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F442-7553-4608-BB5A-30B95CEB7F85}">
  <sheetPr>
    <tabColor rgb="FF92D050"/>
  </sheetPr>
  <dimension ref="A1:I1001"/>
  <sheetViews>
    <sheetView workbookViewId="0">
      <selection activeCell="J18" sqref="J18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6BE7-224E-4257-8EFE-C58D2EF220F2}">
  <sheetPr>
    <tabColor rgb="FF92D050"/>
  </sheetPr>
  <dimension ref="A1:I49"/>
  <sheetViews>
    <sheetView workbookViewId="0">
      <selection activeCell="F2" sqref="F2:F49"/>
    </sheetView>
  </sheetViews>
  <sheetFormatPr defaultRowHeight="15" x14ac:dyDescent="0.25"/>
  <cols>
    <col min="1" max="1" width="12.28515625" customWidth="1"/>
    <col min="2" max="3" width="13.85546875" customWidth="1"/>
    <col min="4" max="5" width="12.7109375" customWidth="1"/>
    <col min="6" max="6" width="6.7109375" customWidth="1"/>
    <col min="7" max="7" width="11.85546875" customWidth="1"/>
    <col min="8" max="8" width="15.42578125" customWidth="1"/>
    <col min="9" max="9" width="8.140625" customWidth="1"/>
  </cols>
  <sheetData>
    <row r="1" spans="1:9" x14ac:dyDescent="0.25">
      <c r="A1" t="s">
        <v>11</v>
      </c>
      <c r="B1" t="s">
        <v>9</v>
      </c>
      <c r="C1" t="s">
        <v>6198</v>
      </c>
      <c r="D1" t="s">
        <v>10</v>
      </c>
      <c r="E1" t="s">
        <v>6197</v>
      </c>
      <c r="F1" t="s">
        <v>12</v>
      </c>
      <c r="G1" s="9" t="s">
        <v>13</v>
      </c>
      <c r="H1" t="s">
        <v>17</v>
      </c>
      <c r="I1" t="s">
        <v>16</v>
      </c>
    </row>
    <row r="2" spans="1:9" x14ac:dyDescent="0.25">
      <c r="A2" t="s">
        <v>6167</v>
      </c>
      <c r="B2" t="s">
        <v>6193</v>
      </c>
      <c r="C2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2" t="s">
        <v>6186</v>
      </c>
      <c r="E2" t="str">
        <f>IF(ProductTable[[#This Row],[Roast Type]]="M","Medium",IF(ProductTable[[#This Row],[Roast Type]]="L","Light",IF(ProductTable[[#This Row],[Roast Type]]="D","Dark","")))</f>
        <v>Light</v>
      </c>
      <c r="F2" s="10">
        <v>0.2</v>
      </c>
      <c r="G2" s="9">
        <v>3.8849999999999998</v>
      </c>
      <c r="H2">
        <v>1.9424999999999999</v>
      </c>
      <c r="I2">
        <v>0.34964999999999996</v>
      </c>
    </row>
    <row r="3" spans="1:9" x14ac:dyDescent="0.25">
      <c r="A3" t="s">
        <v>6180</v>
      </c>
      <c r="B3" t="s">
        <v>6193</v>
      </c>
      <c r="C3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3" t="s">
        <v>6186</v>
      </c>
      <c r="E3" t="str">
        <f>IF(ProductTable[[#This Row],[Roast Type]]="M","Medium",IF(ProductTable[[#This Row],[Roast Type]]="L","Light",IF(ProductTable[[#This Row],[Roast Type]]="D","Dark","")))</f>
        <v>Light</v>
      </c>
      <c r="F3" s="10">
        <v>0.5</v>
      </c>
      <c r="G3" s="9">
        <v>7.77</v>
      </c>
      <c r="H3">
        <v>1.5539999999999998</v>
      </c>
      <c r="I3">
        <v>0.69929999999999992</v>
      </c>
    </row>
    <row r="4" spans="1:9" x14ac:dyDescent="0.25">
      <c r="A4" t="s">
        <v>6140</v>
      </c>
      <c r="B4" t="s">
        <v>6193</v>
      </c>
      <c r="C4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4" t="s">
        <v>6186</v>
      </c>
      <c r="E4" t="str">
        <f>IF(ProductTable[[#This Row],[Roast Type]]="M","Medium",IF(ProductTable[[#This Row],[Roast Type]]="L","Light",IF(ProductTable[[#This Row],[Roast Type]]="D","Dark","")))</f>
        <v>Light</v>
      </c>
      <c r="F4" s="10">
        <v>1</v>
      </c>
      <c r="G4" s="9">
        <v>12.95</v>
      </c>
      <c r="H4">
        <v>1.2949999999999999</v>
      </c>
      <c r="I4">
        <v>1.1655</v>
      </c>
    </row>
    <row r="5" spans="1:9" x14ac:dyDescent="0.25">
      <c r="A5" t="s">
        <v>6182</v>
      </c>
      <c r="B5" t="s">
        <v>6193</v>
      </c>
      <c r="C5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5" t="s">
        <v>6186</v>
      </c>
      <c r="E5" t="str">
        <f>IF(ProductTable[[#This Row],[Roast Type]]="M","Medium",IF(ProductTable[[#This Row],[Roast Type]]="L","Light",IF(ProductTable[[#This Row],[Roast Type]]="D","Dark","")))</f>
        <v>Light</v>
      </c>
      <c r="F5" s="10">
        <v>2.5</v>
      </c>
      <c r="G5" s="9">
        <v>29.784999999999997</v>
      </c>
      <c r="H5">
        <v>1.1913999999999998</v>
      </c>
      <c r="I5">
        <v>2.6806499999999995</v>
      </c>
    </row>
    <row r="6" spans="1:9" x14ac:dyDescent="0.25">
      <c r="A6" t="s">
        <v>6152</v>
      </c>
      <c r="B6" t="s">
        <v>6193</v>
      </c>
      <c r="C6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6" t="s">
        <v>6188</v>
      </c>
      <c r="E6" t="str">
        <f>IF(ProductTable[[#This Row],[Roast Type]]="M","Medium",IF(ProductTable[[#This Row],[Roast Type]]="L","Light",IF(ProductTable[[#This Row],[Roast Type]]="D","Dark","")))</f>
        <v>Medium</v>
      </c>
      <c r="F6" s="10">
        <v>0.2</v>
      </c>
      <c r="G6" s="9">
        <v>3.375</v>
      </c>
      <c r="H6">
        <v>1.6875</v>
      </c>
      <c r="I6">
        <v>0.30374999999999996</v>
      </c>
    </row>
    <row r="7" spans="1:9" x14ac:dyDescent="0.25">
      <c r="A7" t="s">
        <v>6157</v>
      </c>
      <c r="B7" t="s">
        <v>6193</v>
      </c>
      <c r="C7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7" t="s">
        <v>6188</v>
      </c>
      <c r="E7" t="str">
        <f>IF(ProductTable[[#This Row],[Roast Type]]="M","Medium",IF(ProductTable[[#This Row],[Roast Type]]="L","Light",IF(ProductTable[[#This Row],[Roast Type]]="D","Dark","")))</f>
        <v>Medium</v>
      </c>
      <c r="F7" s="10">
        <v>0.5</v>
      </c>
      <c r="G7" s="9">
        <v>6.75</v>
      </c>
      <c r="H7">
        <v>1.35</v>
      </c>
      <c r="I7">
        <v>0.60749999999999993</v>
      </c>
    </row>
    <row r="8" spans="1:9" x14ac:dyDescent="0.25">
      <c r="A8" t="s">
        <v>6155</v>
      </c>
      <c r="B8" t="s">
        <v>6193</v>
      </c>
      <c r="C8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8" t="s">
        <v>6188</v>
      </c>
      <c r="E8" t="str">
        <f>IF(ProductTable[[#This Row],[Roast Type]]="M","Medium",IF(ProductTable[[#This Row],[Roast Type]]="L","Light",IF(ProductTable[[#This Row],[Roast Type]]="D","Dark","")))</f>
        <v>Medium</v>
      </c>
      <c r="F8" s="10">
        <v>1</v>
      </c>
      <c r="G8" s="9">
        <v>11.25</v>
      </c>
      <c r="H8">
        <v>1.125</v>
      </c>
      <c r="I8">
        <v>1.0125</v>
      </c>
    </row>
    <row r="9" spans="1:9" x14ac:dyDescent="0.25">
      <c r="A9" t="s">
        <v>6175</v>
      </c>
      <c r="B9" t="s">
        <v>6193</v>
      </c>
      <c r="C9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9" t="s">
        <v>6188</v>
      </c>
      <c r="E9" t="str">
        <f>IF(ProductTable[[#This Row],[Roast Type]]="M","Medium",IF(ProductTable[[#This Row],[Roast Type]]="L","Light",IF(ProductTable[[#This Row],[Roast Type]]="D","Dark","")))</f>
        <v>Medium</v>
      </c>
      <c r="F9" s="10">
        <v>2.5</v>
      </c>
      <c r="G9" s="9">
        <v>25.874999999999996</v>
      </c>
      <c r="H9">
        <v>1.0349999999999999</v>
      </c>
      <c r="I9">
        <v>2.3287499999999994</v>
      </c>
    </row>
    <row r="10" spans="1:9" x14ac:dyDescent="0.25">
      <c r="A10" t="s">
        <v>6154</v>
      </c>
      <c r="B10" t="s">
        <v>6193</v>
      </c>
      <c r="C10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10" t="s">
        <v>6187</v>
      </c>
      <c r="E10" t="str">
        <f>IF(ProductTable[[#This Row],[Roast Type]]="M","Medium",IF(ProductTable[[#This Row],[Roast Type]]="L","Light",IF(ProductTable[[#This Row],[Roast Type]]="D","Dark","")))</f>
        <v>Dark</v>
      </c>
      <c r="F10" s="10">
        <v>0.2</v>
      </c>
      <c r="G10" s="9">
        <v>2.9849999999999999</v>
      </c>
      <c r="H10">
        <v>1.4924999999999999</v>
      </c>
      <c r="I10">
        <v>0.26865</v>
      </c>
    </row>
    <row r="11" spans="1:9" x14ac:dyDescent="0.25">
      <c r="A11" t="s">
        <v>6158</v>
      </c>
      <c r="B11" t="s">
        <v>6193</v>
      </c>
      <c r="C11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11" t="s">
        <v>6187</v>
      </c>
      <c r="E11" t="str">
        <f>IF(ProductTable[[#This Row],[Roast Type]]="M","Medium",IF(ProductTable[[#This Row],[Roast Type]]="L","Light",IF(ProductTable[[#This Row],[Roast Type]]="D","Dark","")))</f>
        <v>Dark</v>
      </c>
      <c r="F11" s="10">
        <v>0.5</v>
      </c>
      <c r="G11" s="9">
        <v>5.97</v>
      </c>
      <c r="H11">
        <v>1.194</v>
      </c>
      <c r="I11">
        <v>0.5373</v>
      </c>
    </row>
    <row r="12" spans="1:9" x14ac:dyDescent="0.25">
      <c r="A12" t="s">
        <v>6147</v>
      </c>
      <c r="B12" t="s">
        <v>6193</v>
      </c>
      <c r="C12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12" t="s">
        <v>6187</v>
      </c>
      <c r="E12" t="str">
        <f>IF(ProductTable[[#This Row],[Roast Type]]="M","Medium",IF(ProductTable[[#This Row],[Roast Type]]="L","Light",IF(ProductTable[[#This Row],[Roast Type]]="D","Dark","")))</f>
        <v>Dark</v>
      </c>
      <c r="F12" s="10">
        <v>1</v>
      </c>
      <c r="G12" s="9">
        <v>9.9499999999999993</v>
      </c>
      <c r="H12">
        <v>0.99499999999999988</v>
      </c>
      <c r="I12">
        <v>0.89549999999999985</v>
      </c>
    </row>
    <row r="13" spans="1:9" x14ac:dyDescent="0.25">
      <c r="A13" t="s">
        <v>6168</v>
      </c>
      <c r="B13" t="s">
        <v>6193</v>
      </c>
      <c r="C13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Arabica</v>
      </c>
      <c r="D13" t="s">
        <v>6187</v>
      </c>
      <c r="E13" t="str">
        <f>IF(ProductTable[[#This Row],[Roast Type]]="M","Medium",IF(ProductTable[[#This Row],[Roast Type]]="L","Light",IF(ProductTable[[#This Row],[Roast Type]]="D","Dark","")))</f>
        <v>Dark</v>
      </c>
      <c r="F13" s="10">
        <v>2.5</v>
      </c>
      <c r="G13" s="9">
        <v>22.884999999999998</v>
      </c>
      <c r="H13">
        <v>0.91539999999999988</v>
      </c>
      <c r="I13">
        <v>2.0596499999999995</v>
      </c>
    </row>
    <row r="14" spans="1:9" x14ac:dyDescent="0.25">
      <c r="A14" t="s">
        <v>6178</v>
      </c>
      <c r="B14" t="s">
        <v>6192</v>
      </c>
      <c r="C14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4" t="s">
        <v>6186</v>
      </c>
      <c r="E14" t="str">
        <f>IF(ProductTable[[#This Row],[Roast Type]]="M","Medium",IF(ProductTable[[#This Row],[Roast Type]]="L","Light",IF(ProductTable[[#This Row],[Roast Type]]="D","Dark","")))</f>
        <v>Light</v>
      </c>
      <c r="F14" s="10">
        <v>0.2</v>
      </c>
      <c r="G14" s="9">
        <v>3.5849999999999995</v>
      </c>
      <c r="H14">
        <v>1.7924999999999998</v>
      </c>
      <c r="I14">
        <v>0.21509999999999996</v>
      </c>
    </row>
    <row r="15" spans="1:9" x14ac:dyDescent="0.25">
      <c r="A15" t="s">
        <v>6173</v>
      </c>
      <c r="B15" t="s">
        <v>6192</v>
      </c>
      <c r="C15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5" t="s">
        <v>6186</v>
      </c>
      <c r="E15" t="str">
        <f>IF(ProductTable[[#This Row],[Roast Type]]="M","Medium",IF(ProductTable[[#This Row],[Roast Type]]="L","Light",IF(ProductTable[[#This Row],[Roast Type]]="D","Dark","")))</f>
        <v>Light</v>
      </c>
      <c r="F15" s="10">
        <v>0.5</v>
      </c>
      <c r="G15" s="9">
        <v>7.169999999999999</v>
      </c>
      <c r="H15">
        <v>1.4339999999999997</v>
      </c>
      <c r="I15">
        <v>0.43019999999999992</v>
      </c>
    </row>
    <row r="16" spans="1:9" x14ac:dyDescent="0.25">
      <c r="A16" t="s">
        <v>6179</v>
      </c>
      <c r="B16" t="s">
        <v>6192</v>
      </c>
      <c r="C16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6" t="s">
        <v>6186</v>
      </c>
      <c r="E16" t="str">
        <f>IF(ProductTable[[#This Row],[Roast Type]]="M","Medium",IF(ProductTable[[#This Row],[Roast Type]]="L","Light",IF(ProductTable[[#This Row],[Roast Type]]="D","Dark","")))</f>
        <v>Light</v>
      </c>
      <c r="F16" s="10">
        <v>1</v>
      </c>
      <c r="G16" s="9">
        <v>11.95</v>
      </c>
      <c r="H16">
        <v>1.1949999999999998</v>
      </c>
      <c r="I16">
        <v>0.71699999999999997</v>
      </c>
    </row>
    <row r="17" spans="1:9" x14ac:dyDescent="0.25">
      <c r="A17" t="s">
        <v>6142</v>
      </c>
      <c r="B17" t="s">
        <v>6192</v>
      </c>
      <c r="C17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7" t="s">
        <v>6186</v>
      </c>
      <c r="E17" t="str">
        <f>IF(ProductTable[[#This Row],[Roast Type]]="M","Medium",IF(ProductTable[[#This Row],[Roast Type]]="L","Light",IF(ProductTable[[#This Row],[Roast Type]]="D","Dark","")))</f>
        <v>Light</v>
      </c>
      <c r="F17" s="10">
        <v>2.5</v>
      </c>
      <c r="G17" s="9">
        <v>27.484999999999996</v>
      </c>
      <c r="H17">
        <v>1.0993999999999999</v>
      </c>
      <c r="I17">
        <v>1.6490999999999998</v>
      </c>
    </row>
    <row r="18" spans="1:9" x14ac:dyDescent="0.25">
      <c r="A18" t="s">
        <v>6174</v>
      </c>
      <c r="B18" t="s">
        <v>6192</v>
      </c>
      <c r="C18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8" t="s">
        <v>6188</v>
      </c>
      <c r="E18" t="str">
        <f>IF(ProductTable[[#This Row],[Roast Type]]="M","Medium",IF(ProductTable[[#This Row],[Roast Type]]="L","Light",IF(ProductTable[[#This Row],[Roast Type]]="D","Dark","")))</f>
        <v>Medium</v>
      </c>
      <c r="F18" s="10">
        <v>0.2</v>
      </c>
      <c r="G18" s="9">
        <v>2.9849999999999999</v>
      </c>
      <c r="H18">
        <v>1.4924999999999999</v>
      </c>
      <c r="I18">
        <v>0.17909999999999998</v>
      </c>
    </row>
    <row r="19" spans="1:9" x14ac:dyDescent="0.25">
      <c r="A19" t="s">
        <v>6146</v>
      </c>
      <c r="B19" t="s">
        <v>6192</v>
      </c>
      <c r="C19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19" t="s">
        <v>6188</v>
      </c>
      <c r="E19" t="str">
        <f>IF(ProductTable[[#This Row],[Roast Type]]="M","Medium",IF(ProductTable[[#This Row],[Roast Type]]="L","Light",IF(ProductTable[[#This Row],[Roast Type]]="D","Dark","")))</f>
        <v>Medium</v>
      </c>
      <c r="F19" s="10">
        <v>0.5</v>
      </c>
      <c r="G19" s="9">
        <v>5.97</v>
      </c>
      <c r="H19">
        <v>1.194</v>
      </c>
      <c r="I19">
        <v>0.35819999999999996</v>
      </c>
    </row>
    <row r="20" spans="1:9" x14ac:dyDescent="0.25">
      <c r="A20" t="s">
        <v>6138</v>
      </c>
      <c r="B20" t="s">
        <v>6192</v>
      </c>
      <c r="C20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0" t="s">
        <v>6188</v>
      </c>
      <c r="E20" t="str">
        <f>IF(ProductTable[[#This Row],[Roast Type]]="M","Medium",IF(ProductTable[[#This Row],[Roast Type]]="L","Light",IF(ProductTable[[#This Row],[Roast Type]]="D","Dark","")))</f>
        <v>Medium</v>
      </c>
      <c r="F20" s="10">
        <v>1</v>
      </c>
      <c r="G20" s="9">
        <v>9.9499999999999993</v>
      </c>
      <c r="H20">
        <v>0.99499999999999988</v>
      </c>
      <c r="I20">
        <v>0.59699999999999998</v>
      </c>
    </row>
    <row r="21" spans="1:9" x14ac:dyDescent="0.25">
      <c r="A21" t="s">
        <v>6151</v>
      </c>
      <c r="B21" t="s">
        <v>6192</v>
      </c>
      <c r="C21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1" t="s">
        <v>6188</v>
      </c>
      <c r="E21" t="str">
        <f>IF(ProductTable[[#This Row],[Roast Type]]="M","Medium",IF(ProductTable[[#This Row],[Roast Type]]="L","Light",IF(ProductTable[[#This Row],[Roast Type]]="D","Dark","")))</f>
        <v>Medium</v>
      </c>
      <c r="F21" s="10">
        <v>2.5</v>
      </c>
      <c r="G21" s="9">
        <v>22.884999999999998</v>
      </c>
      <c r="H21">
        <v>0.91539999999999988</v>
      </c>
      <c r="I21">
        <v>1.3730999999999998</v>
      </c>
    </row>
    <row r="22" spans="1:9" x14ac:dyDescent="0.25">
      <c r="A22" t="s">
        <v>6163</v>
      </c>
      <c r="B22" t="s">
        <v>6192</v>
      </c>
      <c r="C22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2" t="s">
        <v>6187</v>
      </c>
      <c r="E22" t="str">
        <f>IF(ProductTable[[#This Row],[Roast Type]]="M","Medium",IF(ProductTable[[#This Row],[Roast Type]]="L","Light",IF(ProductTable[[#This Row],[Roast Type]]="D","Dark","")))</f>
        <v>Dark</v>
      </c>
      <c r="F22" s="10">
        <v>0.2</v>
      </c>
      <c r="G22" s="9">
        <v>2.6849999999999996</v>
      </c>
      <c r="H22">
        <v>1.3424999999999998</v>
      </c>
      <c r="I22">
        <v>0.16109999999999997</v>
      </c>
    </row>
    <row r="23" spans="1:9" x14ac:dyDescent="0.25">
      <c r="A23" t="s">
        <v>6172</v>
      </c>
      <c r="B23" t="s">
        <v>6192</v>
      </c>
      <c r="C23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3" t="s">
        <v>6187</v>
      </c>
      <c r="E23" t="str">
        <f>IF(ProductTable[[#This Row],[Roast Type]]="M","Medium",IF(ProductTable[[#This Row],[Roast Type]]="L","Light",IF(ProductTable[[#This Row],[Roast Type]]="D","Dark","")))</f>
        <v>Dark</v>
      </c>
      <c r="F23" s="10">
        <v>0.5</v>
      </c>
      <c r="G23" s="9">
        <v>5.3699999999999992</v>
      </c>
      <c r="H23">
        <v>1.0739999999999998</v>
      </c>
      <c r="I23">
        <v>0.32219999999999993</v>
      </c>
    </row>
    <row r="24" spans="1:9" x14ac:dyDescent="0.25">
      <c r="A24" t="s">
        <v>6177</v>
      </c>
      <c r="B24" t="s">
        <v>6192</v>
      </c>
      <c r="C24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4" t="s">
        <v>6187</v>
      </c>
      <c r="E24" t="str">
        <f>IF(ProductTable[[#This Row],[Roast Type]]="M","Medium",IF(ProductTable[[#This Row],[Roast Type]]="L","Light",IF(ProductTable[[#This Row],[Roast Type]]="D","Dark","")))</f>
        <v>Dark</v>
      </c>
      <c r="F24" s="10">
        <v>1</v>
      </c>
      <c r="G24" s="9">
        <v>8.9499999999999993</v>
      </c>
      <c r="H24">
        <v>0.89499999999999991</v>
      </c>
      <c r="I24">
        <v>0.53699999999999992</v>
      </c>
    </row>
    <row r="25" spans="1:9" x14ac:dyDescent="0.25">
      <c r="A25" t="s">
        <v>6149</v>
      </c>
      <c r="B25" t="s">
        <v>6192</v>
      </c>
      <c r="C25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Robusta</v>
      </c>
      <c r="D25" t="s">
        <v>6187</v>
      </c>
      <c r="E25" t="str">
        <f>IF(ProductTable[[#This Row],[Roast Type]]="M","Medium",IF(ProductTable[[#This Row],[Roast Type]]="L","Light",IF(ProductTable[[#This Row],[Roast Type]]="D","Dark","")))</f>
        <v>Dark</v>
      </c>
      <c r="F25" s="10">
        <v>2.5</v>
      </c>
      <c r="G25" s="9">
        <v>20.584999999999997</v>
      </c>
      <c r="H25">
        <v>0.82339999999999991</v>
      </c>
      <c r="I25">
        <v>1.2350999999999999</v>
      </c>
    </row>
    <row r="26" spans="1:9" x14ac:dyDescent="0.25">
      <c r="A26" t="s">
        <v>6145</v>
      </c>
      <c r="B26" t="s">
        <v>6195</v>
      </c>
      <c r="C26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26" t="s">
        <v>6186</v>
      </c>
      <c r="E26" t="str">
        <f>IF(ProductTable[[#This Row],[Roast Type]]="M","Medium",IF(ProductTable[[#This Row],[Roast Type]]="L","Light",IF(ProductTable[[#This Row],[Roast Type]]="D","Dark","")))</f>
        <v>Light</v>
      </c>
      <c r="F26" s="10">
        <v>0.2</v>
      </c>
      <c r="G26" s="9">
        <v>4.7549999999999999</v>
      </c>
      <c r="H26">
        <v>2.3774999999999999</v>
      </c>
      <c r="I26">
        <v>0.61814999999999998</v>
      </c>
    </row>
    <row r="27" spans="1:9" x14ac:dyDescent="0.25">
      <c r="A27" t="s">
        <v>6161</v>
      </c>
      <c r="B27" t="s">
        <v>6195</v>
      </c>
      <c r="C27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27" t="s">
        <v>6186</v>
      </c>
      <c r="E27" t="str">
        <f>IF(ProductTable[[#This Row],[Roast Type]]="M","Medium",IF(ProductTable[[#This Row],[Roast Type]]="L","Light",IF(ProductTable[[#This Row],[Roast Type]]="D","Dark","")))</f>
        <v>Light</v>
      </c>
      <c r="F27" s="10">
        <v>0.5</v>
      </c>
      <c r="G27" s="9">
        <v>9.51</v>
      </c>
      <c r="H27">
        <v>1.9019999999999999</v>
      </c>
      <c r="I27">
        <v>1.2363</v>
      </c>
    </row>
    <row r="28" spans="1:9" x14ac:dyDescent="0.25">
      <c r="A28" t="s">
        <v>6170</v>
      </c>
      <c r="B28" t="s">
        <v>6195</v>
      </c>
      <c r="C28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28" t="s">
        <v>6186</v>
      </c>
      <c r="E28" t="str">
        <f>IF(ProductTable[[#This Row],[Roast Type]]="M","Medium",IF(ProductTable[[#This Row],[Roast Type]]="L","Light",IF(ProductTable[[#This Row],[Roast Type]]="D","Dark","")))</f>
        <v>Light</v>
      </c>
      <c r="F28" s="10">
        <v>1</v>
      </c>
      <c r="G28" s="9">
        <v>15.85</v>
      </c>
      <c r="H28">
        <v>1.585</v>
      </c>
      <c r="I28">
        <v>2.0605000000000002</v>
      </c>
    </row>
    <row r="29" spans="1:9" x14ac:dyDescent="0.25">
      <c r="A29" t="s">
        <v>6164</v>
      </c>
      <c r="B29" t="s">
        <v>6195</v>
      </c>
      <c r="C29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29" t="s">
        <v>6186</v>
      </c>
      <c r="E29" t="str">
        <f>IF(ProductTable[[#This Row],[Roast Type]]="M","Medium",IF(ProductTable[[#This Row],[Roast Type]]="L","Light",IF(ProductTable[[#This Row],[Roast Type]]="D","Dark","")))</f>
        <v>Light</v>
      </c>
      <c r="F29" s="10">
        <v>2.5</v>
      </c>
      <c r="G29" s="9">
        <v>36.454999999999998</v>
      </c>
      <c r="H29">
        <v>1.4581999999999999</v>
      </c>
      <c r="I29">
        <v>4.7391499999999995</v>
      </c>
    </row>
    <row r="30" spans="1:9" x14ac:dyDescent="0.25">
      <c r="A30" t="s">
        <v>6159</v>
      </c>
      <c r="B30" t="s">
        <v>6195</v>
      </c>
      <c r="C30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0" t="s">
        <v>6188</v>
      </c>
      <c r="E30" t="str">
        <f>IF(ProductTable[[#This Row],[Roast Type]]="M","Medium",IF(ProductTable[[#This Row],[Roast Type]]="L","Light",IF(ProductTable[[#This Row],[Roast Type]]="D","Dark","")))</f>
        <v>Medium</v>
      </c>
      <c r="F30" s="10">
        <v>0.2</v>
      </c>
      <c r="G30" s="9">
        <v>4.3650000000000002</v>
      </c>
      <c r="H30">
        <v>2.1825000000000001</v>
      </c>
      <c r="I30">
        <v>0.56745000000000001</v>
      </c>
    </row>
    <row r="31" spans="1:9" x14ac:dyDescent="0.25">
      <c r="A31" t="s">
        <v>6160</v>
      </c>
      <c r="B31" t="s">
        <v>6195</v>
      </c>
      <c r="C31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1" t="s">
        <v>6188</v>
      </c>
      <c r="E31" t="str">
        <f>IF(ProductTable[[#This Row],[Roast Type]]="M","Medium",IF(ProductTable[[#This Row],[Roast Type]]="L","Light",IF(ProductTable[[#This Row],[Roast Type]]="D","Dark","")))</f>
        <v>Medium</v>
      </c>
      <c r="F31" s="10">
        <v>0.5</v>
      </c>
      <c r="G31" s="9">
        <v>8.73</v>
      </c>
      <c r="H31">
        <v>1.746</v>
      </c>
      <c r="I31">
        <v>1.1349</v>
      </c>
    </row>
    <row r="32" spans="1:9" x14ac:dyDescent="0.25">
      <c r="A32" t="s">
        <v>6162</v>
      </c>
      <c r="B32" t="s">
        <v>6195</v>
      </c>
      <c r="C32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2" t="s">
        <v>6188</v>
      </c>
      <c r="E32" t="str">
        <f>IF(ProductTable[[#This Row],[Roast Type]]="M","Medium",IF(ProductTable[[#This Row],[Roast Type]]="L","Light",IF(ProductTable[[#This Row],[Roast Type]]="D","Dark","")))</f>
        <v>Medium</v>
      </c>
      <c r="F32" s="10">
        <v>1</v>
      </c>
      <c r="G32" s="9">
        <v>14.55</v>
      </c>
      <c r="H32">
        <v>1.4550000000000001</v>
      </c>
      <c r="I32">
        <v>1.8915000000000002</v>
      </c>
    </row>
    <row r="33" spans="1:9" x14ac:dyDescent="0.25">
      <c r="A33" t="s">
        <v>6181</v>
      </c>
      <c r="B33" t="s">
        <v>6195</v>
      </c>
      <c r="C33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3" t="s">
        <v>6188</v>
      </c>
      <c r="E33" t="str">
        <f>IF(ProductTable[[#This Row],[Roast Type]]="M","Medium",IF(ProductTable[[#This Row],[Roast Type]]="L","Light",IF(ProductTable[[#This Row],[Roast Type]]="D","Dark","")))</f>
        <v>Medium</v>
      </c>
      <c r="F33" s="10">
        <v>2.5</v>
      </c>
      <c r="G33" s="9">
        <v>33.464999999999996</v>
      </c>
      <c r="H33">
        <v>1.3385999999999998</v>
      </c>
      <c r="I33">
        <v>4.3504499999999995</v>
      </c>
    </row>
    <row r="34" spans="1:9" x14ac:dyDescent="0.25">
      <c r="A34" t="s">
        <v>6150</v>
      </c>
      <c r="B34" t="s">
        <v>6195</v>
      </c>
      <c r="C34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4" t="s">
        <v>6187</v>
      </c>
      <c r="E34" t="str">
        <f>IF(ProductTable[[#This Row],[Roast Type]]="M","Medium",IF(ProductTable[[#This Row],[Roast Type]]="L","Light",IF(ProductTable[[#This Row],[Roast Type]]="D","Dark","")))</f>
        <v>Dark</v>
      </c>
      <c r="F34" s="10">
        <v>0.2</v>
      </c>
      <c r="G34" s="9">
        <v>3.8849999999999998</v>
      </c>
      <c r="H34">
        <v>1.9424999999999999</v>
      </c>
      <c r="I34">
        <v>0.50505</v>
      </c>
    </row>
    <row r="35" spans="1:9" x14ac:dyDescent="0.25">
      <c r="A35" t="s">
        <v>6169</v>
      </c>
      <c r="B35" t="s">
        <v>6195</v>
      </c>
      <c r="C35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5" t="s">
        <v>6187</v>
      </c>
      <c r="E35" t="str">
        <f>IF(ProductTable[[#This Row],[Roast Type]]="M","Medium",IF(ProductTable[[#This Row],[Roast Type]]="L","Light",IF(ProductTable[[#This Row],[Roast Type]]="D","Dark","")))</f>
        <v>Dark</v>
      </c>
      <c r="F35" s="10">
        <v>0.5</v>
      </c>
      <c r="G35" s="9">
        <v>7.77</v>
      </c>
      <c r="H35">
        <v>1.5539999999999998</v>
      </c>
      <c r="I35">
        <v>1.0101</v>
      </c>
    </row>
    <row r="36" spans="1:9" x14ac:dyDescent="0.25">
      <c r="A36" t="s">
        <v>6143</v>
      </c>
      <c r="B36" t="s">
        <v>6195</v>
      </c>
      <c r="C36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6" t="s">
        <v>6187</v>
      </c>
      <c r="E36" t="str">
        <f>IF(ProductTable[[#This Row],[Roast Type]]="M","Medium",IF(ProductTable[[#This Row],[Roast Type]]="L","Light",IF(ProductTable[[#This Row],[Roast Type]]="D","Dark","")))</f>
        <v>Dark</v>
      </c>
      <c r="F36" s="10">
        <v>1</v>
      </c>
      <c r="G36" s="9">
        <v>12.95</v>
      </c>
      <c r="H36">
        <v>1.2949999999999999</v>
      </c>
      <c r="I36">
        <v>1.6835</v>
      </c>
    </row>
    <row r="37" spans="1:9" x14ac:dyDescent="0.25">
      <c r="A37" t="s">
        <v>6165</v>
      </c>
      <c r="B37" t="s">
        <v>6195</v>
      </c>
      <c r="C37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Liberica</v>
      </c>
      <c r="D37" t="s">
        <v>6187</v>
      </c>
      <c r="E37" t="str">
        <f>IF(ProductTable[[#This Row],[Roast Type]]="M","Medium",IF(ProductTable[[#This Row],[Roast Type]]="L","Light",IF(ProductTable[[#This Row],[Roast Type]]="D","Dark","")))</f>
        <v>Dark</v>
      </c>
      <c r="F37" s="10">
        <v>2.5</v>
      </c>
      <c r="G37" s="9">
        <v>29.784999999999997</v>
      </c>
      <c r="H37">
        <v>1.1913999999999998</v>
      </c>
      <c r="I37">
        <v>3.8720499999999998</v>
      </c>
    </row>
    <row r="38" spans="1:9" x14ac:dyDescent="0.25">
      <c r="A38" t="s">
        <v>6184</v>
      </c>
      <c r="B38" t="s">
        <v>6194</v>
      </c>
      <c r="C38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38" t="s">
        <v>6186</v>
      </c>
      <c r="E38" t="str">
        <f>IF(ProductTable[[#This Row],[Roast Type]]="M","Medium",IF(ProductTable[[#This Row],[Roast Type]]="L","Light",IF(ProductTable[[#This Row],[Roast Type]]="D","Dark","")))</f>
        <v>Light</v>
      </c>
      <c r="F38" s="10">
        <v>0.2</v>
      </c>
      <c r="G38" s="9">
        <v>4.4550000000000001</v>
      </c>
      <c r="H38">
        <v>2.2275</v>
      </c>
      <c r="I38">
        <v>0.49004999999999999</v>
      </c>
    </row>
    <row r="39" spans="1:9" x14ac:dyDescent="0.25">
      <c r="A39" t="s">
        <v>6176</v>
      </c>
      <c r="B39" t="s">
        <v>6194</v>
      </c>
      <c r="C39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39" t="s">
        <v>6186</v>
      </c>
      <c r="E39" t="str">
        <f>IF(ProductTable[[#This Row],[Roast Type]]="M","Medium",IF(ProductTable[[#This Row],[Roast Type]]="L","Light",IF(ProductTable[[#This Row],[Roast Type]]="D","Dark","")))</f>
        <v>Light</v>
      </c>
      <c r="F39" s="10">
        <v>0.5</v>
      </c>
      <c r="G39" s="9">
        <v>8.91</v>
      </c>
      <c r="H39">
        <v>1.782</v>
      </c>
      <c r="I39">
        <v>0.98009999999999997</v>
      </c>
    </row>
    <row r="40" spans="1:9" x14ac:dyDescent="0.25">
      <c r="A40" t="s">
        <v>6171</v>
      </c>
      <c r="B40" t="s">
        <v>6194</v>
      </c>
      <c r="C40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0" t="s">
        <v>6186</v>
      </c>
      <c r="E40" t="str">
        <f>IF(ProductTable[[#This Row],[Roast Type]]="M","Medium",IF(ProductTable[[#This Row],[Roast Type]]="L","Light",IF(ProductTable[[#This Row],[Roast Type]]="D","Dark","")))</f>
        <v>Light</v>
      </c>
      <c r="F40" s="10">
        <v>1</v>
      </c>
      <c r="G40" s="9">
        <v>14.85</v>
      </c>
      <c r="H40">
        <v>1.4849999999999999</v>
      </c>
      <c r="I40">
        <v>1.6335</v>
      </c>
    </row>
    <row r="41" spans="1:9" x14ac:dyDescent="0.25">
      <c r="A41" t="s">
        <v>6148</v>
      </c>
      <c r="B41" t="s">
        <v>6194</v>
      </c>
      <c r="C41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1" t="s">
        <v>6186</v>
      </c>
      <c r="E41" t="str">
        <f>IF(ProductTable[[#This Row],[Roast Type]]="M","Medium",IF(ProductTable[[#This Row],[Roast Type]]="L","Light",IF(ProductTable[[#This Row],[Roast Type]]="D","Dark","")))</f>
        <v>Light</v>
      </c>
      <c r="F41" s="10">
        <v>2.5</v>
      </c>
      <c r="G41" s="9">
        <v>34.154999999999994</v>
      </c>
      <c r="H41">
        <v>1.3661999999999999</v>
      </c>
      <c r="I41">
        <v>3.7570499999999996</v>
      </c>
    </row>
    <row r="42" spans="1:9" x14ac:dyDescent="0.25">
      <c r="A42" t="s">
        <v>6156</v>
      </c>
      <c r="B42" t="s">
        <v>6194</v>
      </c>
      <c r="C42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2" t="s">
        <v>6188</v>
      </c>
      <c r="E42" t="str">
        <f>IF(ProductTable[[#This Row],[Roast Type]]="M","Medium",IF(ProductTable[[#This Row],[Roast Type]]="L","Light",IF(ProductTable[[#This Row],[Roast Type]]="D","Dark","")))</f>
        <v>Medium</v>
      </c>
      <c r="F42" s="10">
        <v>0.2</v>
      </c>
      <c r="G42" s="9">
        <v>4.125</v>
      </c>
      <c r="H42">
        <v>2.0625</v>
      </c>
      <c r="I42">
        <v>0.45374999999999999</v>
      </c>
    </row>
    <row r="43" spans="1:9" x14ac:dyDescent="0.25">
      <c r="A43" t="s">
        <v>6139</v>
      </c>
      <c r="B43" t="s">
        <v>6194</v>
      </c>
      <c r="C43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3" t="s">
        <v>6188</v>
      </c>
      <c r="E43" t="str">
        <f>IF(ProductTable[[#This Row],[Roast Type]]="M","Medium",IF(ProductTable[[#This Row],[Roast Type]]="L","Light",IF(ProductTable[[#This Row],[Roast Type]]="D","Dark","")))</f>
        <v>Medium</v>
      </c>
      <c r="F43" s="10">
        <v>0.5</v>
      </c>
      <c r="G43" s="9">
        <v>8.25</v>
      </c>
      <c r="H43">
        <v>1.65</v>
      </c>
      <c r="I43">
        <v>0.90749999999999997</v>
      </c>
    </row>
    <row r="44" spans="1:9" x14ac:dyDescent="0.25">
      <c r="A44" t="s">
        <v>6141</v>
      </c>
      <c r="B44" t="s">
        <v>6194</v>
      </c>
      <c r="C44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4" t="s">
        <v>6188</v>
      </c>
      <c r="E44" t="str">
        <f>IF(ProductTable[[#This Row],[Roast Type]]="M","Medium",IF(ProductTable[[#This Row],[Roast Type]]="L","Light",IF(ProductTable[[#This Row],[Roast Type]]="D","Dark","")))</f>
        <v>Medium</v>
      </c>
      <c r="F44" s="10">
        <v>1</v>
      </c>
      <c r="G44" s="9">
        <v>13.75</v>
      </c>
      <c r="H44">
        <v>1.375</v>
      </c>
      <c r="I44">
        <v>1.5125</v>
      </c>
    </row>
    <row r="45" spans="1:9" x14ac:dyDescent="0.25">
      <c r="A45" t="s">
        <v>6166</v>
      </c>
      <c r="B45" t="s">
        <v>6194</v>
      </c>
      <c r="C45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5" t="s">
        <v>6188</v>
      </c>
      <c r="E45" t="str">
        <f>IF(ProductTable[[#This Row],[Roast Type]]="M","Medium",IF(ProductTable[[#This Row],[Roast Type]]="L","Light",IF(ProductTable[[#This Row],[Roast Type]]="D","Dark","")))</f>
        <v>Medium</v>
      </c>
      <c r="F45" s="10">
        <v>2.5</v>
      </c>
      <c r="G45" s="9">
        <v>31.624999999999996</v>
      </c>
      <c r="H45">
        <v>1.2649999999999999</v>
      </c>
      <c r="I45">
        <v>3.4787499999999998</v>
      </c>
    </row>
    <row r="46" spans="1:9" x14ac:dyDescent="0.25">
      <c r="A46" t="s">
        <v>6153</v>
      </c>
      <c r="B46" t="s">
        <v>6194</v>
      </c>
      <c r="C46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6" t="s">
        <v>6187</v>
      </c>
      <c r="E46" t="str">
        <f>IF(ProductTable[[#This Row],[Roast Type]]="M","Medium",IF(ProductTable[[#This Row],[Roast Type]]="L","Light",IF(ProductTable[[#This Row],[Roast Type]]="D","Dark","")))</f>
        <v>Dark</v>
      </c>
      <c r="F46" s="10">
        <v>0.2</v>
      </c>
      <c r="G46" s="9">
        <v>3.645</v>
      </c>
      <c r="H46">
        <v>1.8225</v>
      </c>
      <c r="I46">
        <v>0.40095000000000003</v>
      </c>
    </row>
    <row r="47" spans="1:9" x14ac:dyDescent="0.25">
      <c r="A47" t="s">
        <v>6144</v>
      </c>
      <c r="B47" t="s">
        <v>6194</v>
      </c>
      <c r="C47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7" t="s">
        <v>6187</v>
      </c>
      <c r="E47" t="str">
        <f>IF(ProductTable[[#This Row],[Roast Type]]="M","Medium",IF(ProductTable[[#This Row],[Roast Type]]="L","Light",IF(ProductTable[[#This Row],[Roast Type]]="D","Dark","")))</f>
        <v>Dark</v>
      </c>
      <c r="F47" s="10">
        <v>0.5</v>
      </c>
      <c r="G47" s="9">
        <v>7.29</v>
      </c>
      <c r="H47">
        <v>1.458</v>
      </c>
      <c r="I47">
        <v>0.80190000000000006</v>
      </c>
    </row>
    <row r="48" spans="1:9" x14ac:dyDescent="0.25">
      <c r="A48" t="s">
        <v>6183</v>
      </c>
      <c r="B48" t="s">
        <v>6194</v>
      </c>
      <c r="C48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8" t="s">
        <v>6187</v>
      </c>
      <c r="E48" t="str">
        <f>IF(ProductTable[[#This Row],[Roast Type]]="M","Medium",IF(ProductTable[[#This Row],[Roast Type]]="L","Light",IF(ProductTable[[#This Row],[Roast Type]]="D","Dark","")))</f>
        <v>Dark</v>
      </c>
      <c r="F48" s="10">
        <v>1</v>
      </c>
      <c r="G48" s="9">
        <v>12.15</v>
      </c>
      <c r="H48">
        <v>1.2150000000000001</v>
      </c>
      <c r="I48">
        <v>1.3365</v>
      </c>
    </row>
    <row r="49" spans="1:9" x14ac:dyDescent="0.25">
      <c r="A49" t="s">
        <v>6185</v>
      </c>
      <c r="B49" t="s">
        <v>6194</v>
      </c>
      <c r="C49" t="str">
        <f>IF(ProductTable[[#This Row],[Coffee Type]]="Rob","Robusta",IF(ProductTable[[#This Row],[Coffee Type]]="Exc","Excelsa",IF(ProductTable[[#This Row],[Coffee Type]]="Ara","Arabica",IF(ProductTable[[#This Row],[Coffee Type]]="Lib","Liberica",""))))</f>
        <v>Excelsa</v>
      </c>
      <c r="D49" t="s">
        <v>6187</v>
      </c>
      <c r="E49" t="str">
        <f>IF(ProductTable[[#This Row],[Roast Type]]="M","Medium",IF(ProductTable[[#This Row],[Roast Type]]="L","Light",IF(ProductTable[[#This Row],[Roast Type]]="D","Dark","")))</f>
        <v>Dark</v>
      </c>
      <c r="F49" s="10">
        <v>2.5</v>
      </c>
      <c r="G49" s="9">
        <v>27.945</v>
      </c>
      <c r="H49">
        <v>1.1177999999999999</v>
      </c>
      <c r="I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orders worksheet</vt:lpstr>
      <vt:lpstr>customers worsheet</vt:lpstr>
      <vt:lpstr>products worsheet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OAGMOJ IAU</dc:creator>
  <cp:keywords/>
  <dc:description/>
  <cp:lastModifiedBy>Eric Kwesi Baah</cp:lastModifiedBy>
  <cp:revision/>
  <dcterms:created xsi:type="dcterms:W3CDTF">2022-11-26T09:51:45Z</dcterms:created>
  <dcterms:modified xsi:type="dcterms:W3CDTF">2024-12-10T14:22:44Z</dcterms:modified>
  <cp:category/>
  <cp:contentStatus/>
</cp:coreProperties>
</file>