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60" windowHeight="15260"/>
  </bookViews>
  <sheets>
    <sheet name="FSMEX Style" sheetId="1" r:id="rId1"/>
    <sheet name="Attribution Return" sheetId="2" r:id="rId2"/>
  </sheets>
  <calcPr calcId="144525"/>
</workbook>
</file>

<file path=xl/sharedStrings.xml><?xml version="1.0" encoding="utf-8"?>
<sst xmlns="http://schemas.openxmlformats.org/spreadsheetml/2006/main" count="16">
  <si>
    <t>Date</t>
  </si>
  <si>
    <t>Fund Return per Share</t>
  </si>
  <si>
    <t>small growth</t>
  </si>
  <si>
    <t>small value</t>
  </si>
  <si>
    <t>large growth</t>
  </si>
  <si>
    <t>large value</t>
  </si>
  <si>
    <t>bond</t>
  </si>
  <si>
    <t>Predicted Return</t>
  </si>
  <si>
    <t>Variance</t>
  </si>
  <si>
    <t>Weight</t>
  </si>
  <si>
    <t>Sum of Weight</t>
  </si>
  <si>
    <t>Avg square term</t>
  </si>
  <si>
    <t>Fund Acc Return</t>
  </si>
  <si>
    <t>Index Acc Return</t>
  </si>
  <si>
    <t>Weighted Acc Return</t>
  </si>
  <si>
    <t>Attribution Return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</si>
</sst>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1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7"/>
  <sheetViews>
    <sheetView tabSelected="1" topLeftCell="G1" workbookViewId="0">
      <selection activeCell="J35" sqref="J35"/>
    </sheetView>
  </sheetViews>
  <sheetFormatPr defaultColWidth="8.4375" defaultRowHeight="14"/>
  <cols>
    <col min="1" max="1" width="10.6875" customWidth="1"/>
    <col min="2" max="2" width="12.6875"/>
    <col min="4" max="4" width="11.625"/>
    <col min="5" max="7" width="12.6875"/>
    <col min="8" max="8" width="13.8125"/>
    <col min="10" max="10" width="13.8125"/>
    <col min="11" max="13" width="12.6875"/>
    <col min="15" max="17" width="12.6875"/>
  </cols>
  <sheetData>
    <row r="1" ht="28" spans="1:17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M1" s="6" t="s">
        <v>9</v>
      </c>
      <c r="N1" s="6"/>
      <c r="O1" s="6"/>
      <c r="P1" s="6"/>
      <c r="Q1" s="6"/>
    </row>
    <row r="2" ht="28" spans="1:19">
      <c r="A2" s="2">
        <v>43131</v>
      </c>
      <c r="B2">
        <v>0.094977146</v>
      </c>
      <c r="D2">
        <v>0.03908046</v>
      </c>
      <c r="E2">
        <v>0.019817608</v>
      </c>
      <c r="F2">
        <v>0.068693849</v>
      </c>
      <c r="G2">
        <v>0.047814538</v>
      </c>
      <c r="H2">
        <v>-0.010943916</v>
      </c>
      <c r="J2">
        <f>SUMPRODUCT(D2:H2,$M$3:$Q$3)</f>
        <v>0.0414683315052241</v>
      </c>
      <c r="K2">
        <v>0.002863193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  <c r="S2" s="8" t="s">
        <v>10</v>
      </c>
    </row>
    <row r="3" spans="1:19">
      <c r="A3" s="2">
        <v>43159</v>
      </c>
      <c r="B3">
        <v>-0.03878234</v>
      </c>
      <c r="D3">
        <v>-0.032164738</v>
      </c>
      <c r="E3">
        <v>-0.047463457</v>
      </c>
      <c r="F3">
        <v>-0.028970512</v>
      </c>
      <c r="G3">
        <v>-0.043558424</v>
      </c>
      <c r="H3">
        <v>-0.010267097</v>
      </c>
      <c r="J3">
        <f t="shared" ref="J3:J33" si="0">SUMPRODUCT(D3:H3,$M$3:$Q$3)</f>
        <v>-0.0289654071415653</v>
      </c>
      <c r="K3" s="5">
        <v>9.63722e-5</v>
      </c>
      <c r="M3">
        <v>0.377922277</v>
      </c>
      <c r="N3">
        <v>0</v>
      </c>
      <c r="O3">
        <v>0.324086753</v>
      </c>
      <c r="P3">
        <v>0.131000328</v>
      </c>
      <c r="Q3">
        <v>0.166990642</v>
      </c>
      <c r="S3">
        <v>1</v>
      </c>
    </row>
    <row r="4" spans="1:11">
      <c r="A4" s="2">
        <v>43188</v>
      </c>
      <c r="B4">
        <v>0.003470716</v>
      </c>
      <c r="D4">
        <v>0.015134591</v>
      </c>
      <c r="E4">
        <v>0.008084431</v>
      </c>
      <c r="F4">
        <v>-0.025059739</v>
      </c>
      <c r="G4">
        <v>-0.025296569</v>
      </c>
      <c r="H4">
        <v>0.006255525</v>
      </c>
      <c r="J4">
        <f t="shared" si="0"/>
        <v>-0.00467107505183134</v>
      </c>
      <c r="K4" s="5">
        <v>6.62888e-5</v>
      </c>
    </row>
    <row r="5" spans="1:11">
      <c r="A5" s="2">
        <v>43220</v>
      </c>
      <c r="B5">
        <v>-0.007565889</v>
      </c>
      <c r="D5">
        <v>0.002601908</v>
      </c>
      <c r="E5">
        <v>0.003956835</v>
      </c>
      <c r="F5">
        <v>0.002875924</v>
      </c>
      <c r="G5">
        <v>0.004724018</v>
      </c>
      <c r="H5">
        <v>-0.008305095</v>
      </c>
      <c r="J5">
        <f t="shared" si="0"/>
        <v>0.0011473426284962</v>
      </c>
      <c r="K5" s="5">
        <v>7.59204e-5</v>
      </c>
    </row>
    <row r="6" spans="1:11">
      <c r="A6" s="2">
        <v>43251</v>
      </c>
      <c r="B6">
        <v>0.047919865</v>
      </c>
      <c r="D6">
        <v>0.058131488</v>
      </c>
      <c r="E6">
        <v>0.044965962</v>
      </c>
      <c r="F6">
        <v>0.043561382</v>
      </c>
      <c r="G6">
        <v>0.006186587</v>
      </c>
      <c r="H6">
        <v>0.006087915</v>
      </c>
      <c r="J6">
        <f t="shared" si="0"/>
        <v>0.0379139209194228</v>
      </c>
      <c r="K6">
        <v>0.000100119</v>
      </c>
    </row>
    <row r="7" spans="1:11">
      <c r="A7" s="2">
        <v>43280</v>
      </c>
      <c r="B7">
        <v>0.030139264</v>
      </c>
      <c r="D7">
        <v>0.011816217</v>
      </c>
      <c r="E7">
        <v>0.003538744</v>
      </c>
      <c r="F7">
        <v>0.011937316</v>
      </c>
      <c r="G7">
        <v>0.001797807</v>
      </c>
      <c r="H7">
        <v>0.000284746</v>
      </c>
      <c r="J7">
        <f t="shared" si="0"/>
        <v>0.00861740084016869</v>
      </c>
      <c r="K7">
        <v>0.000463191</v>
      </c>
    </row>
    <row r="8" spans="1:11">
      <c r="A8" s="2">
        <v>43312</v>
      </c>
      <c r="B8">
        <v>0.031275221</v>
      </c>
      <c r="D8">
        <v>0.010032362</v>
      </c>
      <c r="E8">
        <v>0.025205761</v>
      </c>
      <c r="F8">
        <v>0.024896266</v>
      </c>
      <c r="G8">
        <v>0.046678192</v>
      </c>
      <c r="H8">
        <v>0.000346481</v>
      </c>
      <c r="J8">
        <f t="shared" si="0"/>
        <v>0.0180327206475704</v>
      </c>
      <c r="K8">
        <v>0.000175364</v>
      </c>
    </row>
    <row r="9" spans="1:11">
      <c r="A9" s="2">
        <v>43343</v>
      </c>
      <c r="B9">
        <v>0.074545039</v>
      </c>
      <c r="D9">
        <v>0.070169817</v>
      </c>
      <c r="E9">
        <v>0.024251547</v>
      </c>
      <c r="F9">
        <v>0.047064777</v>
      </c>
      <c r="G9">
        <v>0.01958471</v>
      </c>
      <c r="H9">
        <v>0.005155687</v>
      </c>
      <c r="J9">
        <f t="shared" si="0"/>
        <v>0.0451983626917783</v>
      </c>
      <c r="K9">
        <v>0.000861227</v>
      </c>
    </row>
    <row r="10" spans="1:11">
      <c r="A10" s="2">
        <v>43371</v>
      </c>
      <c r="B10">
        <v>0.031682485</v>
      </c>
      <c r="D10">
        <v>-0.013311756</v>
      </c>
      <c r="E10">
        <v>-0.017349103</v>
      </c>
      <c r="F10">
        <v>0.004357528</v>
      </c>
      <c r="G10">
        <v>0.005669243</v>
      </c>
      <c r="H10">
        <v>-0.005428496</v>
      </c>
      <c r="J10">
        <f t="shared" si="0"/>
        <v>-0.00378242737738456</v>
      </c>
      <c r="K10">
        <v>0.00125776</v>
      </c>
    </row>
    <row r="11" spans="1:11">
      <c r="A11" s="2">
        <v>43404</v>
      </c>
      <c r="B11">
        <v>-0.104129933</v>
      </c>
      <c r="D11">
        <v>-0.113356633</v>
      </c>
      <c r="E11">
        <v>-0.090073529</v>
      </c>
      <c r="F11">
        <v>-0.090250965</v>
      </c>
      <c r="G11">
        <v>-0.049803104</v>
      </c>
      <c r="H11">
        <v>-0.00730222</v>
      </c>
      <c r="J11">
        <f t="shared" si="0"/>
        <v>-0.0798327644236233</v>
      </c>
      <c r="K11">
        <v>0.000590352</v>
      </c>
    </row>
    <row r="12" spans="1:11">
      <c r="A12" s="2">
        <v>43434</v>
      </c>
      <c r="B12">
        <v>0.050827465</v>
      </c>
      <c r="D12">
        <v>0.019194516</v>
      </c>
      <c r="E12">
        <v>0.023875115</v>
      </c>
      <c r="F12">
        <v>0.0066313</v>
      </c>
      <c r="G12">
        <v>0.033885909</v>
      </c>
      <c r="H12">
        <v>0.002923977</v>
      </c>
      <c r="J12">
        <f t="shared" si="0"/>
        <v>0.0143304936678032</v>
      </c>
      <c r="K12">
        <v>0.001332029</v>
      </c>
    </row>
    <row r="13" spans="1:11">
      <c r="A13" s="2">
        <v>43465</v>
      </c>
      <c r="B13">
        <v>-0.113798275</v>
      </c>
      <c r="D13">
        <v>-0.106969156</v>
      </c>
      <c r="E13">
        <v>-0.114410795</v>
      </c>
      <c r="F13">
        <v>-0.086057081</v>
      </c>
      <c r="G13">
        <v>-0.093340962</v>
      </c>
      <c r="H13">
        <v>0.017980719</v>
      </c>
      <c r="J13">
        <f t="shared" si="0"/>
        <v>-0.0775410717866401</v>
      </c>
      <c r="K13">
        <v>0.001314585</v>
      </c>
    </row>
    <row r="14" spans="1:11">
      <c r="A14" s="2">
        <v>43496</v>
      </c>
      <c r="B14">
        <v>0.086524244</v>
      </c>
      <c r="D14">
        <v>0.125779037</v>
      </c>
      <c r="E14">
        <v>0.112221996</v>
      </c>
      <c r="F14">
        <v>0.093067014</v>
      </c>
      <c r="G14">
        <v>0.070212209</v>
      </c>
      <c r="H14">
        <v>0.010068909</v>
      </c>
      <c r="J14">
        <f t="shared" si="0"/>
        <v>0.0885757224273269</v>
      </c>
      <c r="K14" s="5">
        <v>4.20856e-6</v>
      </c>
    </row>
    <row r="15" spans="1:11">
      <c r="A15" s="2">
        <v>43524</v>
      </c>
      <c r="B15">
        <v>0.030179108</v>
      </c>
      <c r="D15">
        <v>0.058379467</v>
      </c>
      <c r="E15">
        <v>0.039442304</v>
      </c>
      <c r="F15">
        <v>0.03654661</v>
      </c>
      <c r="G15">
        <v>0.029130967</v>
      </c>
      <c r="H15">
        <v>-0.000621244</v>
      </c>
      <c r="J15">
        <f t="shared" si="0"/>
        <v>0.0376195975643022</v>
      </c>
      <c r="K15" s="5">
        <v>5.53609e-5</v>
      </c>
    </row>
    <row r="16" spans="1:11">
      <c r="A16" s="2">
        <v>43553</v>
      </c>
      <c r="B16">
        <v>0.015876016</v>
      </c>
      <c r="D16">
        <v>0.002957801</v>
      </c>
      <c r="E16">
        <v>-0.019485606</v>
      </c>
      <c r="F16">
        <v>0.031586506</v>
      </c>
      <c r="G16">
        <v>0.005658136</v>
      </c>
      <c r="H16">
        <v>0.01955739</v>
      </c>
      <c r="J16">
        <f t="shared" si="0"/>
        <v>0.0153617058408009</v>
      </c>
      <c r="K16" s="5">
        <v>2.64515e-7</v>
      </c>
    </row>
    <row r="17" spans="1:11">
      <c r="A17" s="2">
        <v>43585</v>
      </c>
      <c r="B17">
        <v>-0.029209302</v>
      </c>
      <c r="D17">
        <v>0.032441842</v>
      </c>
      <c r="E17">
        <v>0.039240506</v>
      </c>
      <c r="F17">
        <v>0.047187384</v>
      </c>
      <c r="G17">
        <v>0.033817576</v>
      </c>
      <c r="H17">
        <v>0.000439419</v>
      </c>
      <c r="J17">
        <f t="shared" si="0"/>
        <v>0.0320567932709203</v>
      </c>
      <c r="K17">
        <v>0.003753534</v>
      </c>
    </row>
    <row r="18" spans="1:11">
      <c r="A18" s="2">
        <v>43616</v>
      </c>
      <c r="B18">
        <v>-0.011881928</v>
      </c>
      <c r="D18">
        <v>-0.063151441</v>
      </c>
      <c r="E18">
        <v>-0.080737776</v>
      </c>
      <c r="F18">
        <v>-0.063322661</v>
      </c>
      <c r="G18">
        <v>-0.063349459</v>
      </c>
      <c r="H18">
        <v>0.018298049</v>
      </c>
      <c r="J18">
        <f t="shared" si="0"/>
        <v>-0.049631568931126</v>
      </c>
      <c r="K18">
        <v>0.001425035</v>
      </c>
    </row>
    <row r="19" spans="1:11">
      <c r="A19" s="2">
        <v>43644</v>
      </c>
      <c r="B19">
        <v>0.095422787</v>
      </c>
      <c r="D19">
        <v>0.073413568</v>
      </c>
      <c r="E19">
        <v>0.067709779</v>
      </c>
      <c r="F19">
        <v>0.067886368</v>
      </c>
      <c r="G19">
        <v>0.071676125</v>
      </c>
      <c r="H19">
        <v>0.011533296</v>
      </c>
      <c r="J19">
        <f t="shared" si="0"/>
        <v>0.0610612437475225</v>
      </c>
      <c r="K19">
        <v>0.001180716</v>
      </c>
    </row>
    <row r="20" spans="1:11">
      <c r="A20" s="2">
        <v>43677</v>
      </c>
      <c r="B20">
        <v>0.00212461</v>
      </c>
      <c r="D20">
        <v>0.018009768</v>
      </c>
      <c r="E20">
        <v>0.007845934</v>
      </c>
      <c r="F20">
        <v>0.022700261</v>
      </c>
      <c r="G20">
        <v>0.007621247</v>
      </c>
      <c r="H20">
        <v>0.002262351</v>
      </c>
      <c r="J20">
        <f t="shared" si="0"/>
        <v>0.0155393237132326</v>
      </c>
      <c r="K20">
        <v>0.000179955</v>
      </c>
    </row>
    <row r="21" spans="1:11">
      <c r="A21" s="2">
        <v>43707</v>
      </c>
      <c r="B21">
        <v>-0.011837421</v>
      </c>
      <c r="D21">
        <v>-0.023988006</v>
      </c>
      <c r="E21">
        <v>-0.054317056</v>
      </c>
      <c r="F21">
        <v>-0.004997095</v>
      </c>
      <c r="G21">
        <v>-0.029108412</v>
      </c>
      <c r="H21">
        <v>0.027825892</v>
      </c>
      <c r="J21">
        <f t="shared" si="0"/>
        <v>-0.00985164209144867</v>
      </c>
      <c r="K21" s="5">
        <v>3.94332e-6</v>
      </c>
    </row>
    <row r="22" spans="1:11">
      <c r="A22" s="2">
        <v>43738</v>
      </c>
      <c r="B22">
        <v>-0.014482407</v>
      </c>
      <c r="D22">
        <v>-0.015186799</v>
      </c>
      <c r="E22">
        <v>0.039496795</v>
      </c>
      <c r="F22">
        <v>0.002380971</v>
      </c>
      <c r="G22">
        <v>0.033833957</v>
      </c>
      <c r="H22">
        <v>-0.005963336</v>
      </c>
      <c r="J22">
        <f t="shared" si="0"/>
        <v>-0.00153135034060798</v>
      </c>
      <c r="K22">
        <v>0.00016773</v>
      </c>
    </row>
    <row r="23" spans="1:11">
      <c r="A23" s="2">
        <v>43769</v>
      </c>
      <c r="B23">
        <v>0.021044993</v>
      </c>
      <c r="D23">
        <v>0.014834478</v>
      </c>
      <c r="E23">
        <v>0.016979769</v>
      </c>
      <c r="F23">
        <v>0.024991241</v>
      </c>
      <c r="G23">
        <v>0.018603583</v>
      </c>
      <c r="H23">
        <v>0.002126511</v>
      </c>
      <c r="J23">
        <f t="shared" si="0"/>
        <v>0.0164977927650822</v>
      </c>
      <c r="K23" s="5">
        <v>2.0677e-5</v>
      </c>
    </row>
    <row r="24" spans="1:11">
      <c r="A24" s="2">
        <v>43798</v>
      </c>
      <c r="B24">
        <v>0.062544422</v>
      </c>
      <c r="D24">
        <v>0.0617018</v>
      </c>
      <c r="E24">
        <v>0.025222025</v>
      </c>
      <c r="F24">
        <v>0.039763017</v>
      </c>
      <c r="G24">
        <v>0.03427283</v>
      </c>
      <c r="H24">
        <v>-0.000632572</v>
      </c>
      <c r="J24">
        <f t="shared" si="0"/>
        <v>0.0405892701871094</v>
      </c>
      <c r="K24">
        <v>0.000482029</v>
      </c>
    </row>
    <row r="25" spans="1:11">
      <c r="A25" s="2">
        <v>43830</v>
      </c>
      <c r="B25">
        <v>0.006354532</v>
      </c>
      <c r="D25">
        <v>0.014890895</v>
      </c>
      <c r="E25">
        <v>0.027834313</v>
      </c>
      <c r="F25">
        <v>0.031119173</v>
      </c>
      <c r="G25">
        <v>0.027330526</v>
      </c>
      <c r="H25">
        <v>-0.00146211</v>
      </c>
      <c r="J25">
        <f t="shared" si="0"/>
        <v>0.0190490618614211</v>
      </c>
      <c r="K25">
        <v>0.000161151</v>
      </c>
    </row>
    <row r="26" spans="1:11">
      <c r="A26" s="2">
        <v>43861</v>
      </c>
      <c r="B26">
        <v>0.002658691</v>
      </c>
      <c r="D26">
        <v>-0.003578074</v>
      </c>
      <c r="E26">
        <v>-0.033961623</v>
      </c>
      <c r="F26">
        <v>0.030903666</v>
      </c>
      <c r="G26">
        <v>-0.025229848</v>
      </c>
      <c r="H26">
        <v>0.021138226</v>
      </c>
      <c r="J26">
        <f>SUMPRODUCT(D26:H26,$M$3:$Q$3)</f>
        <v>0.00888800246347295</v>
      </c>
      <c r="K26" s="5">
        <v>3.88043e-5</v>
      </c>
    </row>
    <row r="27" spans="1:11">
      <c r="A27" s="2">
        <v>43889</v>
      </c>
      <c r="B27">
        <v>-0.073914468</v>
      </c>
      <c r="D27">
        <v>-0.068658431</v>
      </c>
      <c r="E27">
        <v>-0.101951134</v>
      </c>
      <c r="F27">
        <v>-0.064812901</v>
      </c>
      <c r="G27">
        <v>-0.098267164</v>
      </c>
      <c r="H27">
        <v>0.017071741</v>
      </c>
      <c r="J27">
        <f t="shared" si="0"/>
        <v>-0.0569747629423499</v>
      </c>
      <c r="K27">
        <v>0.000286954</v>
      </c>
    </row>
    <row r="28" spans="1:11">
      <c r="A28" s="2">
        <v>43921</v>
      </c>
      <c r="B28">
        <v>-0.074266301</v>
      </c>
      <c r="D28">
        <v>-0.183387427</v>
      </c>
      <c r="E28">
        <v>-0.249255161</v>
      </c>
      <c r="F28">
        <v>-0.105221132</v>
      </c>
      <c r="G28">
        <v>-0.14644957</v>
      </c>
      <c r="H28">
        <v>-0.005856299</v>
      </c>
      <c r="J28">
        <f t="shared" si="0"/>
        <v>-0.123569857837089</v>
      </c>
      <c r="K28">
        <v>0.002430841</v>
      </c>
    </row>
    <row r="29" spans="1:11">
      <c r="A29" s="2">
        <v>43951</v>
      </c>
      <c r="B29">
        <v>0.116953393</v>
      </c>
      <c r="D29">
        <v>0.164743711</v>
      </c>
      <c r="E29">
        <v>0.129285527</v>
      </c>
      <c r="F29">
        <v>0.151226158</v>
      </c>
      <c r="G29">
        <v>0.106958022</v>
      </c>
      <c r="H29">
        <v>0.016937831</v>
      </c>
      <c r="J29">
        <f t="shared" si="0"/>
        <v>0.128110708134444</v>
      </c>
      <c r="K29">
        <v>0.000124486</v>
      </c>
    </row>
    <row r="30" spans="1:11">
      <c r="A30" s="2">
        <v>43980</v>
      </c>
      <c r="B30">
        <v>0.047421271</v>
      </c>
      <c r="D30">
        <v>0.107664826</v>
      </c>
      <c r="E30">
        <v>0.04774044</v>
      </c>
      <c r="F30">
        <v>0.0697149</v>
      </c>
      <c r="G30">
        <v>0.028311688</v>
      </c>
      <c r="H30">
        <v>0.005355899</v>
      </c>
      <c r="J30">
        <f t="shared" si="0"/>
        <v>0.0678858371981793</v>
      </c>
      <c r="K30">
        <v>0.000418798</v>
      </c>
    </row>
    <row r="31" spans="1:11">
      <c r="A31" s="2">
        <v>44012</v>
      </c>
      <c r="B31">
        <v>0.021315284</v>
      </c>
      <c r="D31">
        <v>0.030299736</v>
      </c>
      <c r="E31">
        <v>0.020761898</v>
      </c>
      <c r="F31">
        <v>0.047839872</v>
      </c>
      <c r="G31">
        <v>-0.009681793</v>
      </c>
      <c r="H31">
        <v>0.006987645</v>
      </c>
      <c r="J31">
        <f t="shared" si="0"/>
        <v>0.0268537672680245</v>
      </c>
      <c r="K31" s="5">
        <v>3.06748e-5</v>
      </c>
    </row>
    <row r="32" spans="1:11">
      <c r="A32" s="2">
        <v>44043</v>
      </c>
      <c r="B32">
        <v>0.109852724</v>
      </c>
      <c r="D32">
        <v>0.057525274</v>
      </c>
      <c r="E32">
        <v>0.033093838</v>
      </c>
      <c r="F32">
        <v>0.076272002</v>
      </c>
      <c r="G32">
        <v>0.035989717</v>
      </c>
      <c r="H32">
        <v>0.015524186</v>
      </c>
      <c r="J32">
        <f t="shared" si="0"/>
        <v>0.053765886526413</v>
      </c>
      <c r="K32">
        <v>0.003145733</v>
      </c>
    </row>
    <row r="33" spans="1:11">
      <c r="A33" s="2">
        <v>44074</v>
      </c>
      <c r="B33">
        <v>0.003644315</v>
      </c>
      <c r="D33">
        <v>0.034603474</v>
      </c>
      <c r="E33">
        <v>0.046364594</v>
      </c>
      <c r="F33">
        <v>0.101340483</v>
      </c>
      <c r="G33">
        <v>0.042431762</v>
      </c>
      <c r="H33">
        <v>-0.010241776</v>
      </c>
      <c r="J33">
        <f t="shared" si="0"/>
        <v>0.0497688257592697</v>
      </c>
      <c r="K33">
        <v>0.00212747</v>
      </c>
    </row>
    <row r="34" spans="1:8">
      <c r="A34" s="2">
        <v>44104</v>
      </c>
      <c r="B34">
        <v>0.007552724</v>
      </c>
      <c r="D34">
        <v>-0.015239083</v>
      </c>
      <c r="E34">
        <v>-0.037568118</v>
      </c>
      <c r="F34">
        <v>-0.046611249</v>
      </c>
      <c r="G34">
        <v>-0.022000125</v>
      </c>
      <c r="H34">
        <v>0.000766182</v>
      </c>
    </row>
    <row r="35" spans="1:11">
      <c r="A35" s="2">
        <v>44134</v>
      </c>
      <c r="B35">
        <v>0.010090774</v>
      </c>
      <c r="D35">
        <v>0.008867125</v>
      </c>
      <c r="E35">
        <v>0.030309409</v>
      </c>
      <c r="F35">
        <v>-0.032656889</v>
      </c>
      <c r="G35">
        <v>-0.020588235</v>
      </c>
      <c r="H35">
        <v>-0.006103959</v>
      </c>
      <c r="J35" t="s">
        <v>11</v>
      </c>
      <c r="K35">
        <f>SQRT(AVERAGE(K2:K33))</f>
        <v>0.0280817816803662</v>
      </c>
    </row>
    <row r="36" spans="1:8">
      <c r="A36" s="2">
        <v>44165</v>
      </c>
      <c r="B36">
        <v>0.051662652</v>
      </c>
      <c r="D36">
        <v>0.141020596</v>
      </c>
      <c r="E36">
        <v>0.17691522</v>
      </c>
      <c r="F36">
        <v>0.105332746</v>
      </c>
      <c r="G36">
        <v>0.128628629</v>
      </c>
      <c r="H36">
        <v>0.011104753</v>
      </c>
    </row>
    <row r="37" spans="1:8">
      <c r="A37" s="2">
        <v>44196</v>
      </c>
      <c r="B37">
        <v>-0.011670511</v>
      </c>
      <c r="D37">
        <v>0.082818092</v>
      </c>
      <c r="E37">
        <v>0.066602656</v>
      </c>
      <c r="F37">
        <v>0.042242792</v>
      </c>
      <c r="G37">
        <v>0.035962477</v>
      </c>
      <c r="H37">
        <v>0.001495544</v>
      </c>
    </row>
  </sheetData>
  <mergeCells count="1">
    <mergeCell ref="M1:Q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workbookViewId="0">
      <selection activeCell="D14" sqref="D14"/>
    </sheetView>
  </sheetViews>
  <sheetFormatPr defaultColWidth="9" defaultRowHeight="14" outlineLevelCol="7"/>
  <cols>
    <col min="1" max="1" width="15.3125" customWidth="1"/>
    <col min="2" max="2" width="13.8125"/>
    <col min="3" max="3" width="16.5625" customWidth="1"/>
    <col min="4" max="8" width="12.6875"/>
  </cols>
  <sheetData>
    <row r="1" ht="28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44104</v>
      </c>
      <c r="B2">
        <v>0.007552724</v>
      </c>
      <c r="D2">
        <v>-0.015239083</v>
      </c>
      <c r="E2">
        <v>-0.037568118</v>
      </c>
      <c r="F2">
        <v>-0.046611249</v>
      </c>
      <c r="G2">
        <v>-0.022000125</v>
      </c>
      <c r="H2">
        <v>0.000766182</v>
      </c>
    </row>
    <row r="3" spans="1:8">
      <c r="A3" s="2">
        <v>44134</v>
      </c>
      <c r="B3">
        <v>0.010090774</v>
      </c>
      <c r="D3">
        <v>0.008867125</v>
      </c>
      <c r="E3">
        <v>0.030309409</v>
      </c>
      <c r="F3">
        <v>-0.032656889</v>
      </c>
      <c r="G3">
        <v>-0.020588235</v>
      </c>
      <c r="H3">
        <v>-0.006103959</v>
      </c>
    </row>
    <row r="4" spans="1:8">
      <c r="A4" s="2">
        <v>44165</v>
      </c>
      <c r="B4">
        <v>0.051662652</v>
      </c>
      <c r="D4">
        <v>0.141020596</v>
      </c>
      <c r="E4">
        <v>0.17691522</v>
      </c>
      <c r="F4">
        <v>0.105332746</v>
      </c>
      <c r="G4">
        <v>0.128628629</v>
      </c>
      <c r="H4">
        <v>0.011104753</v>
      </c>
    </row>
    <row r="5" spans="1:8">
      <c r="A5" s="2">
        <v>44196</v>
      </c>
      <c r="B5">
        <v>-0.011670511</v>
      </c>
      <c r="D5">
        <v>0.082818092</v>
      </c>
      <c r="E5">
        <v>0.066602656</v>
      </c>
      <c r="F5">
        <v>0.042242792</v>
      </c>
      <c r="G5">
        <v>0.035962477</v>
      </c>
      <c r="H5">
        <v>0.001495544</v>
      </c>
    </row>
    <row r="8" spans="2:8">
      <c r="B8">
        <f>1+B2</f>
        <v>1.007552724</v>
      </c>
      <c r="D8">
        <f t="shared" ref="C8:H8" si="0">1+D2</f>
        <v>0.984760917</v>
      </c>
      <c r="E8">
        <f t="shared" si="0"/>
        <v>0.962431882</v>
      </c>
      <c r="F8">
        <f t="shared" si="0"/>
        <v>0.953388751</v>
      </c>
      <c r="G8">
        <f t="shared" si="0"/>
        <v>0.977999875</v>
      </c>
      <c r="H8">
        <f t="shared" si="0"/>
        <v>1.000766182</v>
      </c>
    </row>
    <row r="9" spans="2:8">
      <c r="B9">
        <f>1+B3</f>
        <v>1.010090774</v>
      </c>
      <c r="D9">
        <f t="shared" ref="C9:H9" si="1">1+D3</f>
        <v>1.008867125</v>
      </c>
      <c r="E9">
        <f t="shared" si="1"/>
        <v>1.030309409</v>
      </c>
      <c r="F9">
        <f t="shared" si="1"/>
        <v>0.967343111</v>
      </c>
      <c r="G9">
        <f t="shared" si="1"/>
        <v>0.979411765</v>
      </c>
      <c r="H9">
        <f t="shared" si="1"/>
        <v>0.993896041</v>
      </c>
    </row>
    <row r="10" spans="2:8">
      <c r="B10">
        <f>1+B4</f>
        <v>1.051662652</v>
      </c>
      <c r="D10">
        <f t="shared" ref="C10:H10" si="2">1+D4</f>
        <v>1.141020596</v>
      </c>
      <c r="E10">
        <f t="shared" si="2"/>
        <v>1.17691522</v>
      </c>
      <c r="F10">
        <f t="shared" si="2"/>
        <v>1.105332746</v>
      </c>
      <c r="G10">
        <f t="shared" si="2"/>
        <v>1.128628629</v>
      </c>
      <c r="H10">
        <f t="shared" si="2"/>
        <v>1.011104753</v>
      </c>
    </row>
    <row r="11" spans="2:8">
      <c r="B11">
        <f>1+B5</f>
        <v>0.988329489</v>
      </c>
      <c r="D11">
        <f t="shared" ref="C11:H11" si="3">1+D5</f>
        <v>1.082818092</v>
      </c>
      <c r="E11">
        <f t="shared" si="3"/>
        <v>1.066602656</v>
      </c>
      <c r="F11">
        <f t="shared" si="3"/>
        <v>1.042242792</v>
      </c>
      <c r="G11">
        <f t="shared" si="3"/>
        <v>1.035962477</v>
      </c>
      <c r="H11">
        <f t="shared" si="3"/>
        <v>1.001495544</v>
      </c>
    </row>
    <row r="12" spans="1:8">
      <c r="A12" s="3" t="s">
        <v>12</v>
      </c>
      <c r="B12" s="3">
        <f>PRODUCT(B8:B11)-1</f>
        <v>0.0578068877192945</v>
      </c>
      <c r="C12" s="3" t="s">
        <v>13</v>
      </c>
      <c r="D12" s="3">
        <f>PRODUCT(D8:D11)-1</f>
        <v>0.22747812589027</v>
      </c>
      <c r="E12" s="3">
        <f>PRODUCT(E8:E11)-1</f>
        <v>0.244759665322575</v>
      </c>
      <c r="F12" s="3">
        <f>PRODUCT(F8:F11)-1</f>
        <v>0.0624597913686293</v>
      </c>
      <c r="G12" s="3">
        <f>PRODUCT(G8:G11)-1</f>
        <v>0.119951468910283</v>
      </c>
      <c r="H12" s="3">
        <f>PRODUCT(H8:H11)-1</f>
        <v>0.00720704567374453</v>
      </c>
    </row>
    <row r="13" spans="3:8">
      <c r="C13" s="3" t="s">
        <v>14</v>
      </c>
      <c r="D13" s="4">
        <f>SUMPRODUCT(D12:H12,'FSMEX Style'!$M$3:$Q$3)</f>
        <v>0.123128633237171</v>
      </c>
      <c r="E13" s="3"/>
      <c r="F13" s="3"/>
      <c r="G13" s="3"/>
      <c r="H13" s="3"/>
    </row>
    <row r="15" spans="1:2">
      <c r="A15" t="s">
        <v>15</v>
      </c>
      <c r="B15">
        <f>B12-D13</f>
        <v>-0.065321745517876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FSMEX Style</vt:lpstr>
      <vt:lpstr>Attribution Return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2021-04-02T01:40:00Z</dcterms:created>
  <dcterms:modified xsi:type="dcterms:W3CDTF">2021-04-02T19:37:23Z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1033-3.4.2.5348</vt:lpwstr>
  </property>
</Properties>
</file>