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4bb0e1d72a09de/Desktop/"/>
    </mc:Choice>
  </mc:AlternateContent>
  <xr:revisionPtr revIDLastSave="3" documentId="8_{F70A2BDB-482F-4591-A0D5-E19B4EB5878B}" xr6:coauthVersionLast="47" xr6:coauthVersionMax="47" xr10:uidLastSave="{830E6CC6-C6A1-4BAC-BB13-E7B0FB5A5DE7}"/>
  <bookViews>
    <workbookView xWindow="-108" yWindow="-108" windowWidth="23256" windowHeight="12456" tabRatio="596" activeTab="2" xr2:uid="{320F42C7-9C27-4EC9-965C-9FFF57C10C07}"/>
  </bookViews>
  <sheets>
    <sheet name="MARCH_APRIL_ANALYSIS" sheetId="1" r:id="rId1"/>
    <sheet name="ANALISIS" sheetId="3" r:id="rId2"/>
    <sheet name="DASHBOARD" sheetId="6" r:id="rId3"/>
  </sheets>
  <definedNames>
    <definedName name="SegmentaciónDeDatos_Dealer">#N/A</definedName>
    <definedName name="SegmentaciónDeDatos_Month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3" l="1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<sst xmlns="http://schemas.openxmlformats.org/spreadsheetml/2006/main" count="207" uniqueCount="72">
  <si>
    <t>Dealer</t>
  </si>
  <si>
    <t>Working Days</t>
  </si>
  <si>
    <t>Successful Games</t>
  </si>
  <si>
    <t>Total Games</t>
  </si>
  <si>
    <t>Dealer A</t>
  </si>
  <si>
    <t>Dealer B</t>
  </si>
  <si>
    <t>Dealer C</t>
  </si>
  <si>
    <t>Dealer D</t>
  </si>
  <si>
    <t>Dealer E</t>
  </si>
  <si>
    <t>Dealer F</t>
  </si>
  <si>
    <t>Dealer G</t>
  </si>
  <si>
    <t>Dealer H</t>
  </si>
  <si>
    <t>Dealer I</t>
  </si>
  <si>
    <t>Dealer J</t>
  </si>
  <si>
    <t>Dealer K</t>
  </si>
  <si>
    <t>Dealer L</t>
  </si>
  <si>
    <t>Dealer M</t>
  </si>
  <si>
    <t>Dealer N</t>
  </si>
  <si>
    <t>Dealer O</t>
  </si>
  <si>
    <t>Dealer P</t>
  </si>
  <si>
    <t>Month</t>
  </si>
  <si>
    <t>Incident RA</t>
  </si>
  <si>
    <t>Incident BJ</t>
  </si>
  <si>
    <t>Dealer Mistakes</t>
  </si>
  <si>
    <t>Performance %</t>
  </si>
  <si>
    <t>Studio</t>
  </si>
  <si>
    <t>Marzo</t>
  </si>
  <si>
    <t>82.10%</t>
  </si>
  <si>
    <t>Argentina</t>
  </si>
  <si>
    <t>90.00%</t>
  </si>
  <si>
    <t>78.52%</t>
  </si>
  <si>
    <t>83.41%</t>
  </si>
  <si>
    <t>95.00%</t>
  </si>
  <si>
    <t>88.20%</t>
  </si>
  <si>
    <t>90.11%</t>
  </si>
  <si>
    <t>100.00%</t>
  </si>
  <si>
    <t>96.80%</t>
  </si>
  <si>
    <t>94.32%</t>
  </si>
  <si>
    <t>84.17%</t>
  </si>
  <si>
    <t>89.43%</t>
  </si>
  <si>
    <t>91.27%</t>
  </si>
  <si>
    <t>82.00%</t>
  </si>
  <si>
    <t>87.25%</t>
  </si>
  <si>
    <t>97.40%</t>
  </si>
  <si>
    <t>Abril</t>
  </si>
  <si>
    <t>87.50%</t>
  </si>
  <si>
    <t>81.63%</t>
  </si>
  <si>
    <t>87.19%</t>
  </si>
  <si>
    <t>92.31%</t>
  </si>
  <si>
    <t>90.60%</t>
  </si>
  <si>
    <t>82.91%</t>
  </si>
  <si>
    <t>98.73%</t>
  </si>
  <si>
    <t>Etiquetas de fila</t>
  </si>
  <si>
    <t>Total general</t>
  </si>
  <si>
    <t>Suma de Successful Games</t>
  </si>
  <si>
    <t>Suma de Dealer Mistakes</t>
  </si>
  <si>
    <t>Suma de Incident RA</t>
  </si>
  <si>
    <t>Suma de Incident BJ</t>
  </si>
  <si>
    <t>Etiquetas de columna</t>
  </si>
  <si>
    <t>Valores</t>
  </si>
  <si>
    <t>KPI</t>
  </si>
  <si>
    <t>Variación %</t>
  </si>
  <si>
    <t xml:space="preserve"> Successful Games</t>
  </si>
  <si>
    <t xml:space="preserve"> Dealer Mistakes</t>
  </si>
  <si>
    <t xml:space="preserve"> Incident RA</t>
  </si>
  <si>
    <t xml:space="preserve"> Incident BJ</t>
  </si>
  <si>
    <t>(Todas)</t>
  </si>
  <si>
    <t>Marzo Performance %</t>
  </si>
  <si>
    <t>Abril Performance %</t>
  </si>
  <si>
    <t xml:space="preserve"> Marzo Performance %</t>
  </si>
  <si>
    <t xml:space="preserve"> Abril Performance %</t>
  </si>
  <si>
    <t xml:space="preserve"> Variación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</si>
</sst>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14" formatCode="0.00%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2F4554"/>
        </patternFill>
      </fill>
    </dxf>
    <dxf>
      <fill>
        <patternFill>
          <bgColor theme="0" tint="-4.9989318521683403E-2"/>
        </patternFill>
      </fill>
    </dxf>
    <dxf>
      <fill>
        <patternFill>
          <bgColor rgb="FFE9EDF2"/>
        </patternFill>
      </fill>
    </dxf>
    <dxf>
      <fill>
        <patternFill>
          <bgColor theme="2"/>
        </patternFill>
      </fill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</dxfs>
  <tableStyles count="8" defaultTableStyle="TableStyleMedium2" defaultPivotStyle="PivotStyleLight16">
    <tableStyle name="Estilo de segmentación de datos 1" pivot="0" table="0" count="1" xr9:uid="{DD58339B-C902-4EC1-8D36-D4C9793F3D80}">
      <tableStyleElement type="headerRow" dxfId="9"/>
    </tableStyle>
    <tableStyle name="Estilo de segmentación de datos 2" pivot="0" table="0" count="1" xr9:uid="{3A16756A-DE82-4858-AABE-45E80DB096A0}">
      <tableStyleElement type="wholeTable" dxfId="8"/>
    </tableStyle>
    <tableStyle name="Estilo de segmentación de datos 3" pivot="0" table="0" count="1" xr9:uid="{92191E7A-DB9D-41C7-8DFE-8D120B8EBA7B}">
      <tableStyleElement type="wholeTable" dxfId="7"/>
    </tableStyle>
    <tableStyle name="Estilo de segmentación de datos 4" pivot="0" table="0" count="1" xr9:uid="{B6C918F2-C8F0-43A3-8920-94873021BF66}">
      <tableStyleElement type="wholeTable" dxfId="6"/>
    </tableStyle>
    <tableStyle name="Estilo de segmentación de datos 5" pivot="0" table="0" count="2" xr9:uid="{91E4871C-AA63-47FD-8D6B-5F631AE1F91B}">
      <tableStyleElement type="wholeTable" dxfId="5"/>
    </tableStyle>
    <tableStyle name="Estilo de segmentación de datos 6" pivot="0" table="0" count="3" xr9:uid="{2E7E9608-97A0-4557-820E-F1550CB36550}">
      <tableStyleElement type="wholeTable" dxfId="4"/>
    </tableStyle>
    <tableStyle name="Estilo de segmentación de datos 7" pivot="0" table="0" count="3" xr9:uid="{BDF72A4B-234D-448C-B299-19CA0B0886B8}">
      <tableStyleElement type="wholeTable" dxfId="3"/>
    </tableStyle>
    <tableStyle name="SlicerStyleDark1 2" pivot="0" table="0" count="10" xr9:uid="{1FB90AFF-7187-4DA3-AF71-6019229872BC}">
      <tableStyleElement type="wholeTable" dxfId="2"/>
      <tableStyleElement type="headerRow" dxfId="1"/>
    </tableStyle>
  </tableStyles>
  <colors>
    <mruColors>
      <color rgb="FF2F4554"/>
      <color rgb="FFE9EDF2"/>
    </mruColors>
  </colors>
  <extLst>
    <ext xmlns:x14="http://schemas.microsoft.com/office/spreadsheetml/2009/9/main" uri="{46F421CA-312F-682f-3DD2-61675219B42D}">
      <x14:dxfs count="13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theme="3" tint="0.24994659260841701"/>
            </patternFill>
          </fill>
        </dxf>
        <dxf>
          <fill>
            <patternFill>
              <bgColor rgb="FF00206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  <x14:slicerStyle name="Estilo de segmentación de datos 5">
          <x14:slicerStyleElements>
            <x14:slicerStyleElement type="unselectedItemWithData" dxfId="12"/>
          </x14:slicerStyleElements>
        </x14:slicerStyle>
        <x14:slicerStyle name="Estilo de segmentación de datos 6">
          <x14:slicerStyleElements>
            <x14:slicerStyleElement type="unselectedItemWithData" dxfId="11"/>
            <x14:slicerStyleElement type="selectedItemWithData" dxfId="10"/>
          </x14:slicerStyleElements>
        </x14:slicerStyle>
        <x14:slicerStyle name="Estilo de segmentación de datos 7">
          <x14:slicerStyleElements>
            <x14:slicerStyleElement type="unselectedItemWithData" dxfId="9"/>
            <x14:slicerStyleElement type="unselectedItemWithNoData" dxfId="8"/>
          </x14:slicerStyleElements>
        </x14:slicerStyle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Suma de Marzo Performance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Dealer A</c:v>
              </c:pt>
              <c:pt idx="1">
                <c:v>Dealer B</c:v>
              </c:pt>
              <c:pt idx="2">
                <c:v>Dealer C</c:v>
              </c:pt>
              <c:pt idx="3">
                <c:v>Dealer D</c:v>
              </c:pt>
              <c:pt idx="4">
                <c:v>Dealer E</c:v>
              </c:pt>
              <c:pt idx="5">
                <c:v>Dealer F</c:v>
              </c:pt>
              <c:pt idx="6">
                <c:v>Dealer G</c:v>
              </c:pt>
              <c:pt idx="7">
                <c:v>Dealer H</c:v>
              </c:pt>
              <c:pt idx="8">
                <c:v>Dealer I</c:v>
              </c:pt>
              <c:pt idx="9">
                <c:v>Dealer J</c:v>
              </c:pt>
              <c:pt idx="10">
                <c:v>Dealer K</c:v>
              </c:pt>
              <c:pt idx="11">
                <c:v>Dealer L</c:v>
              </c:pt>
              <c:pt idx="12">
                <c:v>Dealer M</c:v>
              </c:pt>
              <c:pt idx="13">
                <c:v>Dealer N</c:v>
              </c:pt>
              <c:pt idx="14">
                <c:v>Dealer O</c:v>
              </c:pt>
              <c:pt idx="15">
                <c:v>Dealer P</c:v>
              </c:pt>
            </c:strLit>
          </c:cat>
          <c:val>
            <c:numLit>
              <c:formatCode>General</c:formatCode>
              <c:ptCount val="16"/>
              <c:pt idx="0">
                <c:v>0.82099999999999995</c:v>
              </c:pt>
              <c:pt idx="1">
                <c:v>0.9</c:v>
              </c:pt>
              <c:pt idx="2">
                <c:v>0.78520000000000001</c:v>
              </c:pt>
              <c:pt idx="3">
                <c:v>0.83409999999999995</c:v>
              </c:pt>
              <c:pt idx="4">
                <c:v>0.95</c:v>
              </c:pt>
              <c:pt idx="5">
                <c:v>0.88200000000000001</c:v>
              </c:pt>
              <c:pt idx="6">
                <c:v>0.90110000000000001</c:v>
              </c:pt>
              <c:pt idx="7">
                <c:v>1</c:v>
              </c:pt>
              <c:pt idx="8">
                <c:v>0.96799999999999997</c:v>
              </c:pt>
              <c:pt idx="9">
                <c:v>0.94320000000000004</c:v>
              </c:pt>
              <c:pt idx="10">
                <c:v>0.8417</c:v>
              </c:pt>
              <c:pt idx="11">
                <c:v>0.89429999999999998</c:v>
              </c:pt>
              <c:pt idx="12">
                <c:v>0.91269999999999996</c:v>
              </c:pt>
              <c:pt idx="13">
                <c:v>0.82</c:v>
              </c:pt>
              <c:pt idx="14">
                <c:v>0.87250000000000005</c:v>
              </c:pt>
              <c:pt idx="15">
                <c:v>0.97399999999999998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0-DA42-4315-9AB7-12283B5CE891}"/>
            </c:ext>
          </c:extLst>
        </c:ser>
        <c:ser>
          <c:idx val="1"/>
          <c:order val="1"/>
          <c:tx>
            <c:v>Suma de Abril Performance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Dealer A</c:v>
              </c:pt>
              <c:pt idx="1">
                <c:v>Dealer B</c:v>
              </c:pt>
              <c:pt idx="2">
                <c:v>Dealer C</c:v>
              </c:pt>
              <c:pt idx="3">
                <c:v>Dealer D</c:v>
              </c:pt>
              <c:pt idx="4">
                <c:v>Dealer E</c:v>
              </c:pt>
              <c:pt idx="5">
                <c:v>Dealer F</c:v>
              </c:pt>
              <c:pt idx="6">
                <c:v>Dealer G</c:v>
              </c:pt>
              <c:pt idx="7">
                <c:v>Dealer H</c:v>
              </c:pt>
              <c:pt idx="8">
                <c:v>Dealer I</c:v>
              </c:pt>
              <c:pt idx="9">
                <c:v>Dealer J</c:v>
              </c:pt>
              <c:pt idx="10">
                <c:v>Dealer K</c:v>
              </c:pt>
              <c:pt idx="11">
                <c:v>Dealer L</c:v>
              </c:pt>
              <c:pt idx="12">
                <c:v>Dealer M</c:v>
              </c:pt>
              <c:pt idx="13">
                <c:v>Dealer N</c:v>
              </c:pt>
              <c:pt idx="14">
                <c:v>Dealer O</c:v>
              </c:pt>
              <c:pt idx="15">
                <c:v>Dealer P</c:v>
              </c:pt>
            </c:strLit>
          </c:cat>
          <c:val>
            <c:numLit>
              <c:formatCode>General</c:formatCode>
              <c:ptCount val="16"/>
              <c:pt idx="0">
                <c:v>0.875</c:v>
              </c:pt>
              <c:pt idx="1">
                <c:v>1</c:v>
              </c:pt>
              <c:pt idx="2">
                <c:v>0.81630000000000003</c:v>
              </c:pt>
              <c:pt idx="3">
                <c:v>0.87190000000000001</c:v>
              </c:pt>
              <c:pt idx="4">
                <c:v>1</c:v>
              </c:pt>
              <c:pt idx="5">
                <c:v>0.92310000000000003</c:v>
              </c:pt>
              <c:pt idx="6">
                <c:v>0.92310000000000003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0.90600000000000003</c:v>
              </c:pt>
              <c:pt idx="12">
                <c:v>1</c:v>
              </c:pt>
              <c:pt idx="13">
                <c:v>0.82909999999999995</c:v>
              </c:pt>
              <c:pt idx="14">
                <c:v>0.98729999999999996</c:v>
              </c:pt>
              <c:pt idx="1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DA42-4315-9AB7-12283B5CE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860623"/>
        <c:axId val="1799862063"/>
      </c:barChart>
      <c:catAx>
        <c:axId val="179986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862063"/>
        <c:crosses val="autoZero"/>
        <c:auto val="1"/>
        <c:lblAlgn val="ctr"/>
        <c:lblOffset val="100"/>
        <c:noMultiLvlLbl val="0"/>
      </c:catAx>
      <c:valAx>
        <c:axId val="17998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86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[Dashboard-Seguimiento^LL120Dealers.xlsx]ANALISIS!TablaDinámica2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 Marzo Performance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ANALISIS!$B$56:$B$61</c:f>
              <c:numCache>
                <c:formatCode>0.00%</c:formatCode>
                <c:ptCount val="5"/>
                <c:pt idx="0">
                  <c:v>0.8417</c:v>
                </c:pt>
                <c:pt idx="1">
                  <c:v>0.87250000000000005</c:v>
                </c:pt>
                <c:pt idx="2">
                  <c:v>0.9</c:v>
                </c:pt>
                <c:pt idx="3">
                  <c:v>0.91269999999999996</c:v>
                </c:pt>
                <c:pt idx="4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3-4BDD-B6F2-3B32F6895C01}"/>
            </c:ext>
          </c:extLst>
        </c:ser>
        <c:ser>
          <c:idx val="1"/>
          <c:order val="1"/>
          <c:tx>
            <c:strRef>
              <c:f>ANALISIS!$C$55</c:f>
              <c:strCache>
                <c:ptCount val="1"/>
                <c:pt idx="0">
                  <c:v> Abril Performance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ANALISIS!$C$56:$C$61</c:f>
              <c:numCache>
                <c:formatCode>0.00%</c:formatCode>
                <c:ptCount val="5"/>
                <c:pt idx="0">
                  <c:v>1</c:v>
                </c:pt>
                <c:pt idx="1">
                  <c:v>0.98729999999999996</c:v>
                </c:pt>
                <c:pt idx="2">
                  <c:v>1</c:v>
                </c:pt>
                <c:pt idx="3">
                  <c:v>1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3-4BDD-B6F2-3B32F6895C01}"/>
            </c:ext>
          </c:extLst>
        </c:ser>
        <c:ser>
          <c:idx val="2"/>
          <c:order val="2"/>
          <c:tx>
            <c:strRef>
              <c:f>ANALISIS!$D$55</c:f>
              <c:strCache>
                <c:ptCount val="1"/>
                <c:pt idx="0">
                  <c:v> Variación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ANALISIS!$D$56:$D$61</c:f>
              <c:numCache>
                <c:formatCode>0.00%</c:formatCode>
                <c:ptCount val="5"/>
                <c:pt idx="0">
                  <c:v>0.18807175953427588</c:v>
                </c:pt>
                <c:pt idx="1">
                  <c:v>0.13157593123209158</c:v>
                </c:pt>
                <c:pt idx="2">
                  <c:v>0.11111111111111108</c:v>
                </c:pt>
                <c:pt idx="3">
                  <c:v>9.5650268434315816E-2</c:v>
                </c:pt>
                <c:pt idx="4">
                  <c:v>6.5773447015834416E-2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3-4BDD-B6F2-3B32F6895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859008"/>
        <c:axId val="1110857024"/>
      </c:barChart>
      <c:catAx>
        <c:axId val="11108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7024"/>
        <c:crosses val="autoZero"/>
        <c:auto val="1"/>
        <c:lblAlgn val="ctr"/>
        <c:lblOffset val="100"/>
        <c:noMultiLvlLbl val="0"/>
      </c:catAx>
      <c:valAx>
        <c:axId val="11108570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[Dashboard-Seguimiento^LL120Dealers.xlsx]ANALISIS!TablaDinámica3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40559043705654"/>
          <c:y val="0.19142050732083801"/>
          <c:w val="0.84998343016441791"/>
          <c:h val="0.57352652149135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ANALISIS!$B$23:$B$24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ANALISIS!$A$25:$A$28</c:f>
              <c:strCache>
                <c:ptCount val="4"/>
                <c:pt idx="0">
                  <c:v> Successful Games</c:v>
                </c:pt>
                <c:pt idx="1">
                  <c:v> Dealer Mistakes</c:v>
                </c:pt>
                <c:pt idx="2">
                  <c:v> Incident RA</c:v>
                </c:pt>
                <c:pt idx="3">
                  <c:v> Incident BJ</c:v>
                </c:pt>
              </c:strCache>
            </c:strRef>
          </c:cat>
          <c:val>
            <c:numRef>
              <c:f>ANALISIS!$B$25:$B$28</c:f>
              <c:numCache>
                <c:formatCode>General</c:formatCode>
                <c:ptCount val="4"/>
                <c:pt idx="0">
                  <c:v>15107</c:v>
                </c:pt>
                <c:pt idx="1">
                  <c:v>239</c:v>
                </c:pt>
                <c:pt idx="2">
                  <c:v>107</c:v>
                </c:pt>
                <c:pt idx="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3-4ACB-8955-6A8F5682A488}"/>
            </c:ext>
          </c:extLst>
        </c:ser>
        <c:ser>
          <c:idx val="1"/>
          <c:order val="1"/>
          <c:tx>
            <c:strRef>
              <c:f>ANALISIS!$C$23:$C$24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ANALISIS!$A$25:$A$28</c:f>
              <c:strCache>
                <c:ptCount val="4"/>
                <c:pt idx="0">
                  <c:v> Successful Games</c:v>
                </c:pt>
                <c:pt idx="1">
                  <c:v> Dealer Mistakes</c:v>
                </c:pt>
                <c:pt idx="2">
                  <c:v> Incident RA</c:v>
                </c:pt>
                <c:pt idx="3">
                  <c:v> Incident BJ</c:v>
                </c:pt>
              </c:strCache>
            </c:strRef>
          </c:cat>
          <c:val>
            <c:numRef>
              <c:f>ANALISIS!$C$25:$C$28</c:f>
              <c:numCache>
                <c:formatCode>General</c:formatCode>
                <c:ptCount val="4"/>
                <c:pt idx="0">
                  <c:v>21497</c:v>
                </c:pt>
                <c:pt idx="1">
                  <c:v>183</c:v>
                </c:pt>
                <c:pt idx="2">
                  <c:v>93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B-46C8-ACC0-A7C41ADA7F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3115984"/>
        <c:axId val="1169369568"/>
      </c:barChart>
      <c:catAx>
        <c:axId val="119311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69568"/>
        <c:crosses val="autoZero"/>
        <c:auto val="1"/>
        <c:lblAlgn val="ctr"/>
        <c:lblOffset val="100"/>
        <c:noMultiLvlLbl val="0"/>
      </c:catAx>
      <c:valAx>
        <c:axId val="1169369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15984"/>
        <c:crosses val="autoZero"/>
        <c:crossBetween val="between"/>
        <c:majorUnit val="6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87292213473314"/>
          <c:y val="6.4814814814814811E-2"/>
          <c:w val="0.7855715223097112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ANALISIS!$B$31</c:f>
              <c:strCache>
                <c:ptCount val="1"/>
                <c:pt idx="0">
                  <c:v>Variación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0597927710016665E-2"/>
                  <c:y val="8.6643700787401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18-46CD-8CA3-78B6B5753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ANALISIS!$A$32:$A$35</c:f>
              <c:strCache>
                <c:ptCount val="4"/>
                <c:pt idx="0">
                  <c:v>Successful Games</c:v>
                </c:pt>
                <c:pt idx="1">
                  <c:v>Dealer Mistakes</c:v>
                </c:pt>
                <c:pt idx="2">
                  <c:v>Incident RA</c:v>
                </c:pt>
                <c:pt idx="3">
                  <c:v>Incident BJ</c:v>
                </c:pt>
              </c:strCache>
            </c:strRef>
          </c:cat>
          <c:val>
            <c:numRef>
              <c:f>ANALISIS!$B$32:$B$35</c:f>
              <c:numCache>
                <c:formatCode>General</c:formatCode>
                <c:ptCount val="4"/>
                <c:pt idx="0">
                  <c:v>0.42299999999999999</c:v>
                </c:pt>
                <c:pt idx="1">
                  <c:v>-0.23430000000000001</c:v>
                </c:pt>
                <c:pt idx="2">
                  <c:v>-0.1308</c:v>
                </c:pt>
                <c:pt idx="3">
                  <c:v>-0.31819999999999998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8-46CD-8CA3-78B6B57538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4833088"/>
        <c:axId val="1194832128"/>
      </c:lineChart>
      <c:catAx>
        <c:axId val="11948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32128"/>
        <c:crosses val="autoZero"/>
        <c:auto val="1"/>
        <c:lblAlgn val="ctr"/>
        <c:lblOffset val="100"/>
        <c:noMultiLvlLbl val="0"/>
      </c:catAx>
      <c:valAx>
        <c:axId val="119483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[Dashboard-Seguimiento^LL120Dealers.xlsx]ANALISIS!TablaDinámica2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ANALISIS!$B$55</c:f>
              <c:strCache>
                <c:ptCount val="1"/>
                <c:pt idx="0">
                  <c:v> Marzo Performance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ANALISIS!$B$56:$B$61</c:f>
              <c:numCache>
                <c:formatCode>0.00%</c:formatCode>
                <c:ptCount val="5"/>
                <c:pt idx="0">
                  <c:v>0.8417</c:v>
                </c:pt>
                <c:pt idx="1">
                  <c:v>0.87250000000000005</c:v>
                </c:pt>
                <c:pt idx="2">
                  <c:v>0.9</c:v>
                </c:pt>
                <c:pt idx="3">
                  <c:v>0.91269999999999996</c:v>
                </c:pt>
                <c:pt idx="4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6-4491-A4F4-EE78924EC6CD}"/>
            </c:ext>
          </c:extLst>
        </c:ser>
        <c:ser>
          <c:idx val="1"/>
          <c:order val="1"/>
          <c:tx>
            <c:strRef>
              <c:f>ANALISIS!$C$55</c:f>
              <c:strCache>
                <c:ptCount val="1"/>
                <c:pt idx="0">
                  <c:v> Abril Performance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ANALISIS!$C$56:$C$61</c:f>
              <c:numCache>
                <c:formatCode>0.00%</c:formatCode>
                <c:ptCount val="5"/>
                <c:pt idx="0">
                  <c:v>1</c:v>
                </c:pt>
                <c:pt idx="1">
                  <c:v>0.98729999999999996</c:v>
                </c:pt>
                <c:pt idx="2">
                  <c:v>1</c:v>
                </c:pt>
                <c:pt idx="3">
                  <c:v>1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6-4491-A4F4-EE78924EC6CD}"/>
            </c:ext>
          </c:extLst>
        </c:ser>
        <c:ser>
          <c:idx val="2"/>
          <c:order val="2"/>
          <c:tx>
            <c:strRef>
              <c:f>ANALISIS!$D$55</c:f>
              <c:strCache>
                <c:ptCount val="1"/>
                <c:pt idx="0">
                  <c:v> Variación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ANALISIS!$A$56:$A$61</c:f>
              <c:strCache>
                <c:ptCount val="5"/>
                <c:pt idx="0">
                  <c:v>Dealer K</c:v>
                </c:pt>
                <c:pt idx="1">
                  <c:v>Dealer O</c:v>
                </c:pt>
                <c:pt idx="2">
                  <c:v>Dealer B</c:v>
                </c:pt>
                <c:pt idx="3">
                  <c:v>Dealer M</c:v>
                </c:pt>
                <c:pt idx="4">
                  <c:v>Dealer A</c:v>
                </c:pt>
              </c:strCache>
            </c:strRef>
          </c:cat>
          <c:val>
            <c:numRef>
              <c:f>ANALISIS!$D$56:$D$61</c:f>
              <c:numCache>
                <c:formatCode>0.00%</c:formatCode>
                <c:ptCount val="5"/>
                <c:pt idx="0">
                  <c:v>0.18807175953427588</c:v>
                </c:pt>
                <c:pt idx="1">
                  <c:v>0.13157593123209158</c:v>
                </c:pt>
                <c:pt idx="2">
                  <c:v>0.11111111111111108</c:v>
                </c:pt>
                <c:pt idx="3">
                  <c:v>9.5650268434315816E-2</c:v>
                </c:pt>
                <c:pt idx="4">
                  <c:v>6.5773447015834416E-2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C6-4491-A4F4-EE78924E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859008"/>
        <c:axId val="1110857024"/>
      </c:barChart>
      <c:catAx>
        <c:axId val="11108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7024"/>
        <c:crosses val="autoZero"/>
        <c:auto val="1"/>
        <c:lblAlgn val="ctr"/>
        <c:lblOffset val="100"/>
        <c:noMultiLvlLbl val="0"/>
      </c:catAx>
      <c:valAx>
        <c:axId val="11108570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3.svg"/><Relationship Id="rId10" Type="http://schemas.openxmlformats.org/officeDocument/2006/relationships/image" Target="../media/image9.svg"/><Relationship Id="rId4" Type="http://schemas.openxmlformats.org/officeDocument/2006/relationships/chart" Target="../charts/chart4.xml"/><Relationship Id="rId9" Type="http://schemas.openxmlformats.org/officeDocument/2006/relationships/image" Target="../media/image8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55</xdr:row>
      <xdr:rowOff>41910</xdr:rowOff>
    </xdr:from>
    <xdr:to>
      <xdr:col>8</xdr:col>
      <xdr:colOff>678180</xdr:colOff>
      <xdr:row>70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42CD06-B64B-5A38-812C-248878488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640080</xdr:colOff>
      <xdr:row>47</xdr:row>
      <xdr:rowOff>10160</xdr:rowOff>
    </xdr:from>
    <xdr:to>
      <xdr:col>13</xdr:col>
      <xdr:colOff>50800</xdr:colOff>
      <xdr:row>62</xdr:row>
      <xdr:rowOff>10160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F585B7B-3436-872D-52BB-79BC77C45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26</xdr:col>
      <xdr:colOff>560294</xdr:colOff>
      <xdr:row>46</xdr:row>
      <xdr:rowOff>44824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F47A024-A2B8-B4E8-C471-40B6E13E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21246352" cy="829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413721</xdr:colOff>
      <xdr:row>0</xdr:row>
      <xdr:rowOff>0</xdr:rowOff>
    </xdr:from>
    <xdr:to>
      <xdr:col>26</xdr:col>
      <xdr:colOff>224118</xdr:colOff>
      <xdr:row>4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A18437-3F58-0706-DF46-7D35ED3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809" y="0"/>
          <a:ext cx="16518368" cy="72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462579</xdr:colOff>
      <xdr:row>4</xdr:row>
      <xdr:rowOff>57375</xdr:rowOff>
    </xdr:from>
    <xdr:to>
      <xdr:col>7</xdr:col>
      <xdr:colOff>447339</xdr:colOff>
      <xdr:row>7</xdr:row>
      <xdr:rowOff>49755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F380282-A86A-487F-8B9D-DB6AE1F78D7F}"/>
            </a:ext>
          </a:extLst>
        </xdr:cNvPr>
        <xdr:cNvSpPr/>
      </xdr:nvSpPr>
      <xdr:spPr>
        <a:xfrm>
          <a:off x="4440667" y="774551"/>
          <a:ext cx="1575996" cy="530263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Bahnschrift SemiBold" panose="020B0502040204020203" pitchFamily="34" charset="0"/>
            </a:rPr>
            <a:t>FILTROS </a:t>
          </a:r>
        </a:p>
      </xdr:txBody>
    </xdr:sp>
    <xdr:clientData/>
  </xdr:twoCellAnchor>
  <xdr:twoCellAnchor editAs="oneCell">
    <xdr:from>
      <xdr:col>5</xdr:col>
      <xdr:colOff>450924</xdr:colOff>
      <xdr:row>14</xdr:row>
      <xdr:rowOff>1</xdr:rowOff>
    </xdr:from>
    <xdr:to>
      <xdr:col>7</xdr:col>
      <xdr:colOff>448235</xdr:colOff>
      <xdr:row>44</xdr:row>
      <xdr:rowOff>100854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aler 2">
              <a:extLst>
                <a:ext uri="{FF2B5EF4-FFF2-40B4-BE49-F238E27FC236}">
                  <a16:creationId xmlns:a16="http://schemas.microsoft.com/office/drawing/2014/main" id="{DD6E734A-7AD5-4C27-91BD-F217420DDF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al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9012" y="2510119"/>
              <a:ext cx="1588547" cy="5479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552114</xdr:colOff>
      <xdr:row>14</xdr:row>
      <xdr:rowOff>100853</xdr:rowOff>
    </xdr:from>
    <xdr:to>
      <xdr:col>13</xdr:col>
      <xdr:colOff>462579</xdr:colOff>
      <xdr:row>17</xdr:row>
      <xdr:rowOff>146572</xdr:rowOff>
    </xdr:to>
    <xdr:sp macro="" textlink="">
      <xdr:nvSpPr>
        <xdr:cNvPr id="20" name="Rectángulo: esquinas superiores redondeadas 19">
          <a:extLst>
            <a:ext uri="{FF2B5EF4-FFF2-40B4-BE49-F238E27FC236}">
              <a16:creationId xmlns:a16="http://schemas.microsoft.com/office/drawing/2014/main" id="{8AA3D85C-6AF6-4A90-B18F-AEF2788A2A7F}"/>
            </a:ext>
          </a:extLst>
        </xdr:cNvPr>
        <xdr:cNvSpPr/>
      </xdr:nvSpPr>
      <xdr:spPr>
        <a:xfrm>
          <a:off x="6121438" y="2610971"/>
          <a:ext cx="4684170" cy="583601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COMPARATIVO GENERAL MARZO VS ABRIL</a:t>
          </a:r>
        </a:p>
      </xdr:txBody>
    </xdr:sp>
    <xdr:clientData/>
  </xdr:twoCellAnchor>
  <xdr:twoCellAnchor>
    <xdr:from>
      <xdr:col>7</xdr:col>
      <xdr:colOff>572621</xdr:colOff>
      <xdr:row>18</xdr:row>
      <xdr:rowOff>12328</xdr:rowOff>
    </xdr:from>
    <xdr:to>
      <xdr:col>13</xdr:col>
      <xdr:colOff>500230</xdr:colOff>
      <xdr:row>30</xdr:row>
      <xdr:rowOff>89368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1212F5AB-80A9-4AD9-B3AD-5F612D66C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636494</xdr:colOff>
      <xdr:row>14</xdr:row>
      <xdr:rowOff>89646</xdr:rowOff>
    </xdr:from>
    <xdr:to>
      <xdr:col>19</xdr:col>
      <xdr:colOff>222388</xdr:colOff>
      <xdr:row>17</xdr:row>
      <xdr:rowOff>135006</xdr:rowOff>
    </xdr:to>
    <xdr:sp macro="" textlink="">
      <xdr:nvSpPr>
        <xdr:cNvPr id="22" name="Rectángulo: esquinas superiores redondeadas 21">
          <a:extLst>
            <a:ext uri="{FF2B5EF4-FFF2-40B4-BE49-F238E27FC236}">
              <a16:creationId xmlns:a16="http://schemas.microsoft.com/office/drawing/2014/main" id="{DBD387FA-D9C4-4AFE-9272-A3AAFBCA328B}"/>
            </a:ext>
          </a:extLst>
        </xdr:cNvPr>
        <xdr:cNvSpPr/>
      </xdr:nvSpPr>
      <xdr:spPr>
        <a:xfrm>
          <a:off x="10979523" y="2599764"/>
          <a:ext cx="4359600" cy="583242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EVOLUCION</a:t>
          </a:r>
          <a:r>
            <a:rPr lang="en-US" sz="1800" baseline="0">
              <a:latin typeface="Bahnschrift SemiBold" panose="020B0502040204020203" pitchFamily="34" charset="0"/>
            </a:rPr>
            <a:t> DE KPIs (%)</a:t>
          </a:r>
          <a:endParaRPr lang="en-US" sz="1800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13</xdr:col>
      <xdr:colOff>612177</xdr:colOff>
      <xdr:row>18</xdr:row>
      <xdr:rowOff>10646</xdr:rowOff>
    </xdr:from>
    <xdr:to>
      <xdr:col>19</xdr:col>
      <xdr:colOff>268941</xdr:colOff>
      <xdr:row>30</xdr:row>
      <xdr:rowOff>86845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1EABE81-7024-40F5-859E-4C033F6FC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428512</xdr:colOff>
      <xdr:row>14</xdr:row>
      <xdr:rowOff>89647</xdr:rowOff>
    </xdr:from>
    <xdr:to>
      <xdr:col>25</xdr:col>
      <xdr:colOff>156881</xdr:colOff>
      <xdr:row>17</xdr:row>
      <xdr:rowOff>135007</xdr:rowOff>
    </xdr:to>
    <xdr:sp macro="" textlink="">
      <xdr:nvSpPr>
        <xdr:cNvPr id="41" name="Rectángulo: esquinas superiores redondeadas 40">
          <a:extLst>
            <a:ext uri="{FF2B5EF4-FFF2-40B4-BE49-F238E27FC236}">
              <a16:creationId xmlns:a16="http://schemas.microsoft.com/office/drawing/2014/main" id="{1DD53EF2-34E4-4E2A-B390-9F8792CFE80F}"/>
            </a:ext>
          </a:extLst>
        </xdr:cNvPr>
        <xdr:cNvSpPr/>
      </xdr:nvSpPr>
      <xdr:spPr>
        <a:xfrm>
          <a:off x="15545247" y="2599765"/>
          <a:ext cx="4502075" cy="583242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TOP 5</a:t>
          </a:r>
          <a:r>
            <a:rPr lang="en-US" sz="1800" baseline="0">
              <a:latin typeface="Bahnschrift SemiBold" panose="020B0502040204020203" pitchFamily="34" charset="0"/>
            </a:rPr>
            <a:t> DEALER PERFORMANCE</a:t>
          </a:r>
          <a:endParaRPr lang="en-US" sz="1800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8</xdr:col>
      <xdr:colOff>0</xdr:colOff>
      <xdr:row>4</xdr:row>
      <xdr:rowOff>68580</xdr:rowOff>
    </xdr:from>
    <xdr:to>
      <xdr:col>11</xdr:col>
      <xdr:colOff>352425</xdr:colOff>
      <xdr:row>13</xdr:row>
      <xdr:rowOff>45720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BAD2B252-EE6F-D86E-CCC9-4587528B2979}"/>
            </a:ext>
          </a:extLst>
        </xdr:cNvPr>
        <xdr:cNvSpPr/>
      </xdr:nvSpPr>
      <xdr:spPr>
        <a:xfrm>
          <a:off x="6339840" y="800100"/>
          <a:ext cx="2729865" cy="1623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400"/>
        </a:p>
      </xdr:txBody>
    </xdr:sp>
    <xdr:clientData/>
  </xdr:twoCellAnchor>
  <xdr:twoCellAnchor>
    <xdr:from>
      <xdr:col>7</xdr:col>
      <xdr:colOff>563322</xdr:colOff>
      <xdr:row>4</xdr:row>
      <xdr:rowOff>57374</xdr:rowOff>
    </xdr:from>
    <xdr:to>
      <xdr:col>12</xdr:col>
      <xdr:colOff>5234</xdr:colOff>
      <xdr:row>13</xdr:row>
      <xdr:rowOff>168088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4300249F-FEBB-D0AB-5025-F3A94D84CF43}"/>
            </a:ext>
          </a:extLst>
        </xdr:cNvPr>
        <xdr:cNvSpPr txBox="1"/>
      </xdr:nvSpPr>
      <xdr:spPr>
        <a:xfrm>
          <a:off x="6132646" y="774550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6">
                  <a:lumMod val="50000"/>
                </a:schemeClr>
              </a:solidFill>
              <a:latin typeface="Bahnschrift SemiBold" panose="020B0502040204020203" pitchFamily="34" charset="0"/>
            </a:rPr>
            <a:t>SUCCESSFUL GAMES (SCG)</a:t>
          </a:r>
        </a:p>
        <a:p>
          <a:pPr algn="ctr"/>
          <a:endParaRPr lang="en-US" sz="1800" b="1">
            <a:solidFill>
              <a:schemeClr val="accent6">
                <a:lumMod val="50000"/>
              </a:schemeClr>
            </a:solidFill>
            <a:latin typeface="Bahnschrift SemiBold" panose="020B0502040204020203" pitchFamily="34" charset="0"/>
          </a:endParaRPr>
        </a:p>
        <a:p>
          <a:pPr algn="l"/>
          <a:r>
            <a:rPr lang="en-US" sz="1400" b="1"/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>
              <a:solidFill>
                <a:schemeClr val="accent6">
                  <a:lumMod val="50000"/>
                </a:schemeClr>
              </a:solidFill>
            </a:rPr>
            <a:t>                  15107                      21497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accent6">
                  <a:lumMod val="50000"/>
                </a:schemeClr>
              </a:solidFill>
            </a:rPr>
            <a:t>+42,30%</a:t>
          </a:r>
        </a:p>
      </xdr:txBody>
    </xdr:sp>
    <xdr:clientData/>
  </xdr:twoCellAnchor>
  <xdr:twoCellAnchor>
    <xdr:from>
      <xdr:col>12</xdr:col>
      <xdr:colOff>76292</xdr:colOff>
      <xdr:row>4</xdr:row>
      <xdr:rowOff>57373</xdr:rowOff>
    </xdr:from>
    <xdr:to>
      <xdr:col>16</xdr:col>
      <xdr:colOff>313822</xdr:colOff>
      <xdr:row>13</xdr:row>
      <xdr:rowOff>168087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EAB1AA4-1E2B-7A18-8B8B-7996BED6285A}"/>
            </a:ext>
          </a:extLst>
        </xdr:cNvPr>
        <xdr:cNvSpPr txBox="1"/>
      </xdr:nvSpPr>
      <xdr:spPr>
        <a:xfrm>
          <a:off x="9623704" y="774549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rgbClr val="FF0000"/>
              </a:solidFill>
              <a:latin typeface="Bahnschrift SemiBold" panose="020B0502040204020203" pitchFamily="34" charset="0"/>
            </a:rPr>
            <a:t>DEALER MISTAKE</a:t>
          </a:r>
        </a:p>
        <a:p>
          <a:pPr algn="ctr"/>
          <a:endParaRPr lang="en-US" sz="1400"/>
        </a:p>
        <a:p>
          <a:pPr algn="l"/>
          <a:r>
            <a:rPr lang="en-US" sz="1600">
              <a:solidFill>
                <a:schemeClr val="accent1">
                  <a:lumMod val="50000"/>
                </a:schemeClr>
              </a:solidFill>
            </a:rPr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>
              <a:solidFill>
                <a:srgbClr val="FF0000"/>
              </a:solidFill>
            </a:rPr>
            <a:t>                        239                             183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>
              <a:solidFill>
                <a:srgbClr val="FF0000"/>
              </a:solidFill>
            </a:rPr>
            <a:t>+23,43%</a:t>
          </a:r>
        </a:p>
      </xdr:txBody>
    </xdr:sp>
    <xdr:clientData/>
  </xdr:twoCellAnchor>
  <xdr:twoCellAnchor>
    <xdr:from>
      <xdr:col>16</xdr:col>
      <xdr:colOff>381078</xdr:colOff>
      <xdr:row>4</xdr:row>
      <xdr:rowOff>57374</xdr:rowOff>
    </xdr:from>
    <xdr:to>
      <xdr:col>20</xdr:col>
      <xdr:colOff>618607</xdr:colOff>
      <xdr:row>13</xdr:row>
      <xdr:rowOff>168088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A6341950-E0A2-4144-B88E-6CF91C00EDD8}"/>
            </a:ext>
          </a:extLst>
        </xdr:cNvPr>
        <xdr:cNvSpPr txBox="1"/>
      </xdr:nvSpPr>
      <xdr:spPr>
        <a:xfrm>
          <a:off x="13110960" y="774550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accent5">
                  <a:lumMod val="50000"/>
                </a:schemeClr>
              </a:solidFill>
              <a:latin typeface="Bahnschrift SemiBold" panose="020B0502040204020203" pitchFamily="34" charset="0"/>
            </a:rPr>
            <a:t>INCIDENT RA</a:t>
          </a:r>
        </a:p>
        <a:p>
          <a:pPr algn="ctr"/>
          <a:endParaRPr lang="en-US" sz="1400"/>
        </a:p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                MARZO                   ABRIL</a:t>
          </a:r>
        </a:p>
        <a:p>
          <a:pPr algn="l"/>
          <a:r>
            <a:rPr lang="en-US" sz="1400">
              <a:solidFill>
                <a:schemeClr val="accent5">
                  <a:lumMod val="50000"/>
                </a:schemeClr>
              </a:solidFill>
            </a:rPr>
            <a:t>                       107                              93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accent5">
                  <a:lumMod val="50000"/>
                </a:schemeClr>
              </a:solidFill>
            </a:rPr>
            <a:t>+13,08%</a:t>
          </a:r>
        </a:p>
      </xdr:txBody>
    </xdr:sp>
    <xdr:clientData/>
  </xdr:twoCellAnchor>
  <xdr:twoCellAnchor>
    <xdr:from>
      <xdr:col>20</xdr:col>
      <xdr:colOff>681825</xdr:colOff>
      <xdr:row>4</xdr:row>
      <xdr:rowOff>57374</xdr:rowOff>
    </xdr:from>
    <xdr:to>
      <xdr:col>25</xdr:col>
      <xdr:colOff>123737</xdr:colOff>
      <xdr:row>13</xdr:row>
      <xdr:rowOff>168088</xdr:rowOff>
    </xdr:to>
    <xdr:sp macro="" textlink="">
      <xdr:nvSpPr>
        <xdr:cNvPr id="4096" name="CuadroTexto 4095">
          <a:extLst>
            <a:ext uri="{FF2B5EF4-FFF2-40B4-BE49-F238E27FC236}">
              <a16:creationId xmlns:a16="http://schemas.microsoft.com/office/drawing/2014/main" id="{54049274-19BD-4A6D-AD37-D4107E46D4F3}"/>
            </a:ext>
          </a:extLst>
        </xdr:cNvPr>
        <xdr:cNvSpPr txBox="1"/>
      </xdr:nvSpPr>
      <xdr:spPr>
        <a:xfrm>
          <a:off x="16594178" y="774550"/>
          <a:ext cx="3420000" cy="1724362"/>
        </a:xfrm>
        <a:prstGeom prst="rect">
          <a:avLst/>
        </a:prstGeom>
        <a:noFill/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  <a:latin typeface="Bahnschrift SemiBold" panose="020B0502040204020203" pitchFamily="34" charset="0"/>
            </a:rPr>
            <a:t>INCIDENT BJ</a:t>
          </a:r>
        </a:p>
        <a:p>
          <a:pPr algn="ctr"/>
          <a:endParaRPr lang="en-US" sz="1400"/>
        </a:p>
        <a:p>
          <a:pPr algn="l"/>
          <a:r>
            <a:rPr lang="en-US" sz="1600">
              <a:solidFill>
                <a:schemeClr val="accent1">
                  <a:lumMod val="50000"/>
                </a:schemeClr>
              </a:solidFill>
            </a:rPr>
            <a:t>             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MARZO                    ABRIL</a:t>
          </a:r>
        </a:p>
        <a:p>
          <a:pPr algn="l"/>
          <a:r>
            <a:rPr lang="en-US" sz="1400"/>
            <a:t>                       132                               90</a:t>
          </a: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VARIACIÓN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+31,81%</a:t>
          </a:r>
        </a:p>
        <a:p>
          <a:pPr algn="ctr"/>
          <a:endParaRPr lang="en-US" sz="1400"/>
        </a:p>
        <a:p>
          <a:pPr algn="ctr"/>
          <a:endParaRPr lang="en-US" sz="1400"/>
        </a:p>
      </xdr:txBody>
    </xdr:sp>
    <xdr:clientData/>
  </xdr:twoCellAnchor>
  <xdr:twoCellAnchor>
    <xdr:from>
      <xdr:col>9</xdr:col>
      <xdr:colOff>396240</xdr:colOff>
      <xdr:row>6</xdr:row>
      <xdr:rowOff>91440</xdr:rowOff>
    </xdr:from>
    <xdr:to>
      <xdr:col>9</xdr:col>
      <xdr:colOff>396240</xdr:colOff>
      <xdr:row>10</xdr:row>
      <xdr:rowOff>0</xdr:rowOff>
    </xdr:to>
    <xdr:cxnSp macro="">
      <xdr:nvCxnSpPr>
        <xdr:cNvPr id="4102" name="Conector recto 4101">
          <a:extLst>
            <a:ext uri="{FF2B5EF4-FFF2-40B4-BE49-F238E27FC236}">
              <a16:creationId xmlns:a16="http://schemas.microsoft.com/office/drawing/2014/main" id="{F269DA8B-8F94-88A4-979A-4A6F885C414F}"/>
            </a:ext>
          </a:extLst>
        </xdr:cNvPr>
        <xdr:cNvCxnSpPr/>
      </xdr:nvCxnSpPr>
      <xdr:spPr>
        <a:xfrm>
          <a:off x="7528560" y="1188720"/>
          <a:ext cx="0" cy="640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713141</xdr:colOff>
      <xdr:row>6</xdr:row>
      <xdr:rowOff>56926</xdr:rowOff>
    </xdr:from>
    <xdr:to>
      <xdr:col>13</xdr:col>
      <xdr:colOff>713141</xdr:colOff>
      <xdr:row>9</xdr:row>
      <xdr:rowOff>148366</xdr:rowOff>
    </xdr:to>
    <xdr:cxnSp macro="">
      <xdr:nvCxnSpPr>
        <xdr:cNvPr id="4105" name="Conector recto 4104">
          <a:extLst>
            <a:ext uri="{FF2B5EF4-FFF2-40B4-BE49-F238E27FC236}">
              <a16:creationId xmlns:a16="http://schemas.microsoft.com/office/drawing/2014/main" id="{C5BA908B-690C-439B-A024-994C9791692E}"/>
            </a:ext>
          </a:extLst>
        </xdr:cNvPr>
        <xdr:cNvCxnSpPr/>
      </xdr:nvCxnSpPr>
      <xdr:spPr>
        <a:xfrm>
          <a:off x="11056170" y="1132691"/>
          <a:ext cx="0" cy="62932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216048</xdr:colOff>
      <xdr:row>6</xdr:row>
      <xdr:rowOff>60063</xdr:rowOff>
    </xdr:from>
    <xdr:to>
      <xdr:col>18</xdr:col>
      <xdr:colOff>216048</xdr:colOff>
      <xdr:row>9</xdr:row>
      <xdr:rowOff>151503</xdr:rowOff>
    </xdr:to>
    <xdr:cxnSp macro="">
      <xdr:nvCxnSpPr>
        <xdr:cNvPr id="4118" name="Conector recto 4117">
          <a:extLst>
            <a:ext uri="{FF2B5EF4-FFF2-40B4-BE49-F238E27FC236}">
              <a16:creationId xmlns:a16="http://schemas.microsoft.com/office/drawing/2014/main" id="{A0F0CF91-AD2F-4014-95A9-99C757D505CA}"/>
            </a:ext>
          </a:extLst>
        </xdr:cNvPr>
        <xdr:cNvCxnSpPr/>
      </xdr:nvCxnSpPr>
      <xdr:spPr>
        <a:xfrm>
          <a:off x="14537166" y="1135828"/>
          <a:ext cx="0" cy="629322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499334</xdr:colOff>
      <xdr:row>6</xdr:row>
      <xdr:rowOff>30480</xdr:rowOff>
    </xdr:from>
    <xdr:to>
      <xdr:col>22</xdr:col>
      <xdr:colOff>499334</xdr:colOff>
      <xdr:row>9</xdr:row>
      <xdr:rowOff>121920</xdr:rowOff>
    </xdr:to>
    <xdr:cxnSp macro="">
      <xdr:nvCxnSpPr>
        <xdr:cNvPr id="4119" name="Conector recto 4118">
          <a:extLst>
            <a:ext uri="{FF2B5EF4-FFF2-40B4-BE49-F238E27FC236}">
              <a16:creationId xmlns:a16="http://schemas.microsoft.com/office/drawing/2014/main" id="{0577210F-67E1-4EEC-819F-EE9298ECE20D}"/>
            </a:ext>
          </a:extLst>
        </xdr:cNvPr>
        <xdr:cNvCxnSpPr/>
      </xdr:nvCxnSpPr>
      <xdr:spPr>
        <a:xfrm>
          <a:off x="18002922" y="1106245"/>
          <a:ext cx="0" cy="6293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651062</xdr:colOff>
      <xdr:row>9</xdr:row>
      <xdr:rowOff>145991</xdr:rowOff>
    </xdr:from>
    <xdr:to>
      <xdr:col>8</xdr:col>
      <xdr:colOff>679563</xdr:colOff>
      <xdr:row>13</xdr:row>
      <xdr:rowOff>134471</xdr:rowOff>
    </xdr:to>
    <xdr:pic>
      <xdr:nvPicPr>
        <xdr:cNvPr id="4121" name="Gráfico 4120" descr="Trophy contorno">
          <a:extLst>
            <a:ext uri="{FF2B5EF4-FFF2-40B4-BE49-F238E27FC236}">
              <a16:creationId xmlns:a16="http://schemas.microsoft.com/office/drawing/2014/main" id="{6C077154-08B7-7DAF-5E35-7FA3F467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220386" y="1759638"/>
          <a:ext cx="824118" cy="705657"/>
        </a:xfrm>
        <a:prstGeom prst="rect">
          <a:avLst/>
        </a:prstGeom>
      </xdr:spPr>
    </xdr:pic>
    <xdr:clientData/>
  </xdr:twoCellAnchor>
  <xdr:twoCellAnchor editAs="oneCell">
    <xdr:from>
      <xdr:col>12</xdr:col>
      <xdr:colOff>347180</xdr:colOff>
      <xdr:row>9</xdr:row>
      <xdr:rowOff>112374</xdr:rowOff>
    </xdr:from>
    <xdr:to>
      <xdr:col>13</xdr:col>
      <xdr:colOff>274701</xdr:colOff>
      <xdr:row>13</xdr:row>
      <xdr:rowOff>100854</xdr:rowOff>
    </xdr:to>
    <xdr:pic>
      <xdr:nvPicPr>
        <xdr:cNvPr id="4123" name="Gráfico 4122" descr="Warning contorno">
          <a:extLst>
            <a:ext uri="{FF2B5EF4-FFF2-40B4-BE49-F238E27FC236}">
              <a16:creationId xmlns:a16="http://schemas.microsoft.com/office/drawing/2014/main" id="{9504B303-8A43-2123-BD1A-E5D96C69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94592" y="1726021"/>
          <a:ext cx="723138" cy="705657"/>
        </a:xfrm>
        <a:prstGeom prst="rect">
          <a:avLst/>
        </a:prstGeom>
      </xdr:spPr>
    </xdr:pic>
    <xdr:clientData/>
  </xdr:twoCellAnchor>
  <xdr:twoCellAnchor editAs="oneCell">
    <xdr:from>
      <xdr:col>16</xdr:col>
      <xdr:colOff>515997</xdr:colOff>
      <xdr:row>9</xdr:row>
      <xdr:rowOff>134784</xdr:rowOff>
    </xdr:from>
    <xdr:to>
      <xdr:col>17</xdr:col>
      <xdr:colOff>443516</xdr:colOff>
      <xdr:row>13</xdr:row>
      <xdr:rowOff>123264</xdr:rowOff>
    </xdr:to>
    <xdr:pic>
      <xdr:nvPicPr>
        <xdr:cNvPr id="4125" name="Gráfico 4124" descr="Bullseye con relleno sólido">
          <a:extLst>
            <a:ext uri="{FF2B5EF4-FFF2-40B4-BE49-F238E27FC236}">
              <a16:creationId xmlns:a16="http://schemas.microsoft.com/office/drawing/2014/main" id="{8234BAA1-39C8-F402-4234-A0C2F825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45879" y="1748431"/>
          <a:ext cx="723137" cy="705657"/>
        </a:xfrm>
        <a:prstGeom prst="rect">
          <a:avLst/>
        </a:prstGeom>
      </xdr:spPr>
    </xdr:pic>
    <xdr:clientData/>
  </xdr:twoCellAnchor>
  <xdr:twoCellAnchor editAs="oneCell">
    <xdr:from>
      <xdr:col>21</xdr:col>
      <xdr:colOff>6857</xdr:colOff>
      <xdr:row>9</xdr:row>
      <xdr:rowOff>89961</xdr:rowOff>
    </xdr:from>
    <xdr:to>
      <xdr:col>21</xdr:col>
      <xdr:colOff>729995</xdr:colOff>
      <xdr:row>13</xdr:row>
      <xdr:rowOff>78441</xdr:rowOff>
    </xdr:to>
    <xdr:pic>
      <xdr:nvPicPr>
        <xdr:cNvPr id="4127" name="Gráfico 4126" descr="Playing card contorno">
          <a:extLst>
            <a:ext uri="{FF2B5EF4-FFF2-40B4-BE49-F238E27FC236}">
              <a16:creationId xmlns:a16="http://schemas.microsoft.com/office/drawing/2014/main" id="{5648DFDC-E552-F033-A4E2-BC82E4395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714828" y="1703608"/>
          <a:ext cx="723138" cy="705657"/>
        </a:xfrm>
        <a:prstGeom prst="rect">
          <a:avLst/>
        </a:prstGeom>
      </xdr:spPr>
    </xdr:pic>
    <xdr:clientData/>
  </xdr:twoCellAnchor>
  <xdr:twoCellAnchor>
    <xdr:from>
      <xdr:col>19</xdr:col>
      <xdr:colOff>439718</xdr:colOff>
      <xdr:row>18</xdr:row>
      <xdr:rowOff>10646</xdr:rowOff>
    </xdr:from>
    <xdr:to>
      <xdr:col>25</xdr:col>
      <xdr:colOff>168087</xdr:colOff>
      <xdr:row>30</xdr:row>
      <xdr:rowOff>86845</xdr:rowOff>
    </xdr:to>
    <xdr:graphicFrame macro="">
      <xdr:nvGraphicFramePr>
        <xdr:cNvPr id="4128" name="Gráfico 4127">
          <a:extLst>
            <a:ext uri="{FF2B5EF4-FFF2-40B4-BE49-F238E27FC236}">
              <a16:creationId xmlns:a16="http://schemas.microsoft.com/office/drawing/2014/main" id="{05464179-7A1F-4736-BB85-07F899ADE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635263</xdr:colOff>
      <xdr:row>34</xdr:row>
      <xdr:rowOff>125058</xdr:rowOff>
    </xdr:from>
    <xdr:to>
      <xdr:col>12</xdr:col>
      <xdr:colOff>77175</xdr:colOff>
      <xdr:row>44</xdr:row>
      <xdr:rowOff>56658</xdr:rowOff>
    </xdr:to>
    <xdr:sp macro="" textlink="">
      <xdr:nvSpPr>
        <xdr:cNvPr id="4130" name="CuadroTexto 4129">
          <a:extLst>
            <a:ext uri="{FF2B5EF4-FFF2-40B4-BE49-F238E27FC236}">
              <a16:creationId xmlns:a16="http://schemas.microsoft.com/office/drawing/2014/main" id="{F331029E-72C8-CE82-1C6C-9780A6155245}"/>
            </a:ext>
          </a:extLst>
        </xdr:cNvPr>
        <xdr:cNvSpPr txBox="1"/>
      </xdr:nvSpPr>
      <xdr:spPr>
        <a:xfrm>
          <a:off x="6204587" y="6221058"/>
          <a:ext cx="3420000" cy="172454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/>
            <a:t>                              </a:t>
          </a:r>
          <a:r>
            <a:rPr lang="en-US" sz="1600" b="1"/>
            <a:t>Successful</a:t>
          </a:r>
          <a:r>
            <a:rPr lang="en-US" sz="1600" b="1" baseline="0"/>
            <a:t> Games </a:t>
          </a:r>
          <a:endParaRPr lang="en-US" sz="1800" b="1" baseline="0"/>
        </a:p>
        <a:p>
          <a:pPr algn="l"/>
          <a:r>
            <a:rPr lang="en-US" sz="1600" baseline="0"/>
            <a:t>                                 mostro un increento </a:t>
          </a:r>
        </a:p>
        <a:p>
          <a:pPr algn="l"/>
          <a:r>
            <a:rPr lang="en-US" sz="1600" baseline="0"/>
            <a:t>                                del </a:t>
          </a:r>
          <a:r>
            <a:rPr lang="en-US" sz="1800" baseline="0">
              <a:solidFill>
                <a:schemeClr val="accent6">
                  <a:lumMod val="50000"/>
                </a:schemeClr>
              </a:solidFill>
            </a:rPr>
            <a:t>42,30%</a:t>
          </a:r>
          <a:r>
            <a:rPr lang="en-US" sz="1800" baseline="0"/>
            <a:t> </a:t>
          </a:r>
          <a:r>
            <a:rPr lang="en-US" sz="1600" baseline="0"/>
            <a:t>de</a:t>
          </a:r>
        </a:p>
        <a:p>
          <a:pPr algn="l"/>
          <a:r>
            <a:rPr lang="en-US" sz="1600" baseline="0"/>
            <a:t>                                Marzo a Abril,</a:t>
          </a:r>
        </a:p>
        <a:p>
          <a:pPr algn="l"/>
          <a:r>
            <a:rPr lang="en-US" sz="1600" baseline="0"/>
            <a:t>                                reflejando mayor </a:t>
          </a:r>
        </a:p>
        <a:p>
          <a:pPr algn="l"/>
          <a:r>
            <a:rPr lang="en-US" sz="1600" baseline="0"/>
            <a:t>                                productividad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  <xdr:twoCellAnchor>
    <xdr:from>
      <xdr:col>12</xdr:col>
      <xdr:colOff>112680</xdr:colOff>
      <xdr:row>34</xdr:row>
      <xdr:rowOff>125058</xdr:rowOff>
    </xdr:from>
    <xdr:to>
      <xdr:col>16</xdr:col>
      <xdr:colOff>350210</xdr:colOff>
      <xdr:row>44</xdr:row>
      <xdr:rowOff>56658</xdr:rowOff>
    </xdr:to>
    <xdr:sp macro="" textlink="">
      <xdr:nvSpPr>
        <xdr:cNvPr id="4133" name="CuadroTexto 4132">
          <a:extLst>
            <a:ext uri="{FF2B5EF4-FFF2-40B4-BE49-F238E27FC236}">
              <a16:creationId xmlns:a16="http://schemas.microsoft.com/office/drawing/2014/main" id="{DA34B07D-2BC3-F4C2-790A-C0B0956C23B2}"/>
            </a:ext>
          </a:extLst>
        </xdr:cNvPr>
        <xdr:cNvSpPr txBox="1"/>
      </xdr:nvSpPr>
      <xdr:spPr>
        <a:xfrm>
          <a:off x="9660092" y="6221058"/>
          <a:ext cx="3420000" cy="172454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                               </a:t>
          </a:r>
          <a:r>
            <a:rPr lang="en-US" sz="1600" b="1"/>
            <a:t>Dealer Mistakes</a:t>
          </a:r>
        </a:p>
        <a:p>
          <a:r>
            <a:rPr lang="en-US" sz="1600"/>
            <a:t>                               disminuyeron un</a:t>
          </a:r>
        </a:p>
        <a:p>
          <a:r>
            <a:rPr lang="en-US" sz="1800"/>
            <a:t>                            </a:t>
          </a:r>
          <a:r>
            <a:rPr lang="en-US" sz="1800">
              <a:solidFill>
                <a:srgbClr val="FF0000"/>
              </a:solidFill>
            </a:rPr>
            <a:t>23,43%</a:t>
          </a:r>
          <a:r>
            <a:rPr lang="en-US" sz="1600" baseline="0"/>
            <a:t>, </a:t>
          </a:r>
          <a:r>
            <a:rPr lang="en-US" sz="1600"/>
            <a:t>mejorando</a:t>
          </a:r>
        </a:p>
        <a:p>
          <a:r>
            <a:rPr lang="en-US" sz="1600"/>
            <a:t>                               la precisión y </a:t>
          </a:r>
          <a:r>
            <a:rPr lang="en-US" sz="1600" baseline="0"/>
            <a:t>calidad</a:t>
          </a:r>
          <a:r>
            <a:rPr lang="en-US" sz="1600"/>
            <a:t>  </a:t>
          </a:r>
        </a:p>
        <a:p>
          <a:r>
            <a:rPr lang="en-US" sz="1600"/>
            <a:t>                               operativa.     </a:t>
          </a:r>
        </a:p>
      </xdr:txBody>
    </xdr:sp>
    <xdr:clientData/>
  </xdr:twoCellAnchor>
  <xdr:twoCellAnchor>
    <xdr:from>
      <xdr:col>16</xdr:col>
      <xdr:colOff>436583</xdr:colOff>
      <xdr:row>34</xdr:row>
      <xdr:rowOff>113852</xdr:rowOff>
    </xdr:from>
    <xdr:to>
      <xdr:col>20</xdr:col>
      <xdr:colOff>674112</xdr:colOff>
      <xdr:row>44</xdr:row>
      <xdr:rowOff>45452</xdr:rowOff>
    </xdr:to>
    <xdr:sp macro="" textlink="">
      <xdr:nvSpPr>
        <xdr:cNvPr id="4135" name="CuadroTexto 4134">
          <a:extLst>
            <a:ext uri="{FF2B5EF4-FFF2-40B4-BE49-F238E27FC236}">
              <a16:creationId xmlns:a16="http://schemas.microsoft.com/office/drawing/2014/main" id="{6567AD3B-FDAF-3D93-2ACC-0DD3FBC3A4B9}"/>
            </a:ext>
          </a:extLst>
        </xdr:cNvPr>
        <xdr:cNvSpPr txBox="1"/>
      </xdr:nvSpPr>
      <xdr:spPr>
        <a:xfrm>
          <a:off x="13166465" y="6209852"/>
          <a:ext cx="3420000" cy="172454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                           </a:t>
          </a:r>
          <a:r>
            <a:rPr lang="en-US" sz="1600" b="1"/>
            <a:t>Dealer</a:t>
          </a:r>
          <a:r>
            <a:rPr lang="en-US" sz="1600" b="1" baseline="0"/>
            <a:t> K</a:t>
          </a:r>
          <a:r>
            <a:rPr lang="en-US" sz="1600" baseline="0"/>
            <a:t> lidera el</a:t>
          </a:r>
        </a:p>
        <a:p>
          <a:r>
            <a:rPr lang="en-US" sz="1600" baseline="0"/>
            <a:t>                         ranking con la mayor</a:t>
          </a:r>
        </a:p>
        <a:p>
          <a:r>
            <a:rPr lang="en-US" sz="1600" baseline="0"/>
            <a:t>                         mejora de performance:</a:t>
          </a:r>
        </a:p>
        <a:p>
          <a:r>
            <a:rPr lang="en-US" sz="1600" baseline="0">
              <a:solidFill>
                <a:schemeClr val="accent5">
                  <a:lumMod val="50000"/>
                </a:schemeClr>
              </a:solidFill>
            </a:rPr>
            <a:t>                         </a:t>
          </a:r>
          <a:r>
            <a:rPr lang="en-US" sz="1800" baseline="0">
              <a:solidFill>
                <a:schemeClr val="accent5">
                  <a:lumMod val="50000"/>
                </a:schemeClr>
              </a:solidFill>
            </a:rPr>
            <a:t>+18,81% </a:t>
          </a:r>
          <a:r>
            <a:rPr lang="en-US" sz="1600" baseline="0"/>
            <a:t>respecto</a:t>
          </a:r>
        </a:p>
        <a:p>
          <a:r>
            <a:rPr lang="en-US" sz="1600" baseline="0"/>
            <a:t>                         al mes anterior.  </a:t>
          </a:r>
          <a:endParaRPr lang="en-US" sz="1600"/>
        </a:p>
      </xdr:txBody>
    </xdr:sp>
    <xdr:clientData/>
  </xdr:twoCellAnchor>
  <xdr:twoCellAnchor>
    <xdr:from>
      <xdr:col>20</xdr:col>
      <xdr:colOff>728847</xdr:colOff>
      <xdr:row>34</xdr:row>
      <xdr:rowOff>113852</xdr:rowOff>
    </xdr:from>
    <xdr:to>
      <xdr:col>25</xdr:col>
      <xdr:colOff>170759</xdr:colOff>
      <xdr:row>44</xdr:row>
      <xdr:rowOff>45452</xdr:rowOff>
    </xdr:to>
    <xdr:sp macro="" textlink="">
      <xdr:nvSpPr>
        <xdr:cNvPr id="4136" name="CuadroTexto 4135">
          <a:extLst>
            <a:ext uri="{FF2B5EF4-FFF2-40B4-BE49-F238E27FC236}">
              <a16:creationId xmlns:a16="http://schemas.microsoft.com/office/drawing/2014/main" id="{216001C4-349B-04A1-81AD-981B5ED15982}"/>
            </a:ext>
          </a:extLst>
        </xdr:cNvPr>
        <xdr:cNvSpPr txBox="1"/>
      </xdr:nvSpPr>
      <xdr:spPr>
        <a:xfrm>
          <a:off x="16641200" y="6209852"/>
          <a:ext cx="3420000" cy="172454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i="0"/>
            <a:t>                        </a:t>
          </a:r>
          <a:r>
            <a:rPr lang="en-US" sz="1600" i="0" baseline="0"/>
            <a:t> </a:t>
          </a:r>
          <a:r>
            <a:rPr lang="en-US" sz="1600" b="1" i="0"/>
            <a:t>Incident</a:t>
          </a:r>
          <a:r>
            <a:rPr lang="en-US" sz="1600" b="1" i="0" baseline="0"/>
            <a:t> BJ </a:t>
          </a:r>
          <a:r>
            <a:rPr lang="en-US" sz="1600" i="0" baseline="0"/>
            <a:t>continua</a:t>
          </a:r>
        </a:p>
        <a:p>
          <a:r>
            <a:rPr lang="en-US" sz="1600" i="0" baseline="0"/>
            <a:t>                         siendo el KPI con mayor</a:t>
          </a:r>
        </a:p>
        <a:p>
          <a:r>
            <a:rPr lang="en-US" sz="1600" i="0" baseline="0"/>
            <a:t>                         impacto negativo,</a:t>
          </a:r>
        </a:p>
        <a:p>
          <a:r>
            <a:rPr lang="en-US" sz="1600" i="0" baseline="0"/>
            <a:t>                         aunque presenta una </a:t>
          </a:r>
        </a:p>
        <a:p>
          <a:r>
            <a:rPr lang="en-US" sz="1600" i="0" baseline="0"/>
            <a:t>                         mejora del </a:t>
          </a:r>
          <a:r>
            <a:rPr lang="en-US" sz="1800" b="1" i="0" baseline="0"/>
            <a:t>31,81%.</a:t>
          </a:r>
          <a:endParaRPr lang="en-US" sz="1600" b="1" i="0"/>
        </a:p>
      </xdr:txBody>
    </xdr:sp>
    <xdr:clientData/>
  </xdr:twoCellAnchor>
  <xdr:twoCellAnchor>
    <xdr:from>
      <xdr:col>7</xdr:col>
      <xdr:colOff>515470</xdr:colOff>
      <xdr:row>31</xdr:row>
      <xdr:rowOff>0</xdr:rowOff>
    </xdr:from>
    <xdr:to>
      <xdr:col>25</xdr:col>
      <xdr:colOff>201706</xdr:colOff>
      <xdr:row>34</xdr:row>
      <xdr:rowOff>45719</xdr:rowOff>
    </xdr:to>
    <xdr:sp macro="" textlink="">
      <xdr:nvSpPr>
        <xdr:cNvPr id="4137" name="Rectángulo: esquinas superiores redondeadas 4136">
          <a:extLst>
            <a:ext uri="{FF2B5EF4-FFF2-40B4-BE49-F238E27FC236}">
              <a16:creationId xmlns:a16="http://schemas.microsoft.com/office/drawing/2014/main" id="{13761B34-F00F-4952-83B0-3F486F83401C}"/>
            </a:ext>
          </a:extLst>
        </xdr:cNvPr>
        <xdr:cNvSpPr/>
      </xdr:nvSpPr>
      <xdr:spPr>
        <a:xfrm>
          <a:off x="6084794" y="5558118"/>
          <a:ext cx="14007353" cy="583601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Bahnschrift SemiBold" panose="020B0502040204020203" pitchFamily="34" charset="0"/>
            </a:rPr>
            <a:t>KEY</a:t>
          </a:r>
          <a:r>
            <a:rPr lang="en-US" sz="1800" baseline="0">
              <a:latin typeface="Bahnschrift SemiBold" panose="020B0502040204020203" pitchFamily="34" charset="0"/>
            </a:rPr>
            <a:t> INSIGHTS &amp; PERFORMANCE SUMMARY</a:t>
          </a:r>
          <a:endParaRPr lang="en-US" sz="1800">
            <a:latin typeface="Bahnschrift SemiBold" panose="020B0502040204020203" pitchFamily="34" charset="0"/>
          </a:endParaRPr>
        </a:p>
      </xdr:txBody>
    </xdr:sp>
    <xdr:clientData/>
  </xdr:twoCellAnchor>
  <xdr:twoCellAnchor editAs="oneCell">
    <xdr:from>
      <xdr:col>8</xdr:col>
      <xdr:colOff>125244</xdr:colOff>
      <xdr:row>37</xdr:row>
      <xdr:rowOff>66937</xdr:rowOff>
    </xdr:from>
    <xdr:to>
      <xdr:col>9</xdr:col>
      <xdr:colOff>156882</xdr:colOff>
      <xdr:row>41</xdr:row>
      <xdr:rowOff>55417</xdr:rowOff>
    </xdr:to>
    <xdr:pic>
      <xdr:nvPicPr>
        <xdr:cNvPr id="4139" name="Gráfico 4138" descr="Trophy contorno">
          <a:extLst>
            <a:ext uri="{FF2B5EF4-FFF2-40B4-BE49-F238E27FC236}">
              <a16:creationId xmlns:a16="http://schemas.microsoft.com/office/drawing/2014/main" id="{02007BC2-97EF-479C-8994-97E82CE41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490185" y="6700819"/>
          <a:ext cx="827256" cy="705657"/>
        </a:xfrm>
        <a:prstGeom prst="rect">
          <a:avLst/>
        </a:prstGeom>
      </xdr:spPr>
    </xdr:pic>
    <xdr:clientData/>
  </xdr:twoCellAnchor>
  <xdr:twoCellAnchor editAs="oneCell">
    <xdr:from>
      <xdr:col>12</xdr:col>
      <xdr:colOff>356810</xdr:colOff>
      <xdr:row>36</xdr:row>
      <xdr:rowOff>177949</xdr:rowOff>
    </xdr:from>
    <xdr:to>
      <xdr:col>13</xdr:col>
      <xdr:colOff>281193</xdr:colOff>
      <xdr:row>40</xdr:row>
      <xdr:rowOff>166429</xdr:rowOff>
    </xdr:to>
    <xdr:pic>
      <xdr:nvPicPr>
        <xdr:cNvPr id="4142" name="Gráfico 4141" descr="Warning contorno">
          <a:extLst>
            <a:ext uri="{FF2B5EF4-FFF2-40B4-BE49-F238E27FC236}">
              <a16:creationId xmlns:a16="http://schemas.microsoft.com/office/drawing/2014/main" id="{FA068302-7805-4236-AF42-A86619A8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904222" y="6632537"/>
          <a:ext cx="720000" cy="705657"/>
        </a:xfrm>
        <a:prstGeom prst="rect">
          <a:avLst/>
        </a:prstGeom>
      </xdr:spPr>
    </xdr:pic>
    <xdr:clientData/>
  </xdr:twoCellAnchor>
  <xdr:twoCellAnchor editAs="oneCell">
    <xdr:from>
      <xdr:col>16</xdr:col>
      <xdr:colOff>632759</xdr:colOff>
      <xdr:row>37</xdr:row>
      <xdr:rowOff>55730</xdr:rowOff>
    </xdr:from>
    <xdr:to>
      <xdr:col>17</xdr:col>
      <xdr:colOff>560278</xdr:colOff>
      <xdr:row>41</xdr:row>
      <xdr:rowOff>44210</xdr:rowOff>
    </xdr:to>
    <xdr:pic>
      <xdr:nvPicPr>
        <xdr:cNvPr id="4144" name="Gráfico 4143" descr="Bullseye con relleno sólido">
          <a:extLst>
            <a:ext uri="{FF2B5EF4-FFF2-40B4-BE49-F238E27FC236}">
              <a16:creationId xmlns:a16="http://schemas.microsoft.com/office/drawing/2014/main" id="{98F7D856-05B4-45A4-9766-76C4C0E29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362641" y="6689612"/>
          <a:ext cx="723137" cy="705657"/>
        </a:xfrm>
        <a:prstGeom prst="rect">
          <a:avLst/>
        </a:prstGeom>
      </xdr:spPr>
    </xdr:pic>
    <xdr:clientData/>
  </xdr:twoCellAnchor>
  <xdr:twoCellAnchor editAs="oneCell">
    <xdr:from>
      <xdr:col>21</xdr:col>
      <xdr:colOff>132379</xdr:colOff>
      <xdr:row>37</xdr:row>
      <xdr:rowOff>28255</xdr:rowOff>
    </xdr:from>
    <xdr:to>
      <xdr:col>22</xdr:col>
      <xdr:colOff>59900</xdr:colOff>
      <xdr:row>41</xdr:row>
      <xdr:rowOff>16735</xdr:rowOff>
    </xdr:to>
    <xdr:pic>
      <xdr:nvPicPr>
        <xdr:cNvPr id="4146" name="Gráfico 4145" descr="Playing card contorno">
          <a:extLst>
            <a:ext uri="{FF2B5EF4-FFF2-40B4-BE49-F238E27FC236}">
              <a16:creationId xmlns:a16="http://schemas.microsoft.com/office/drawing/2014/main" id="{8C9523A7-A195-4143-9E0D-63EC104A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840350" y="6662137"/>
          <a:ext cx="723138" cy="705657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4147" name="AutoShape 4" descr="Fondo de casino elegante y lujoso">
          <a:extLst>
            <a:ext uri="{FF2B5EF4-FFF2-40B4-BE49-F238E27FC236}">
              <a16:creationId xmlns:a16="http://schemas.microsoft.com/office/drawing/2014/main" id="{7F0BB464-50B7-AFCC-552A-0DAD1B316700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4148" name="AutoShape 5" descr="Fondo de casino elegante y lujoso">
          <a:extLst>
            <a:ext uri="{FF2B5EF4-FFF2-40B4-BE49-F238E27FC236}">
              <a16:creationId xmlns:a16="http://schemas.microsoft.com/office/drawing/2014/main" id="{05C73DA3-61CF-BDB4-4037-35EECAB24831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3077" name="AutoShape 5" descr="Interior de casino de lujo">
          <a:extLst>
            <a:ext uri="{FF2B5EF4-FFF2-40B4-BE49-F238E27FC236}">
              <a16:creationId xmlns:a16="http://schemas.microsoft.com/office/drawing/2014/main" id="{3FBBF615-948D-E82D-9D48-1078408AAA06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450925</xdr:colOff>
      <xdr:row>7</xdr:row>
      <xdr:rowOff>19274</xdr:rowOff>
    </xdr:from>
    <xdr:to>
      <xdr:col>7</xdr:col>
      <xdr:colOff>458545</xdr:colOff>
      <xdr:row>13</xdr:row>
      <xdr:rowOff>168088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onth 2">
              <a:extLst>
                <a:ext uri="{FF2B5EF4-FFF2-40B4-BE49-F238E27FC236}">
                  <a16:creationId xmlns:a16="http://schemas.microsoft.com/office/drawing/2014/main" id="{813D4EB8-F970-4032-971E-B6C76E197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9013" y="1274333"/>
              <a:ext cx="1598856" cy="1224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304800</xdr:colOff>
      <xdr:row>35</xdr:row>
      <xdr:rowOff>121920</xdr:rowOff>
    </xdr:to>
    <xdr:sp macro="" textlink="">
      <xdr:nvSpPr>
        <xdr:cNvPr id="3078" name="AutoShape 6" descr="Interior de casino de lujo">
          <a:extLst>
            <a:ext uri="{FF2B5EF4-FFF2-40B4-BE49-F238E27FC236}">
              <a16:creationId xmlns:a16="http://schemas.microsoft.com/office/drawing/2014/main" id="{674303A3-513C-7F83-BB50-D25F20FF70E7}"/>
            </a:ext>
          </a:extLst>
        </xdr:cNvPr>
        <xdr:cNvSpPr>
          <a:spLocks noChangeAspect="1" noChangeArrowheads="1"/>
        </xdr:cNvSpPr>
      </xdr:nvSpPr>
      <xdr:spPr bwMode="auto">
        <a:xfrm>
          <a:off x="2218944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C4BB0E1D72A09DE/Documentos/Dashboard-Seguimiento%20Dealers%20(Recuperado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Manganiello" refreshedDate="46160.703133449075" createdVersion="8" refreshedVersion="8" minRefreshableVersion="3" recordCount="32" xr:uid="{8B9D142D-0DEC-4283-8027-F063E3155C05}">
  <cacheSource type="worksheet">
    <worksheetSource ref="A1:J33" sheet="MARCH_APRIL_ANALYSIS" r:id="rId2"/>
  </cacheSource>
  <cacheFields count="10">
    <cacheField name="Dealer" numFmtId="0">
      <sharedItems count="16">
        <s v="Dealer A"/>
        <s v="Dealer B"/>
        <s v="Dealer C"/>
        <s v="Dealer D"/>
        <s v="Dealer E"/>
        <s v="Dealer F"/>
        <s v="Dealer G"/>
        <s v="Dealer H"/>
        <s v="Dealer I"/>
        <s v="Dealer J"/>
        <s v="Dealer K"/>
        <s v="Dealer L"/>
        <s v="Dealer M"/>
        <s v="Dealer N"/>
        <s v="Dealer O"/>
        <s v="Dealer P"/>
      </sharedItems>
    </cacheField>
    <cacheField name="Month" numFmtId="0">
      <sharedItems count="2">
        <s v="Marzo"/>
        <s v="Abril"/>
      </sharedItems>
    </cacheField>
    <cacheField name="Working Days" numFmtId="0">
      <sharedItems containsSemiMixedTypes="0" containsString="0" containsNumber="1" containsInteger="1" minValue="8" maxValue="143"/>
    </cacheField>
    <cacheField name="Successful Games" numFmtId="0">
      <sharedItems containsSemiMixedTypes="0" containsString="0" containsNumber="1" containsInteger="1" minValue="13" maxValue="5652"/>
    </cacheField>
    <cacheField name="Total Games" numFmtId="0">
      <sharedItems containsSemiMixedTypes="0" containsString="0" containsNumber="1" containsInteger="1" minValue="961" maxValue="6204"/>
    </cacheField>
    <cacheField name="Incident RA" numFmtId="0">
      <sharedItems containsSemiMixedTypes="0" containsString="0" containsNumber="1" containsInteger="1" minValue="0" maxValue="32"/>
    </cacheField>
    <cacheField name="Incident BJ" numFmtId="0">
      <sharedItems containsSemiMixedTypes="0" containsString="0" containsNumber="1" containsInteger="1" minValue="1" maxValue="42"/>
    </cacheField>
    <cacheField name="Dealer Mistakes" numFmtId="0">
      <sharedItems containsSemiMixedTypes="0" containsString="0" containsNumber="1" containsInteger="1" minValue="1" maxValue="74"/>
    </cacheField>
    <cacheField name="Performance %" numFmtId="0">
      <sharedItems count="23">
        <s v="82.10%"/>
        <s v="90.00%"/>
        <s v="78.52%"/>
        <s v="83.41%"/>
        <s v="95.00%"/>
        <s v="88.20%"/>
        <s v="90.11%"/>
        <s v="100.00%"/>
        <s v="96.80%"/>
        <s v="94.32%"/>
        <s v="84.17%"/>
        <s v="89.43%"/>
        <s v="91.27%"/>
        <s v="82.00%"/>
        <s v="87.25%"/>
        <s v="97.40%"/>
        <s v="87.50%"/>
        <s v="81.63%"/>
        <s v="87.19%"/>
        <s v="92.31%"/>
        <s v="90.60%"/>
        <s v="82.91%"/>
        <s v="98.73%"/>
      </sharedItems>
    </cacheField>
    <cacheField name="Studio" numFmtId="0">
      <sharedItems count="1">
        <s v="Argentina"/>
      </sharedItems>
    </cacheField>
  </cacheFields>
  <extLst>
    <ext xmlns:x14="http://schemas.microsoft.com/office/spreadsheetml/2009/9/main" uri="{725AE2AE-9491-48be-B2B4-4EB974FC3084}">
      <x14:pivotCacheDefinition pivotCacheId="15669039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Manganiello" refreshedDate="46162.825047569444" createdVersion="8" refreshedVersion="8" minRefreshableVersion="3" recordCount="16" xr:uid="{46845B21-5515-4E8A-846F-583268CA3D28}">
  <cacheSource type="worksheet">
    <worksheetSource ref="A37:D53" sheet="MARCH_APRIL_ANALYSIS"/>
  </cacheSource>
  <cacheFields count="4">
    <cacheField name="Dealer" numFmtId="0">
      <sharedItems count="16">
        <s v="Dealer A"/>
        <s v="Dealer B"/>
        <s v="Dealer C"/>
        <s v="Dealer D"/>
        <s v="Dealer E"/>
        <s v="Dealer F"/>
        <s v="Dealer G"/>
        <s v="Dealer H"/>
        <s v="Dealer I"/>
        <s v="Dealer J"/>
        <s v="Dealer K"/>
        <s v="Dealer L"/>
        <s v="Dealer M"/>
        <s v="Dealer N"/>
        <s v="Dealer O"/>
        <s v="Dealer P"/>
      </sharedItems>
    </cacheField>
    <cacheField name="Marzo Performance %" numFmtId="10">
      <sharedItems containsSemiMixedTypes="0" containsString="0" containsNumber="1" minValue="0.78520000000000001" maxValue="1" count="16">
        <n v="0.82099999999999995"/>
        <n v="0.9"/>
        <n v="0.78520000000000001"/>
        <n v="0.83409999999999995"/>
        <n v="0.95"/>
        <n v="0.88200000000000001"/>
        <n v="0.90110000000000001"/>
        <n v="1"/>
        <n v="0.96799999999999997"/>
        <n v="0.94320000000000004"/>
        <n v="0.8417"/>
        <n v="0.89429999999999998"/>
        <n v="0.91269999999999996"/>
        <n v="0.82"/>
        <n v="0.87250000000000005"/>
        <n v="0.97399999999999998"/>
      </sharedItems>
    </cacheField>
    <cacheField name="Abril Performance %" numFmtId="10">
      <sharedItems containsSemiMixedTypes="0" containsString="0" containsNumber="1" minValue="0.81630000000000003" maxValue="1" count="8">
        <n v="0.875"/>
        <n v="1"/>
        <n v="0.81630000000000003"/>
        <n v="0.87190000000000001"/>
        <n v="0.92310000000000003"/>
        <n v="0.90600000000000003"/>
        <n v="0.82909999999999995"/>
        <n v="0.98729999999999996"/>
      </sharedItems>
    </cacheField>
    <cacheField name="Variación %" numFmtId="10">
      <sharedItems containsSemiMixedTypes="0" containsString="0" containsNumber="1" minValue="0" maxValue="0.18807175953427588" count="16">
        <n v="6.5773447015834416E-2"/>
        <n v="0.11111111111111108"/>
        <n v="3.9607743250127378E-2"/>
        <n v="4.531830715741525E-2"/>
        <n v="5.2631578947368474E-2"/>
        <n v="4.659863945578234E-2"/>
        <n v="2.4414604372433712E-2"/>
        <n v="0"/>
        <n v="3.305785123966945E-2"/>
        <n v="6.0220525869380787E-2"/>
        <n v="0.18807175953427588"/>
        <n v="1.3082858101308334E-2"/>
        <n v="9.5650268434315816E-2"/>
        <n v="1.1097560975609754E-2"/>
        <n v="0.13157593123209158"/>
        <n v="2.6694045174538012E-2"/>
      </sharedItems>
    </cacheField>
  </cacheFields>
  <extLst>
    <ext xmlns:x14="http://schemas.microsoft.com/office/spreadsheetml/2009/9/main" uri="{725AE2AE-9491-48be-B2B4-4EB974FC3084}">
      <x14:pivotCacheDefinition pivotCacheId="25075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28"/>
    <n v="13"/>
    <n v="961"/>
    <n v="32"/>
    <n v="42"/>
    <n v="74"/>
    <x v="0"/>
    <x v="0"/>
  </r>
  <r>
    <x v="1"/>
    <x v="0"/>
    <n v="31"/>
    <n v="38"/>
    <n v="1406"/>
    <n v="18"/>
    <n v="19"/>
    <n v="37"/>
    <x v="1"/>
    <x v="0"/>
  </r>
  <r>
    <x v="2"/>
    <x v="0"/>
    <n v="37"/>
    <n v="120"/>
    <n v="3000"/>
    <n v="11"/>
    <n v="14"/>
    <n v="25"/>
    <x v="2"/>
    <x v="0"/>
  </r>
  <r>
    <x v="3"/>
    <x v="0"/>
    <n v="42"/>
    <n v="60"/>
    <n v="1980"/>
    <n v="15"/>
    <n v="18"/>
    <n v="33"/>
    <x v="3"/>
    <x v="0"/>
  </r>
  <r>
    <x v="4"/>
    <x v="0"/>
    <n v="48"/>
    <n v="534"/>
    <n v="2670"/>
    <n v="2"/>
    <n v="3"/>
    <n v="5"/>
    <x v="4"/>
    <x v="0"/>
  </r>
  <r>
    <x v="5"/>
    <x v="0"/>
    <n v="55"/>
    <n v="1560"/>
    <n v="4680"/>
    <n v="1"/>
    <n v="2"/>
    <n v="3"/>
    <x v="5"/>
    <x v="0"/>
  </r>
  <r>
    <x v="6"/>
    <x v="0"/>
    <n v="61"/>
    <n v="581"/>
    <n v="5229"/>
    <n v="4"/>
    <n v="5"/>
    <n v="9"/>
    <x v="6"/>
    <x v="0"/>
  </r>
  <r>
    <x v="7"/>
    <x v="0"/>
    <n v="68"/>
    <n v="2740"/>
    <n v="5480"/>
    <n v="1"/>
    <n v="1"/>
    <n v="2"/>
    <x v="7"/>
    <x v="0"/>
  </r>
  <r>
    <x v="8"/>
    <x v="0"/>
    <n v="73"/>
    <n v="2505"/>
    <n v="5010"/>
    <n v="1"/>
    <n v="1"/>
    <n v="2"/>
    <x v="8"/>
    <x v="0"/>
  </r>
  <r>
    <x v="9"/>
    <x v="0"/>
    <n v="79"/>
    <n v="1398"/>
    <n v="5592"/>
    <n v="2"/>
    <n v="2"/>
    <n v="4"/>
    <x v="9"/>
    <x v="0"/>
  </r>
  <r>
    <x v="10"/>
    <x v="0"/>
    <n v="84"/>
    <n v="392"/>
    <n v="5880"/>
    <n v="7"/>
    <n v="8"/>
    <n v="15"/>
    <x v="10"/>
    <x v="0"/>
  </r>
  <r>
    <x v="11"/>
    <x v="0"/>
    <n v="90"/>
    <n v="982"/>
    <n v="5892"/>
    <n v="3"/>
    <n v="3"/>
    <n v="6"/>
    <x v="11"/>
    <x v="0"/>
  </r>
  <r>
    <x v="12"/>
    <x v="0"/>
    <n v="96"/>
    <n v="1040"/>
    <n v="5200"/>
    <n v="2"/>
    <n v="3"/>
    <n v="5"/>
    <x v="12"/>
    <x v="0"/>
  </r>
  <r>
    <x v="13"/>
    <x v="0"/>
    <n v="103"/>
    <n v="711"/>
    <n v="4977"/>
    <n v="3"/>
    <n v="4"/>
    <n v="7"/>
    <x v="13"/>
    <x v="0"/>
  </r>
  <r>
    <x v="14"/>
    <x v="0"/>
    <n v="110"/>
    <n v="563"/>
    <n v="5067"/>
    <n v="4"/>
    <n v="5"/>
    <n v="9"/>
    <x v="14"/>
    <x v="0"/>
  </r>
  <r>
    <x v="15"/>
    <x v="0"/>
    <n v="117"/>
    <n v="1870"/>
    <n v="5610"/>
    <n v="1"/>
    <n v="2"/>
    <n v="3"/>
    <x v="15"/>
    <x v="0"/>
  </r>
  <r>
    <x v="0"/>
    <x v="1"/>
    <n v="54"/>
    <n v="30"/>
    <n v="1410"/>
    <n v="22"/>
    <n v="25"/>
    <n v="47"/>
    <x v="16"/>
    <x v="0"/>
  </r>
  <r>
    <x v="1"/>
    <x v="1"/>
    <n v="57"/>
    <n v="73"/>
    <n v="1898"/>
    <n v="14"/>
    <n v="12"/>
    <n v="26"/>
    <x v="7"/>
    <x v="0"/>
  </r>
  <r>
    <x v="2"/>
    <x v="1"/>
    <n v="63"/>
    <n v="276"/>
    <n v="3864"/>
    <n v="9"/>
    <n v="5"/>
    <n v="14"/>
    <x v="17"/>
    <x v="0"/>
  </r>
  <r>
    <x v="3"/>
    <x v="1"/>
    <n v="68"/>
    <n v="92"/>
    <n v="2484"/>
    <n v="12"/>
    <n v="15"/>
    <n v="27"/>
    <x v="18"/>
    <x v="0"/>
  </r>
  <r>
    <x v="4"/>
    <x v="1"/>
    <n v="74"/>
    <n v="788"/>
    <n v="3152"/>
    <n v="1"/>
    <n v="3"/>
    <n v="4"/>
    <x v="7"/>
    <x v="0"/>
  </r>
  <r>
    <x v="5"/>
    <x v="1"/>
    <n v="8"/>
    <n v="2882"/>
    <n v="5764"/>
    <n v="1"/>
    <n v="1"/>
    <n v="2"/>
    <x v="19"/>
    <x v="0"/>
  </r>
  <r>
    <x v="6"/>
    <x v="1"/>
    <n v="87"/>
    <n v="530"/>
    <n v="5830"/>
    <n v="6"/>
    <n v="5"/>
    <n v="11"/>
    <x v="19"/>
    <x v="0"/>
  </r>
  <r>
    <x v="7"/>
    <x v="1"/>
    <n v="94"/>
    <n v="1485"/>
    <n v="5940"/>
    <n v="3"/>
    <n v="1"/>
    <n v="4"/>
    <x v="7"/>
    <x v="0"/>
  </r>
  <r>
    <x v="8"/>
    <x v="1"/>
    <n v="99"/>
    <n v="2703"/>
    <n v="5406"/>
    <n v="1"/>
    <n v="1"/>
    <n v="2"/>
    <x v="7"/>
    <x v="0"/>
  </r>
  <r>
    <x v="9"/>
    <x v="1"/>
    <n v="105"/>
    <n v="2018"/>
    <n v="6054"/>
    <n v="2"/>
    <n v="1"/>
    <n v="3"/>
    <x v="7"/>
    <x v="0"/>
  </r>
  <r>
    <x v="10"/>
    <x v="1"/>
    <n v="110"/>
    <n v="346"/>
    <n v="5882"/>
    <n v="7"/>
    <n v="10"/>
    <n v="17"/>
    <x v="7"/>
    <x v="0"/>
  </r>
  <r>
    <x v="11"/>
    <x v="1"/>
    <n v="116"/>
    <n v="1551"/>
    <n v="6204"/>
    <n v="3"/>
    <n v="1"/>
    <n v="4"/>
    <x v="20"/>
    <x v="0"/>
  </r>
  <r>
    <x v="12"/>
    <x v="1"/>
    <n v="122"/>
    <n v="5652"/>
    <n v="5652"/>
    <n v="0"/>
    <n v="1"/>
    <n v="1"/>
    <x v="7"/>
    <x v="0"/>
  </r>
  <r>
    <x v="13"/>
    <x v="1"/>
    <n v="129"/>
    <n v="1092"/>
    <n v="5460"/>
    <n v="3"/>
    <n v="2"/>
    <n v="5"/>
    <x v="21"/>
    <x v="0"/>
  </r>
  <r>
    <x v="14"/>
    <x v="1"/>
    <n v="136"/>
    <n v="466"/>
    <n v="5592"/>
    <n v="7"/>
    <n v="5"/>
    <n v="12"/>
    <x v="22"/>
    <x v="0"/>
  </r>
  <r>
    <x v="15"/>
    <x v="1"/>
    <n v="143"/>
    <n v="1513"/>
    <n v="6052"/>
    <n v="2"/>
    <n v="2"/>
    <n v="4"/>
    <x v="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1"/>
    <x v="4"/>
  </r>
  <r>
    <x v="5"/>
    <x v="5"/>
    <x v="4"/>
    <x v="5"/>
  </r>
  <r>
    <x v="6"/>
    <x v="6"/>
    <x v="4"/>
    <x v="6"/>
  </r>
  <r>
    <x v="7"/>
    <x v="7"/>
    <x v="1"/>
    <x v="7"/>
  </r>
  <r>
    <x v="8"/>
    <x v="8"/>
    <x v="1"/>
    <x v="8"/>
  </r>
  <r>
    <x v="9"/>
    <x v="9"/>
    <x v="1"/>
    <x v="9"/>
  </r>
  <r>
    <x v="10"/>
    <x v="10"/>
    <x v="1"/>
    <x v="10"/>
  </r>
  <r>
    <x v="11"/>
    <x v="11"/>
    <x v="5"/>
    <x v="11"/>
  </r>
  <r>
    <x v="12"/>
    <x v="12"/>
    <x v="1"/>
    <x v="12"/>
  </r>
  <r>
    <x v="13"/>
    <x v="13"/>
    <x v="6"/>
    <x v="13"/>
  </r>
  <r>
    <x v="14"/>
    <x v="14"/>
    <x v="7"/>
    <x v="14"/>
  </r>
  <r>
    <x v="15"/>
    <x v="15"/>
    <x v="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12C39-E20B-4977-9A82-58E8B551410F}" name="TablaDinámica3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>
  <location ref="A23:D28" firstHeaderRow="1" firstDataRow="2" firstDataCol="1"/>
  <pivotFields count="10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multipleItemSelectionAllowed="1" showAll="0">
      <items count="24">
        <item x="7"/>
        <item x="2"/>
        <item x="17"/>
        <item x="13"/>
        <item x="0"/>
        <item x="21"/>
        <item x="3"/>
        <item x="10"/>
        <item x="18"/>
        <item x="14"/>
        <item x="16"/>
        <item x="5"/>
        <item x="11"/>
        <item x="1"/>
        <item x="6"/>
        <item x="20"/>
        <item x="12"/>
        <item x="19"/>
        <item x="9"/>
        <item x="4"/>
        <item x="8"/>
        <item x="15"/>
        <item x="22"/>
        <item t="default"/>
      </items>
    </pivotField>
    <pivotField showAll="0">
      <items count="2">
        <item x="0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 Successful Games" fld="3" baseField="0" baseItem="0"/>
    <dataField name=" Dealer Mistakes" fld="7" baseField="0" baseItem="0"/>
    <dataField name=" Incident RA" fld="5" baseField="0" baseItem="0"/>
    <dataField name=" Incident BJ" fld="6" baseField="0" baseItem="0"/>
  </dataFields>
  <chartFormats count="2"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5C405-ADD5-4088-9160-5F3E08FE749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20" firstHeaderRow="0" firstDataRow="1" firstDataCol="1" rowPageCount="1" colPageCount="1"/>
  <pivotFields count="10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de Successful Games" fld="3" baseField="0" baseItem="0"/>
    <dataField name="Suma de Dealer Mistakes" fld="7" baseField="0" baseItem="0"/>
    <dataField name="Suma de Incident RA" fld="5" baseField="0" baseItem="0"/>
    <dataField name="Suma de Incident BJ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8E3CE-6F94-42EF-80D1-2322E59AB172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55:D61" firstHeaderRow="0" firstDataRow="1" firstDataCol="1"/>
  <pivotFields count="4">
    <pivotField axis="axisRow" showAll="0" sortType="descending">
      <items count="17">
        <item h="1" x="15"/>
        <item x="14"/>
        <item h="1" x="13"/>
        <item x="12"/>
        <item h="1" x="11"/>
        <item x="10"/>
        <item h="1" x="9"/>
        <item h="1" x="8"/>
        <item h="1" x="7"/>
        <item h="1" x="6"/>
        <item h="1" x="5"/>
        <item h="1" x="4"/>
        <item h="1" x="3"/>
        <item h="1"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0" showAll="0">
      <items count="17">
        <item x="2"/>
        <item x="13"/>
        <item x="0"/>
        <item x="3"/>
        <item x="10"/>
        <item x="14"/>
        <item x="5"/>
        <item x="11"/>
        <item x="1"/>
        <item x="6"/>
        <item x="12"/>
        <item x="9"/>
        <item x="4"/>
        <item x="8"/>
        <item x="15"/>
        <item x="7"/>
        <item t="default"/>
      </items>
    </pivotField>
    <pivotField dataField="1" numFmtId="10" showAll="0">
      <items count="9">
        <item x="2"/>
        <item x="6"/>
        <item x="3"/>
        <item x="0"/>
        <item x="5"/>
        <item x="4"/>
        <item x="7"/>
        <item x="1"/>
        <item t="default"/>
      </items>
    </pivotField>
    <pivotField dataField="1" numFmtId="10" showAll="0">
      <items count="17">
        <item x="7"/>
        <item x="13"/>
        <item x="11"/>
        <item x="6"/>
        <item x="15"/>
        <item x="8"/>
        <item x="2"/>
        <item x="3"/>
        <item x="5"/>
        <item x="4"/>
        <item x="9"/>
        <item x="0"/>
        <item x="12"/>
        <item x="1"/>
        <item x="14"/>
        <item x="10"/>
        <item t="default"/>
      </items>
    </pivotField>
  </pivotFields>
  <rowFields count="1">
    <field x="0"/>
  </rowFields>
  <rowItems count="6">
    <i>
      <x v="5"/>
    </i>
    <i>
      <x v="1"/>
    </i>
    <i>
      <x v="14"/>
    </i>
    <i>
      <x v="3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Marzo Performance %" fld="1" baseField="0" baseItem="4" numFmtId="10"/>
    <dataField name=" Abril Performance %" fld="2" baseField="0" baseItem="0" numFmtId="10"/>
    <dataField name=" Variación %" fld="3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" xr10:uid="{B373EC6F-BE1C-4886-9575-CEB19D5E9A0C}" sourceName="Month">
  <pivotTables>
    <pivotTable tabId="3" name="TablaDinámica1"/>
    <pivotTable tabId="3" name="TablaDinámica3"/>
  </pivotTables>
  <data>
    <tabular pivotCacheId="156690399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aler" xr10:uid="{F49D39E5-AA23-4852-83F8-662D7C21A072}" sourceName="Dealer">
  <pivotTables>
    <pivotTable tabId="3" name="TablaDinámica1"/>
    <pivotTable tabId="3" name="TablaDinámica3"/>
  </pivotTables>
  <data>
    <tabular pivotCacheId="1566903995">
      <items count="1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2" xr10:uid="{AF009AC2-2AD4-4617-809A-E6531C5E4DCC}" cache="SegmentaciónDeDatos_Month" caption="Month" style="Estilo de segmentación de datos 6" rowHeight="396000"/>
  <slicer name="Dealer 2" xr10:uid="{D7102657-1772-4C51-98C2-3ECBED7BBC52}" cache="SegmentaciónDeDatos_Dealer" caption="Dealer" startItem="1" style="Estilo de segmentación de datos 6" rowHeight="288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A955-DF5C-42CA-B9C7-30070D8A3393}">
  <dimension ref="A1:J53"/>
  <sheetViews>
    <sheetView zoomScale="50" zoomScaleNormal="50" workbookViewId="0">
      <selection activeCell="F46" sqref="F46"/>
    </sheetView>
  </sheetViews>
  <sheetFormatPr baseColWidth="10" defaultRowHeight="14.4" x14ac:dyDescent="0.3"/>
  <cols>
    <col min="1" max="1" width="16.5546875" bestFit="1" customWidth="1"/>
    <col min="2" max="2" width="26.77734375" bestFit="1" customWidth="1"/>
    <col min="3" max="3" width="25.6640625" bestFit="1" customWidth="1"/>
    <col min="9" max="9" width="11.5546875" style="4"/>
  </cols>
  <sheetData>
    <row r="1" spans="1:10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21</v>
      </c>
      <c r="G1" t="s">
        <v>22</v>
      </c>
      <c r="H1" t="s">
        <v>23</v>
      </c>
      <c r="I1" s="3" t="s">
        <v>24</v>
      </c>
      <c r="J1" t="s">
        <v>25</v>
      </c>
    </row>
    <row r="2" spans="1:10" x14ac:dyDescent="0.3">
      <c r="A2" t="s">
        <v>4</v>
      </c>
      <c r="B2" s="3" t="s">
        <v>26</v>
      </c>
      <c r="C2">
        <v>28</v>
      </c>
      <c r="D2">
        <f>ROUND(IFERROR(E2/H2,0),0)</f>
        <v>13</v>
      </c>
      <c r="E2">
        <v>961</v>
      </c>
      <c r="F2">
        <v>32</v>
      </c>
      <c r="G2">
        <v>42</v>
      </c>
      <c r="H2">
        <f>SUM(F2:G2)</f>
        <v>74</v>
      </c>
      <c r="I2" s="3" t="s">
        <v>27</v>
      </c>
      <c r="J2" t="s">
        <v>28</v>
      </c>
    </row>
    <row r="3" spans="1:10" x14ac:dyDescent="0.3">
      <c r="A3" t="s">
        <v>5</v>
      </c>
      <c r="B3" t="s">
        <v>26</v>
      </c>
      <c r="C3">
        <v>31</v>
      </c>
      <c r="D3">
        <f t="shared" ref="D3:D17" si="0">ROUND(IFERROR(E3/H3,0),0)</f>
        <v>38</v>
      </c>
      <c r="E3">
        <v>1406</v>
      </c>
      <c r="F3">
        <v>18</v>
      </c>
      <c r="G3">
        <v>19</v>
      </c>
      <c r="H3">
        <f t="shared" ref="H3:H17" si="1">SUM(F3:G3)</f>
        <v>37</v>
      </c>
      <c r="I3" s="3" t="s">
        <v>29</v>
      </c>
      <c r="J3" t="s">
        <v>28</v>
      </c>
    </row>
    <row r="4" spans="1:10" x14ac:dyDescent="0.3">
      <c r="A4" t="s">
        <v>6</v>
      </c>
      <c r="B4" t="s">
        <v>26</v>
      </c>
      <c r="C4">
        <v>37</v>
      </c>
      <c r="D4">
        <f t="shared" si="0"/>
        <v>120</v>
      </c>
      <c r="E4">
        <v>3000</v>
      </c>
      <c r="F4">
        <v>11</v>
      </c>
      <c r="G4">
        <v>14</v>
      </c>
      <c r="H4">
        <f t="shared" si="1"/>
        <v>25</v>
      </c>
      <c r="I4" s="3" t="s">
        <v>30</v>
      </c>
      <c r="J4" t="s">
        <v>28</v>
      </c>
    </row>
    <row r="5" spans="1:10" x14ac:dyDescent="0.3">
      <c r="A5" t="s">
        <v>7</v>
      </c>
      <c r="B5" s="3" t="s">
        <v>26</v>
      </c>
      <c r="C5">
        <v>42</v>
      </c>
      <c r="D5">
        <f t="shared" si="0"/>
        <v>60</v>
      </c>
      <c r="E5">
        <v>1980</v>
      </c>
      <c r="F5">
        <v>15</v>
      </c>
      <c r="G5">
        <v>18</v>
      </c>
      <c r="H5">
        <f t="shared" si="1"/>
        <v>33</v>
      </c>
      <c r="I5" s="3" t="s">
        <v>31</v>
      </c>
      <c r="J5" t="s">
        <v>28</v>
      </c>
    </row>
    <row r="6" spans="1:10" x14ac:dyDescent="0.3">
      <c r="A6" t="s">
        <v>8</v>
      </c>
      <c r="B6" t="s">
        <v>26</v>
      </c>
      <c r="C6">
        <v>48</v>
      </c>
      <c r="D6">
        <f t="shared" si="0"/>
        <v>534</v>
      </c>
      <c r="E6">
        <v>2670</v>
      </c>
      <c r="F6">
        <v>2</v>
      </c>
      <c r="G6">
        <v>3</v>
      </c>
      <c r="H6">
        <f t="shared" si="1"/>
        <v>5</v>
      </c>
      <c r="I6" s="3" t="s">
        <v>32</v>
      </c>
      <c r="J6" t="s">
        <v>28</v>
      </c>
    </row>
    <row r="7" spans="1:10" x14ac:dyDescent="0.3">
      <c r="A7" t="s">
        <v>9</v>
      </c>
      <c r="B7" t="s">
        <v>26</v>
      </c>
      <c r="C7">
        <v>55</v>
      </c>
      <c r="D7">
        <f t="shared" si="0"/>
        <v>1560</v>
      </c>
      <c r="E7">
        <v>4680</v>
      </c>
      <c r="F7">
        <v>1</v>
      </c>
      <c r="G7">
        <v>2</v>
      </c>
      <c r="H7">
        <f t="shared" si="1"/>
        <v>3</v>
      </c>
      <c r="I7" s="3" t="s">
        <v>33</v>
      </c>
      <c r="J7" t="s">
        <v>28</v>
      </c>
    </row>
    <row r="8" spans="1:10" x14ac:dyDescent="0.3">
      <c r="A8" t="s">
        <v>10</v>
      </c>
      <c r="B8" s="3" t="s">
        <v>26</v>
      </c>
      <c r="C8">
        <v>61</v>
      </c>
      <c r="D8">
        <f t="shared" si="0"/>
        <v>581</v>
      </c>
      <c r="E8">
        <v>5229</v>
      </c>
      <c r="F8">
        <v>4</v>
      </c>
      <c r="G8">
        <v>5</v>
      </c>
      <c r="H8">
        <f t="shared" si="1"/>
        <v>9</v>
      </c>
      <c r="I8" s="3" t="s">
        <v>34</v>
      </c>
      <c r="J8" t="s">
        <v>28</v>
      </c>
    </row>
    <row r="9" spans="1:10" x14ac:dyDescent="0.3">
      <c r="A9" t="s">
        <v>11</v>
      </c>
      <c r="B9" t="s">
        <v>26</v>
      </c>
      <c r="C9">
        <v>68</v>
      </c>
      <c r="D9">
        <f t="shared" si="0"/>
        <v>2740</v>
      </c>
      <c r="E9">
        <v>5480</v>
      </c>
      <c r="F9">
        <v>1</v>
      </c>
      <c r="G9">
        <v>1</v>
      </c>
      <c r="H9">
        <f t="shared" si="1"/>
        <v>2</v>
      </c>
      <c r="I9" s="3" t="s">
        <v>35</v>
      </c>
      <c r="J9" t="s">
        <v>28</v>
      </c>
    </row>
    <row r="10" spans="1:10" x14ac:dyDescent="0.3">
      <c r="A10" t="s">
        <v>12</v>
      </c>
      <c r="B10" t="s">
        <v>26</v>
      </c>
      <c r="C10">
        <v>73</v>
      </c>
      <c r="D10">
        <f t="shared" si="0"/>
        <v>2505</v>
      </c>
      <c r="E10">
        <v>5010</v>
      </c>
      <c r="F10">
        <v>1</v>
      </c>
      <c r="G10">
        <v>1</v>
      </c>
      <c r="H10">
        <f t="shared" si="1"/>
        <v>2</v>
      </c>
      <c r="I10" s="3" t="s">
        <v>36</v>
      </c>
      <c r="J10" t="s">
        <v>28</v>
      </c>
    </row>
    <row r="11" spans="1:10" x14ac:dyDescent="0.3">
      <c r="A11" t="s">
        <v>13</v>
      </c>
      <c r="B11" s="3" t="s">
        <v>26</v>
      </c>
      <c r="C11">
        <v>79</v>
      </c>
      <c r="D11">
        <f t="shared" si="0"/>
        <v>1398</v>
      </c>
      <c r="E11">
        <v>5592</v>
      </c>
      <c r="F11">
        <v>2</v>
      </c>
      <c r="G11">
        <v>2</v>
      </c>
      <c r="H11">
        <f t="shared" si="1"/>
        <v>4</v>
      </c>
      <c r="I11" s="3" t="s">
        <v>37</v>
      </c>
      <c r="J11" t="s">
        <v>28</v>
      </c>
    </row>
    <row r="12" spans="1:10" x14ac:dyDescent="0.3">
      <c r="A12" t="s">
        <v>14</v>
      </c>
      <c r="B12" t="s">
        <v>26</v>
      </c>
      <c r="C12">
        <v>84</v>
      </c>
      <c r="D12">
        <f t="shared" si="0"/>
        <v>392</v>
      </c>
      <c r="E12">
        <v>5880</v>
      </c>
      <c r="F12">
        <v>7</v>
      </c>
      <c r="G12">
        <v>8</v>
      </c>
      <c r="H12">
        <f t="shared" si="1"/>
        <v>15</v>
      </c>
      <c r="I12" s="3" t="s">
        <v>38</v>
      </c>
      <c r="J12" t="s">
        <v>28</v>
      </c>
    </row>
    <row r="13" spans="1:10" x14ac:dyDescent="0.3">
      <c r="A13" t="s">
        <v>15</v>
      </c>
      <c r="B13" t="s">
        <v>26</v>
      </c>
      <c r="C13">
        <v>90</v>
      </c>
      <c r="D13">
        <f t="shared" si="0"/>
        <v>982</v>
      </c>
      <c r="E13">
        <v>5892</v>
      </c>
      <c r="F13">
        <v>3</v>
      </c>
      <c r="G13">
        <v>3</v>
      </c>
      <c r="H13">
        <f t="shared" si="1"/>
        <v>6</v>
      </c>
      <c r="I13" s="3" t="s">
        <v>39</v>
      </c>
      <c r="J13" t="s">
        <v>28</v>
      </c>
    </row>
    <row r="14" spans="1:10" x14ac:dyDescent="0.3">
      <c r="A14" t="s">
        <v>16</v>
      </c>
      <c r="B14" s="3" t="s">
        <v>26</v>
      </c>
      <c r="C14">
        <v>96</v>
      </c>
      <c r="D14">
        <f t="shared" si="0"/>
        <v>1040</v>
      </c>
      <c r="E14">
        <v>5200</v>
      </c>
      <c r="F14">
        <v>2</v>
      </c>
      <c r="G14">
        <v>3</v>
      </c>
      <c r="H14">
        <f t="shared" si="1"/>
        <v>5</v>
      </c>
      <c r="I14" s="3" t="s">
        <v>40</v>
      </c>
      <c r="J14" t="s">
        <v>28</v>
      </c>
    </row>
    <row r="15" spans="1:10" x14ac:dyDescent="0.3">
      <c r="A15" t="s">
        <v>17</v>
      </c>
      <c r="B15" t="s">
        <v>26</v>
      </c>
      <c r="C15">
        <v>103</v>
      </c>
      <c r="D15">
        <f t="shared" si="0"/>
        <v>711</v>
      </c>
      <c r="E15">
        <v>4977</v>
      </c>
      <c r="F15">
        <v>3</v>
      </c>
      <c r="G15">
        <v>4</v>
      </c>
      <c r="H15">
        <f t="shared" si="1"/>
        <v>7</v>
      </c>
      <c r="I15" s="3" t="s">
        <v>41</v>
      </c>
      <c r="J15" t="s">
        <v>28</v>
      </c>
    </row>
    <row r="16" spans="1:10" x14ac:dyDescent="0.3">
      <c r="A16" t="s">
        <v>18</v>
      </c>
      <c r="B16" t="s">
        <v>26</v>
      </c>
      <c r="C16">
        <v>110</v>
      </c>
      <c r="D16">
        <f t="shared" si="0"/>
        <v>563</v>
      </c>
      <c r="E16">
        <v>5067</v>
      </c>
      <c r="F16">
        <v>4</v>
      </c>
      <c r="G16">
        <v>5</v>
      </c>
      <c r="H16">
        <f t="shared" si="1"/>
        <v>9</v>
      </c>
      <c r="I16" s="3" t="s">
        <v>42</v>
      </c>
      <c r="J16" t="s">
        <v>28</v>
      </c>
    </row>
    <row r="17" spans="1:10" x14ac:dyDescent="0.3">
      <c r="A17" t="s">
        <v>19</v>
      </c>
      <c r="B17" s="3" t="s">
        <v>26</v>
      </c>
      <c r="C17">
        <v>117</v>
      </c>
      <c r="D17">
        <f t="shared" si="0"/>
        <v>1870</v>
      </c>
      <c r="E17">
        <v>5610</v>
      </c>
      <c r="F17">
        <v>1</v>
      </c>
      <c r="G17">
        <v>2</v>
      </c>
      <c r="H17">
        <f t="shared" si="1"/>
        <v>3</v>
      </c>
      <c r="I17" s="3" t="s">
        <v>43</v>
      </c>
      <c r="J17" t="s">
        <v>28</v>
      </c>
    </row>
    <row r="18" spans="1:10" x14ac:dyDescent="0.3">
      <c r="A18" t="s">
        <v>4</v>
      </c>
      <c r="B18" s="3" t="s">
        <v>44</v>
      </c>
      <c r="C18">
        <v>54</v>
      </c>
      <c r="D18">
        <f>ROUND(IFERROR(E18/H18,0),0)</f>
        <v>30</v>
      </c>
      <c r="E18">
        <v>1410</v>
      </c>
      <c r="F18">
        <v>22</v>
      </c>
      <c r="G18">
        <v>25</v>
      </c>
      <c r="H18">
        <f>SUM(F18:G18)</f>
        <v>47</v>
      </c>
      <c r="I18" s="3" t="s">
        <v>45</v>
      </c>
      <c r="J18" t="s">
        <v>28</v>
      </c>
    </row>
    <row r="19" spans="1:10" x14ac:dyDescent="0.3">
      <c r="A19" t="s">
        <v>5</v>
      </c>
      <c r="B19" s="3" t="s">
        <v>44</v>
      </c>
      <c r="C19">
        <v>57</v>
      </c>
      <c r="D19">
        <f t="shared" ref="D19:D32" si="2">ROUND(IFERROR(E19/H19,0),0)</f>
        <v>73</v>
      </c>
      <c r="E19">
        <v>1898</v>
      </c>
      <c r="F19">
        <v>14</v>
      </c>
      <c r="G19">
        <v>12</v>
      </c>
      <c r="H19">
        <f t="shared" ref="H19:H33" si="3">SUM(F19:G19)</f>
        <v>26</v>
      </c>
      <c r="I19" s="3" t="s">
        <v>35</v>
      </c>
      <c r="J19" t="s">
        <v>28</v>
      </c>
    </row>
    <row r="20" spans="1:10" x14ac:dyDescent="0.3">
      <c r="A20" t="s">
        <v>6</v>
      </c>
      <c r="B20" s="3" t="s">
        <v>44</v>
      </c>
      <c r="C20">
        <v>63</v>
      </c>
      <c r="D20">
        <f t="shared" si="2"/>
        <v>276</v>
      </c>
      <c r="E20">
        <v>3864</v>
      </c>
      <c r="F20">
        <v>9</v>
      </c>
      <c r="G20">
        <v>5</v>
      </c>
      <c r="H20">
        <f t="shared" si="3"/>
        <v>14</v>
      </c>
      <c r="I20" s="3" t="s">
        <v>46</v>
      </c>
      <c r="J20" t="s">
        <v>28</v>
      </c>
    </row>
    <row r="21" spans="1:10" x14ac:dyDescent="0.3">
      <c r="A21" t="s">
        <v>7</v>
      </c>
      <c r="B21" s="3" t="s">
        <v>44</v>
      </c>
      <c r="C21">
        <v>68</v>
      </c>
      <c r="D21">
        <f t="shared" si="2"/>
        <v>92</v>
      </c>
      <c r="E21">
        <v>2484</v>
      </c>
      <c r="F21">
        <v>12</v>
      </c>
      <c r="G21">
        <v>15</v>
      </c>
      <c r="H21">
        <f t="shared" si="3"/>
        <v>27</v>
      </c>
      <c r="I21" s="3" t="s">
        <v>47</v>
      </c>
      <c r="J21" t="s">
        <v>28</v>
      </c>
    </row>
    <row r="22" spans="1:10" x14ac:dyDescent="0.3">
      <c r="A22" t="s">
        <v>8</v>
      </c>
      <c r="B22" s="3" t="s">
        <v>44</v>
      </c>
      <c r="C22">
        <v>74</v>
      </c>
      <c r="D22">
        <f t="shared" si="2"/>
        <v>788</v>
      </c>
      <c r="E22">
        <v>3152</v>
      </c>
      <c r="F22">
        <v>1</v>
      </c>
      <c r="G22">
        <v>3</v>
      </c>
      <c r="H22">
        <f t="shared" si="3"/>
        <v>4</v>
      </c>
      <c r="I22" s="3" t="s">
        <v>35</v>
      </c>
      <c r="J22" t="s">
        <v>28</v>
      </c>
    </row>
    <row r="23" spans="1:10" x14ac:dyDescent="0.3">
      <c r="A23" t="s">
        <v>9</v>
      </c>
      <c r="B23" s="3" t="s">
        <v>44</v>
      </c>
      <c r="C23">
        <v>8</v>
      </c>
      <c r="D23">
        <f t="shared" si="2"/>
        <v>2882</v>
      </c>
      <c r="E23">
        <v>5764</v>
      </c>
      <c r="F23">
        <v>1</v>
      </c>
      <c r="G23">
        <v>1</v>
      </c>
      <c r="H23">
        <f t="shared" si="3"/>
        <v>2</v>
      </c>
      <c r="I23" s="3" t="s">
        <v>48</v>
      </c>
      <c r="J23" t="s">
        <v>28</v>
      </c>
    </row>
    <row r="24" spans="1:10" x14ac:dyDescent="0.3">
      <c r="A24" t="s">
        <v>10</v>
      </c>
      <c r="B24" s="3" t="s">
        <v>44</v>
      </c>
      <c r="C24">
        <v>87</v>
      </c>
      <c r="D24">
        <f t="shared" si="2"/>
        <v>530</v>
      </c>
      <c r="E24">
        <v>5830</v>
      </c>
      <c r="F24">
        <v>6</v>
      </c>
      <c r="G24">
        <v>5</v>
      </c>
      <c r="H24">
        <f t="shared" si="3"/>
        <v>11</v>
      </c>
      <c r="I24" s="3" t="s">
        <v>48</v>
      </c>
      <c r="J24" t="s">
        <v>28</v>
      </c>
    </row>
    <row r="25" spans="1:10" x14ac:dyDescent="0.3">
      <c r="A25" t="s">
        <v>11</v>
      </c>
      <c r="B25" s="3" t="s">
        <v>44</v>
      </c>
      <c r="C25">
        <v>94</v>
      </c>
      <c r="D25">
        <f t="shared" si="2"/>
        <v>1485</v>
      </c>
      <c r="E25">
        <v>5940</v>
      </c>
      <c r="F25">
        <v>3</v>
      </c>
      <c r="G25">
        <v>1</v>
      </c>
      <c r="H25">
        <f t="shared" si="3"/>
        <v>4</v>
      </c>
      <c r="I25" s="3" t="s">
        <v>35</v>
      </c>
      <c r="J25" t="s">
        <v>28</v>
      </c>
    </row>
    <row r="26" spans="1:10" x14ac:dyDescent="0.3">
      <c r="A26" t="s">
        <v>12</v>
      </c>
      <c r="B26" s="3" t="s">
        <v>44</v>
      </c>
      <c r="C26">
        <v>99</v>
      </c>
      <c r="D26">
        <f t="shared" si="2"/>
        <v>2703</v>
      </c>
      <c r="E26">
        <v>5406</v>
      </c>
      <c r="F26">
        <v>1</v>
      </c>
      <c r="G26">
        <v>1</v>
      </c>
      <c r="H26">
        <f t="shared" si="3"/>
        <v>2</v>
      </c>
      <c r="I26" s="3" t="s">
        <v>35</v>
      </c>
      <c r="J26" t="s">
        <v>28</v>
      </c>
    </row>
    <row r="27" spans="1:10" x14ac:dyDescent="0.3">
      <c r="A27" t="s">
        <v>13</v>
      </c>
      <c r="B27" s="3" t="s">
        <v>44</v>
      </c>
      <c r="C27">
        <v>105</v>
      </c>
      <c r="D27">
        <f t="shared" si="2"/>
        <v>2018</v>
      </c>
      <c r="E27">
        <v>6054</v>
      </c>
      <c r="F27">
        <v>2</v>
      </c>
      <c r="G27">
        <v>1</v>
      </c>
      <c r="H27">
        <f t="shared" si="3"/>
        <v>3</v>
      </c>
      <c r="I27" s="3" t="s">
        <v>35</v>
      </c>
      <c r="J27" t="s">
        <v>28</v>
      </c>
    </row>
    <row r="28" spans="1:10" x14ac:dyDescent="0.3">
      <c r="A28" t="s">
        <v>14</v>
      </c>
      <c r="B28" s="3" t="s">
        <v>44</v>
      </c>
      <c r="C28">
        <v>110</v>
      </c>
      <c r="D28">
        <f t="shared" si="2"/>
        <v>346</v>
      </c>
      <c r="E28">
        <v>5882</v>
      </c>
      <c r="F28">
        <v>7</v>
      </c>
      <c r="G28">
        <v>10</v>
      </c>
      <c r="H28">
        <f t="shared" si="3"/>
        <v>17</v>
      </c>
      <c r="I28" s="3" t="s">
        <v>35</v>
      </c>
      <c r="J28" t="s">
        <v>28</v>
      </c>
    </row>
    <row r="29" spans="1:10" x14ac:dyDescent="0.3">
      <c r="A29" t="s">
        <v>15</v>
      </c>
      <c r="B29" s="3" t="s">
        <v>44</v>
      </c>
      <c r="C29">
        <v>116</v>
      </c>
      <c r="D29">
        <f t="shared" si="2"/>
        <v>1551</v>
      </c>
      <c r="E29">
        <v>6204</v>
      </c>
      <c r="F29">
        <v>3</v>
      </c>
      <c r="G29">
        <v>1</v>
      </c>
      <c r="H29">
        <f t="shared" si="3"/>
        <v>4</v>
      </c>
      <c r="I29" s="3" t="s">
        <v>49</v>
      </c>
      <c r="J29" t="s">
        <v>28</v>
      </c>
    </row>
    <row r="30" spans="1:10" x14ac:dyDescent="0.3">
      <c r="A30" t="s">
        <v>16</v>
      </c>
      <c r="B30" s="3" t="s">
        <v>44</v>
      </c>
      <c r="C30">
        <v>122</v>
      </c>
      <c r="D30">
        <f t="shared" si="2"/>
        <v>5652</v>
      </c>
      <c r="E30">
        <v>5652</v>
      </c>
      <c r="F30">
        <v>0</v>
      </c>
      <c r="G30">
        <v>1</v>
      </c>
      <c r="H30">
        <f t="shared" si="3"/>
        <v>1</v>
      </c>
      <c r="I30" s="3" t="s">
        <v>35</v>
      </c>
      <c r="J30" t="s">
        <v>28</v>
      </c>
    </row>
    <row r="31" spans="1:10" x14ac:dyDescent="0.3">
      <c r="A31" t="s">
        <v>17</v>
      </c>
      <c r="B31" s="3" t="s">
        <v>44</v>
      </c>
      <c r="C31">
        <v>129</v>
      </c>
      <c r="D31">
        <f t="shared" si="2"/>
        <v>1092</v>
      </c>
      <c r="E31">
        <v>5460</v>
      </c>
      <c r="F31">
        <v>3</v>
      </c>
      <c r="G31">
        <v>2</v>
      </c>
      <c r="H31">
        <f t="shared" si="3"/>
        <v>5</v>
      </c>
      <c r="I31" s="3" t="s">
        <v>50</v>
      </c>
      <c r="J31" t="s">
        <v>28</v>
      </c>
    </row>
    <row r="32" spans="1:10" x14ac:dyDescent="0.3">
      <c r="A32" t="s">
        <v>18</v>
      </c>
      <c r="B32" s="3" t="s">
        <v>44</v>
      </c>
      <c r="C32">
        <v>136</v>
      </c>
      <c r="D32">
        <f t="shared" si="2"/>
        <v>466</v>
      </c>
      <c r="E32">
        <v>5592</v>
      </c>
      <c r="F32">
        <v>7</v>
      </c>
      <c r="G32">
        <v>5</v>
      </c>
      <c r="H32">
        <f t="shared" si="3"/>
        <v>12</v>
      </c>
      <c r="I32" s="3" t="s">
        <v>51</v>
      </c>
      <c r="J32" t="s">
        <v>28</v>
      </c>
    </row>
    <row r="33" spans="1:10" x14ac:dyDescent="0.3">
      <c r="A33" t="s">
        <v>19</v>
      </c>
      <c r="B33" s="3" t="s">
        <v>44</v>
      </c>
      <c r="C33">
        <v>143</v>
      </c>
      <c r="D33">
        <f>ROUND(IFERROR(E33/H33,0),0)</f>
        <v>1513</v>
      </c>
      <c r="E33">
        <v>6052</v>
      </c>
      <c r="F33">
        <v>2</v>
      </c>
      <c r="G33">
        <v>2</v>
      </c>
      <c r="H33">
        <f t="shared" si="3"/>
        <v>4</v>
      </c>
      <c r="I33" s="3" t="s">
        <v>35</v>
      </c>
      <c r="J33" t="s">
        <v>28</v>
      </c>
    </row>
    <row r="37" spans="1:10" x14ac:dyDescent="0.3">
      <c r="A37" s="5"/>
      <c r="B37" s="6"/>
      <c r="C37" s="6"/>
      <c r="D37" s="6"/>
    </row>
    <row r="38" spans="1:10" x14ac:dyDescent="0.3">
      <c r="A38" s="7"/>
      <c r="B38" s="8"/>
      <c r="C38" s="8"/>
      <c r="D38" s="8"/>
    </row>
    <row r="39" spans="1:10" x14ac:dyDescent="0.3">
      <c r="A39" s="7"/>
      <c r="B39" s="8"/>
      <c r="C39" s="8"/>
      <c r="D39" s="8"/>
    </row>
    <row r="40" spans="1:10" x14ac:dyDescent="0.3">
      <c r="A40" s="7"/>
      <c r="B40" s="8"/>
      <c r="C40" s="8"/>
      <c r="D40" s="8"/>
    </row>
    <row r="41" spans="1:10" x14ac:dyDescent="0.3">
      <c r="A41" s="7"/>
      <c r="B41" s="8"/>
      <c r="C41" s="8"/>
      <c r="D41" s="8"/>
    </row>
    <row r="42" spans="1:10" x14ac:dyDescent="0.3">
      <c r="A42" s="7"/>
      <c r="B42" s="8"/>
      <c r="C42" s="8"/>
      <c r="D42" s="8"/>
    </row>
    <row r="43" spans="1:10" x14ac:dyDescent="0.3">
      <c r="A43" s="7"/>
      <c r="B43" s="8"/>
      <c r="C43" s="8"/>
      <c r="D43" s="8"/>
    </row>
    <row r="44" spans="1:10" x14ac:dyDescent="0.3">
      <c r="A44" s="7"/>
      <c r="B44" s="8"/>
      <c r="C44" s="8"/>
      <c r="D44" s="8"/>
    </row>
    <row r="45" spans="1:10" x14ac:dyDescent="0.3">
      <c r="A45" s="7"/>
      <c r="B45" s="8"/>
      <c r="C45" s="8"/>
      <c r="D45" s="8"/>
    </row>
    <row r="46" spans="1:10" x14ac:dyDescent="0.3">
      <c r="A46" s="7"/>
      <c r="B46" s="8"/>
      <c r="C46" s="8"/>
      <c r="D46" s="8"/>
    </row>
    <row r="47" spans="1:10" x14ac:dyDescent="0.3">
      <c r="A47" s="7"/>
      <c r="B47" s="8"/>
      <c r="C47" s="8"/>
      <c r="D47" s="8"/>
    </row>
    <row r="48" spans="1:10" x14ac:dyDescent="0.3">
      <c r="A48" s="7"/>
      <c r="B48" s="8"/>
      <c r="C48" s="8"/>
      <c r="D48" s="8"/>
    </row>
    <row r="49" spans="1:4" x14ac:dyDescent="0.3">
      <c r="A49" s="7"/>
      <c r="B49" s="8"/>
      <c r="C49" s="8"/>
      <c r="D49" s="8"/>
    </row>
    <row r="50" spans="1:4" x14ac:dyDescent="0.3">
      <c r="A50" s="7"/>
      <c r="B50" s="8"/>
      <c r="C50" s="8"/>
      <c r="D50" s="8"/>
    </row>
    <row r="51" spans="1:4" x14ac:dyDescent="0.3">
      <c r="A51" s="7"/>
      <c r="B51" s="8"/>
      <c r="C51" s="8"/>
      <c r="D51" s="8"/>
    </row>
    <row r="52" spans="1:4" x14ac:dyDescent="0.3">
      <c r="A52" s="7"/>
      <c r="B52" s="8"/>
      <c r="C52" s="8"/>
      <c r="D52" s="8"/>
    </row>
    <row r="53" spans="1:4" x14ac:dyDescent="0.3">
      <c r="A53" s="7"/>
      <c r="B53" s="8"/>
      <c r="C53" s="8"/>
      <c r="D53" s="8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A2FB-59B3-4FFF-BE86-04F4F6D0E0B6}">
  <dimension ref="A1:E61"/>
  <sheetViews>
    <sheetView zoomScale="75" zoomScaleNormal="75" workbookViewId="0">
      <selection activeCell="Y53" sqref="Y53"/>
    </sheetView>
  </sheetViews>
  <sheetFormatPr baseColWidth="10" defaultRowHeight="14.4" x14ac:dyDescent="0.3"/>
  <cols>
    <col min="1" max="1" width="17" bestFit="1" customWidth="1"/>
    <col min="2" max="2" width="22.33203125" bestFit="1" customWidth="1"/>
    <col min="3" max="3" width="6.21875" bestFit="1" customWidth="1"/>
    <col min="4" max="4" width="12" bestFit="1" customWidth="1"/>
    <col min="5" max="5" width="18.33203125" bestFit="1" customWidth="1"/>
    <col min="6" max="15" width="7.109375" bestFit="1" customWidth="1"/>
    <col min="16" max="16" width="10.44140625" bestFit="1" customWidth="1"/>
    <col min="17" max="17" width="8.109375" bestFit="1" customWidth="1"/>
    <col min="18" max="23" width="7.109375" bestFit="1" customWidth="1"/>
    <col min="24" max="24" width="9.44140625" bestFit="1" customWidth="1"/>
    <col min="25" max="25" width="11.5546875" bestFit="1" customWidth="1"/>
    <col min="26" max="33" width="6.109375" bestFit="1" customWidth="1"/>
    <col min="34" max="34" width="32.44140625" bestFit="1" customWidth="1"/>
    <col min="35" max="35" width="31.44140625" bestFit="1" customWidth="1"/>
  </cols>
  <sheetData>
    <row r="1" spans="1:5" x14ac:dyDescent="0.3">
      <c r="A1" s="1" t="s">
        <v>20</v>
      </c>
      <c r="B1" t="s">
        <v>66</v>
      </c>
    </row>
    <row r="3" spans="1:5" x14ac:dyDescent="0.3">
      <c r="A3" s="1" t="s">
        <v>52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3">
      <c r="A4" s="2" t="s">
        <v>4</v>
      </c>
      <c r="B4" s="9">
        <v>43</v>
      </c>
      <c r="C4" s="9">
        <v>121</v>
      </c>
      <c r="D4" s="9">
        <v>54</v>
      </c>
      <c r="E4" s="9">
        <v>67</v>
      </c>
    </row>
    <row r="5" spans="1:5" x14ac:dyDescent="0.3">
      <c r="A5" s="2" t="s">
        <v>5</v>
      </c>
      <c r="B5" s="9">
        <v>111</v>
      </c>
      <c r="C5" s="9">
        <v>63</v>
      </c>
      <c r="D5" s="9">
        <v>32</v>
      </c>
      <c r="E5" s="9">
        <v>31</v>
      </c>
    </row>
    <row r="6" spans="1:5" x14ac:dyDescent="0.3">
      <c r="A6" s="2" t="s">
        <v>6</v>
      </c>
      <c r="B6" s="9">
        <v>396</v>
      </c>
      <c r="C6" s="9">
        <v>39</v>
      </c>
      <c r="D6" s="9">
        <v>20</v>
      </c>
      <c r="E6" s="9">
        <v>19</v>
      </c>
    </row>
    <row r="7" spans="1:5" x14ac:dyDescent="0.3">
      <c r="A7" s="2" t="s">
        <v>7</v>
      </c>
      <c r="B7" s="9">
        <v>152</v>
      </c>
      <c r="C7" s="9">
        <v>60</v>
      </c>
      <c r="D7" s="9">
        <v>27</v>
      </c>
      <c r="E7" s="9">
        <v>33</v>
      </c>
    </row>
    <row r="8" spans="1:5" x14ac:dyDescent="0.3">
      <c r="A8" s="2" t="s">
        <v>8</v>
      </c>
      <c r="B8" s="9">
        <v>1322</v>
      </c>
      <c r="C8" s="9">
        <v>9</v>
      </c>
      <c r="D8" s="9">
        <v>3</v>
      </c>
      <c r="E8" s="9">
        <v>6</v>
      </c>
    </row>
    <row r="9" spans="1:5" x14ac:dyDescent="0.3">
      <c r="A9" s="2" t="s">
        <v>9</v>
      </c>
      <c r="B9" s="9">
        <v>4442</v>
      </c>
      <c r="C9" s="9">
        <v>5</v>
      </c>
      <c r="D9" s="9">
        <v>2</v>
      </c>
      <c r="E9" s="9">
        <v>3</v>
      </c>
    </row>
    <row r="10" spans="1:5" x14ac:dyDescent="0.3">
      <c r="A10" s="2" t="s">
        <v>10</v>
      </c>
      <c r="B10" s="9">
        <v>1111</v>
      </c>
      <c r="C10" s="9">
        <v>20</v>
      </c>
      <c r="D10" s="9">
        <v>10</v>
      </c>
      <c r="E10" s="9">
        <v>10</v>
      </c>
    </row>
    <row r="11" spans="1:5" x14ac:dyDescent="0.3">
      <c r="A11" s="2" t="s">
        <v>11</v>
      </c>
      <c r="B11" s="9">
        <v>4225</v>
      </c>
      <c r="C11" s="9">
        <v>6</v>
      </c>
      <c r="D11" s="9">
        <v>4</v>
      </c>
      <c r="E11" s="9">
        <v>2</v>
      </c>
    </row>
    <row r="12" spans="1:5" x14ac:dyDescent="0.3">
      <c r="A12" s="2" t="s">
        <v>12</v>
      </c>
      <c r="B12" s="9">
        <v>5208</v>
      </c>
      <c r="C12" s="9">
        <v>4</v>
      </c>
      <c r="D12" s="9">
        <v>2</v>
      </c>
      <c r="E12" s="9">
        <v>2</v>
      </c>
    </row>
    <row r="13" spans="1:5" x14ac:dyDescent="0.3">
      <c r="A13" s="2" t="s">
        <v>13</v>
      </c>
      <c r="B13" s="9">
        <v>3416</v>
      </c>
      <c r="C13" s="9">
        <v>7</v>
      </c>
      <c r="D13" s="9">
        <v>4</v>
      </c>
      <c r="E13" s="9">
        <v>3</v>
      </c>
    </row>
    <row r="14" spans="1:5" x14ac:dyDescent="0.3">
      <c r="A14" s="2" t="s">
        <v>14</v>
      </c>
      <c r="B14" s="9">
        <v>738</v>
      </c>
      <c r="C14" s="9">
        <v>32</v>
      </c>
      <c r="D14" s="9">
        <v>14</v>
      </c>
      <c r="E14" s="9">
        <v>18</v>
      </c>
    </row>
    <row r="15" spans="1:5" x14ac:dyDescent="0.3">
      <c r="A15" s="2" t="s">
        <v>15</v>
      </c>
      <c r="B15" s="9">
        <v>2533</v>
      </c>
      <c r="C15" s="9">
        <v>10</v>
      </c>
      <c r="D15" s="9">
        <v>6</v>
      </c>
      <c r="E15" s="9">
        <v>4</v>
      </c>
    </row>
    <row r="16" spans="1:5" x14ac:dyDescent="0.3">
      <c r="A16" s="2" t="s">
        <v>16</v>
      </c>
      <c r="B16" s="9">
        <v>6692</v>
      </c>
      <c r="C16" s="9">
        <v>6</v>
      </c>
      <c r="D16" s="9">
        <v>2</v>
      </c>
      <c r="E16" s="9">
        <v>4</v>
      </c>
    </row>
    <row r="17" spans="1:5" x14ac:dyDescent="0.3">
      <c r="A17" s="2" t="s">
        <v>17</v>
      </c>
      <c r="B17" s="9">
        <v>1803</v>
      </c>
      <c r="C17" s="9">
        <v>12</v>
      </c>
      <c r="D17" s="9">
        <v>6</v>
      </c>
      <c r="E17" s="9">
        <v>6</v>
      </c>
    </row>
    <row r="18" spans="1:5" x14ac:dyDescent="0.3">
      <c r="A18" s="2" t="s">
        <v>18</v>
      </c>
      <c r="B18" s="9">
        <v>1029</v>
      </c>
      <c r="C18" s="9">
        <v>21</v>
      </c>
      <c r="D18" s="9">
        <v>11</v>
      </c>
      <c r="E18" s="9">
        <v>10</v>
      </c>
    </row>
    <row r="19" spans="1:5" x14ac:dyDescent="0.3">
      <c r="A19" s="2" t="s">
        <v>19</v>
      </c>
      <c r="B19" s="9">
        <v>3383</v>
      </c>
      <c r="C19" s="9">
        <v>7</v>
      </c>
      <c r="D19" s="9">
        <v>3</v>
      </c>
      <c r="E19" s="9">
        <v>4</v>
      </c>
    </row>
    <row r="20" spans="1:5" x14ac:dyDescent="0.3">
      <c r="A20" s="2" t="s">
        <v>53</v>
      </c>
      <c r="B20" s="9">
        <v>36604</v>
      </c>
      <c r="C20" s="9">
        <v>422</v>
      </c>
      <c r="D20" s="9">
        <v>200</v>
      </c>
      <c r="E20" s="9">
        <v>222</v>
      </c>
    </row>
    <row r="23" spans="1:5" x14ac:dyDescent="0.3">
      <c r="B23" s="1" t="s">
        <v>58</v>
      </c>
    </row>
    <row r="24" spans="1:5" x14ac:dyDescent="0.3">
      <c r="A24" s="1" t="s">
        <v>59</v>
      </c>
      <c r="B24" t="s">
        <v>26</v>
      </c>
      <c r="C24" t="s">
        <v>44</v>
      </c>
      <c r="D24" t="s">
        <v>53</v>
      </c>
    </row>
    <row r="25" spans="1:5" x14ac:dyDescent="0.3">
      <c r="A25" s="2" t="s">
        <v>62</v>
      </c>
      <c r="B25" s="9">
        <v>15107</v>
      </c>
      <c r="C25" s="9">
        <v>21497</v>
      </c>
      <c r="D25" s="9">
        <v>36604</v>
      </c>
    </row>
    <row r="26" spans="1:5" x14ac:dyDescent="0.3">
      <c r="A26" s="2" t="s">
        <v>63</v>
      </c>
      <c r="B26" s="9">
        <v>239</v>
      </c>
      <c r="C26" s="9">
        <v>183</v>
      </c>
      <c r="D26" s="9">
        <v>422</v>
      </c>
    </row>
    <row r="27" spans="1:5" x14ac:dyDescent="0.3">
      <c r="A27" s="2" t="s">
        <v>64</v>
      </c>
      <c r="B27" s="9">
        <v>107</v>
      </c>
      <c r="C27" s="9">
        <v>93</v>
      </c>
      <c r="D27" s="9">
        <v>200</v>
      </c>
    </row>
    <row r="28" spans="1:5" x14ac:dyDescent="0.3">
      <c r="A28" s="2" t="s">
        <v>65</v>
      </c>
      <c r="B28" s="9">
        <v>132</v>
      </c>
      <c r="C28" s="9">
        <v>90</v>
      </c>
      <c r="D28" s="9">
        <v>222</v>
      </c>
    </row>
    <row r="31" spans="1:5" x14ac:dyDescent="0.3">
      <c r="A31" t="s">
        <v>60</v>
      </c>
      <c r="B31" t="s">
        <v>61</v>
      </c>
    </row>
    <row r="32" spans="1:5" x14ac:dyDescent="0.3">
      <c r="A32" t="s">
        <v>2</v>
      </c>
      <c r="B32">
        <v>0.42299999999999999</v>
      </c>
    </row>
    <row r="33" spans="1:4" x14ac:dyDescent="0.3">
      <c r="A33" t="s">
        <v>23</v>
      </c>
      <c r="B33">
        <v>-0.23430000000000001</v>
      </c>
    </row>
    <row r="34" spans="1:4" x14ac:dyDescent="0.3">
      <c r="A34" t="s">
        <v>21</v>
      </c>
      <c r="B34">
        <v>-0.1308</v>
      </c>
    </row>
    <row r="35" spans="1:4" x14ac:dyDescent="0.3">
      <c r="A35" t="s">
        <v>22</v>
      </c>
      <c r="B35">
        <v>-0.31819999999999998</v>
      </c>
    </row>
    <row r="37" spans="1:4" ht="57.6" x14ac:dyDescent="0.3">
      <c r="A37" s="5" t="s">
        <v>0</v>
      </c>
      <c r="B37" s="6" t="s">
        <v>67</v>
      </c>
      <c r="C37" s="6" t="s">
        <v>68</v>
      </c>
      <c r="D37" s="6" t="s">
        <v>61</v>
      </c>
    </row>
    <row r="38" spans="1:4" x14ac:dyDescent="0.3">
      <c r="A38" s="7" t="s">
        <v>4</v>
      </c>
      <c r="B38" s="8">
        <v>0.82099999999999995</v>
      </c>
      <c r="C38" s="8">
        <v>0.875</v>
      </c>
      <c r="D38" s="8">
        <f>(C38-B38)/B38</f>
        <v>6.5773447015834416E-2</v>
      </c>
    </row>
    <row r="39" spans="1:4" x14ac:dyDescent="0.3">
      <c r="A39" s="7" t="s">
        <v>5</v>
      </c>
      <c r="B39" s="8">
        <v>0.9</v>
      </c>
      <c r="C39" s="8">
        <v>1</v>
      </c>
      <c r="D39" s="8">
        <f t="shared" ref="D39:D52" si="0">(C39-B39)/B39</f>
        <v>0.11111111111111108</v>
      </c>
    </row>
    <row r="40" spans="1:4" x14ac:dyDescent="0.3">
      <c r="A40" s="7" t="s">
        <v>6</v>
      </c>
      <c r="B40" s="8">
        <v>0.78520000000000001</v>
      </c>
      <c r="C40" s="8">
        <v>0.81630000000000003</v>
      </c>
      <c r="D40" s="8">
        <f t="shared" si="0"/>
        <v>3.9607743250127378E-2</v>
      </c>
    </row>
    <row r="41" spans="1:4" x14ac:dyDescent="0.3">
      <c r="A41" s="7" t="s">
        <v>7</v>
      </c>
      <c r="B41" s="8">
        <v>0.83409999999999995</v>
      </c>
      <c r="C41" s="8">
        <v>0.87190000000000001</v>
      </c>
      <c r="D41" s="8">
        <f t="shared" si="0"/>
        <v>4.531830715741525E-2</v>
      </c>
    </row>
    <row r="42" spans="1:4" x14ac:dyDescent="0.3">
      <c r="A42" s="7" t="s">
        <v>8</v>
      </c>
      <c r="B42" s="8">
        <v>0.95</v>
      </c>
      <c r="C42" s="8">
        <v>1</v>
      </c>
      <c r="D42" s="8">
        <f t="shared" si="0"/>
        <v>5.2631578947368474E-2</v>
      </c>
    </row>
    <row r="43" spans="1:4" x14ac:dyDescent="0.3">
      <c r="A43" s="7" t="s">
        <v>9</v>
      </c>
      <c r="B43" s="8">
        <v>0.88200000000000001</v>
      </c>
      <c r="C43" s="8">
        <v>0.92310000000000003</v>
      </c>
      <c r="D43" s="8">
        <f t="shared" si="0"/>
        <v>4.659863945578234E-2</v>
      </c>
    </row>
    <row r="44" spans="1:4" x14ac:dyDescent="0.3">
      <c r="A44" s="7" t="s">
        <v>10</v>
      </c>
      <c r="B44" s="8">
        <v>0.90110000000000001</v>
      </c>
      <c r="C44" s="8">
        <v>0.92310000000000003</v>
      </c>
      <c r="D44" s="8">
        <f t="shared" si="0"/>
        <v>2.4414604372433712E-2</v>
      </c>
    </row>
    <row r="45" spans="1:4" x14ac:dyDescent="0.3">
      <c r="A45" s="7" t="s">
        <v>11</v>
      </c>
      <c r="B45" s="8">
        <v>1</v>
      </c>
      <c r="C45" s="8">
        <v>1</v>
      </c>
      <c r="D45" s="8">
        <f t="shared" si="0"/>
        <v>0</v>
      </c>
    </row>
    <row r="46" spans="1:4" x14ac:dyDescent="0.3">
      <c r="A46" s="7" t="s">
        <v>12</v>
      </c>
      <c r="B46" s="8">
        <v>0.96799999999999997</v>
      </c>
      <c r="C46" s="8">
        <v>1</v>
      </c>
      <c r="D46" s="8">
        <f t="shared" si="0"/>
        <v>3.305785123966945E-2</v>
      </c>
    </row>
    <row r="47" spans="1:4" x14ac:dyDescent="0.3">
      <c r="A47" s="7" t="s">
        <v>13</v>
      </c>
      <c r="B47" s="8">
        <v>0.94320000000000004</v>
      </c>
      <c r="C47" s="8">
        <v>1</v>
      </c>
      <c r="D47" s="8">
        <f t="shared" si="0"/>
        <v>6.0220525869380787E-2</v>
      </c>
    </row>
    <row r="48" spans="1:4" x14ac:dyDescent="0.3">
      <c r="A48" s="7" t="s">
        <v>14</v>
      </c>
      <c r="B48" s="8">
        <v>0.8417</v>
      </c>
      <c r="C48" s="8">
        <v>1</v>
      </c>
      <c r="D48" s="8">
        <f t="shared" si="0"/>
        <v>0.18807175953427588</v>
      </c>
    </row>
    <row r="49" spans="1:4" x14ac:dyDescent="0.3">
      <c r="A49" s="7" t="s">
        <v>15</v>
      </c>
      <c r="B49" s="8">
        <v>0.89429999999999998</v>
      </c>
      <c r="C49" s="8">
        <v>0.90600000000000003</v>
      </c>
      <c r="D49" s="8">
        <f t="shared" si="0"/>
        <v>1.3082858101308334E-2</v>
      </c>
    </row>
    <row r="50" spans="1:4" x14ac:dyDescent="0.3">
      <c r="A50" s="7" t="s">
        <v>16</v>
      </c>
      <c r="B50" s="8">
        <v>0.91269999999999996</v>
      </c>
      <c r="C50" s="8">
        <v>1</v>
      </c>
      <c r="D50" s="8">
        <f t="shared" si="0"/>
        <v>9.5650268434315816E-2</v>
      </c>
    </row>
    <row r="51" spans="1:4" x14ac:dyDescent="0.3">
      <c r="A51" s="7" t="s">
        <v>17</v>
      </c>
      <c r="B51" s="8">
        <v>0.82</v>
      </c>
      <c r="C51" s="8">
        <v>0.82909999999999995</v>
      </c>
      <c r="D51" s="8">
        <f t="shared" si="0"/>
        <v>1.1097560975609754E-2</v>
      </c>
    </row>
    <row r="52" spans="1:4" x14ac:dyDescent="0.3">
      <c r="A52" s="7" t="s">
        <v>18</v>
      </c>
      <c r="B52" s="8">
        <v>0.87250000000000005</v>
      </c>
      <c r="C52" s="8">
        <v>0.98729999999999996</v>
      </c>
      <c r="D52" s="8">
        <f t="shared" si="0"/>
        <v>0.13157593123209158</v>
      </c>
    </row>
    <row r="53" spans="1:4" x14ac:dyDescent="0.3">
      <c r="A53" s="7" t="s">
        <v>19</v>
      </c>
      <c r="B53" s="8">
        <v>0.97399999999999998</v>
      </c>
      <c r="C53" s="8">
        <v>1</v>
      </c>
      <c r="D53" s="8">
        <f>(C53-B53)/B53</f>
        <v>2.6694045174538012E-2</v>
      </c>
    </row>
    <row r="55" spans="1:4" x14ac:dyDescent="0.3">
      <c r="A55" s="1" t="s">
        <v>52</v>
      </c>
      <c r="B55" t="s">
        <v>69</v>
      </c>
      <c r="C55" t="s">
        <v>70</v>
      </c>
      <c r="D55" t="s">
        <v>71</v>
      </c>
    </row>
    <row r="56" spans="1:4" x14ac:dyDescent="0.3">
      <c r="A56" s="2" t="s">
        <v>14</v>
      </c>
      <c r="B56" s="4">
        <v>0.8417</v>
      </c>
      <c r="C56" s="4">
        <v>1</v>
      </c>
      <c r="D56" s="4">
        <v>0.18807175953427588</v>
      </c>
    </row>
    <row r="57" spans="1:4" x14ac:dyDescent="0.3">
      <c r="A57" s="2" t="s">
        <v>18</v>
      </c>
      <c r="B57" s="4">
        <v>0.87250000000000005</v>
      </c>
      <c r="C57" s="4">
        <v>0.98729999999999996</v>
      </c>
      <c r="D57" s="4">
        <v>0.13157593123209158</v>
      </c>
    </row>
    <row r="58" spans="1:4" x14ac:dyDescent="0.3">
      <c r="A58" s="2" t="s">
        <v>5</v>
      </c>
      <c r="B58" s="4">
        <v>0.9</v>
      </c>
      <c r="C58" s="4">
        <v>1</v>
      </c>
      <c r="D58" s="4">
        <v>0.11111111111111108</v>
      </c>
    </row>
    <row r="59" spans="1:4" x14ac:dyDescent="0.3">
      <c r="A59" s="2" t="s">
        <v>16</v>
      </c>
      <c r="B59" s="4">
        <v>0.91269999999999996</v>
      </c>
      <c r="C59" s="4">
        <v>1</v>
      </c>
      <c r="D59" s="4">
        <v>9.5650268434315816E-2</v>
      </c>
    </row>
    <row r="60" spans="1:4" x14ac:dyDescent="0.3">
      <c r="A60" s="2" t="s">
        <v>4</v>
      </c>
      <c r="B60" s="4">
        <v>0.82099999999999995</v>
      </c>
      <c r="C60" s="4">
        <v>0.875</v>
      </c>
      <c r="D60" s="4">
        <v>6.5773447015834416E-2</v>
      </c>
    </row>
    <row r="61" spans="1:4" x14ac:dyDescent="0.3">
      <c r="A61" s="2" t="s">
        <v>53</v>
      </c>
      <c r="B61" s="4">
        <v>4.3479000000000001</v>
      </c>
      <c r="C61" s="4">
        <v>4.8622999999999994</v>
      </c>
      <c r="D61" s="4">
        <v>0.59218251732762872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1520-F1C4-4682-AA14-B8C3AB2FDC0F}">
  <sheetPr>
    <pageSetUpPr fitToPage="1"/>
  </sheetPr>
  <dimension ref="A1"/>
  <sheetViews>
    <sheetView showGridLines="0" showRowColHeaders="0" tabSelected="1" zoomScale="68" zoomScaleNormal="68" workbookViewId="0">
      <selection activeCell="AC15" sqref="AC15"/>
    </sheetView>
  </sheetViews>
  <sheetFormatPr baseColWidth="10" defaultRowHeight="14.4" x14ac:dyDescent="0.3"/>
  <sheetData>
    <row r="1" spans="1:1" x14ac:dyDescent="0.3">
      <c r="A1" t="e" vm="1">
        <v>#VALUE!</v>
      </c>
    </row>
  </sheetData>
  <pageMargins left="0.25" right="0.25" top="0.75" bottom="0.75" header="0.3" footer="0.3"/>
  <pageSetup paperSize="8" scale="60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MARCH_APRIL_ANALYSIS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Manganiello</dc:creator>
  <cp:lastModifiedBy>Luciano Manganiello</cp:lastModifiedBy>
  <cp:lastPrinted>2026-05-24T00:44:49Z</cp:lastPrinted>
  <dcterms:created xsi:type="dcterms:W3CDTF">2026-05-18T17:33:25Z</dcterms:created>
  <dcterms:modified xsi:type="dcterms:W3CDTF">2026-05-24T01:02:08Z</dcterms:modified>
</cp:coreProperties>
</file>