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周呈陽\2_大學\1_大一~大四\大四\四下\數值分析\2023\"/>
    </mc:Choice>
  </mc:AlternateContent>
  <xr:revisionPtr revIDLastSave="0" documentId="13_ncr:1_{15DB412D-9552-46EA-9BA5-1E2418B2C6C2}" xr6:coauthVersionLast="47" xr6:coauthVersionMax="47" xr10:uidLastSave="{00000000-0000-0000-0000-000000000000}"/>
  <bookViews>
    <workbookView xWindow="22932" yWindow="-108" windowWidth="23256" windowHeight="12456" xr2:uid="{CA3A7C83-07CD-4D2E-B1B8-23AD6ACD9FB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J4" i="1"/>
  <c r="L6" i="1"/>
  <c r="L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E3" i="1"/>
  <c r="B4" i="1" l="1"/>
  <c r="D4" i="1" s="1"/>
  <c r="D5" i="1" l="1"/>
  <c r="E4" i="1"/>
  <c r="F3" i="1" l="1"/>
  <c r="E5" i="1"/>
  <c r="D6" i="1"/>
  <c r="D7" i="1" l="1"/>
  <c r="E6" i="1"/>
  <c r="D8" i="1" l="1"/>
  <c r="E7" i="1"/>
  <c r="D9" i="1" l="1"/>
  <c r="E8" i="1"/>
  <c r="F5" i="1"/>
  <c r="D10" i="1" l="1"/>
  <c r="E9" i="1"/>
  <c r="D11" i="1" l="1"/>
  <c r="E10" i="1"/>
  <c r="F7" i="1"/>
  <c r="F9" i="1" l="1"/>
  <c r="D12" i="1"/>
  <c r="E11" i="1"/>
  <c r="D13" i="1" l="1"/>
  <c r="E12" i="1"/>
  <c r="D14" i="1" l="1"/>
  <c r="E13" i="1"/>
  <c r="F11" i="1" s="1"/>
  <c r="D15" i="1" l="1"/>
  <c r="E14" i="1"/>
  <c r="F12" i="1" s="1"/>
  <c r="D16" i="1" l="1"/>
  <c r="E15" i="1"/>
  <c r="E16" i="1" l="1"/>
  <c r="D17" i="1"/>
  <c r="E17" i="1" l="1"/>
  <c r="D18" i="1"/>
  <c r="E18" i="1" l="1"/>
  <c r="D19" i="1"/>
  <c r="E19" i="1" s="1"/>
  <c r="F19" i="1" s="1"/>
  <c r="F17" i="1"/>
  <c r="F15" i="1"/>
  <c r="H4" i="1" l="1"/>
  <c r="H6" i="1" s="1"/>
</calcChain>
</file>

<file path=xl/sharedStrings.xml><?xml version="1.0" encoding="utf-8"?>
<sst xmlns="http://schemas.openxmlformats.org/spreadsheetml/2006/main" count="11" uniqueCount="9">
  <si>
    <t>辛普森法</t>
    <phoneticPr fontId="1" type="noConversion"/>
  </si>
  <si>
    <t>N</t>
    <phoneticPr fontId="1" type="noConversion"/>
  </si>
  <si>
    <t>學號末碼6</t>
    <phoneticPr fontId="1" type="noConversion"/>
  </si>
  <si>
    <t>H</t>
    <phoneticPr fontId="1" type="noConversion"/>
  </si>
  <si>
    <t>梯形法</t>
    <phoneticPr fontId="1" type="noConversion"/>
  </si>
  <si>
    <t>結果</t>
    <phoneticPr fontId="1" type="noConversion"/>
  </si>
  <si>
    <t>誤差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</si>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</sst>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COS(X)</a:t>
            </a:r>
            <a:endParaRPr lang="zh-TW" altLang="en-US"/>
          </a:p>
        </c:rich>
      </c:tx>
      <c:layout>
        <c:manualLayout>
          <c:xMode val="edge"/>
          <c:yMode val="edge"/>
          <c:x val="0.4111111111111110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工作表1!$D$3:$D$19</c:f>
              <c:numCache>
                <c:formatCode>General</c:formatCode>
                <c:ptCount val="17"/>
                <c:pt idx="0">
                  <c:v>0</c:v>
                </c:pt>
                <c:pt idx="1">
                  <c:v>0.39269908169872414</c:v>
                </c:pt>
                <c:pt idx="2">
                  <c:v>0.78539816339744828</c:v>
                </c:pt>
                <c:pt idx="3">
                  <c:v>1.1780972450961724</c:v>
                </c:pt>
                <c:pt idx="4">
                  <c:v>1.5707963267948966</c:v>
                </c:pt>
                <c:pt idx="5">
                  <c:v>1.9634954084936207</c:v>
                </c:pt>
                <c:pt idx="6">
                  <c:v>2.3561944901923448</c:v>
                </c:pt>
                <c:pt idx="7">
                  <c:v>2.748893571891069</c:v>
                </c:pt>
                <c:pt idx="8">
                  <c:v>3.1415926535897931</c:v>
                </c:pt>
                <c:pt idx="9">
                  <c:v>3.5342917352885173</c:v>
                </c:pt>
                <c:pt idx="10">
                  <c:v>3.9269908169872414</c:v>
                </c:pt>
                <c:pt idx="11">
                  <c:v>4.3196898986859651</c:v>
                </c:pt>
                <c:pt idx="12">
                  <c:v>4.7123889803846897</c:v>
                </c:pt>
                <c:pt idx="13">
                  <c:v>5.1050880620834143</c:v>
                </c:pt>
                <c:pt idx="14">
                  <c:v>5.4977871437821388</c:v>
                </c:pt>
                <c:pt idx="15">
                  <c:v>5.8904862254808634</c:v>
                </c:pt>
                <c:pt idx="16">
                  <c:v>6.283185307179588</c:v>
                </c:pt>
              </c:numCache>
            </c:numRef>
          </c:xVal>
          <c:yVal>
            <c:numRef>
              <c:f>工作表1!$E$3:$E$19</c:f>
              <c:numCache>
                <c:formatCode>General</c:formatCode>
                <c:ptCount val="17"/>
                <c:pt idx="0">
                  <c:v>1</c:v>
                </c:pt>
                <c:pt idx="1">
                  <c:v>0.92387953251128674</c:v>
                </c:pt>
                <c:pt idx="2">
                  <c:v>0.70710678118654757</c:v>
                </c:pt>
                <c:pt idx="3">
                  <c:v>0.38268343236508984</c:v>
                </c:pt>
                <c:pt idx="4">
                  <c:v>6.1257422745431001E-17</c:v>
                </c:pt>
                <c:pt idx="5">
                  <c:v>-0.38268343236508973</c:v>
                </c:pt>
                <c:pt idx="6">
                  <c:v>-0.70710678118654746</c:v>
                </c:pt>
                <c:pt idx="7">
                  <c:v>-0.92387953251128674</c:v>
                </c:pt>
                <c:pt idx="8">
                  <c:v>-1</c:v>
                </c:pt>
                <c:pt idx="9">
                  <c:v>-0.92387953251128685</c:v>
                </c:pt>
                <c:pt idx="10">
                  <c:v>-0.70710678118654768</c:v>
                </c:pt>
                <c:pt idx="11">
                  <c:v>-0.38268343236509034</c:v>
                </c:pt>
                <c:pt idx="12">
                  <c:v>-1.83772268236293E-16</c:v>
                </c:pt>
                <c:pt idx="13">
                  <c:v>0.38268343236509</c:v>
                </c:pt>
                <c:pt idx="14">
                  <c:v>0.70710678118654802</c:v>
                </c:pt>
                <c:pt idx="15">
                  <c:v>0.92387953251128718</c:v>
                </c:pt>
                <c:pt idx="1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A7F-4B22-B2ED-EAC86C5600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3347711"/>
        <c:axId val="1153341951"/>
      </c:scatterChart>
      <c:valAx>
        <c:axId val="1153347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3341951"/>
        <c:crosses val="autoZero"/>
        <c:crossBetween val="midCat"/>
      </c:valAx>
      <c:valAx>
        <c:axId val="1153341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53347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247650</xdr:colOff>
      <xdr:row>2</xdr:row>
      <xdr:rowOff>167640</xdr:rowOff>
    </xdr:from>
    <xdr:to>
      <xdr:col>19</xdr:col>
      <xdr:colOff>552450</xdr:colOff>
      <xdr:row>16</xdr:row>
      <xdr:rowOff>30480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F67C31D-E66F-5A17-3F47-E04EAD93E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4AD5E-3E01-4C2F-A98C-9953D7FD00F8}">
  <dimension ref="A1:L19"/>
  <sheetViews>
    <sheetView tabSelected="1" workbookViewId="0">
      <selection activeCell="H14" sqref="H14"/>
    </sheetView>
  </sheetViews>
  <sheetFormatPr defaultRowHeight="16.2" x14ac:dyDescent="0.3"/>
  <cols>
    <col min="1" max="1" width="11.6640625" customWidth="1"/>
    <col min="2" max="2" width="13.44140625" customWidth="1"/>
    <col min="4" max="4" width="11.109375" customWidth="1"/>
    <col min="6" max="6" width="13.5546875" customWidth="1"/>
    <col min="8" max="8" width="12.33203125" customWidth="1"/>
    <col min="10" max="10" width="12.77734375" customWidth="1"/>
  </cols>
  <sheetData>
    <row r="1" spans="1:12" x14ac:dyDescent="0.3">
      <c r="D1" t="s">
        <v>7</v>
      </c>
      <c r="E1" t="s">
        <v>8</v>
      </c>
      <c r="F1" t="s">
        <v>0</v>
      </c>
      <c r="J1" t="s">
        <v>4</v>
      </c>
    </row>
    <row r="2" spans="1:12" x14ac:dyDescent="0.3">
      <c r="A2" t="s">
        <v>2</v>
      </c>
    </row>
    <row r="3" spans="1:12" x14ac:dyDescent="0.3">
      <c r="A3" t="s">
        <v>1</v>
      </c>
      <c r="B3">
        <v>16</v>
      </c>
      <c r="D3">
        <v>0</v>
      </c>
      <c r="E3">
        <f>COS(D3)</f>
        <v>1</v>
      </c>
      <c r="F3">
        <f>E3+4*E4+E5</f>
        <v>5.4026249112316949</v>
      </c>
      <c r="H3" t="s">
        <v>5</v>
      </c>
      <c r="L3" t="s">
        <v>5</v>
      </c>
    </row>
    <row r="4" spans="1:12" x14ac:dyDescent="0.3">
      <c r="A4" t="s">
        <v>3</v>
      </c>
      <c r="B4">
        <f>2*PI()/B3</f>
        <v>0.39269908169872414</v>
      </c>
      <c r="D4">
        <f>D3+$B$4</f>
        <v>0.39269908169872414</v>
      </c>
      <c r="E4">
        <f t="shared" ref="E4:E19" si="0">COS(D4)</f>
        <v>0.92387953251128674</v>
      </c>
      <c r="H4">
        <f>SUM(F3:F19)*B4/3</f>
        <v>-0.117436605270046</v>
      </c>
      <c r="J4">
        <f>(E3+E4)*B$4/2</f>
        <v>0.37775286285807652</v>
      </c>
      <c r="L4">
        <f>SUM(J4:J19)</f>
        <v>0</v>
      </c>
    </row>
    <row r="5" spans="1:12" x14ac:dyDescent="0.3">
      <c r="D5">
        <f>D4+$B$4</f>
        <v>0.78539816339744828</v>
      </c>
      <c r="E5">
        <f t="shared" si="0"/>
        <v>0.70710678118654757</v>
      </c>
      <c r="F5">
        <f>E5+4*E6+E7</f>
        <v>2.2378405106469068</v>
      </c>
      <c r="H5" t="s">
        <v>6</v>
      </c>
      <c r="J5">
        <f t="shared" ref="J4:J19" si="1">(E4+E5)*B$4/2</f>
        <v>0.32024341382616339</v>
      </c>
      <c r="L5" t="s">
        <v>6</v>
      </c>
    </row>
    <row r="6" spans="1:12" x14ac:dyDescent="0.3">
      <c r="D6">
        <f t="shared" ref="D6:D19" si="2">D5+$B$4</f>
        <v>1.1780972450961724</v>
      </c>
      <c r="E6">
        <f t="shared" si="0"/>
        <v>0.38268343236508984</v>
      </c>
      <c r="H6">
        <f>0-H4</f>
        <v>0.117436605270046</v>
      </c>
      <c r="J6">
        <f t="shared" si="1"/>
        <v>0.21397980805299227</v>
      </c>
      <c r="L6">
        <f>0-L4</f>
        <v>0</v>
      </c>
    </row>
    <row r="7" spans="1:12" x14ac:dyDescent="0.3">
      <c r="D7">
        <f t="shared" si="2"/>
        <v>1.5707963267948966</v>
      </c>
      <c r="E7">
        <f t="shared" si="0"/>
        <v>6.1257422745431001E-17</v>
      </c>
      <c r="F7">
        <f>E7+4*E8+E9</f>
        <v>-2.2378405106469064</v>
      </c>
      <c r="J7">
        <f t="shared" si="1"/>
        <v>7.5139716235543302E-2</v>
      </c>
    </row>
    <row r="8" spans="1:12" x14ac:dyDescent="0.3">
      <c r="D8">
        <f t="shared" si="2"/>
        <v>1.9634954084936207</v>
      </c>
      <c r="E8">
        <f t="shared" si="0"/>
        <v>-0.38268343236508973</v>
      </c>
      <c r="J8">
        <f t="shared" si="1"/>
        <v>-7.5139716235543261E-2</v>
      </c>
    </row>
    <row r="9" spans="1:12" x14ac:dyDescent="0.3">
      <c r="D9">
        <f t="shared" si="2"/>
        <v>2.3561944901923448</v>
      </c>
      <c r="E9">
        <f t="shared" si="0"/>
        <v>-0.70710678118654746</v>
      </c>
      <c r="F9">
        <f>E9+4*E10+E11</f>
        <v>-5.402624911231694</v>
      </c>
      <c r="J9">
        <f t="shared" si="1"/>
        <v>-0.21397980805299219</v>
      </c>
    </row>
    <row r="10" spans="1:12" x14ac:dyDescent="0.3">
      <c r="D10">
        <f t="shared" si="2"/>
        <v>2.748893571891069</v>
      </c>
      <c r="E10">
        <f t="shared" si="0"/>
        <v>-0.92387953251128674</v>
      </c>
      <c r="J10">
        <f t="shared" si="1"/>
        <v>-0.32024341382616334</v>
      </c>
    </row>
    <row r="11" spans="1:12" x14ac:dyDescent="0.3">
      <c r="D11">
        <f t="shared" si="2"/>
        <v>3.1415926535897931</v>
      </c>
      <c r="E11">
        <f t="shared" si="0"/>
        <v>-1</v>
      </c>
      <c r="F11">
        <f>E11+4*E12+E13</f>
        <v>-5.4026249112316957</v>
      </c>
      <c r="J11">
        <f t="shared" si="1"/>
        <v>-0.37775286285807652</v>
      </c>
    </row>
    <row r="12" spans="1:12" x14ac:dyDescent="0.3">
      <c r="D12">
        <f t="shared" si="2"/>
        <v>3.5342917352885173</v>
      </c>
      <c r="E12">
        <f t="shared" si="0"/>
        <v>-0.92387953251128685</v>
      </c>
      <c r="F12">
        <f>E12+4*E13+E14</f>
        <v>-4.1349900896225682</v>
      </c>
      <c r="J12">
        <f t="shared" si="1"/>
        <v>-0.37775286285807652</v>
      </c>
    </row>
    <row r="13" spans="1:12" x14ac:dyDescent="0.3">
      <c r="D13">
        <f t="shared" si="2"/>
        <v>3.9269908169872414</v>
      </c>
      <c r="E13">
        <f t="shared" si="0"/>
        <v>-0.70710678118654768</v>
      </c>
      <c r="J13">
        <f t="shared" si="1"/>
        <v>-0.32024341382616339</v>
      </c>
    </row>
    <row r="14" spans="1:12" x14ac:dyDescent="0.3">
      <c r="D14">
        <f t="shared" si="2"/>
        <v>4.3196898986859651</v>
      </c>
      <c r="E14">
        <f t="shared" si="0"/>
        <v>-0.38268343236509034</v>
      </c>
      <c r="J14">
        <f t="shared" si="1"/>
        <v>-0.21397980805299235</v>
      </c>
    </row>
    <row r="15" spans="1:12" x14ac:dyDescent="0.3">
      <c r="D15">
        <f t="shared" si="2"/>
        <v>4.7123889803846897</v>
      </c>
      <c r="E15">
        <f t="shared" si="0"/>
        <v>-1.83772268236293E-16</v>
      </c>
      <c r="F15">
        <f>E15+4*E16+E17</f>
        <v>2.2378405106469077</v>
      </c>
      <c r="J15">
        <f t="shared" si="1"/>
        <v>-7.5139716235543427E-2</v>
      </c>
    </row>
    <row r="16" spans="1:12" x14ac:dyDescent="0.3">
      <c r="D16">
        <f t="shared" si="2"/>
        <v>5.1050880620834143</v>
      </c>
      <c r="E16">
        <f t="shared" si="0"/>
        <v>0.38268343236509</v>
      </c>
      <c r="J16">
        <f t="shared" si="1"/>
        <v>7.5139716235543288E-2</v>
      </c>
    </row>
    <row r="17" spans="4:10" x14ac:dyDescent="0.3">
      <c r="D17">
        <f t="shared" si="2"/>
        <v>5.4977871437821388</v>
      </c>
      <c r="E17">
        <f t="shared" si="0"/>
        <v>0.70710678118654802</v>
      </c>
      <c r="F17">
        <f>E17+4*E18+E19</f>
        <v>5.4026249112316966</v>
      </c>
      <c r="J17">
        <f t="shared" si="1"/>
        <v>0.21397980805299235</v>
      </c>
    </row>
    <row r="18" spans="4:10" x14ac:dyDescent="0.3">
      <c r="D18">
        <f t="shared" si="2"/>
        <v>5.8904862254808634</v>
      </c>
      <c r="E18">
        <f t="shared" si="0"/>
        <v>0.92387953251128718</v>
      </c>
      <c r="J18">
        <f t="shared" si="1"/>
        <v>0.32024341382616356</v>
      </c>
    </row>
    <row r="19" spans="4:10" x14ac:dyDescent="0.3">
      <c r="D19">
        <f t="shared" si="2"/>
        <v>6.283185307179588</v>
      </c>
      <c r="E19">
        <f t="shared" si="0"/>
        <v>1</v>
      </c>
      <c r="F19">
        <f>E19+4*E21+E22</f>
        <v>1</v>
      </c>
      <c r="J19">
        <f>(E18+E19)*B$4/2</f>
        <v>0.37775286285807658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2023-05-23T14:00:14Z</dcterms:created>
  <dcterms:modified xsi:type="dcterms:W3CDTF">2023-05-23T14:19:50Z</dcterms:modified>
</cp:coreProperties>
</file>