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lsaf\Documents\My Box Files\K410-P481\2014.2 (Fall 2014)\Chapter 7. Forecasting\"/>
    </mc:Choice>
  </mc:AlternateContent>
  <bookViews>
    <workbookView xWindow="720" yWindow="405" windowWidth="17955" windowHeight="6630"/>
  </bookViews>
  <sheets>
    <sheet name="Static Forecasting" sheetId="1" r:id="rId1"/>
    <sheet name="Sheet2" sheetId="2" r:id="rId2"/>
    <sheet name="Sheet3" sheetId="3" r:id="rId3"/>
    <sheet name="_STDS_DG22C155B1" sheetId="4" state="hidden" r:id="rId4"/>
    <sheet name="Time Series" sheetId="5" r:id="rId5"/>
    <sheet name="Regression" sheetId="6" r:id="rId6"/>
  </sheets>
  <definedNames>
    <definedName name="PalisadeReportWorksheetCreatedBy" localSheetId="5" hidden="1">"StatTools"</definedName>
    <definedName name="PalisadeReportWorksheetCreatedBy" localSheetId="4" hidden="1">"StatTools"</definedName>
    <definedName name="ST_DeseasonalizedData">'Static Forecasting'!$E$2:$E$7</definedName>
    <definedName name="ST_Enrollment">'Static Forecasting'!$D$2:$D$7</definedName>
    <definedName name="ST_Period">'Static Forecasting'!$B$2:$B$7</definedName>
    <definedName name="ST_Time">'Static Forecasting'!$C$2:$C$7</definedName>
    <definedName name="ST_Year">'Static Forecasting'!$A$2:$A$7</definedName>
    <definedName name="StatToolsHeader" localSheetId="5">Regression!$1:$6</definedName>
    <definedName name="StatToolsHeader" localSheetId="4">'Time Series'!$1:$5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"U_x0001_VG2772EA212449C3ED_x0001_"</definedName>
    <definedName name="STWBD_StatToolsRegression_VariableListIndependent" hidden="1">1</definedName>
    <definedName name="STWBD_StatToolsRegression_VariableListIndependent_1" hidden="1">"U_x0001_VG49D00A52E5E17BE_x0001_"</definedName>
    <definedName name="STWBD_StatToolsRegression_VarSelectorDefaultDataSet" hidden="1">"DG22C155B1"</definedName>
    <definedName name="STWBD_StatToolsTimeSeriesGraph_DefaultUseLabelVariable" hidden="1">"FALSE"</definedName>
    <definedName name="STWBD_StatToolsTimeSeriesGraph_HasDefaultInfo" hidden="1">"TRUE"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2</definedName>
    <definedName name="STWBD_StatToolsTimeSeriesGraph_VariableList_1" hidden="1">"U_x0001_VG1B0647602EB0EC90_x0001_"</definedName>
    <definedName name="STWBD_StatToolsTimeSeriesGraph_VariableList_2" hidden="1">"U_x0001_VG2772EA212449C3ED_x0001_"</definedName>
    <definedName name="STWBD_StatToolsTimeSeriesGraph_VarSelectorDefaultDataSet" hidden="1">"DG22C155B1"</definedName>
  </definedNames>
  <calcPr calcId="152511"/>
</workbook>
</file>

<file path=xl/calcChain.xml><?xml version="1.0" encoding="utf-8"?>
<calcChain xmlns="http://schemas.openxmlformats.org/spreadsheetml/2006/main">
  <c r="D9" i="1" l="1"/>
  <c r="D10" i="1"/>
  <c r="D8" i="1"/>
  <c r="F8" i="1"/>
  <c r="F10" i="1"/>
  <c r="F9" i="1"/>
  <c r="I3" i="1"/>
  <c r="I4" i="1"/>
  <c r="I2" i="1"/>
  <c r="G3" i="1"/>
  <c r="G4" i="1"/>
  <c r="G5" i="1"/>
  <c r="G6" i="1"/>
  <c r="G7" i="1"/>
  <c r="G2" i="1"/>
  <c r="K1" i="1"/>
  <c r="F3" i="1" s="1"/>
  <c r="I1" i="1"/>
  <c r="F6" i="1" s="1"/>
  <c r="B9" i="4"/>
  <c r="B25" i="4"/>
  <c r="B22" i="4"/>
  <c r="B19" i="4"/>
  <c r="B16" i="4"/>
  <c r="B13" i="4"/>
  <c r="B7" i="4"/>
  <c r="B3" i="4"/>
  <c r="E4" i="1"/>
  <c r="E5" i="1"/>
  <c r="E6" i="1"/>
  <c r="E3" i="1"/>
  <c r="F5" i="1" l="1"/>
  <c r="F2" i="1"/>
  <c r="F4" i="1"/>
  <c r="F7" i="1"/>
</calcChain>
</file>

<file path=xl/comments1.xml><?xml version="1.0" encoding="utf-8"?>
<comments xmlns="http://schemas.openxmlformats.org/spreadsheetml/2006/main">
  <authors>
    <author>Alex F. Mills</author>
  </authors>
  <commentList>
    <comment ref="B9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sharedStrings.xml><?xml version="1.0" encoding="utf-8"?>
<sst xmlns="http://schemas.openxmlformats.org/spreadsheetml/2006/main" count="126" uniqueCount="108">
  <si>
    <t>Year</t>
  </si>
  <si>
    <t>Period</t>
  </si>
  <si>
    <t>Enrollment</t>
  </si>
  <si>
    <t>Fall</t>
  </si>
  <si>
    <t>Spring</t>
  </si>
  <si>
    <t>Summer</t>
  </si>
  <si>
    <t>Time</t>
  </si>
  <si>
    <t>Deseasonalized Data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</si>
  <si>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</si>
  <si>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</si>
  <si>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</si>
  <si>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</si>
  <si>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</si>
  <si>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</si>
  <si>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</si>
  <si>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</si>
  <si>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</si>
  <si>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</si>
  <si>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Enrollment Data</t>
  </si>
  <si>
    <t>GUID</t>
  </si>
  <si>
    <t>DG22C155B1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</si>
  <si>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</si>
  <si>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</si>
  <si>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</si>
  <si>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</si>
  <si>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</si>
  <si>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</si>
  <si>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</si>
  <si>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</si>
  <si>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</si>
  <si>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</si>
  <si>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VGF81A3FE13252990</t>
  </si>
  <si>
    <t>var1</t>
  </si>
  <si>
    <t>ST_Year</t>
  </si>
  <si>
    <t>1 : Ranges</t>
  </si>
  <si>
    <t>1 : MultiRefs</t>
  </si>
  <si>
    <t>2 : Info</t>
  </si>
  <si>
    <t>VG11D0A1D022068913</t>
  </si>
  <si>
    <t>var2</t>
  </si>
  <si>
    <t>ST_Period</t>
  </si>
  <si>
    <t>2 : Ranges</t>
  </si>
  <si>
    <t>2 : MultiRefs</t>
  </si>
  <si>
    <t>3 : Info</t>
  </si>
  <si>
    <t>VG49D00A52E5E17BE</t>
  </si>
  <si>
    <t>var3</t>
  </si>
  <si>
    <t>ST_Time</t>
  </si>
  <si>
    <t>3 : Ranges</t>
  </si>
  <si>
    <t>3 : MultiRefs</t>
  </si>
  <si>
    <t>4 : Info</t>
  </si>
  <si>
    <t>VG1B0647602EB0EC90</t>
  </si>
  <si>
    <t>var4</t>
  </si>
  <si>
    <t>ST_Enrollment</t>
  </si>
  <si>
    <t>4 : Ranges</t>
  </si>
  <si>
    <t>4 : MultiRefs</t>
  </si>
  <si>
    <t>5 : Info</t>
  </si>
  <si>
    <t>VG2772EA212449C3ED</t>
  </si>
  <si>
    <t>var5</t>
  </si>
  <si>
    <t>ST_DeseasonalizedData</t>
  </si>
  <si>
    <t>5 : Ranges</t>
  </si>
  <si>
    <t>5 : MultiRefs</t>
  </si>
  <si>
    <t>StatTools Report</t>
  </si>
  <si>
    <t>Analysis:</t>
  </si>
  <si>
    <t>Time Series Graph</t>
  </si>
  <si>
    <t>Performed By:</t>
  </si>
  <si>
    <t>Alex F. Mills</t>
  </si>
  <si>
    <t>Date:</t>
  </si>
  <si>
    <t>Wednesday, August 27, 2014</t>
  </si>
  <si>
    <t>Updating:</t>
  </si>
  <si>
    <t>Live</t>
  </si>
  <si>
    <t>Regression</t>
  </si>
  <si>
    <t>Static</t>
  </si>
  <si>
    <t>Variable:</t>
  </si>
  <si>
    <t>Multiple Regression for Deseasonalized Data</t>
  </si>
  <si>
    <t>ANOVA Table</t>
  </si>
  <si>
    <t>Regression Table</t>
  </si>
  <si>
    <t>Multiple</t>
  </si>
  <si>
    <t>R</t>
  </si>
  <si>
    <t>R-Square</t>
  </si>
  <si>
    <t>Adjusted</t>
  </si>
  <si>
    <t xml:space="preserve">StErr of </t>
  </si>
  <si>
    <t>Estimate</t>
  </si>
  <si>
    <t>Summary</t>
  </si>
  <si>
    <t>Degrees of</t>
  </si>
  <si>
    <t>Freedom</t>
  </si>
  <si>
    <t xml:space="preserve">Sum of </t>
  </si>
  <si>
    <t>Squares</t>
  </si>
  <si>
    <t xml:space="preserve">Mean of </t>
  </si>
  <si>
    <t>F-Ratio</t>
  </si>
  <si>
    <t>p-Value</t>
  </si>
  <si>
    <t>Explained</t>
  </si>
  <si>
    <t>Unexplained</t>
  </si>
  <si>
    <t>Coefficient</t>
  </si>
  <si>
    <t>Standard</t>
  </si>
  <si>
    <t>Error</t>
  </si>
  <si>
    <t>t-Value</t>
  </si>
  <si>
    <t>Confidence Interval 95%</t>
  </si>
  <si>
    <t>Lower</t>
  </si>
  <si>
    <t>Upper</t>
  </si>
  <si>
    <t>Constant</t>
  </si>
  <si>
    <t>DESEASONALIZED DATA = 33.6667 + 3.8333 * TIME</t>
  </si>
  <si>
    <t>Level (0)</t>
  </si>
  <si>
    <t>Trend</t>
  </si>
  <si>
    <t>Level</t>
  </si>
  <si>
    <t>Seasonal Factor Estimates</t>
  </si>
  <si>
    <t>SF Fall</t>
  </si>
  <si>
    <t>SF Spring</t>
  </si>
  <si>
    <t>SF Summer</t>
  </si>
  <si>
    <t>( LEVEL(0) + T*TREND ) *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</si>
</sst>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[&lt;0.0001]&quot;&lt; 0.0001&quot;;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1" xfId="0" applyFont="1" applyFill="1" applyBorder="1"/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2" xfId="0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Series of Enrollment / Enrollment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333399"/>
              </a:solidFill>
              <a:prstDash val="solid"/>
            </a:ln>
          </c:spPr>
          <c:marker>
            <c:symbol val="diamond"/>
            <c:size val="3"/>
          </c:marker>
          <c:val>
            <c:numRef>
              <c:f>'Static Forecasting'!$D$2:$D$7</c:f>
              <c:numCache>
                <c:formatCode>General</c:formatCode>
                <c:ptCount val="6"/>
                <c:pt idx="0">
                  <c:v>30</c:v>
                </c:pt>
                <c:pt idx="1">
                  <c:v>80</c:v>
                </c:pt>
                <c:pt idx="2">
                  <c:v>15</c:v>
                </c:pt>
                <c:pt idx="3">
                  <c:v>40</c:v>
                </c:pt>
                <c:pt idx="4">
                  <c:v>90</c:v>
                </c:pt>
                <c:pt idx="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28288"/>
        <c:axId val="349728680"/>
      </c:lineChart>
      <c:catAx>
        <c:axId val="3497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49728680"/>
        <c:crosses val="autoZero"/>
        <c:auto val="1"/>
        <c:lblAlgn val="ctr"/>
        <c:lblOffset val="100"/>
        <c:noMultiLvlLbl val="0"/>
      </c:catAx>
      <c:valAx>
        <c:axId val="349728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49728288"/>
        <c:crosses val="autoZero"/>
        <c:crossBetween val="between"/>
      </c:valAx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Series of Deseasonalized Data / Enrollment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Forecasting'!$E$2</c:f>
              <c:strCache>
                <c:ptCount val="1"/>
              </c:strCache>
            </c:strRef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diamond"/>
            <c:size val="3"/>
          </c:marker>
          <c:val>
            <c:numRef>
              <c:f>'Static Forecasting'!$E$3:$E$7</c:f>
              <c:numCache>
                <c:formatCode>0.0</c:formatCode>
                <c:ptCount val="5"/>
                <c:pt idx="0">
                  <c:v>41.666666666666664</c:v>
                </c:pt>
                <c:pt idx="1">
                  <c:v>45</c:v>
                </c:pt>
                <c:pt idx="2">
                  <c:v>48.333333333333336</c:v>
                </c:pt>
                <c:pt idx="3">
                  <c:v>53.333333333333336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27896"/>
        <c:axId val="349727504"/>
      </c:lineChart>
      <c:catAx>
        <c:axId val="34972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Observation #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49727504"/>
        <c:crosses val="autoZero"/>
        <c:auto val="1"/>
        <c:lblAlgn val="ctr"/>
        <c:lblOffset val="100"/>
        <c:noMultiLvlLbl val="0"/>
      </c:catAx>
      <c:valAx>
        <c:axId val="34972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49727896"/>
        <c:crosses val="autoZero"/>
        <c:crossBetween val="between"/>
      </c:valAx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600075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23</xdr:row>
      <xdr:rowOff>0</xdr:rowOff>
    </xdr:from>
    <xdr:to>
      <xdr:col>5</xdr:col>
      <xdr:colOff>600075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15062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15062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15062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15062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15062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15062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15062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15062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15062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15062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2" name="gwm_17333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3" name="gwm_17333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4" name="gwm_17333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5" name="gwm_17333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6" name="gwm_17333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7" name="gwm_17333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8" name="gwm_17333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9" name="gwm_17333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0" name="gwm_17333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1" name="gwm_17333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45" zoomScaleNormal="145" workbookViewId="0">
      <selection activeCell="D8" sqref="D8"/>
    </sheetView>
  </sheetViews>
  <sheetFormatPr defaultRowHeight="15" x14ac:dyDescent="0.25"/>
  <cols>
    <col min="4" max="4" width="10.85546875" customWidth="1"/>
  </cols>
  <sheetData>
    <row r="1" spans="1:11" ht="60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102</v>
      </c>
      <c r="G1" s="1" t="s">
        <v>103</v>
      </c>
      <c r="H1" s="1" t="s">
        <v>100</v>
      </c>
      <c r="I1" s="27">
        <f>Regression!B19</f>
        <v>33.666666666666742</v>
      </c>
      <c r="J1" s="1" t="s">
        <v>101</v>
      </c>
      <c r="K1" s="27">
        <f>Regression!B20</f>
        <v>3.8333333333333144</v>
      </c>
    </row>
    <row r="2" spans="1:11" x14ac:dyDescent="0.25">
      <c r="A2">
        <v>1</v>
      </c>
      <c r="B2" t="s">
        <v>3</v>
      </c>
      <c r="C2">
        <v>1</v>
      </c>
      <c r="D2" s="2">
        <v>30</v>
      </c>
      <c r="F2" s="3">
        <f>$I$1+$K$1*C2</f>
        <v>37.500000000000057</v>
      </c>
      <c r="G2" s="3">
        <f>D2/F2</f>
        <v>0.79999999999999882</v>
      </c>
      <c r="H2" s="26" t="s">
        <v>104</v>
      </c>
      <c r="I2" s="28">
        <f>AVERAGE(G2,G5)</f>
        <v>0.80816326530612193</v>
      </c>
    </row>
    <row r="3" spans="1:11" x14ac:dyDescent="0.25">
      <c r="A3">
        <v>1</v>
      </c>
      <c r="B3" t="s">
        <v>4</v>
      </c>
      <c r="C3">
        <v>2</v>
      </c>
      <c r="D3" s="2">
        <v>80</v>
      </c>
      <c r="E3" s="3">
        <f>AVERAGE(D2:D4)</f>
        <v>41.666666666666664</v>
      </c>
      <c r="F3" s="3">
        <f t="shared" ref="F3:F10" si="0">$I$1+$K$1*C3</f>
        <v>41.333333333333371</v>
      </c>
      <c r="G3" s="3">
        <f t="shared" ref="G3:G7" si="1">D3/F3</f>
        <v>1.9354838709677402</v>
      </c>
      <c r="H3" s="26" t="s">
        <v>105</v>
      </c>
      <c r="I3" s="28">
        <f t="shared" ref="I3:I4" si="2">AVERAGE(G3,G6)</f>
        <v>1.819476951256741</v>
      </c>
    </row>
    <row r="4" spans="1:11" x14ac:dyDescent="0.25">
      <c r="A4">
        <v>1</v>
      </c>
      <c r="B4" t="s">
        <v>5</v>
      </c>
      <c r="C4">
        <v>3</v>
      </c>
      <c r="D4" s="2">
        <v>15</v>
      </c>
      <c r="E4" s="3">
        <f t="shared" ref="E4:E6" si="3">AVERAGE(D3:D5)</f>
        <v>45</v>
      </c>
      <c r="F4" s="3">
        <f t="shared" si="0"/>
        <v>45.166666666666686</v>
      </c>
      <c r="G4" s="3">
        <f t="shared" si="1"/>
        <v>0.33210332103321022</v>
      </c>
      <c r="H4" s="26" t="s">
        <v>106</v>
      </c>
      <c r="I4" s="28">
        <f t="shared" si="2"/>
        <v>0.43075754286954648</v>
      </c>
    </row>
    <row r="5" spans="1:11" x14ac:dyDescent="0.25">
      <c r="A5">
        <v>2</v>
      </c>
      <c r="B5" t="s">
        <v>3</v>
      </c>
      <c r="C5">
        <v>4</v>
      </c>
      <c r="D5" s="2">
        <v>40</v>
      </c>
      <c r="E5" s="3">
        <f t="shared" si="3"/>
        <v>48.333333333333336</v>
      </c>
      <c r="F5" s="3">
        <f t="shared" si="0"/>
        <v>49</v>
      </c>
      <c r="G5" s="3">
        <f t="shared" si="1"/>
        <v>0.81632653061224492</v>
      </c>
    </row>
    <row r="6" spans="1:11" x14ac:dyDescent="0.25">
      <c r="A6">
        <v>2</v>
      </c>
      <c r="B6" t="s">
        <v>4</v>
      </c>
      <c r="C6">
        <v>5</v>
      </c>
      <c r="D6" s="2">
        <v>90</v>
      </c>
      <c r="E6" s="3">
        <f t="shared" si="3"/>
        <v>53.333333333333336</v>
      </c>
      <c r="F6" s="3">
        <f t="shared" si="0"/>
        <v>52.833333333333314</v>
      </c>
      <c r="G6" s="3">
        <f t="shared" si="1"/>
        <v>1.7034700315457418</v>
      </c>
      <c r="I6" t="s">
        <v>107</v>
      </c>
    </row>
    <row r="7" spans="1:11" x14ac:dyDescent="0.25">
      <c r="A7">
        <v>2</v>
      </c>
      <c r="B7" t="s">
        <v>5</v>
      </c>
      <c r="C7">
        <v>6</v>
      </c>
      <c r="D7" s="2">
        <v>30</v>
      </c>
      <c r="E7" s="3"/>
      <c r="F7" s="3">
        <f t="shared" si="0"/>
        <v>56.666666666666629</v>
      </c>
      <c r="G7" s="3">
        <f t="shared" si="1"/>
        <v>0.52941176470588269</v>
      </c>
    </row>
    <row r="8" spans="1:11" x14ac:dyDescent="0.25">
      <c r="A8">
        <v>3</v>
      </c>
      <c r="B8" t="s">
        <v>3</v>
      </c>
      <c r="C8">
        <v>7</v>
      </c>
      <c r="D8" s="29">
        <f>F8*I2</f>
        <v>48.893877551020331</v>
      </c>
      <c r="F8" s="3">
        <f>$I$1+$K$1*C8</f>
        <v>60.499999999999943</v>
      </c>
    </row>
    <row r="9" spans="1:11" x14ac:dyDescent="0.25">
      <c r="A9">
        <v>3</v>
      </c>
      <c r="B9" t="s">
        <v>4</v>
      </c>
      <c r="C9">
        <v>8</v>
      </c>
      <c r="D9" s="29">
        <f>F9*I3</f>
        <v>117.05301719751687</v>
      </c>
      <c r="F9" s="3">
        <f t="shared" si="0"/>
        <v>64.333333333333258</v>
      </c>
    </row>
    <row r="10" spans="1:11" x14ac:dyDescent="0.25">
      <c r="A10">
        <v>3</v>
      </c>
      <c r="B10" t="s">
        <v>5</v>
      </c>
      <c r="C10">
        <v>9</v>
      </c>
      <c r="D10" s="29">
        <f t="shared" ref="D9:D10" si="4">F10*I4</f>
        <v>29.363305838940711</v>
      </c>
      <c r="F10" s="3">
        <f t="shared" si="0"/>
        <v>68.166666666666572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7109375" defaultRowHeight="15" x14ac:dyDescent="0.25"/>
  <cols>
    <col min="1" max="1" width="30.7109375" style="5"/>
    <col min="2" max="16384" width="30.7109375" style="4"/>
  </cols>
  <sheetData>
    <row r="1" spans="1:20" x14ac:dyDescent="0.25">
      <c r="A1" s="5" t="s">
        <v>17</v>
      </c>
      <c r="B1" s="4" t="s">
        <v>18</v>
      </c>
      <c r="C1" s="4" t="s">
        <v>8</v>
      </c>
      <c r="D1" s="4">
        <v>6</v>
      </c>
      <c r="E1" s="4" t="s">
        <v>9</v>
      </c>
      <c r="F1" s="4">
        <v>1</v>
      </c>
      <c r="G1" s="4" t="s">
        <v>10</v>
      </c>
      <c r="H1" s="4">
        <v>2</v>
      </c>
      <c r="I1" s="4" t="s">
        <v>11</v>
      </c>
      <c r="J1" s="4">
        <v>1</v>
      </c>
      <c r="K1" s="4" t="s">
        <v>12</v>
      </c>
      <c r="L1" s="4">
        <v>0</v>
      </c>
      <c r="M1" s="4" t="s">
        <v>13</v>
      </c>
      <c r="N1" s="4">
        <v>0</v>
      </c>
      <c r="O1" s="4" t="s">
        <v>14</v>
      </c>
      <c r="P1" s="4">
        <v>1</v>
      </c>
      <c r="Q1" s="4" t="s">
        <v>15</v>
      </c>
      <c r="R1" s="4">
        <v>0</v>
      </c>
      <c r="S1" s="4" t="s">
        <v>16</v>
      </c>
      <c r="T1" s="4">
        <v>0</v>
      </c>
    </row>
    <row r="2" spans="1:20" x14ac:dyDescent="0.25">
      <c r="A2" s="5" t="s">
        <v>19</v>
      </c>
      <c r="B2" s="4" t="s">
        <v>20</v>
      </c>
    </row>
    <row r="3" spans="1:20" x14ac:dyDescent="0.25">
      <c r="A3" s="5" t="s">
        <v>21</v>
      </c>
      <c r="B3" s="4" t="b">
        <f>IF(B10&gt;256,"TripUpST110AndEarlier",FALSE)</f>
        <v>0</v>
      </c>
    </row>
    <row r="4" spans="1:20" x14ac:dyDescent="0.25">
      <c r="A4" s="5" t="s">
        <v>22</v>
      </c>
      <c r="B4" s="4" t="s">
        <v>23</v>
      </c>
    </row>
    <row r="5" spans="1:20" x14ac:dyDescent="0.25">
      <c r="A5" s="5" t="s">
        <v>24</v>
      </c>
      <c r="B5" s="4" t="b">
        <v>1</v>
      </c>
    </row>
    <row r="6" spans="1:20" x14ac:dyDescent="0.25">
      <c r="A6" s="5" t="s">
        <v>25</v>
      </c>
      <c r="B6" s="4" t="b">
        <v>1</v>
      </c>
    </row>
    <row r="7" spans="1:20" x14ac:dyDescent="0.25">
      <c r="A7" s="5" t="s">
        <v>26</v>
      </c>
      <c r="B7" s="4" t="str">
        <f>'Static Forecasting'!$A$1:$E$7</f>
        <v>Summer</v>
      </c>
    </row>
    <row r="8" spans="1:20" x14ac:dyDescent="0.25">
      <c r="A8" s="5" t="s">
        <v>27</v>
      </c>
      <c r="B8" s="4">
        <v>1</v>
      </c>
    </row>
    <row r="9" spans="1:20" x14ac:dyDescent="0.25">
      <c r="A9" s="5" t="s">
        <v>28</v>
      </c>
      <c r="B9" s="6">
        <f>1</f>
        <v>1</v>
      </c>
    </row>
    <row r="10" spans="1:20" x14ac:dyDescent="0.25">
      <c r="A10" s="5" t="s">
        <v>29</v>
      </c>
      <c r="B10" s="4">
        <v>5</v>
      </c>
    </row>
    <row r="12" spans="1:20" x14ac:dyDescent="0.25">
      <c r="A12" s="5" t="s">
        <v>30</v>
      </c>
      <c r="B12" s="4" t="s">
        <v>31</v>
      </c>
      <c r="C12" s="4" t="s">
        <v>32</v>
      </c>
      <c r="D12" s="4" t="s">
        <v>33</v>
      </c>
      <c r="E12" s="4" t="b">
        <v>1</v>
      </c>
      <c r="F12" s="4">
        <v>0</v>
      </c>
      <c r="G12" s="4">
        <v>4</v>
      </c>
    </row>
    <row r="13" spans="1:20" x14ac:dyDescent="0.25">
      <c r="A13" s="5" t="s">
        <v>34</v>
      </c>
      <c r="B13" s="4" t="e">
        <f>'Static Forecasting'!$A$1:$A$7</f>
        <v>#VALUE!</v>
      </c>
    </row>
    <row r="14" spans="1:20" x14ac:dyDescent="0.25">
      <c r="A14" s="5" t="s">
        <v>35</v>
      </c>
    </row>
    <row r="15" spans="1:20" x14ac:dyDescent="0.25">
      <c r="A15" s="5" t="s">
        <v>36</v>
      </c>
      <c r="B15" s="4" t="s">
        <v>37</v>
      </c>
      <c r="C15" s="4" t="s">
        <v>38</v>
      </c>
      <c r="D15" s="4" t="s">
        <v>39</v>
      </c>
      <c r="E15" s="4" t="b">
        <v>1</v>
      </c>
      <c r="F15" s="4">
        <v>0</v>
      </c>
      <c r="G15" s="4">
        <v>4</v>
      </c>
    </row>
    <row r="16" spans="1:20" x14ac:dyDescent="0.25">
      <c r="A16" s="5" t="s">
        <v>40</v>
      </c>
      <c r="B16" s="4" t="e">
        <f>'Static Forecasting'!$B$1:$B$7</f>
        <v>#VALUE!</v>
      </c>
    </row>
    <row r="17" spans="1:7" x14ac:dyDescent="0.25">
      <c r="A17" s="5" t="s">
        <v>41</v>
      </c>
    </row>
    <row r="18" spans="1:7" x14ac:dyDescent="0.25">
      <c r="A18" s="5" t="s">
        <v>42</v>
      </c>
      <c r="B18" s="4" t="s">
        <v>43</v>
      </c>
      <c r="C18" s="4" t="s">
        <v>44</v>
      </c>
      <c r="D18" s="4" t="s">
        <v>45</v>
      </c>
      <c r="E18" s="4" t="b">
        <v>1</v>
      </c>
      <c r="F18" s="4">
        <v>0</v>
      </c>
      <c r="G18" s="4">
        <v>4</v>
      </c>
    </row>
    <row r="19" spans="1:7" x14ac:dyDescent="0.25">
      <c r="A19" s="5" t="s">
        <v>46</v>
      </c>
      <c r="B19" s="4" t="e">
        <f>'Static Forecasting'!$C$1:$C$7</f>
        <v>#VALUE!</v>
      </c>
    </row>
    <row r="20" spans="1:7" x14ac:dyDescent="0.25">
      <c r="A20" s="5" t="s">
        <v>47</v>
      </c>
    </row>
    <row r="21" spans="1:7" x14ac:dyDescent="0.25">
      <c r="A21" s="5" t="s">
        <v>48</v>
      </c>
      <c r="B21" s="4" t="s">
        <v>49</v>
      </c>
      <c r="C21" s="4" t="s">
        <v>50</v>
      </c>
      <c r="D21" s="4" t="s">
        <v>51</v>
      </c>
      <c r="E21" s="4" t="b">
        <v>1</v>
      </c>
      <c r="F21" s="4">
        <v>0</v>
      </c>
      <c r="G21" s="4">
        <v>4</v>
      </c>
    </row>
    <row r="22" spans="1:7" x14ac:dyDescent="0.25">
      <c r="A22" s="5" t="s">
        <v>52</v>
      </c>
      <c r="B22" s="4" t="e">
        <f>'Static Forecasting'!$D$1:$D$7</f>
        <v>#VALUE!</v>
      </c>
    </row>
    <row r="23" spans="1:7" x14ac:dyDescent="0.25">
      <c r="A23" s="5" t="s">
        <v>53</v>
      </c>
    </row>
    <row r="24" spans="1:7" x14ac:dyDescent="0.25">
      <c r="A24" s="5" t="s">
        <v>54</v>
      </c>
      <c r="B24" s="4" t="s">
        <v>55</v>
      </c>
      <c r="C24" s="4" t="s">
        <v>56</v>
      </c>
      <c r="D24" s="4" t="s">
        <v>57</v>
      </c>
      <c r="E24" s="4" t="b">
        <v>1</v>
      </c>
      <c r="F24" s="4">
        <v>0</v>
      </c>
      <c r="G24" s="4">
        <v>4</v>
      </c>
    </row>
    <row r="25" spans="1:7" x14ac:dyDescent="0.25">
      <c r="A25" s="5" t="s">
        <v>58</v>
      </c>
      <c r="B25" s="4" t="e">
        <f>'Static Forecasting'!$E$1:$E$7</f>
        <v>#VALUE!</v>
      </c>
    </row>
    <row r="26" spans="1:7" x14ac:dyDescent="0.25">
      <c r="A26" s="5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showGridLines="0" topLeftCell="A22" workbookViewId="0"/>
  </sheetViews>
  <sheetFormatPr defaultColWidth="12.7109375" defaultRowHeight="15" x14ac:dyDescent="0.25"/>
  <cols>
    <col min="1" max="1" width="12.7109375" customWidth="1"/>
  </cols>
  <sheetData>
    <row r="1" spans="1:2" s="7" customFormat="1" ht="18.75" x14ac:dyDescent="0.3">
      <c r="A1" s="13" t="s">
        <v>60</v>
      </c>
      <c r="B1" s="11"/>
    </row>
    <row r="2" spans="1:2" s="7" customFormat="1" ht="11.25" x14ac:dyDescent="0.2">
      <c r="A2" s="9" t="s">
        <v>61</v>
      </c>
      <c r="B2" s="11" t="s">
        <v>62</v>
      </c>
    </row>
    <row r="3" spans="1:2" s="7" customFormat="1" ht="11.25" x14ac:dyDescent="0.2">
      <c r="A3" s="9" t="s">
        <v>63</v>
      </c>
      <c r="B3" s="11" t="s">
        <v>64</v>
      </c>
    </row>
    <row r="4" spans="1:2" s="7" customFormat="1" ht="11.25" x14ac:dyDescent="0.2">
      <c r="A4" s="9" t="s">
        <v>65</v>
      </c>
      <c r="B4" s="11" t="s">
        <v>66</v>
      </c>
    </row>
    <row r="5" spans="1:2" s="8" customFormat="1" ht="11.25" x14ac:dyDescent="0.2">
      <c r="A5" s="10" t="s">
        <v>67</v>
      </c>
      <c r="B5" s="12" t="s">
        <v>68</v>
      </c>
    </row>
    <row r="7" spans="1:2" ht="15" customHeight="1" x14ac:dyDescent="0.25"/>
    <row r="8" spans="1:2" ht="15" customHeight="1" x14ac:dyDescent="0.25"/>
    <row r="9" spans="1:2" ht="15" customHeight="1" x14ac:dyDescent="0.25"/>
    <row r="10" spans="1:2" ht="15" customHeight="1" x14ac:dyDescent="0.25"/>
    <row r="11" spans="1:2" ht="15" customHeight="1" x14ac:dyDescent="0.25"/>
    <row r="12" spans="1:2" ht="15" customHeight="1" x14ac:dyDescent="0.25"/>
    <row r="13" spans="1:2" ht="15" customHeight="1" x14ac:dyDescent="0.25"/>
    <row r="14" spans="1:2" ht="15" customHeight="1" x14ac:dyDescent="0.25"/>
    <row r="15" spans="1:2" ht="15" customHeight="1" x14ac:dyDescent="0.25"/>
    <row r="16" spans="1:2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showGridLines="0" workbookViewId="0">
      <selection activeCell="B22" sqref="B22"/>
    </sheetView>
  </sheetViews>
  <sheetFormatPr defaultColWidth="12.7109375" defaultRowHeight="15" x14ac:dyDescent="0.25"/>
  <cols>
    <col min="1" max="1" width="31.28515625" bestFit="1" customWidth="1"/>
    <col min="2" max="7" width="12.7109375" customWidth="1"/>
  </cols>
  <sheetData>
    <row r="1" spans="1:6" s="7" customFormat="1" ht="18.75" x14ac:dyDescent="0.3">
      <c r="A1" s="13" t="s">
        <v>60</v>
      </c>
      <c r="B1" s="11"/>
    </row>
    <row r="2" spans="1:6" s="7" customFormat="1" ht="11.25" x14ac:dyDescent="0.2">
      <c r="A2" s="9" t="s">
        <v>61</v>
      </c>
      <c r="B2" s="11" t="s">
        <v>69</v>
      </c>
    </row>
    <row r="3" spans="1:6" s="7" customFormat="1" ht="11.25" x14ac:dyDescent="0.2">
      <c r="A3" s="9" t="s">
        <v>63</v>
      </c>
      <c r="B3" s="11" t="s">
        <v>64</v>
      </c>
    </row>
    <row r="4" spans="1:6" s="7" customFormat="1" ht="11.25" x14ac:dyDescent="0.2">
      <c r="A4" s="9" t="s">
        <v>65</v>
      </c>
      <c r="B4" s="11" t="s">
        <v>66</v>
      </c>
    </row>
    <row r="5" spans="1:6" s="7" customFormat="1" ht="11.25" x14ac:dyDescent="0.2">
      <c r="A5" s="9" t="s">
        <v>67</v>
      </c>
      <c r="B5" s="11" t="s">
        <v>70</v>
      </c>
    </row>
    <row r="6" spans="1:6" s="8" customFormat="1" ht="11.25" x14ac:dyDescent="0.2">
      <c r="A6" s="10" t="s">
        <v>71</v>
      </c>
      <c r="B6" s="12" t="s">
        <v>7</v>
      </c>
    </row>
    <row r="8" spans="1:6" ht="15" customHeight="1" x14ac:dyDescent="0.25">
      <c r="A8" s="18" t="s">
        <v>72</v>
      </c>
      <c r="B8" s="15" t="s">
        <v>75</v>
      </c>
      <c r="C8" s="21" t="s">
        <v>77</v>
      </c>
      <c r="D8" s="15" t="s">
        <v>78</v>
      </c>
      <c r="E8" s="15" t="s">
        <v>79</v>
      </c>
    </row>
    <row r="9" spans="1:6" ht="15" customHeight="1" thickBot="1" x14ac:dyDescent="0.3">
      <c r="A9" s="19" t="s">
        <v>81</v>
      </c>
      <c r="B9" s="16" t="s">
        <v>76</v>
      </c>
      <c r="C9" s="22"/>
      <c r="D9" s="16" t="s">
        <v>77</v>
      </c>
      <c r="E9" s="16" t="s">
        <v>80</v>
      </c>
    </row>
    <row r="10" spans="1:6" ht="15" customHeight="1" thickTop="1" x14ac:dyDescent="0.25">
      <c r="A10" s="17"/>
      <c r="B10" s="23">
        <v>0.994376712684369</v>
      </c>
      <c r="C10" s="23">
        <v>0.98878504672897205</v>
      </c>
      <c r="D10" s="23">
        <v>0.98317757009345796</v>
      </c>
      <c r="E10" s="24">
        <v>0.64549722436790191</v>
      </c>
    </row>
    <row r="11" spans="1:6" ht="15" customHeight="1" x14ac:dyDescent="0.25"/>
    <row r="12" spans="1:6" ht="15" customHeight="1" x14ac:dyDescent="0.25">
      <c r="A12" s="18"/>
      <c r="B12" s="15" t="s">
        <v>82</v>
      </c>
      <c r="C12" s="15" t="s">
        <v>84</v>
      </c>
      <c r="D12" s="15" t="s">
        <v>86</v>
      </c>
      <c r="E12" s="21" t="s">
        <v>87</v>
      </c>
      <c r="F12" s="21" t="s">
        <v>88</v>
      </c>
    </row>
    <row r="13" spans="1:6" ht="15" customHeight="1" thickBot="1" x14ac:dyDescent="0.3">
      <c r="A13" s="19" t="s">
        <v>73</v>
      </c>
      <c r="B13" s="16" t="s">
        <v>83</v>
      </c>
      <c r="C13" s="16" t="s">
        <v>85</v>
      </c>
      <c r="D13" s="16" t="s">
        <v>85</v>
      </c>
      <c r="E13" s="22"/>
      <c r="F13" s="22"/>
    </row>
    <row r="14" spans="1:6" ht="15" customHeight="1" thickTop="1" x14ac:dyDescent="0.25">
      <c r="A14" s="17" t="s">
        <v>89</v>
      </c>
      <c r="B14" s="24">
        <v>1</v>
      </c>
      <c r="C14" s="24">
        <v>73.472222222222285</v>
      </c>
      <c r="D14" s="24">
        <v>73.472222222222285</v>
      </c>
      <c r="E14" s="23">
        <v>176.333333333334</v>
      </c>
      <c r="F14" s="25">
        <v>5.6232873156310658E-3</v>
      </c>
    </row>
    <row r="15" spans="1:6" ht="15" customHeight="1" x14ac:dyDescent="0.25">
      <c r="A15" s="17" t="s">
        <v>90</v>
      </c>
      <c r="B15" s="24">
        <v>2</v>
      </c>
      <c r="C15" s="24">
        <v>0.83333333333333093</v>
      </c>
      <c r="D15" s="24">
        <v>0.41666666666666546</v>
      </c>
      <c r="E15" s="14"/>
      <c r="F15" s="14"/>
    </row>
    <row r="16" spans="1:6" ht="15" customHeight="1" x14ac:dyDescent="0.25"/>
    <row r="17" spans="1:7" ht="15" customHeight="1" x14ac:dyDescent="0.25">
      <c r="A17" s="18"/>
      <c r="B17" s="21" t="s">
        <v>91</v>
      </c>
      <c r="C17" s="15" t="s">
        <v>92</v>
      </c>
      <c r="D17" s="21" t="s">
        <v>94</v>
      </c>
      <c r="E17" s="21" t="s">
        <v>88</v>
      </c>
      <c r="F17" s="20" t="s">
        <v>95</v>
      </c>
      <c r="G17" s="20"/>
    </row>
    <row r="18" spans="1:7" ht="15" customHeight="1" thickBot="1" x14ac:dyDescent="0.3">
      <c r="A18" s="19" t="s">
        <v>74</v>
      </c>
      <c r="B18" s="22"/>
      <c r="C18" s="16" t="s">
        <v>93</v>
      </c>
      <c r="D18" s="22"/>
      <c r="E18" s="22"/>
      <c r="F18" s="16" t="s">
        <v>96</v>
      </c>
      <c r="G18" s="16" t="s">
        <v>97</v>
      </c>
    </row>
    <row r="19" spans="1:7" ht="15" customHeight="1" thickTop="1" x14ac:dyDescent="0.25">
      <c r="A19" s="17" t="s">
        <v>98</v>
      </c>
      <c r="B19" s="24">
        <v>33.666666666666742</v>
      </c>
      <c r="C19" s="24">
        <v>1.0606601717798192</v>
      </c>
      <c r="D19" s="23">
        <v>31.741237733262935</v>
      </c>
      <c r="E19" s="25">
        <v>9.9107445781497819E-4</v>
      </c>
      <c r="F19" s="24">
        <v>29.103014283221771</v>
      </c>
      <c r="G19" s="24">
        <v>38.230319050111717</v>
      </c>
    </row>
    <row r="20" spans="1:7" ht="15" customHeight="1" x14ac:dyDescent="0.25">
      <c r="A20" s="17" t="s">
        <v>6</v>
      </c>
      <c r="B20" s="24">
        <v>3.8333333333333144</v>
      </c>
      <c r="C20" s="24">
        <v>0.28867513459481237</v>
      </c>
      <c r="D20" s="23">
        <v>13.279056191361351</v>
      </c>
      <c r="E20" s="25">
        <v>5.6232873156311231E-3</v>
      </c>
      <c r="F20" s="24">
        <v>2.5912644774581515</v>
      </c>
      <c r="G20" s="24">
        <v>5.0754021892084769</v>
      </c>
    </row>
    <row r="22" spans="1:7" x14ac:dyDescent="0.25">
      <c r="B22" t="s">
        <v>99</v>
      </c>
    </row>
  </sheetData>
  <mergeCells count="7">
    <mergeCell ref="C8:C9"/>
    <mergeCell ref="E12:E13"/>
    <mergeCell ref="F12:F13"/>
    <mergeCell ref="B17:B18"/>
    <mergeCell ref="D17:D18"/>
    <mergeCell ref="E17:E18"/>
    <mergeCell ref="F17:G1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Static Forecasting</vt:lpstr>
      <vt:lpstr>Sheet2</vt:lpstr>
      <vt:lpstr>Sheet3</vt:lpstr>
      <vt:lpstr>_STDS_DG22C155B1</vt:lpstr>
      <vt:lpstr>Time Series</vt:lpstr>
      <vt:lpstr>Regression</vt:lpstr>
      <vt:lpstr>ST_DeseasonalizedData</vt:lpstr>
      <vt:lpstr>ST_Enrollment</vt:lpstr>
      <vt:lpstr>ST_Period</vt:lpstr>
      <vt:lpstr>ST_Time</vt:lpstr>
      <vt:lpstr>ST_Year</vt:lpstr>
      <vt:lpstr>Regression!StatToolsHeader</vt:lpstr>
      <vt:lpstr>'Time Series'!StatToolsHeader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Alex F. Mills</cp:lastModifiedBy>
  <dcterms:created xsi:type="dcterms:W3CDTF">2012-12-11T22:49:22Z</dcterms:created>
  <dcterms:modified xsi:type="dcterms:W3CDTF">2014-08-27T13:50:24Z</dcterms:modified>
</cp:coreProperties>
</file>