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lsaf\Documents\My Box Files\K410-P481\2014.2 (Fall 2014)\Chapter 7. Forecasting\"/>
    </mc:Choice>
  </mc:AlternateContent>
  <bookViews>
    <workbookView xWindow="720" yWindow="405" windowWidth="17955" windowHeight="11760"/>
  </bookViews>
  <sheets>
    <sheet name="Static Forecasting" sheetId="1" r:id="rId1"/>
    <sheet name="Sheet2" sheetId="2" r:id="rId2"/>
    <sheet name="Sheet3" sheetId="3" r:id="rId3"/>
    <sheet name="_STDS_DG2BA71DEF" sheetId="4" state="hidden" r:id="rId4"/>
    <sheet name="Time Series" sheetId="5" r:id="rId5"/>
    <sheet name="Regression" sheetId="6" r:id="rId6"/>
  </sheets>
  <definedNames>
    <definedName name="PalisadeReportWorksheetCreatedBy" localSheetId="5" hidden="1">"StatTools"</definedName>
    <definedName name="PalisadeReportWorksheetCreatedBy" localSheetId="4" hidden="1">"StatTools"</definedName>
    <definedName name="ST_Demand">'Static Forecasting'!$D$2:$D$9</definedName>
    <definedName name="ST_DeseasonalizedData">'Static Forecasting'!$E$2:$E$9</definedName>
    <definedName name="ST_Quarter">'Static Forecasting'!$B$2:$B$9</definedName>
    <definedName name="ST_Time">'Static Forecasting'!$C$2:$C$9</definedName>
    <definedName name="ST_Year">'Static Forecasting'!$A$2:$A$9</definedName>
    <definedName name="StatToolsHeader" localSheetId="5">Regression!$1:$6</definedName>
    <definedName name="StatToolsHeader" localSheetId="4">'Time Series'!$1:$5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"TRUE"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"U_x0001_VG1F9EDA2330971133_x0001_"</definedName>
    <definedName name="STWBD_StatToolsRegression_VariableListIndependent" hidden="1">1</definedName>
    <definedName name="STWBD_StatToolsRegression_VariableListIndependent_1" hidden="1">"U_x0001_VG35F1183314076187_x0001_"</definedName>
    <definedName name="STWBD_StatToolsRegression_VarSelectorDefaultDataSet" hidden="1">"DG2BA71DEF"</definedName>
    <definedName name="STWBD_StatToolsTimeSeriesGraph_DefaultUseLabelVariable" hidden="1">"TRUE"</definedName>
    <definedName name="STWBD_StatToolsTimeSeriesGraph_HasDefaultInfo" hidden="1">"TRUE"</definedName>
    <definedName name="STWBD_StatToolsTimeSeriesGraph_LabelVariable" hidden="1">"U_x0001_VG35F1183314076187_x0001_"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2</definedName>
    <definedName name="STWBD_StatToolsTimeSeriesGraph_VariableList_1" hidden="1">"U_x0001_VG1FAC516D27C7FBF2_x0001_"</definedName>
    <definedName name="STWBD_StatToolsTimeSeriesGraph_VariableList_2" hidden="1">"U_x0001_VG1F9EDA2330971133_x0001_"</definedName>
    <definedName name="STWBD_StatToolsTimeSeriesGraph_VarSelectorDefaultDataSet" hidden="1">"DG2BA71DEF"</definedName>
  </definedNames>
  <calcPr calcId="152511"/>
</workbook>
</file>

<file path=xl/calcChain.xml><?xml version="1.0" encoding="utf-8"?>
<calcChain xmlns="http://schemas.openxmlformats.org/spreadsheetml/2006/main">
  <c r="D11" i="1" l="1"/>
  <c r="D12" i="1"/>
  <c r="D13" i="1"/>
  <c r="D10" i="1"/>
  <c r="F10" i="1"/>
  <c r="F11" i="1"/>
  <c r="F12" i="1"/>
  <c r="F13" i="1"/>
  <c r="J3" i="1"/>
  <c r="J4" i="1"/>
  <c r="J5" i="1"/>
  <c r="J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B9" i="4"/>
  <c r="B25" i="4"/>
  <c r="B22" i="4"/>
  <c r="B19" i="4"/>
  <c r="B16" i="4"/>
  <c r="B13" i="4"/>
  <c r="B7" i="4"/>
  <c r="B3" i="4"/>
  <c r="E5" i="1" l="1"/>
  <c r="E6" i="1"/>
  <c r="E7" i="1"/>
  <c r="E4" i="1"/>
</calcChain>
</file>

<file path=xl/comments1.xml><?xml version="1.0" encoding="utf-8"?>
<comments xmlns="http://schemas.openxmlformats.org/spreadsheetml/2006/main">
  <authors>
    <author>Alex F. Mills</author>
  </authors>
  <commentList>
    <comment ref="B9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C65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Predicted Y values found by substituting into the regression equation.</t>
        </r>
      </text>
    </comment>
    <comment ref="D65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Y value minus fitted Y value.</t>
        </r>
      </text>
    </comment>
  </commentList>
</comments>
</file>

<file path=xl/sharedStrings.xml><?xml version="1.0" encoding="utf-8"?>
<sst xmlns="http://schemas.openxmlformats.org/spreadsheetml/2006/main" count="116" uniqueCount="103">
  <si>
    <t>Year</t>
  </si>
  <si>
    <t>Quarter</t>
  </si>
  <si>
    <t>Demand</t>
  </si>
  <si>
    <t>Time</t>
  </si>
  <si>
    <t>Deseasonalized Data</t>
  </si>
  <si>
    <t>Level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</si>
  <si>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</si>
  <si>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</si>
  <si>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</si>
  <si>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</si>
  <si>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</si>
  <si>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</si>
  <si>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</si>
  <si>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</si>
  <si>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</si>
  <si>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</si>
  <si>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XYZ Product Demand</t>
  </si>
  <si>
    <t>GUID</t>
  </si>
  <si>
    <t>DG2BA71DEF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</si>
  <si>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</si>
  <si>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</si>
  <si>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</si>
  <si>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</si>
  <si>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</si>
  <si>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</si>
  <si>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</si>
  <si>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</si>
  <si>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</si>
  <si>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</si>
  <si>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VG194ADE0E12E2332D</t>
  </si>
  <si>
    <t>var1</t>
  </si>
  <si>
    <t>ST_Year</t>
  </si>
  <si>
    <t>1 : Ranges</t>
  </si>
  <si>
    <t>1 : MultiRefs</t>
  </si>
  <si>
    <t>2 : Info</t>
  </si>
  <si>
    <t>VG2B1198581A6B0B25</t>
  </si>
  <si>
    <t>var2</t>
  </si>
  <si>
    <t>ST_Quarter</t>
  </si>
  <si>
    <t>2 : Ranges</t>
  </si>
  <si>
    <t>2 : MultiRefs</t>
  </si>
  <si>
    <t>3 : Info</t>
  </si>
  <si>
    <t>VG35F1183314076187</t>
  </si>
  <si>
    <t>var3</t>
  </si>
  <si>
    <t>ST_Time</t>
  </si>
  <si>
    <t>3 : Ranges</t>
  </si>
  <si>
    <t>3 : MultiRefs</t>
  </si>
  <si>
    <t>4 : Info</t>
  </si>
  <si>
    <t>VG1FAC516D27C7FBF2</t>
  </si>
  <si>
    <t>var4</t>
  </si>
  <si>
    <t>ST_Demand</t>
  </si>
  <si>
    <t>4 : Ranges</t>
  </si>
  <si>
    <t>4 : MultiRefs</t>
  </si>
  <si>
    <t>5 : Info</t>
  </si>
  <si>
    <t>VG1F9EDA2330971133</t>
  </si>
  <si>
    <t>var5</t>
  </si>
  <si>
    <t>ST_DeseasonalizedData</t>
  </si>
  <si>
    <t>5 : Ranges</t>
  </si>
  <si>
    <t>5 : MultiRefs</t>
  </si>
  <si>
    <t>StatTools Report</t>
  </si>
  <si>
    <t>Analysis:</t>
  </si>
  <si>
    <t>Time Series Graph</t>
  </si>
  <si>
    <t>Performed By:</t>
  </si>
  <si>
    <t>Alex F. Mills</t>
  </si>
  <si>
    <t>Date:</t>
  </si>
  <si>
    <t>Monday, August 11, 2014</t>
  </si>
  <si>
    <t>Updating:</t>
  </si>
  <si>
    <t>Live</t>
  </si>
  <si>
    <t>Regression</t>
  </si>
  <si>
    <t>Static</t>
  </si>
  <si>
    <t>Variable:</t>
  </si>
  <si>
    <t>Multiple Regression for Deseasonalized Data</t>
  </si>
  <si>
    <t>ANOVA Table</t>
  </si>
  <si>
    <t>Regression Table</t>
  </si>
  <si>
    <t>Graph Data</t>
  </si>
  <si>
    <t>Multiple</t>
  </si>
  <si>
    <t>R</t>
  </si>
  <si>
    <t>R-Square</t>
  </si>
  <si>
    <t>Adjusted</t>
  </si>
  <si>
    <t xml:space="preserve">StErr of </t>
  </si>
  <si>
    <t>Estimate</t>
  </si>
  <si>
    <t>Summary</t>
  </si>
  <si>
    <t>Degrees of</t>
  </si>
  <si>
    <t>Freedom</t>
  </si>
  <si>
    <t xml:space="preserve">Sum of </t>
  </si>
  <si>
    <t>Squares</t>
  </si>
  <si>
    <t xml:space="preserve">Mean of </t>
  </si>
  <si>
    <t>F-Ratio</t>
  </si>
  <si>
    <t>p-Value</t>
  </si>
  <si>
    <t>Explained</t>
  </si>
  <si>
    <t>Unexplained</t>
  </si>
  <si>
    <t>Coefficient</t>
  </si>
  <si>
    <t>Standard</t>
  </si>
  <si>
    <t>Error</t>
  </si>
  <si>
    <t>t-Value</t>
  </si>
  <si>
    <t>Confidence Interval 95%</t>
  </si>
  <si>
    <t>Lower</t>
  </si>
  <si>
    <t>Upper</t>
  </si>
  <si>
    <t>Constant</t>
  </si>
  <si>
    <t>Fit</t>
  </si>
  <si>
    <t>Residual</t>
  </si>
  <si>
    <t>SF Estimate</t>
  </si>
  <si>
    <t>Seasonal Factor</t>
  </si>
  <si>
    <t>^ Our forecast for the next four quarters.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</si>
</sst>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&lt;0.0001]&quot;&lt; 0.0001&quot;;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1" xfId="0" applyFont="1" applyFill="1" applyBorder="1"/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2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Series of Demand / XYZ Product Demand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333399"/>
              </a:solidFill>
              <a:prstDash val="solid"/>
            </a:ln>
          </c:spPr>
          <c:marker>
            <c:symbol val="diamond"/>
            <c:size val="3"/>
          </c:marker>
          <c:cat>
            <c:numRef>
              <c:f>'Static Forecasting'!$C$2:$C$9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'Static Forecasting'!$D$2:$D$9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400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  <c:pt idx="6">
                  <c:v>700</c:v>
                </c:pt>
                <c:pt idx="7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69584"/>
        <c:axId val="336769976"/>
      </c:lineChart>
      <c:catAx>
        <c:axId val="3367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36769976"/>
        <c:crosses val="autoZero"/>
        <c:auto val="1"/>
        <c:lblAlgn val="ctr"/>
        <c:lblOffset val="100"/>
        <c:noMultiLvlLbl val="0"/>
      </c:catAx>
      <c:valAx>
        <c:axId val="336769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6769584"/>
        <c:crosses val="autoZero"/>
        <c:crossBetween val="between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Time Series of Deseasonalized Data / XYZ Product Demand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'Static Forecasting'!$E$2:$E$3</c:f>
              <c:strCache>
                <c:ptCount val="2"/>
                <c:pt idx="0">
                  <c:v>500</c:v>
                </c:pt>
                <c:pt idx="1">
                  <c:v>1000</c:v>
                </c:pt>
              </c:strCache>
            </c:strRef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diamond"/>
            <c:size val="3"/>
          </c:marker>
          <c:cat>
            <c:numRef>
              <c:f>'Static Forecasting'!$C$2:$C$9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'Static Forecasting'!$E$4:$E$9</c:f>
              <c:numCache>
                <c:formatCode>0.00</c:formatCode>
                <c:ptCount val="6"/>
                <c:pt idx="0">
                  <c:v>562.5</c:v>
                </c:pt>
                <c:pt idx="1">
                  <c:v>600</c:v>
                </c:pt>
                <c:pt idx="2">
                  <c:v>662.5</c:v>
                </c:pt>
                <c:pt idx="3">
                  <c:v>712.5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48280"/>
        <c:axId val="337449064"/>
      </c:lineChart>
      <c:catAx>
        <c:axId val="33744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37449064"/>
        <c:crosses val="autoZero"/>
        <c:auto val="1"/>
        <c:lblAlgn val="ctr"/>
        <c:lblOffset val="100"/>
        <c:noMultiLvlLbl val="0"/>
      </c:catAx>
      <c:valAx>
        <c:axId val="337449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7448280"/>
        <c:crosses val="autoZero"/>
        <c:crossBetween val="between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Fit vs Deseasonalized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Regression!$B$66:$B$69</c:f>
              <c:numCache>
                <c:formatCode>General</c:formatCode>
                <c:ptCount val="4"/>
                <c:pt idx="0">
                  <c:v>562.5</c:v>
                </c:pt>
                <c:pt idx="1">
                  <c:v>600</c:v>
                </c:pt>
                <c:pt idx="2">
                  <c:v>662.5</c:v>
                </c:pt>
                <c:pt idx="3">
                  <c:v>712.5</c:v>
                </c:pt>
              </c:numCache>
            </c:numRef>
          </c:xVal>
          <c:yVal>
            <c:numRef>
              <c:f>Regression!$C$66:$C$69</c:f>
              <c:numCache>
                <c:formatCode>General</c:formatCode>
                <c:ptCount val="4"/>
                <c:pt idx="0">
                  <c:v>557.50000000000045</c:v>
                </c:pt>
                <c:pt idx="1">
                  <c:v>608.75</c:v>
                </c:pt>
                <c:pt idx="2">
                  <c:v>659.99999999999955</c:v>
                </c:pt>
                <c:pt idx="3">
                  <c:v>711.24999999999909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0032"/>
        <c:axId val="339589640"/>
      </c:scatterChart>
      <c:valAx>
        <c:axId val="3395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Deseasonalized Data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9589640"/>
        <c:crosses val="autoZero"/>
        <c:crossBetween val="midCat"/>
      </c:valAx>
      <c:valAx>
        <c:axId val="33958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9590032"/>
        <c:crosses val="autoZero"/>
        <c:crossBetween val="midCat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Residual vs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Regression!$C$66:$C$69</c:f>
              <c:numCache>
                <c:formatCode>General</c:formatCode>
                <c:ptCount val="4"/>
                <c:pt idx="0">
                  <c:v>557.50000000000045</c:v>
                </c:pt>
                <c:pt idx="1">
                  <c:v>608.75</c:v>
                </c:pt>
                <c:pt idx="2">
                  <c:v>659.99999999999955</c:v>
                </c:pt>
                <c:pt idx="3">
                  <c:v>711.24999999999909</c:v>
                </c:pt>
              </c:numCache>
            </c:numRef>
          </c:xVal>
          <c:yVal>
            <c:numRef>
              <c:f>Regression!$D$66:$D$69</c:f>
              <c:numCache>
                <c:formatCode>General</c:formatCode>
                <c:ptCount val="4"/>
                <c:pt idx="0">
                  <c:v>4.9999999999995453</c:v>
                </c:pt>
                <c:pt idx="1">
                  <c:v>-8.75</c:v>
                </c:pt>
                <c:pt idx="2">
                  <c:v>2.5000000000004547</c:v>
                </c:pt>
                <c:pt idx="3">
                  <c:v>1.2500000000009095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95128"/>
        <c:axId val="339594736"/>
      </c:scatterChart>
      <c:valAx>
        <c:axId val="33959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Fit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9594736"/>
        <c:crosses val="autoZero"/>
        <c:crossBetween val="midCat"/>
      </c:valAx>
      <c:valAx>
        <c:axId val="33959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Residual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39595128"/>
        <c:crosses val="autoZero"/>
        <c:crossBetween val="midCat"/>
      </c:valAx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600075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23</xdr:row>
      <xdr:rowOff>0</xdr:rowOff>
    </xdr:from>
    <xdr:to>
      <xdr:col>5</xdr:col>
      <xdr:colOff>600075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13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13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13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13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13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13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13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13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13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13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4440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4440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4440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4440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4440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4440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4440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4440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4440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4440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21</xdr:row>
      <xdr:rowOff>0</xdr:rowOff>
    </xdr:from>
    <xdr:to>
      <xdr:col>4</xdr:col>
      <xdr:colOff>85725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42</xdr:row>
      <xdr:rowOff>0</xdr:rowOff>
    </xdr:from>
    <xdr:to>
      <xdr:col>4</xdr:col>
      <xdr:colOff>85725</xdr:colOff>
      <xdr:row>58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244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244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244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244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244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244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244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244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244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244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12502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12502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12502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12502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12502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12502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12502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12502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12502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12502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
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Indiana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5" zoomScaleNormal="145" workbookViewId="0">
      <selection activeCell="D15" sqref="D15"/>
    </sheetView>
  </sheetViews>
  <sheetFormatPr defaultRowHeight="15" x14ac:dyDescent="0.25"/>
  <cols>
    <col min="4" max="4" width="10.85546875" customWidth="1"/>
    <col min="5" max="5" width="14.42578125" customWidth="1"/>
  </cols>
  <sheetData>
    <row r="1" spans="1:10" ht="30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100</v>
      </c>
      <c r="I1" s="1" t="s">
        <v>101</v>
      </c>
    </row>
    <row r="2" spans="1:10" x14ac:dyDescent="0.25">
      <c r="A2">
        <v>1</v>
      </c>
      <c r="B2">
        <v>1</v>
      </c>
      <c r="C2">
        <v>1</v>
      </c>
      <c r="D2" s="2">
        <v>500</v>
      </c>
      <c r="E2" s="25"/>
      <c r="F2" s="25">
        <f>Regression!$B$19+Regression!$B$20*'Static Forecasting'!C2</f>
        <v>455.00000000000136</v>
      </c>
      <c r="G2" s="25">
        <f>D2/F2</f>
        <v>1.0989010989010957</v>
      </c>
      <c r="I2">
        <v>1</v>
      </c>
      <c r="J2" s="25">
        <f>AVERAGE(G2,G6)</f>
        <v>1.0039960039960028</v>
      </c>
    </row>
    <row r="3" spans="1:10" x14ac:dyDescent="0.25">
      <c r="A3">
        <v>1</v>
      </c>
      <c r="B3">
        <v>2</v>
      </c>
      <c r="C3">
        <v>2</v>
      </c>
      <c r="D3" s="2">
        <v>1000</v>
      </c>
      <c r="E3" s="25"/>
      <c r="F3" s="25">
        <f>Regression!$B$19+Regression!$B$20*'Static Forecasting'!C3</f>
        <v>506.25000000000091</v>
      </c>
      <c r="G3" s="25">
        <f t="shared" ref="G3:G9" si="0">D3/F3</f>
        <v>1.9753086419753052</v>
      </c>
      <c r="I3">
        <v>2</v>
      </c>
      <c r="J3" s="25">
        <f t="shared" ref="J3:J5" si="1">AVERAGE(G3,G7)</f>
        <v>1.8312395582460017</v>
      </c>
    </row>
    <row r="4" spans="1:10" x14ac:dyDescent="0.25">
      <c r="A4">
        <v>1</v>
      </c>
      <c r="B4">
        <v>3</v>
      </c>
      <c r="C4">
        <v>3</v>
      </c>
      <c r="D4" s="2">
        <v>400</v>
      </c>
      <c r="E4" s="25">
        <f>AVERAGE(D3:D5,AVERAGE(D2,D6))</f>
        <v>562.5</v>
      </c>
      <c r="F4" s="25">
        <f>Regression!$B$19+Regression!$B$20*'Static Forecasting'!C4</f>
        <v>557.50000000000045</v>
      </c>
      <c r="G4" s="25">
        <f t="shared" si="0"/>
        <v>0.71748878923766757</v>
      </c>
      <c r="I4">
        <v>3</v>
      </c>
      <c r="J4" s="25">
        <f t="shared" si="1"/>
        <v>0.81776078806145758</v>
      </c>
    </row>
    <row r="5" spans="1:10" x14ac:dyDescent="0.25">
      <c r="A5">
        <v>1</v>
      </c>
      <c r="B5">
        <v>4</v>
      </c>
      <c r="C5">
        <v>4</v>
      </c>
      <c r="D5" s="2">
        <v>300</v>
      </c>
      <c r="E5" s="25">
        <f t="shared" ref="E5:E7" si="2">AVERAGE(D4:D6,AVERAGE(D3,D7))</f>
        <v>600</v>
      </c>
      <c r="F5" s="25">
        <f>Regression!$B$19+Regression!$B$20*'Static Forecasting'!C5</f>
        <v>608.75</v>
      </c>
      <c r="G5" s="25">
        <f t="shared" si="0"/>
        <v>0.49281314168377821</v>
      </c>
      <c r="I5">
        <v>4</v>
      </c>
      <c r="J5" s="25">
        <f t="shared" si="1"/>
        <v>0.49218230048858702</v>
      </c>
    </row>
    <row r="6" spans="1:10" x14ac:dyDescent="0.25">
      <c r="A6">
        <v>2</v>
      </c>
      <c r="B6">
        <v>1</v>
      </c>
      <c r="C6">
        <v>5</v>
      </c>
      <c r="D6" s="2">
        <v>600</v>
      </c>
      <c r="E6" s="25">
        <f t="shared" si="2"/>
        <v>662.5</v>
      </c>
      <c r="F6" s="25">
        <f>Regression!$B$19+Regression!$B$20*'Static Forecasting'!C6</f>
        <v>659.99999999999955</v>
      </c>
      <c r="G6" s="25">
        <f t="shared" si="0"/>
        <v>0.90909090909090973</v>
      </c>
    </row>
    <row r="7" spans="1:10" x14ac:dyDescent="0.25">
      <c r="A7">
        <v>2</v>
      </c>
      <c r="B7">
        <v>2</v>
      </c>
      <c r="C7">
        <v>6</v>
      </c>
      <c r="D7" s="2">
        <v>1200</v>
      </c>
      <c r="E7" s="25">
        <f t="shared" si="2"/>
        <v>712.5</v>
      </c>
      <c r="F7" s="25">
        <f>Regression!$B$19+Regression!$B$20*'Static Forecasting'!C7</f>
        <v>711.24999999999909</v>
      </c>
      <c r="G7" s="25">
        <f t="shared" si="0"/>
        <v>1.6871704745166982</v>
      </c>
    </row>
    <row r="8" spans="1:10" x14ac:dyDescent="0.25">
      <c r="A8">
        <v>2</v>
      </c>
      <c r="B8">
        <v>3</v>
      </c>
      <c r="C8">
        <v>7</v>
      </c>
      <c r="D8" s="2">
        <v>700</v>
      </c>
      <c r="E8" s="25"/>
      <c r="F8" s="25">
        <f>Regression!$B$19+Regression!$B$20*'Static Forecasting'!C8</f>
        <v>762.49999999999864</v>
      </c>
      <c r="G8" s="25">
        <f t="shared" si="0"/>
        <v>0.91803278688524759</v>
      </c>
    </row>
    <row r="9" spans="1:10" x14ac:dyDescent="0.25">
      <c r="A9">
        <v>2</v>
      </c>
      <c r="B9">
        <v>4</v>
      </c>
      <c r="C9">
        <v>8</v>
      </c>
      <c r="D9" s="2">
        <v>400</v>
      </c>
      <c r="E9" s="25"/>
      <c r="F9" s="25">
        <f>Regression!$B$19+Regression!$B$20*'Static Forecasting'!C9</f>
        <v>813.74999999999818</v>
      </c>
      <c r="G9" s="25">
        <f t="shared" si="0"/>
        <v>0.49155145929339589</v>
      </c>
    </row>
    <row r="10" spans="1:10" x14ac:dyDescent="0.25">
      <c r="C10">
        <v>9</v>
      </c>
      <c r="D10" s="26">
        <f>J2*F10</f>
        <v>868.45654345654009</v>
      </c>
      <c r="F10" s="25">
        <f>Regression!$B$19+Regression!$B$20*'Static Forecasting'!C10</f>
        <v>864.99999999999773</v>
      </c>
    </row>
    <row r="11" spans="1:10" x14ac:dyDescent="0.25">
      <c r="C11">
        <v>10</v>
      </c>
      <c r="D11" s="26">
        <f t="shared" ref="D11:D13" si="3">J3*F11</f>
        <v>1677.873245242894</v>
      </c>
      <c r="F11" s="25">
        <f>Regression!$B$19+Regression!$B$20*'Static Forecasting'!C11</f>
        <v>916.24999999999727</v>
      </c>
    </row>
    <row r="12" spans="1:10" x14ac:dyDescent="0.25">
      <c r="C12">
        <v>11</v>
      </c>
      <c r="D12" s="26">
        <f t="shared" si="3"/>
        <v>791.18356244945755</v>
      </c>
      <c r="F12" s="25">
        <f>Regression!$B$19+Regression!$B$20*'Static Forecasting'!C12</f>
        <v>967.49999999999682</v>
      </c>
    </row>
    <row r="13" spans="1:10" x14ac:dyDescent="0.25">
      <c r="C13">
        <v>12</v>
      </c>
      <c r="D13" s="26">
        <f t="shared" si="3"/>
        <v>501.41071862274623</v>
      </c>
      <c r="F13" s="25">
        <f>Regression!$B$19+Regression!$B$20*'Static Forecasting'!C13</f>
        <v>1018.7499999999964</v>
      </c>
    </row>
    <row r="14" spans="1:10" x14ac:dyDescent="0.25">
      <c r="D1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109375" defaultRowHeight="15" x14ac:dyDescent="0.25"/>
  <cols>
    <col min="1" max="1" width="30.7109375" style="4"/>
    <col min="2" max="16384" width="30.7109375" style="3"/>
  </cols>
  <sheetData>
    <row r="1" spans="1:20" x14ac:dyDescent="0.25">
      <c r="A1" s="4" t="s">
        <v>15</v>
      </c>
      <c r="B1" s="3" t="s">
        <v>16</v>
      </c>
      <c r="C1" s="3" t="s">
        <v>6</v>
      </c>
      <c r="D1" s="3">
        <v>6</v>
      </c>
      <c r="E1" s="3" t="s">
        <v>7</v>
      </c>
      <c r="F1" s="3">
        <v>1</v>
      </c>
      <c r="G1" s="3" t="s">
        <v>8</v>
      </c>
      <c r="H1" s="3">
        <v>2</v>
      </c>
      <c r="I1" s="3" t="s">
        <v>9</v>
      </c>
      <c r="J1" s="3">
        <v>1</v>
      </c>
      <c r="K1" s="3" t="s">
        <v>10</v>
      </c>
      <c r="L1" s="3">
        <v>0</v>
      </c>
      <c r="M1" s="3" t="s">
        <v>11</v>
      </c>
      <c r="N1" s="3">
        <v>0</v>
      </c>
      <c r="O1" s="3" t="s">
        <v>12</v>
      </c>
      <c r="P1" s="3">
        <v>1</v>
      </c>
      <c r="Q1" s="3" t="s">
        <v>13</v>
      </c>
      <c r="R1" s="3">
        <v>0</v>
      </c>
      <c r="S1" s="3" t="s">
        <v>14</v>
      </c>
      <c r="T1" s="3">
        <v>0</v>
      </c>
    </row>
    <row r="2" spans="1:20" x14ac:dyDescent="0.25">
      <c r="A2" s="4" t="s">
        <v>17</v>
      </c>
      <c r="B2" s="3" t="s">
        <v>18</v>
      </c>
    </row>
    <row r="3" spans="1:20" x14ac:dyDescent="0.25">
      <c r="A3" s="4" t="s">
        <v>19</v>
      </c>
      <c r="B3" s="3" t="b">
        <f>IF(B10&gt;256,"TripUpST110AndEarlier",FALSE)</f>
        <v>0</v>
      </c>
    </row>
    <row r="4" spans="1:20" x14ac:dyDescent="0.25">
      <c r="A4" s="4" t="s">
        <v>20</v>
      </c>
      <c r="B4" s="3" t="s">
        <v>21</v>
      </c>
    </row>
    <row r="5" spans="1:20" x14ac:dyDescent="0.25">
      <c r="A5" s="4" t="s">
        <v>22</v>
      </c>
      <c r="B5" s="3" t="b">
        <v>1</v>
      </c>
    </row>
    <row r="6" spans="1:20" x14ac:dyDescent="0.25">
      <c r="A6" s="4" t="s">
        <v>23</v>
      </c>
      <c r="B6" s="3" t="b">
        <v>1</v>
      </c>
    </row>
    <row r="7" spans="1:20" x14ac:dyDescent="0.25">
      <c r="A7" s="4" t="s">
        <v>24</v>
      </c>
      <c r="B7" s="3">
        <f>'Static Forecasting'!$A$1:$E$9</f>
        <v>2</v>
      </c>
    </row>
    <row r="8" spans="1:20" x14ac:dyDescent="0.25">
      <c r="A8" s="4" t="s">
        <v>25</v>
      </c>
      <c r="B8" s="3">
        <v>1</v>
      </c>
    </row>
    <row r="9" spans="1:20" x14ac:dyDescent="0.25">
      <c r="A9" s="4" t="s">
        <v>26</v>
      </c>
      <c r="B9" s="5">
        <f>1</f>
        <v>1</v>
      </c>
    </row>
    <row r="10" spans="1:20" x14ac:dyDescent="0.25">
      <c r="A10" s="4" t="s">
        <v>27</v>
      </c>
      <c r="B10" s="3">
        <v>5</v>
      </c>
    </row>
    <row r="12" spans="1:20" x14ac:dyDescent="0.25">
      <c r="A12" s="4" t="s">
        <v>28</v>
      </c>
      <c r="B12" s="3" t="s">
        <v>29</v>
      </c>
      <c r="C12" s="3" t="s">
        <v>30</v>
      </c>
      <c r="D12" s="3" t="s">
        <v>31</v>
      </c>
      <c r="E12" s="3" t="b">
        <v>1</v>
      </c>
      <c r="F12" s="3">
        <v>0</v>
      </c>
      <c r="G12" s="3">
        <v>4</v>
      </c>
    </row>
    <row r="13" spans="1:20" x14ac:dyDescent="0.25">
      <c r="A13" s="4" t="s">
        <v>32</v>
      </c>
      <c r="B13" s="3" t="e">
        <f>'Static Forecasting'!$A$1:$A$9</f>
        <v>#VALUE!</v>
      </c>
    </row>
    <row r="14" spans="1:20" x14ac:dyDescent="0.25">
      <c r="A14" s="4" t="s">
        <v>33</v>
      </c>
    </row>
    <row r="15" spans="1:20" x14ac:dyDescent="0.25">
      <c r="A15" s="4" t="s">
        <v>34</v>
      </c>
      <c r="B15" s="3" t="s">
        <v>35</v>
      </c>
      <c r="C15" s="3" t="s">
        <v>36</v>
      </c>
      <c r="D15" s="3" t="s">
        <v>37</v>
      </c>
      <c r="E15" s="3" t="b">
        <v>1</v>
      </c>
      <c r="F15" s="3">
        <v>0</v>
      </c>
      <c r="G15" s="3">
        <v>4</v>
      </c>
    </row>
    <row r="16" spans="1:20" x14ac:dyDescent="0.25">
      <c r="A16" s="4" t="s">
        <v>38</v>
      </c>
      <c r="B16" s="3" t="e">
        <f>'Static Forecasting'!$B$1:$B$9</f>
        <v>#VALUE!</v>
      </c>
    </row>
    <row r="17" spans="1:7" x14ac:dyDescent="0.25">
      <c r="A17" s="4" t="s">
        <v>39</v>
      </c>
    </row>
    <row r="18" spans="1:7" x14ac:dyDescent="0.25">
      <c r="A18" s="4" t="s">
        <v>40</v>
      </c>
      <c r="B18" s="3" t="s">
        <v>41</v>
      </c>
      <c r="C18" s="3" t="s">
        <v>42</v>
      </c>
      <c r="D18" s="3" t="s">
        <v>43</v>
      </c>
      <c r="E18" s="3" t="b">
        <v>1</v>
      </c>
      <c r="F18" s="3">
        <v>0</v>
      </c>
      <c r="G18" s="3">
        <v>4</v>
      </c>
    </row>
    <row r="19" spans="1:7" x14ac:dyDescent="0.25">
      <c r="A19" s="4" t="s">
        <v>44</v>
      </c>
      <c r="B19" s="3" t="e">
        <f>'Static Forecasting'!$C$1:$C$9</f>
        <v>#VALUE!</v>
      </c>
    </row>
    <row r="20" spans="1:7" x14ac:dyDescent="0.25">
      <c r="A20" s="4" t="s">
        <v>45</v>
      </c>
    </row>
    <row r="21" spans="1:7" x14ac:dyDescent="0.25">
      <c r="A21" s="4" t="s">
        <v>46</v>
      </c>
      <c r="B21" s="3" t="s">
        <v>47</v>
      </c>
      <c r="C21" s="3" t="s">
        <v>48</v>
      </c>
      <c r="D21" s="3" t="s">
        <v>49</v>
      </c>
      <c r="E21" s="3" t="b">
        <v>1</v>
      </c>
      <c r="F21" s="3">
        <v>0</v>
      </c>
      <c r="G21" s="3">
        <v>4</v>
      </c>
    </row>
    <row r="22" spans="1:7" x14ac:dyDescent="0.25">
      <c r="A22" s="4" t="s">
        <v>50</v>
      </c>
      <c r="B22" s="3" t="e">
        <f>'Static Forecasting'!$D$1:$D$9</f>
        <v>#VALUE!</v>
      </c>
    </row>
    <row r="23" spans="1:7" x14ac:dyDescent="0.25">
      <c r="A23" s="4" t="s">
        <v>51</v>
      </c>
    </row>
    <row r="24" spans="1:7" x14ac:dyDescent="0.25">
      <c r="A24" s="4" t="s">
        <v>52</v>
      </c>
      <c r="B24" s="3" t="s">
        <v>53</v>
      </c>
      <c r="C24" s="3" t="s">
        <v>54</v>
      </c>
      <c r="D24" s="3" t="s">
        <v>55</v>
      </c>
      <c r="E24" s="3" t="b">
        <v>1</v>
      </c>
      <c r="F24" s="3">
        <v>0</v>
      </c>
      <c r="G24" s="3">
        <v>4</v>
      </c>
    </row>
    <row r="25" spans="1:7" x14ac:dyDescent="0.25">
      <c r="A25" s="4" t="s">
        <v>56</v>
      </c>
      <c r="B25" s="3" t="e">
        <f>'Static Forecasting'!$E$1:$E$9</f>
        <v>#VALUE!</v>
      </c>
    </row>
    <row r="26" spans="1:7" x14ac:dyDescent="0.25">
      <c r="A26" s="4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showGridLines="0" workbookViewId="0"/>
  </sheetViews>
  <sheetFormatPr defaultColWidth="12.7109375" defaultRowHeight="15" x14ac:dyDescent="0.25"/>
  <cols>
    <col min="1" max="1" width="12.7109375" customWidth="1"/>
  </cols>
  <sheetData>
    <row r="1" spans="1:2" s="6" customFormat="1" ht="18.75" x14ac:dyDescent="0.3">
      <c r="A1" s="12" t="s">
        <v>58</v>
      </c>
      <c r="B1" s="10"/>
    </row>
    <row r="2" spans="1:2" s="6" customFormat="1" ht="11.25" x14ac:dyDescent="0.2">
      <c r="A2" s="8" t="s">
        <v>59</v>
      </c>
      <c r="B2" s="10" t="s">
        <v>60</v>
      </c>
    </row>
    <row r="3" spans="1:2" s="6" customFormat="1" ht="11.25" x14ac:dyDescent="0.2">
      <c r="A3" s="8" t="s">
        <v>61</v>
      </c>
      <c r="B3" s="10" t="s">
        <v>62</v>
      </c>
    </row>
    <row r="4" spans="1:2" s="6" customFormat="1" ht="11.25" x14ac:dyDescent="0.2">
      <c r="A4" s="8" t="s">
        <v>63</v>
      </c>
      <c r="B4" s="10" t="s">
        <v>64</v>
      </c>
    </row>
    <row r="5" spans="1:2" s="7" customFormat="1" ht="11.25" x14ac:dyDescent="0.2">
      <c r="A5" s="9" t="s">
        <v>65</v>
      </c>
      <c r="B5" s="11" t="s">
        <v>66</v>
      </c>
    </row>
    <row r="7" spans="1:2" ht="15" customHeight="1" x14ac:dyDescent="0.25"/>
    <row r="8" spans="1:2" ht="15" customHeight="1" x14ac:dyDescent="0.25"/>
    <row r="9" spans="1:2" ht="15" customHeight="1" x14ac:dyDescent="0.25"/>
    <row r="10" spans="1:2" ht="15" customHeight="1" x14ac:dyDescent="0.25"/>
    <row r="11" spans="1:2" ht="15" customHeight="1" x14ac:dyDescent="0.25"/>
    <row r="12" spans="1:2" ht="15" customHeight="1" x14ac:dyDescent="0.25"/>
    <row r="13" spans="1:2" ht="15" customHeight="1" x14ac:dyDescent="0.25"/>
    <row r="14" spans="1:2" ht="15" customHeight="1" x14ac:dyDescent="0.25"/>
    <row r="15" spans="1:2" ht="15" customHeight="1" x14ac:dyDescent="0.25"/>
    <row r="16" spans="1: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showGridLines="0" workbookViewId="0"/>
  </sheetViews>
  <sheetFormatPr defaultColWidth="12.7109375" defaultRowHeight="15" x14ac:dyDescent="0.25"/>
  <cols>
    <col min="1" max="1" width="31.28515625" bestFit="1" customWidth="1"/>
    <col min="2" max="2" width="14.5703125" bestFit="1" customWidth="1"/>
    <col min="3" max="7" width="12.7109375" customWidth="1"/>
  </cols>
  <sheetData>
    <row r="1" spans="1:6" s="6" customFormat="1" ht="18.75" x14ac:dyDescent="0.3">
      <c r="A1" s="12" t="s">
        <v>58</v>
      </c>
      <c r="B1" s="10"/>
    </row>
    <row r="2" spans="1:6" s="6" customFormat="1" ht="11.25" x14ac:dyDescent="0.2">
      <c r="A2" s="8" t="s">
        <v>59</v>
      </c>
      <c r="B2" s="10" t="s">
        <v>67</v>
      </c>
    </row>
    <row r="3" spans="1:6" s="6" customFormat="1" ht="11.25" x14ac:dyDescent="0.2">
      <c r="A3" s="8" t="s">
        <v>61</v>
      </c>
      <c r="B3" s="10" t="s">
        <v>62</v>
      </c>
    </row>
    <row r="4" spans="1:6" s="6" customFormat="1" ht="11.25" x14ac:dyDescent="0.2">
      <c r="A4" s="8" t="s">
        <v>63</v>
      </c>
      <c r="B4" s="10" t="s">
        <v>64</v>
      </c>
    </row>
    <row r="5" spans="1:6" s="6" customFormat="1" ht="11.25" x14ac:dyDescent="0.2">
      <c r="A5" s="8" t="s">
        <v>65</v>
      </c>
      <c r="B5" s="10" t="s">
        <v>68</v>
      </c>
    </row>
    <row r="6" spans="1:6" s="7" customFormat="1" ht="11.25" x14ac:dyDescent="0.2">
      <c r="A6" s="9" t="s">
        <v>69</v>
      </c>
      <c r="B6" s="11" t="s">
        <v>4</v>
      </c>
    </row>
    <row r="8" spans="1:6" ht="15" customHeight="1" x14ac:dyDescent="0.25">
      <c r="A8" s="17" t="s">
        <v>70</v>
      </c>
      <c r="B8" s="14" t="s">
        <v>74</v>
      </c>
      <c r="C8" s="20" t="s">
        <v>76</v>
      </c>
      <c r="D8" s="14" t="s">
        <v>77</v>
      </c>
      <c r="E8" s="14" t="s">
        <v>78</v>
      </c>
    </row>
    <row r="9" spans="1:6" ht="15" customHeight="1" thickBot="1" x14ac:dyDescent="0.3">
      <c r="A9" s="18" t="s">
        <v>80</v>
      </c>
      <c r="B9" s="15" t="s">
        <v>75</v>
      </c>
      <c r="C9" s="21"/>
      <c r="D9" s="15" t="s">
        <v>76</v>
      </c>
      <c r="E9" s="15" t="s">
        <v>79</v>
      </c>
    </row>
    <row r="10" spans="1:6" ht="15" customHeight="1" thickTop="1" x14ac:dyDescent="0.25">
      <c r="A10" s="16"/>
      <c r="B10" s="22">
        <v>0.99586164349238349</v>
      </c>
      <c r="C10" s="22">
        <v>0.991740412979351</v>
      </c>
      <c r="D10" s="22">
        <v>0.98761061946902651</v>
      </c>
      <c r="E10" s="23">
        <v>7.3950997288745199</v>
      </c>
    </row>
    <row r="11" spans="1:6" ht="15" customHeight="1" x14ac:dyDescent="0.25"/>
    <row r="12" spans="1:6" ht="15" customHeight="1" x14ac:dyDescent="0.25">
      <c r="A12" s="17"/>
      <c r="B12" s="14" t="s">
        <v>81</v>
      </c>
      <c r="C12" s="14" t="s">
        <v>83</v>
      </c>
      <c r="D12" s="14" t="s">
        <v>85</v>
      </c>
      <c r="E12" s="20" t="s">
        <v>86</v>
      </c>
      <c r="F12" s="20" t="s">
        <v>87</v>
      </c>
    </row>
    <row r="13" spans="1:6" ht="15" customHeight="1" thickBot="1" x14ac:dyDescent="0.3">
      <c r="A13" s="18" t="s">
        <v>71</v>
      </c>
      <c r="B13" s="15" t="s">
        <v>82</v>
      </c>
      <c r="C13" s="15" t="s">
        <v>84</v>
      </c>
      <c r="D13" s="15" t="s">
        <v>84</v>
      </c>
      <c r="E13" s="21"/>
      <c r="F13" s="21"/>
    </row>
    <row r="14" spans="1:6" ht="15" customHeight="1" thickTop="1" x14ac:dyDescent="0.25">
      <c r="A14" s="16" t="s">
        <v>88</v>
      </c>
      <c r="B14" s="23">
        <v>1</v>
      </c>
      <c r="C14" s="23">
        <v>13132.8125</v>
      </c>
      <c r="D14" s="23">
        <v>13132.8125</v>
      </c>
      <c r="E14" s="22">
        <v>240.14285714285714</v>
      </c>
      <c r="F14" s="24">
        <v>4.1383565076165496E-3</v>
      </c>
    </row>
    <row r="15" spans="1:6" ht="15" customHeight="1" x14ac:dyDescent="0.25">
      <c r="A15" s="16" t="s">
        <v>89</v>
      </c>
      <c r="B15" s="23">
        <v>2</v>
      </c>
      <c r="C15" s="23">
        <v>109.375</v>
      </c>
      <c r="D15" s="23">
        <v>54.6875</v>
      </c>
      <c r="E15" s="13"/>
      <c r="F15" s="13"/>
    </row>
    <row r="16" spans="1:6" ht="15" customHeight="1" x14ac:dyDescent="0.25"/>
    <row r="17" spans="1:7" ht="15" customHeight="1" x14ac:dyDescent="0.25">
      <c r="A17" s="17"/>
      <c r="B17" s="20" t="s">
        <v>90</v>
      </c>
      <c r="C17" s="14" t="s">
        <v>91</v>
      </c>
      <c r="D17" s="20" t="s">
        <v>93</v>
      </c>
      <c r="E17" s="20" t="s">
        <v>87</v>
      </c>
      <c r="F17" s="19" t="s">
        <v>94</v>
      </c>
      <c r="G17" s="19"/>
    </row>
    <row r="18" spans="1:7" ht="15" customHeight="1" thickBot="1" x14ac:dyDescent="0.3">
      <c r="A18" s="18" t="s">
        <v>72</v>
      </c>
      <c r="B18" s="21"/>
      <c r="C18" s="15" t="s">
        <v>92</v>
      </c>
      <c r="D18" s="21"/>
      <c r="E18" s="21"/>
      <c r="F18" s="15" t="s">
        <v>95</v>
      </c>
      <c r="G18" s="15" t="s">
        <v>96</v>
      </c>
    </row>
    <row r="19" spans="1:7" ht="15" customHeight="1" thickTop="1" x14ac:dyDescent="0.25">
      <c r="A19" s="16" t="s">
        <v>97</v>
      </c>
      <c r="B19" s="23">
        <v>403.75000000000182</v>
      </c>
      <c r="C19" s="23">
        <v>15.334805182981606</v>
      </c>
      <c r="D19" s="22">
        <v>26.32899441383703</v>
      </c>
      <c r="E19" s="24">
        <v>1.439437978804962E-3</v>
      </c>
      <c r="F19" s="23">
        <v>337.76965861926982</v>
      </c>
      <c r="G19" s="23">
        <v>469.73034138073382</v>
      </c>
    </row>
    <row r="20" spans="1:7" ht="15" customHeight="1" x14ac:dyDescent="0.25">
      <c r="A20" s="16" t="s">
        <v>3</v>
      </c>
      <c r="B20" s="23">
        <v>51.249999999999545</v>
      </c>
      <c r="C20" s="23">
        <v>3.3071891388307351</v>
      </c>
      <c r="D20" s="22">
        <v>15.496543393378193</v>
      </c>
      <c r="E20" s="24">
        <v>4.1383565076166156E-3</v>
      </c>
      <c r="F20" s="23">
        <v>37.020313624011713</v>
      </c>
      <c r="G20" s="23">
        <v>65.479686375987384</v>
      </c>
    </row>
    <row r="21" spans="1:7" ht="15" customHeight="1" x14ac:dyDescent="0.25"/>
    <row r="22" spans="1:7" ht="15" customHeight="1" x14ac:dyDescent="0.25"/>
    <row r="23" spans="1:7" ht="15" customHeight="1" x14ac:dyDescent="0.25"/>
    <row r="24" spans="1:7" ht="15" customHeight="1" x14ac:dyDescent="0.25"/>
    <row r="25" spans="1:7" ht="15" customHeight="1" x14ac:dyDescent="0.25"/>
    <row r="26" spans="1:7" ht="15" customHeight="1" x14ac:dyDescent="0.25"/>
    <row r="27" spans="1:7" ht="15" customHeight="1" x14ac:dyDescent="0.25"/>
    <row r="28" spans="1:7" ht="15" customHeight="1" x14ac:dyDescent="0.25"/>
    <row r="29" spans="1:7" ht="15" customHeight="1" x14ac:dyDescent="0.25"/>
    <row r="30" spans="1:7" ht="15" customHeight="1" x14ac:dyDescent="0.25"/>
    <row r="31" spans="1:7" ht="15" customHeight="1" x14ac:dyDescent="0.25"/>
    <row r="32" spans="1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spans="1:4" ht="15" customHeight="1" x14ac:dyDescent="0.25"/>
    <row r="50" spans="1:4" ht="15" customHeight="1" x14ac:dyDescent="0.25"/>
    <row r="51" spans="1:4" ht="15" customHeight="1" x14ac:dyDescent="0.25"/>
    <row r="52" spans="1:4" ht="15" customHeight="1" x14ac:dyDescent="0.25"/>
    <row r="53" spans="1:4" ht="15" customHeight="1" x14ac:dyDescent="0.25"/>
    <row r="54" spans="1:4" ht="15" customHeight="1" x14ac:dyDescent="0.25"/>
    <row r="55" spans="1:4" ht="15" customHeight="1" x14ac:dyDescent="0.25"/>
    <row r="56" spans="1:4" ht="15" customHeight="1" x14ac:dyDescent="0.25"/>
    <row r="57" spans="1:4" ht="15" customHeight="1" x14ac:dyDescent="0.25"/>
    <row r="58" spans="1:4" ht="15" customHeight="1" x14ac:dyDescent="0.25"/>
    <row r="59" spans="1:4" ht="15" customHeight="1" x14ac:dyDescent="0.25"/>
    <row r="60" spans="1:4" ht="15" customHeight="1" x14ac:dyDescent="0.25"/>
    <row r="61" spans="1:4" ht="15" customHeight="1" x14ac:dyDescent="0.25"/>
    <row r="62" spans="1:4" ht="15" customHeight="1" x14ac:dyDescent="0.25"/>
    <row r="63" spans="1:4" ht="15" customHeight="1" x14ac:dyDescent="0.25"/>
    <row r="64" spans="1:4" ht="15" customHeight="1" x14ac:dyDescent="0.25">
      <c r="A64" s="17"/>
      <c r="B64" s="14"/>
      <c r="C64" s="14"/>
      <c r="D64" s="14"/>
    </row>
    <row r="65" spans="1:4" ht="15" customHeight="1" thickBot="1" x14ac:dyDescent="0.3">
      <c r="A65" s="18" t="s">
        <v>73</v>
      </c>
      <c r="B65" s="15" t="s">
        <v>4</v>
      </c>
      <c r="C65" s="15" t="s">
        <v>98</v>
      </c>
      <c r="D65" s="15" t="s">
        <v>99</v>
      </c>
    </row>
    <row r="66" spans="1:4" ht="15" customHeight="1" thickTop="1" x14ac:dyDescent="0.25">
      <c r="A66" s="16">
        <v>1</v>
      </c>
      <c r="B66" s="13">
        <v>562.5</v>
      </c>
      <c r="C66" s="13">
        <v>557.50000000000045</v>
      </c>
      <c r="D66" s="13">
        <v>4.9999999999995453</v>
      </c>
    </row>
    <row r="67" spans="1:4" ht="15" customHeight="1" x14ac:dyDescent="0.25">
      <c r="A67" s="16">
        <v>2</v>
      </c>
      <c r="B67" s="13">
        <v>600</v>
      </c>
      <c r="C67" s="13">
        <v>608.75</v>
      </c>
      <c r="D67" s="13">
        <v>-8.75</v>
      </c>
    </row>
    <row r="68" spans="1:4" ht="15" customHeight="1" x14ac:dyDescent="0.25">
      <c r="A68" s="16">
        <v>3</v>
      </c>
      <c r="B68" s="13">
        <v>662.5</v>
      </c>
      <c r="C68" s="13">
        <v>659.99999999999955</v>
      </c>
      <c r="D68" s="13">
        <v>2.5000000000004547</v>
      </c>
    </row>
    <row r="69" spans="1:4" ht="15" customHeight="1" x14ac:dyDescent="0.25">
      <c r="A69" s="16">
        <v>4</v>
      </c>
      <c r="B69" s="13">
        <v>712.5</v>
      </c>
      <c r="C69" s="13">
        <v>711.24999999999909</v>
      </c>
      <c r="D69" s="13">
        <v>1.2500000000009095</v>
      </c>
    </row>
    <row r="70" spans="1:4" ht="15" customHeight="1" x14ac:dyDescent="0.25">
      <c r="A70" s="16">
        <v>5</v>
      </c>
      <c r="B70" s="13"/>
      <c r="C70" s="13"/>
      <c r="D70" s="13"/>
    </row>
    <row r="71" spans="1:4" ht="15" customHeight="1" x14ac:dyDescent="0.25">
      <c r="A71" s="16">
        <v>6</v>
      </c>
      <c r="B71" s="13"/>
      <c r="C71" s="13"/>
      <c r="D71" s="13"/>
    </row>
    <row r="72" spans="1:4" ht="15" customHeight="1" x14ac:dyDescent="0.25">
      <c r="A72" s="16">
        <v>7</v>
      </c>
      <c r="B72" s="13"/>
      <c r="C72" s="13"/>
      <c r="D72" s="13"/>
    </row>
    <row r="73" spans="1:4" ht="15" customHeight="1" x14ac:dyDescent="0.25">
      <c r="A73" s="16">
        <v>8</v>
      </c>
      <c r="B73" s="13"/>
      <c r="C73" s="13"/>
      <c r="D73" s="13"/>
    </row>
  </sheetData>
  <mergeCells count="7">
    <mergeCell ref="C8:C9"/>
    <mergeCell ref="E12:E13"/>
    <mergeCell ref="F12:F13"/>
    <mergeCell ref="B17:B18"/>
    <mergeCell ref="D17:D18"/>
    <mergeCell ref="E17:E18"/>
    <mergeCell ref="F17:G1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Static Forecasting</vt:lpstr>
      <vt:lpstr>Sheet2</vt:lpstr>
      <vt:lpstr>Sheet3</vt:lpstr>
      <vt:lpstr>_STDS_DG2BA71DEF</vt:lpstr>
      <vt:lpstr>Time Series</vt:lpstr>
      <vt:lpstr>Regression</vt:lpstr>
      <vt:lpstr>ST_Demand</vt:lpstr>
      <vt:lpstr>ST_DeseasonalizedData</vt:lpstr>
      <vt:lpstr>ST_Quarter</vt:lpstr>
      <vt:lpstr>ST_Time</vt:lpstr>
      <vt:lpstr>ST_Year</vt:lpstr>
      <vt:lpstr>Regression!StatToolsHeader</vt:lpstr>
      <vt:lpstr>'Time Series'!StatToolsHeader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Alex F. Mills</cp:lastModifiedBy>
  <dcterms:created xsi:type="dcterms:W3CDTF">2012-12-11T22:49:22Z</dcterms:created>
  <dcterms:modified xsi:type="dcterms:W3CDTF">2014-08-11T19:18:05Z</dcterms:modified>
</cp:coreProperties>
</file>