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lsaf\Documents\My Box Files\K410\Fall 2013\Chapter 7. Forecasting\"/>
    </mc:Choice>
  </mc:AlternateContent>
  <bookViews>
    <workbookView xWindow="480" yWindow="120" windowWidth="18195" windowHeight="11760"/>
  </bookViews>
  <sheets>
    <sheet name="Winter's Method" sheetId="1" r:id="rId1"/>
  </sheets>
  <definedNames>
    <definedName name="alpha">'Winter''s Method'!$B$3</definedName>
    <definedName name="beta">'Winter''s Method'!$B$4</definedName>
    <definedName name="gamma">'Winter''s Method'!$B$5</definedName>
  </definedNames>
  <calcPr calcId="152511"/>
</workbook>
</file>

<file path=xl/calcChain.xml><?xml version="1.0" encoding="utf-8"?>
<calcChain xmlns="http://schemas.openxmlformats.org/spreadsheetml/2006/main">
  <c r="D12" i="1" l="1"/>
  <c r="E12" i="1"/>
  <c r="D13" i="1" s="1"/>
  <c r="E13" i="1" s="1"/>
  <c r="G12" i="1" l="1"/>
  <c r="G13" i="1"/>
  <c r="F13" i="1"/>
  <c r="H13" i="1" s="1"/>
  <c r="F12" i="1"/>
  <c r="H10" i="1"/>
  <c r="G10" i="1"/>
  <c r="D11" i="1"/>
  <c r="H12" i="1" l="1"/>
  <c r="E11" i="1"/>
  <c r="H11" i="1" s="1"/>
  <c r="F11" i="1"/>
  <c r="G11" i="1" l="1"/>
</calcChain>
</file>

<file path=xl/sharedStrings.xml><?xml version="1.0" encoding="utf-8"?>
<sst xmlns="http://schemas.openxmlformats.org/spreadsheetml/2006/main" count="19" uniqueCount="14">
  <si>
    <t>alpha</t>
  </si>
  <si>
    <t>beta</t>
  </si>
  <si>
    <t>gamma</t>
  </si>
  <si>
    <t>Observed Demand</t>
  </si>
  <si>
    <t>Level Estimate</t>
  </si>
  <si>
    <t>Trend Estimate</t>
  </si>
  <si>
    <t>Current Time</t>
  </si>
  <si>
    <t>Season</t>
  </si>
  <si>
    <t>Winter</t>
  </si>
  <si>
    <t>Summer</t>
  </si>
  <si>
    <t>Seasonal Factor Est</t>
  </si>
  <si>
    <t>Next Period Forecast</t>
  </si>
  <si>
    <t>2 Periods Ahead Forecast</t>
  </si>
  <si>
    <t>Demand for pool 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</si>
</sst>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164" fontId="0" fillId="0" borderId="0" xfId="0" applyNumberFormat="1"/>
    <xf numFmtId="0" fontId="0" fillId="0" borderId="0" xfId="0" applyAlignment="1"/>
    <xf numFmtId="2" fontId="0" fillId="0" borderId="0" xfId="0" applyNumberFormat="1"/>
    <xf numFmtId="2" fontId="0" fillId="2" borderId="0" xfId="0" applyNumberForma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4" sqref="C14"/>
    </sheetView>
  </sheetViews>
  <sheetFormatPr defaultRowHeight="15" x14ac:dyDescent="0.25"/>
  <cols>
    <col min="2" max="2" width="10" customWidth="1"/>
    <col min="3" max="3" width="10.28515625" customWidth="1"/>
    <col min="5" max="7" width="11.7109375" customWidth="1"/>
    <col min="8" max="8" width="15.140625" customWidth="1"/>
    <col min="9" max="9" width="12.42578125" customWidth="1"/>
  </cols>
  <sheetData>
    <row r="1" spans="1:9" x14ac:dyDescent="0.25">
      <c r="A1" s="1" t="s">
        <v>13</v>
      </c>
    </row>
    <row r="3" spans="1:9" x14ac:dyDescent="0.25">
      <c r="A3" t="s">
        <v>0</v>
      </c>
      <c r="B3" s="2">
        <v>0.2</v>
      </c>
    </row>
    <row r="4" spans="1:9" x14ac:dyDescent="0.25">
      <c r="A4" t="s">
        <v>1</v>
      </c>
      <c r="B4" s="2">
        <v>0.2</v>
      </c>
    </row>
    <row r="5" spans="1:9" x14ac:dyDescent="0.25">
      <c r="A5" t="s">
        <v>2</v>
      </c>
      <c r="B5" s="2">
        <v>0.2</v>
      </c>
    </row>
    <row r="7" spans="1:9" x14ac:dyDescent="0.25">
      <c r="G7" s="8"/>
      <c r="H7" s="8"/>
      <c r="I7" s="8"/>
    </row>
    <row r="8" spans="1:9" ht="30" x14ac:dyDescent="0.25">
      <c r="A8" s="3" t="s">
        <v>6</v>
      </c>
      <c r="B8" s="3" t="s">
        <v>7</v>
      </c>
      <c r="C8" s="3" t="s">
        <v>3</v>
      </c>
      <c r="D8" s="3" t="s">
        <v>4</v>
      </c>
      <c r="E8" s="3" t="s">
        <v>5</v>
      </c>
      <c r="F8" s="3" t="s">
        <v>10</v>
      </c>
      <c r="G8" s="3" t="s">
        <v>11</v>
      </c>
      <c r="H8" s="3" t="s">
        <v>12</v>
      </c>
    </row>
    <row r="9" spans="1:9" x14ac:dyDescent="0.25">
      <c r="A9" s="3">
        <v>-1</v>
      </c>
      <c r="B9" s="3" t="s">
        <v>9</v>
      </c>
      <c r="C9" s="11"/>
      <c r="D9" s="11"/>
      <c r="E9" s="11"/>
      <c r="F9" s="10">
        <v>1.5</v>
      </c>
      <c r="G9" s="11"/>
      <c r="H9" s="11"/>
    </row>
    <row r="10" spans="1:9" x14ac:dyDescent="0.25">
      <c r="A10">
        <v>0</v>
      </c>
      <c r="B10" t="s">
        <v>8</v>
      </c>
      <c r="C10" s="4"/>
      <c r="D10" s="5">
        <v>100</v>
      </c>
      <c r="E10" s="5">
        <v>10</v>
      </c>
      <c r="F10" s="10">
        <v>0.5</v>
      </c>
      <c r="G10" s="6">
        <f>(D10+E10)*F9</f>
        <v>165</v>
      </c>
      <c r="H10" s="6">
        <f>(D10+2*E10)*F10</f>
        <v>60</v>
      </c>
      <c r="I10" s="6"/>
    </row>
    <row r="11" spans="1:9" x14ac:dyDescent="0.25">
      <c r="A11">
        <v>1</v>
      </c>
      <c r="B11" t="s">
        <v>9</v>
      </c>
      <c r="C11" s="7">
        <v>150</v>
      </c>
      <c r="D11" s="7">
        <f>alpha*(C11/F9)+(1-alpha)*(D10+E10)</f>
        <v>108</v>
      </c>
      <c r="E11" s="7">
        <f>beta*(D11-D10)+(1-beta)*E10</f>
        <v>9.6</v>
      </c>
      <c r="F11" s="9">
        <f>gamma*C11/D11+(1-gamma)*F9</f>
        <v>1.4777777777777779</v>
      </c>
      <c r="G11" s="6">
        <f>(D11+E11)*F10</f>
        <v>58.8</v>
      </c>
      <c r="H11" s="6">
        <f>(D11+2*E11)*F11</f>
        <v>187.97333333333336</v>
      </c>
      <c r="I11" s="6"/>
    </row>
    <row r="12" spans="1:9" x14ac:dyDescent="0.25">
      <c r="A12">
        <v>2</v>
      </c>
      <c r="B12" t="s">
        <v>8</v>
      </c>
      <c r="C12" s="7">
        <v>55</v>
      </c>
      <c r="D12" s="7">
        <f>alpha*(C12/F10)+(1-alpha)*(D11+E11)</f>
        <v>116.08</v>
      </c>
      <c r="E12" s="7">
        <f>beta*(D12-D11)+(1-beta)*E11</f>
        <v>9.2959999999999994</v>
      </c>
      <c r="F12" s="9">
        <f>gamma*C12/D12+(1-gamma)*F10</f>
        <v>0.49476223294279809</v>
      </c>
      <c r="G12" s="6">
        <f>(D12+E12)*F11</f>
        <v>185.27786666666668</v>
      </c>
      <c r="H12" s="6">
        <f>(D12+2*E12)*F12</f>
        <v>66.6306194348725</v>
      </c>
      <c r="I12" s="6"/>
    </row>
    <row r="13" spans="1:9" x14ac:dyDescent="0.25">
      <c r="A13">
        <v>3</v>
      </c>
      <c r="B13" t="s">
        <v>9</v>
      </c>
      <c r="C13" s="7">
        <v>180</v>
      </c>
      <c r="D13" s="7">
        <f>alpha*(C13/F11)+(1-alpha)*(D12+E12)</f>
        <v>124.66170225563911</v>
      </c>
      <c r="E13" s="7">
        <f>beta*(D13-D12)+(1-beta)*E12</f>
        <v>9.1531404511278236</v>
      </c>
      <c r="F13" s="9">
        <f>gamma*C13/D13+(1-gamma)*F11</f>
        <v>1.4710037754066649</v>
      </c>
      <c r="G13" s="6">
        <f>(D13+E13)*F12</f>
        <v>66.206530378489305</v>
      </c>
      <c r="H13" s="6">
        <f>(D13+2*E13)*F13</f>
        <v>210.3064429875397</v>
      </c>
      <c r="I13" s="6"/>
    </row>
    <row r="14" spans="1:9" x14ac:dyDescent="0.25">
      <c r="A14">
        <v>4</v>
      </c>
      <c r="B14" t="s">
        <v>8</v>
      </c>
    </row>
    <row r="15" spans="1:9" x14ac:dyDescent="0.25">
      <c r="A15">
        <v>5</v>
      </c>
      <c r="B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Winter's Method</vt:lpstr>
      <vt:lpstr>alpha</vt:lpstr>
      <vt:lpstr>beta</vt:lpstr>
      <vt:lpstr>gamma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Alex F. Mills</cp:lastModifiedBy>
  <dcterms:created xsi:type="dcterms:W3CDTF">2012-08-27T15:21:57Z</dcterms:created>
  <dcterms:modified xsi:type="dcterms:W3CDTF">2013-09-09T19:40:16Z</dcterms:modified>
</cp:coreProperties>
</file>