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ch3\Box\Teaching\P481 - S2020\Inclass Material\"/>
    </mc:Choice>
  </mc:AlternateContent>
  <bookViews>
    <workbookView xWindow="0" yWindow="0" windowWidth="28800" windowHeight="12375"/>
  </bookViews>
  <sheets>
    <sheet name="Forecast Errors" sheetId="1" r:id="rId1"/>
    <sheet name="Validation &amp; Model Selection" sheetId="2" r:id="rId2"/>
  </sheets>
  <definedNames>
    <definedName name="solver_adj" localSheetId="1" hidden="1">'Validation &amp; Model Selection'!$C$13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'Validation &amp; Model Selection'!$C$13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'Validation &amp; Model Selection'!$L$14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hs1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2" l="1"/>
  <c r="R10" i="2" l="1"/>
  <c r="R8" i="2"/>
  <c r="S8" i="2"/>
  <c r="R9" i="2"/>
  <c r="S9" i="2"/>
  <c r="R7" i="2"/>
  <c r="N10" i="2"/>
  <c r="N8" i="2"/>
  <c r="O8" i="2"/>
  <c r="N9" i="2"/>
  <c r="O9" i="2"/>
  <c r="N7" i="2"/>
  <c r="J10" i="2"/>
  <c r="J8" i="2"/>
  <c r="K8" i="2"/>
  <c r="J9" i="2"/>
  <c r="K9" i="2"/>
  <c r="J7" i="2"/>
  <c r="F8" i="2"/>
  <c r="G8" i="2"/>
  <c r="F9" i="2"/>
  <c r="G9" i="2"/>
  <c r="G7" i="2"/>
  <c r="K7" i="2" s="1"/>
  <c r="K10" i="2" s="1"/>
  <c r="K11" i="2" s="1"/>
  <c r="F7" i="2"/>
  <c r="L3" i="2"/>
  <c r="H3" i="2"/>
  <c r="E4" i="2"/>
  <c r="H4" i="2" s="1"/>
  <c r="L4" i="2" s="1"/>
  <c r="E3" i="2"/>
  <c r="D9" i="2"/>
  <c r="D8" i="2"/>
  <c r="D7" i="2"/>
  <c r="C8" i="2"/>
  <c r="C9" i="2"/>
  <c r="C7" i="2"/>
  <c r="A14" i="2"/>
  <c r="A13" i="2"/>
  <c r="U3" i="1"/>
  <c r="U4" i="1"/>
  <c r="V2" i="1"/>
  <c r="U2" i="1"/>
  <c r="S3" i="1"/>
  <c r="S4" i="1"/>
  <c r="S5" i="1"/>
  <c r="U5" i="1" s="1"/>
  <c r="T2" i="1"/>
  <c r="S2" i="1"/>
  <c r="R2" i="1"/>
  <c r="R3" i="1"/>
  <c r="R4" i="1"/>
  <c r="R5" i="1"/>
  <c r="Q3" i="1"/>
  <c r="Q4" i="1"/>
  <c r="Q5" i="1"/>
  <c r="Q2" i="1"/>
  <c r="N3" i="1"/>
  <c r="O3" i="1"/>
  <c r="O2" i="1"/>
  <c r="N2" i="1"/>
  <c r="K6" i="1"/>
  <c r="L2" i="1"/>
  <c r="L3" i="1"/>
  <c r="T3" i="1" s="1"/>
  <c r="V3" i="1" s="1"/>
  <c r="L4" i="1"/>
  <c r="O4" i="1" s="1"/>
  <c r="L5" i="1"/>
  <c r="O5" i="1" s="1"/>
  <c r="K3" i="1"/>
  <c r="K4" i="1"/>
  <c r="N4" i="1" s="1"/>
  <c r="K5" i="1"/>
  <c r="N5" i="1" s="1"/>
  <c r="K2" i="1"/>
  <c r="I6" i="1"/>
  <c r="H6" i="1"/>
  <c r="H3" i="1"/>
  <c r="I3" i="1"/>
  <c r="H4" i="1"/>
  <c r="I4" i="1"/>
  <c r="H5" i="1"/>
  <c r="I5" i="1"/>
  <c r="I2" i="1"/>
  <c r="H2" i="1"/>
  <c r="E3" i="1"/>
  <c r="F3" i="1"/>
  <c r="E4" i="1"/>
  <c r="F4" i="1"/>
  <c r="E5" i="1"/>
  <c r="F5" i="1"/>
  <c r="F2" i="1"/>
  <c r="E2" i="1"/>
  <c r="O7" i="2" l="1"/>
  <c r="S7" i="2" s="1"/>
  <c r="S10" i="2" s="1"/>
  <c r="O10" i="2"/>
  <c r="O6" i="1"/>
  <c r="N6" i="1"/>
  <c r="T4" i="1"/>
  <c r="V4" i="1" s="1"/>
  <c r="T5" i="1"/>
  <c r="V5" i="1" s="1"/>
  <c r="L6" i="1"/>
  <c r="E5" i="2"/>
  <c r="H5" i="2" l="1"/>
  <c r="L5" i="2" s="1"/>
  <c r="E6" i="2"/>
  <c r="H6" i="2" l="1"/>
  <c r="L6" i="2" s="1"/>
  <c r="E7" i="2"/>
  <c r="H7" i="2" l="1"/>
  <c r="E8" i="2"/>
  <c r="E9" i="2" l="1"/>
  <c r="H9" i="2" s="1"/>
  <c r="H8" i="2"/>
  <c r="P7" i="2"/>
  <c r="L7" i="2"/>
  <c r="P8" i="2" l="1"/>
  <c r="T8" i="2" s="1"/>
  <c r="L8" i="2"/>
  <c r="L10" i="2" s="1"/>
  <c r="L11" i="2" s="1"/>
  <c r="T7" i="2"/>
  <c r="L9" i="2"/>
  <c r="P9" i="2"/>
  <c r="T9" i="2" s="1"/>
  <c r="P10" i="2" l="1"/>
  <c r="T10" i="2"/>
</calcChain>
</file>

<file path=xl/comments1.xml><?xml version="1.0" encoding="utf-8"?>
<comments xmlns="http://schemas.openxmlformats.org/spreadsheetml/2006/main">
  <authors>
    <author>Chen, Christopher</author>
  </authors>
  <commentList>
    <comment ref="F1" authorId="0" shapeId="0">
      <text>
        <r>
          <rPr>
            <b/>
            <sz val="9"/>
            <color indexed="81"/>
            <rFont val="Tahoma"/>
            <charset val="1"/>
          </rPr>
          <t>Chen, Christopher:</t>
        </r>
        <r>
          <rPr>
            <sz val="9"/>
            <color indexed="81"/>
            <rFont val="Tahoma"/>
            <charset val="1"/>
          </rPr>
          <t xml:space="preserve">
Error</t>
        </r>
      </text>
    </comment>
    <comment ref="J1" authorId="0" shapeId="0">
      <text>
        <r>
          <rPr>
            <b/>
            <sz val="9"/>
            <color indexed="81"/>
            <rFont val="Tahoma"/>
            <charset val="1"/>
          </rPr>
          <t>Chen, Christopher:</t>
        </r>
        <r>
          <rPr>
            <sz val="9"/>
            <color indexed="81"/>
            <rFont val="Tahoma"/>
            <charset val="1"/>
          </rPr>
          <t xml:space="preserve">
Squared Error</t>
        </r>
      </text>
    </comment>
    <comment ref="N1" authorId="0" shapeId="0">
      <text>
        <r>
          <rPr>
            <b/>
            <sz val="9"/>
            <color indexed="81"/>
            <rFont val="Tahoma"/>
            <charset val="1"/>
          </rPr>
          <t>Chen, Christopher:</t>
        </r>
        <r>
          <rPr>
            <sz val="9"/>
            <color indexed="81"/>
            <rFont val="Tahoma"/>
            <charset val="1"/>
          </rPr>
          <t xml:space="preserve">
Absolute Deviation</t>
        </r>
      </text>
    </comment>
    <comment ref="R1" authorId="0" shapeId="0">
      <text>
        <r>
          <rPr>
            <b/>
            <sz val="9"/>
            <color indexed="81"/>
            <rFont val="Tahoma"/>
            <charset val="1"/>
          </rPr>
          <t>Chen, Christopher:</t>
        </r>
        <r>
          <rPr>
            <sz val="9"/>
            <color indexed="81"/>
            <rFont val="Tahoma"/>
            <charset val="1"/>
          </rPr>
          <t xml:space="preserve">
Absolute Percentage Deviation</t>
        </r>
      </text>
    </comment>
    <comment ref="D8" authorId="0" shapeId="0">
      <text>
        <r>
          <rPr>
            <b/>
            <sz val="9"/>
            <color indexed="81"/>
            <rFont val="Tahoma"/>
            <charset val="1"/>
          </rPr>
          <t>Chen, Christopher:</t>
        </r>
        <r>
          <rPr>
            <sz val="9"/>
            <color indexed="81"/>
            <rFont val="Tahoma"/>
            <charset val="1"/>
          </rPr>
          <t xml:space="preserve">
All forecasts are the same in adaptive forecasting without updated data. Forecasts are made using only Periods 1-5. 
</t>
        </r>
      </text>
    </comment>
    <comment ref="I11" authorId="0" shapeId="0">
      <text>
        <r>
          <rPr>
            <b/>
            <sz val="9"/>
            <color indexed="81"/>
            <rFont val="Tahoma"/>
            <charset val="1"/>
          </rPr>
          <t>Chen, Christopher:</t>
        </r>
        <r>
          <rPr>
            <sz val="9"/>
            <color indexed="81"/>
            <rFont val="Tahoma"/>
            <charset val="1"/>
          </rPr>
          <t xml:space="preserve">
Sqrt of MSE</t>
        </r>
      </text>
    </comment>
    <comment ref="A12" authorId="0" shapeId="0">
      <text>
        <r>
          <rPr>
            <b/>
            <sz val="9"/>
            <color indexed="81"/>
            <rFont val="Tahoma"/>
            <charset val="1"/>
          </rPr>
          <t>Chen, Christopher:</t>
        </r>
        <r>
          <rPr>
            <sz val="9"/>
            <color indexed="81"/>
            <rFont val="Tahoma"/>
            <charset val="1"/>
          </rPr>
          <t xml:space="preserve">
Static Model with Level and Trend</t>
        </r>
      </text>
    </comment>
    <comment ref="B12" authorId="0" shapeId="0">
      <text>
        <r>
          <rPr>
            <b/>
            <sz val="9"/>
            <color indexed="81"/>
            <rFont val="Tahoma"/>
            <charset val="1"/>
          </rPr>
          <t>Chen, Christopher:</t>
        </r>
        <r>
          <rPr>
            <sz val="9"/>
            <color indexed="81"/>
            <rFont val="Tahoma"/>
            <charset val="1"/>
          </rPr>
          <t xml:space="preserve">
Moving Average of 4 periods</t>
        </r>
      </text>
    </comment>
    <comment ref="C12" authorId="0" shapeId="0">
      <text>
        <r>
          <rPr>
            <b/>
            <sz val="9"/>
            <color indexed="81"/>
            <rFont val="Tahoma"/>
            <charset val="1"/>
          </rPr>
          <t>Chen, Christopher:</t>
        </r>
        <r>
          <rPr>
            <sz val="9"/>
            <color indexed="81"/>
            <rFont val="Tahoma"/>
            <charset val="1"/>
          </rPr>
          <t xml:space="preserve">
Exponential Smoothing</t>
        </r>
      </text>
    </comment>
  </commentList>
</comments>
</file>

<file path=xl/sharedStrings.xml><?xml version="1.0" encoding="utf-8"?>
<sst xmlns="http://schemas.openxmlformats.org/spreadsheetml/2006/main" count="46" uniqueCount="42">
  <si>
    <t>Time</t>
  </si>
  <si>
    <t>Demand</t>
  </si>
  <si>
    <t>Forecast 1</t>
  </si>
  <si>
    <t>Forecast 2</t>
  </si>
  <si>
    <t>Sq Error 1</t>
  </si>
  <si>
    <t>Sq Error 2</t>
  </si>
  <si>
    <t>MSE</t>
  </si>
  <si>
    <t>MAD</t>
  </si>
  <si>
    <t>Error 1</t>
  </si>
  <si>
    <t>Error 2</t>
  </si>
  <si>
    <t>Abs Error 1</t>
  </si>
  <si>
    <t>Abs Error 2</t>
  </si>
  <si>
    <t>MAPE</t>
  </si>
  <si>
    <t>Pct Abs Err 1</t>
  </si>
  <si>
    <t>Pct Abs Err 2</t>
  </si>
  <si>
    <t>Bias 1</t>
  </si>
  <si>
    <t>Bias 2</t>
  </si>
  <si>
    <t>TS1</t>
  </si>
  <si>
    <t>TS2</t>
  </si>
  <si>
    <t>MAD 1</t>
  </si>
  <si>
    <t>MAD 2</t>
  </si>
  <si>
    <t>Week</t>
  </si>
  <si>
    <t>FR_A</t>
  </si>
  <si>
    <t>FR_B</t>
  </si>
  <si>
    <t>FR_C</t>
  </si>
  <si>
    <t>?</t>
  </si>
  <si>
    <t>Alice</t>
  </si>
  <si>
    <t>Bob</t>
  </si>
  <si>
    <t>Chris</t>
  </si>
  <si>
    <t>ER_A</t>
  </si>
  <si>
    <t>ER_B</t>
  </si>
  <si>
    <t>ER_C</t>
  </si>
  <si>
    <t>ER2_A</t>
  </si>
  <si>
    <t>ER2_B</t>
  </si>
  <si>
    <t>ER2_C</t>
  </si>
  <si>
    <t>AD_A</t>
  </si>
  <si>
    <t>AD_B</t>
  </si>
  <si>
    <t>AD_C</t>
  </si>
  <si>
    <t>APE_A</t>
  </si>
  <si>
    <t>APE_B</t>
  </si>
  <si>
    <t>APE_C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</si>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</sst>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9" fontId="0" fillId="0" borderId="0" xfId="2" applyFont="1"/>
    <xf numFmtId="9" fontId="0" fillId="2" borderId="0" xfId="2" applyFont="1" applyFill="1"/>
    <xf numFmtId="0" fontId="0" fillId="0" borderId="1" xfId="0" applyBorder="1"/>
    <xf numFmtId="0" fontId="0" fillId="3" borderId="0" xfId="0" applyFill="1"/>
    <xf numFmtId="43" fontId="0" fillId="0" borderId="0" xfId="1" applyFont="1"/>
    <xf numFmtId="43" fontId="0" fillId="0" borderId="1" xfId="1" applyFont="1" applyBorder="1"/>
    <xf numFmtId="2" fontId="0" fillId="0" borderId="0" xfId="1" applyNumberFormat="1" applyFont="1"/>
    <xf numFmtId="2" fontId="0" fillId="0" borderId="0" xfId="0" applyNumberFormat="1"/>
    <xf numFmtId="0" fontId="0" fillId="4" borderId="0" xfId="0" applyFill="1"/>
    <xf numFmtId="2" fontId="0" fillId="2" borderId="0" xfId="0" applyNumberFormat="1" applyFill="1"/>
    <xf numFmtId="9" fontId="0" fillId="0" borderId="0" xfId="2" applyFont="1" applyFill="1"/>
    <xf numFmtId="2" fontId="0" fillId="0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tabSelected="1" zoomScale="170" zoomScaleNormal="170" workbookViewId="0">
      <selection activeCell="Q2" sqref="Q2"/>
    </sheetView>
  </sheetViews>
  <sheetFormatPr defaultRowHeight="15" x14ac:dyDescent="0.25"/>
  <cols>
    <col min="3" max="4" width="9.85546875" bestFit="1" customWidth="1"/>
    <col min="7" max="10" width="9.140625" customWidth="1"/>
    <col min="11" max="12" width="12.140625" customWidth="1"/>
    <col min="13" max="13" width="9.140625" customWidth="1"/>
    <col min="14" max="14" width="11" customWidth="1"/>
    <col min="15" max="16" width="9.1406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9</v>
      </c>
      <c r="H1" t="s">
        <v>4</v>
      </c>
      <c r="I1" t="s">
        <v>5</v>
      </c>
      <c r="K1" t="s">
        <v>10</v>
      </c>
      <c r="L1" t="s">
        <v>11</v>
      </c>
      <c r="N1" t="s">
        <v>13</v>
      </c>
      <c r="O1" t="s">
        <v>14</v>
      </c>
      <c r="Q1" t="s">
        <v>15</v>
      </c>
      <c r="R1" t="s">
        <v>16</v>
      </c>
      <c r="S1" t="s">
        <v>19</v>
      </c>
      <c r="T1" t="s">
        <v>20</v>
      </c>
      <c r="U1" t="s">
        <v>17</v>
      </c>
      <c r="V1" t="s">
        <v>18</v>
      </c>
    </row>
    <row r="2" spans="1:22" x14ac:dyDescent="0.25">
      <c r="A2">
        <v>1</v>
      </c>
      <c r="B2">
        <v>27</v>
      </c>
      <c r="C2">
        <v>37</v>
      </c>
      <c r="D2">
        <v>47</v>
      </c>
      <c r="E2">
        <f>C2-$B2</f>
        <v>10</v>
      </c>
      <c r="F2">
        <f>D2-$B2</f>
        <v>20</v>
      </c>
      <c r="H2">
        <f>E2^2</f>
        <v>100</v>
      </c>
      <c r="I2">
        <f>F2^2</f>
        <v>400</v>
      </c>
      <c r="K2">
        <f>ABS(E2)</f>
        <v>10</v>
      </c>
      <c r="L2">
        <f>ABS(F2)</f>
        <v>20</v>
      </c>
      <c r="N2" s="2">
        <f>K2/$B2</f>
        <v>0.37037037037037035</v>
      </c>
      <c r="O2" s="2">
        <f>L2/$B2</f>
        <v>0.7407407407407407</v>
      </c>
      <c r="P2" s="2"/>
      <c r="Q2">
        <f>SUM(E$2:E2)</f>
        <v>10</v>
      </c>
      <c r="R2">
        <f>SUM(F$2:F2)</f>
        <v>20</v>
      </c>
      <c r="S2">
        <f>AVERAGE(K$2:K2)</f>
        <v>10</v>
      </c>
      <c r="T2">
        <f>AVERAGE(L$2:L2)</f>
        <v>20</v>
      </c>
      <c r="U2">
        <f>Q2/S2</f>
        <v>1</v>
      </c>
      <c r="V2">
        <f>R2/T2</f>
        <v>1</v>
      </c>
    </row>
    <row r="3" spans="1:22" x14ac:dyDescent="0.25">
      <c r="A3">
        <v>2</v>
      </c>
      <c r="B3">
        <v>63</v>
      </c>
      <c r="C3">
        <v>53</v>
      </c>
      <c r="D3">
        <v>63</v>
      </c>
      <c r="E3">
        <f t="shared" ref="E3:E5" si="0">C3-$B3</f>
        <v>-10</v>
      </c>
      <c r="F3">
        <f t="shared" ref="F3:F5" si="1">D3-$B3</f>
        <v>0</v>
      </c>
      <c r="H3">
        <f t="shared" ref="H3:H5" si="2">E3^2</f>
        <v>100</v>
      </c>
      <c r="I3">
        <f t="shared" ref="I3:I5" si="3">F3^2</f>
        <v>0</v>
      </c>
      <c r="K3">
        <f t="shared" ref="K3:L5" si="4">ABS(E3)</f>
        <v>10</v>
      </c>
      <c r="L3">
        <f t="shared" si="4"/>
        <v>0</v>
      </c>
      <c r="N3" s="2">
        <f t="shared" ref="N3:N5" si="5">K3/$B3</f>
        <v>0.15873015873015872</v>
      </c>
      <c r="O3" s="2">
        <f t="shared" ref="O3:O5" si="6">L3/$B3</f>
        <v>0</v>
      </c>
      <c r="P3" s="2"/>
      <c r="Q3">
        <f>SUM(E$2:E3)</f>
        <v>0</v>
      </c>
      <c r="R3">
        <f>SUM(F$2:F3)</f>
        <v>20</v>
      </c>
      <c r="S3">
        <f>AVERAGE(K$2:K3)</f>
        <v>10</v>
      </c>
      <c r="T3">
        <f>AVERAGE(L$2:L3)</f>
        <v>10</v>
      </c>
      <c r="U3">
        <f t="shared" ref="U3:U5" si="7">Q3/S3</f>
        <v>0</v>
      </c>
      <c r="V3">
        <f t="shared" ref="V3:V5" si="8">R3/T3</f>
        <v>2</v>
      </c>
    </row>
    <row r="4" spans="1:22" x14ac:dyDescent="0.25">
      <c r="A4">
        <v>3</v>
      </c>
      <c r="B4">
        <v>25</v>
      </c>
      <c r="C4">
        <v>15</v>
      </c>
      <c r="D4">
        <v>25</v>
      </c>
      <c r="E4">
        <f t="shared" si="0"/>
        <v>-10</v>
      </c>
      <c r="F4">
        <f t="shared" si="1"/>
        <v>0</v>
      </c>
      <c r="H4">
        <f t="shared" si="2"/>
        <v>100</v>
      </c>
      <c r="I4">
        <f t="shared" si="3"/>
        <v>0</v>
      </c>
      <c r="K4">
        <f t="shared" si="4"/>
        <v>10</v>
      </c>
      <c r="L4">
        <f t="shared" si="4"/>
        <v>0</v>
      </c>
      <c r="N4" s="2">
        <f t="shared" si="5"/>
        <v>0.4</v>
      </c>
      <c r="O4" s="2">
        <f t="shared" si="6"/>
        <v>0</v>
      </c>
      <c r="P4" s="2"/>
      <c r="Q4">
        <f>SUM(E$2:E4)</f>
        <v>-10</v>
      </c>
      <c r="R4">
        <f>SUM(F$2:F4)</f>
        <v>20</v>
      </c>
      <c r="S4">
        <f>AVERAGE(K$2:K4)</f>
        <v>10</v>
      </c>
      <c r="T4">
        <f>AVERAGE(L$2:L4)</f>
        <v>6.666666666666667</v>
      </c>
      <c r="U4">
        <f t="shared" si="7"/>
        <v>-1</v>
      </c>
      <c r="V4">
        <f t="shared" si="8"/>
        <v>3</v>
      </c>
    </row>
    <row r="5" spans="1:22" x14ac:dyDescent="0.25">
      <c r="A5">
        <v>4</v>
      </c>
      <c r="B5">
        <v>26</v>
      </c>
      <c r="C5">
        <v>36</v>
      </c>
      <c r="D5">
        <v>46</v>
      </c>
      <c r="E5">
        <f t="shared" si="0"/>
        <v>10</v>
      </c>
      <c r="F5">
        <f t="shared" si="1"/>
        <v>20</v>
      </c>
      <c r="H5">
        <f t="shared" si="2"/>
        <v>100</v>
      </c>
      <c r="I5">
        <f t="shared" si="3"/>
        <v>400</v>
      </c>
      <c r="K5">
        <f t="shared" si="4"/>
        <v>10</v>
      </c>
      <c r="L5">
        <f t="shared" si="4"/>
        <v>20</v>
      </c>
      <c r="N5" s="2">
        <f t="shared" si="5"/>
        <v>0.38461538461538464</v>
      </c>
      <c r="O5" s="2">
        <f t="shared" si="6"/>
        <v>0.76923076923076927</v>
      </c>
      <c r="P5" s="2"/>
      <c r="Q5">
        <f>SUM(E$2:E5)</f>
        <v>0</v>
      </c>
      <c r="R5">
        <f>SUM(F$2:F5)</f>
        <v>40</v>
      </c>
      <c r="S5">
        <f>AVERAGE(K$2:K5)</f>
        <v>10</v>
      </c>
      <c r="T5">
        <f>AVERAGE(L$2:L5)</f>
        <v>10</v>
      </c>
      <c r="U5">
        <f t="shared" si="7"/>
        <v>0</v>
      </c>
      <c r="V5">
        <f t="shared" si="8"/>
        <v>4</v>
      </c>
    </row>
    <row r="6" spans="1:22" x14ac:dyDescent="0.25">
      <c r="G6" t="s">
        <v>6</v>
      </c>
      <c r="H6" s="1">
        <f>AVERAGE(H2:H5)</f>
        <v>100</v>
      </c>
      <c r="I6" s="1">
        <f>AVERAGE(I2:I5)</f>
        <v>200</v>
      </c>
      <c r="J6" t="s">
        <v>7</v>
      </c>
      <c r="K6" s="1">
        <f>AVERAGE(K2:K5)</f>
        <v>10</v>
      </c>
      <c r="L6" s="1">
        <f>AVERAGE(L2:L5)</f>
        <v>10</v>
      </c>
      <c r="M6" t="s">
        <v>12</v>
      </c>
      <c r="N6" s="3">
        <f>AVERAGE(N2:N5)</f>
        <v>0.32842897842897845</v>
      </c>
      <c r="O6" s="3">
        <f>AVERAGE(O2:O5)</f>
        <v>0.37749287749287752</v>
      </c>
      <c r="P6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4"/>
  <sheetViews>
    <sheetView zoomScale="150" zoomScaleNormal="150" workbookViewId="0">
      <selection activeCell="E8" sqref="E8"/>
    </sheetView>
  </sheetViews>
  <sheetFormatPr defaultRowHeight="15" x14ac:dyDescent="0.25"/>
  <cols>
    <col min="5" max="5" width="9.140625" style="6"/>
    <col min="10" max="10" width="10.140625" customWidth="1"/>
  </cols>
  <sheetData>
    <row r="1" spans="1:20" x14ac:dyDescent="0.25">
      <c r="A1" t="s">
        <v>21</v>
      </c>
      <c r="B1" t="s">
        <v>1</v>
      </c>
      <c r="C1" t="s">
        <v>22</v>
      </c>
      <c r="D1" t="s">
        <v>23</v>
      </c>
      <c r="E1" s="6" t="s">
        <v>24</v>
      </c>
      <c r="F1" t="s">
        <v>29</v>
      </c>
      <c r="G1" t="s">
        <v>30</v>
      </c>
      <c r="H1" t="s">
        <v>31</v>
      </c>
      <c r="J1" t="s">
        <v>32</v>
      </c>
      <c r="K1" t="s">
        <v>33</v>
      </c>
      <c r="L1" t="s">
        <v>34</v>
      </c>
      <c r="N1" t="s">
        <v>35</v>
      </c>
      <c r="O1" t="s">
        <v>36</v>
      </c>
      <c r="P1" t="s">
        <v>37</v>
      </c>
      <c r="R1" t="s">
        <v>38</v>
      </c>
      <c r="S1" t="s">
        <v>39</v>
      </c>
      <c r="T1" t="s">
        <v>40</v>
      </c>
    </row>
    <row r="2" spans="1:20" x14ac:dyDescent="0.25">
      <c r="A2">
        <v>1</v>
      </c>
      <c r="B2">
        <v>134</v>
      </c>
    </row>
    <row r="3" spans="1:20" x14ac:dyDescent="0.25">
      <c r="A3">
        <v>2</v>
      </c>
      <c r="B3">
        <v>205</v>
      </c>
      <c r="E3" s="6">
        <f>B2</f>
        <v>134</v>
      </c>
      <c r="H3" s="8">
        <f>E3-B3</f>
        <v>-71</v>
      </c>
      <c r="I3" s="8"/>
      <c r="L3" s="9">
        <f>H3^2</f>
        <v>5041</v>
      </c>
      <c r="M3" s="9"/>
    </row>
    <row r="4" spans="1:20" x14ac:dyDescent="0.25">
      <c r="A4">
        <v>3</v>
      </c>
      <c r="B4">
        <v>218</v>
      </c>
      <c r="E4" s="6">
        <f>$C$13*B3 + (1-$C$13)*E3</f>
        <v>190.79999999999998</v>
      </c>
      <c r="H4">
        <f t="shared" ref="H4:H6" si="0">E4-B4</f>
        <v>-27.200000000000017</v>
      </c>
      <c r="L4">
        <f t="shared" ref="L4:L7" si="1">H4^2</f>
        <v>739.84000000000094</v>
      </c>
    </row>
    <row r="5" spans="1:20" x14ac:dyDescent="0.25">
      <c r="A5">
        <v>4</v>
      </c>
      <c r="B5">
        <v>180</v>
      </c>
      <c r="E5" s="6">
        <f t="shared" ref="E5:E6" si="2">$C$13*B4 + (1-$C$13)*E4</f>
        <v>212.56</v>
      </c>
      <c r="H5">
        <f t="shared" si="0"/>
        <v>32.56</v>
      </c>
      <c r="L5">
        <f t="shared" si="1"/>
        <v>1060.1536000000001</v>
      </c>
    </row>
    <row r="6" spans="1:20" s="4" customFormat="1" ht="15.75" thickBot="1" x14ac:dyDescent="0.3">
      <c r="A6" s="4">
        <v>5</v>
      </c>
      <c r="B6" s="4">
        <v>206</v>
      </c>
      <c r="E6" s="7">
        <f t="shared" si="2"/>
        <v>186.512</v>
      </c>
      <c r="H6" s="4">
        <f t="shared" si="0"/>
        <v>-19.488</v>
      </c>
      <c r="L6" s="4">
        <f t="shared" si="1"/>
        <v>379.78214399999996</v>
      </c>
    </row>
    <row r="7" spans="1:20" x14ac:dyDescent="0.25">
      <c r="A7">
        <v>6</v>
      </c>
      <c r="B7" s="10">
        <v>250</v>
      </c>
      <c r="C7" s="6">
        <f>$A$13+$A$14*A7</f>
        <v>224.29999999999998</v>
      </c>
      <c r="D7" s="6">
        <f>AVERAGE(B3:B6)</f>
        <v>202.25</v>
      </c>
      <c r="E7" s="6">
        <f>$C$13*B6+(1-$C$13)*E6</f>
        <v>202.10239999999999</v>
      </c>
      <c r="F7" s="9">
        <f>C7-$B7</f>
        <v>-25.700000000000017</v>
      </c>
      <c r="G7" s="9">
        <f t="shared" ref="G7:H7" si="3">D7-$B7</f>
        <v>-47.75</v>
      </c>
      <c r="H7" s="9">
        <f t="shared" si="3"/>
        <v>-47.897600000000011</v>
      </c>
      <c r="I7" s="9"/>
      <c r="J7" s="9">
        <f>F7^2</f>
        <v>660.49000000000092</v>
      </c>
      <c r="K7" s="9">
        <f t="shared" ref="K7" si="4">G7^2</f>
        <v>2280.0625</v>
      </c>
      <c r="L7" s="9">
        <f t="shared" si="1"/>
        <v>2294.180085760001</v>
      </c>
      <c r="M7" s="9"/>
      <c r="N7">
        <f>ABS(F7)</f>
        <v>25.700000000000017</v>
      </c>
      <c r="O7">
        <f>ABS(G7)</f>
        <v>47.75</v>
      </c>
      <c r="P7">
        <f>ABS(H7)</f>
        <v>47.897600000000011</v>
      </c>
      <c r="R7" s="2">
        <f>N7/$B7</f>
        <v>0.10280000000000007</v>
      </c>
      <c r="S7" s="2">
        <f>O7/$B7</f>
        <v>0.191</v>
      </c>
      <c r="T7" s="2">
        <f>P7/$B7</f>
        <v>0.19159040000000005</v>
      </c>
    </row>
    <row r="8" spans="1:20" x14ac:dyDescent="0.25">
      <c r="A8">
        <v>7</v>
      </c>
      <c r="B8" s="10">
        <v>203</v>
      </c>
      <c r="C8" s="6">
        <f t="shared" ref="C8:C9" si="5">$A$13+$A$14*A8</f>
        <v>236.2</v>
      </c>
      <c r="D8" s="6">
        <f>D7</f>
        <v>202.25</v>
      </c>
      <c r="E8" s="6">
        <f>E7</f>
        <v>202.10239999999999</v>
      </c>
      <c r="F8" s="9">
        <f t="shared" ref="F8:F9" si="6">C8-$B8</f>
        <v>33.199999999999989</v>
      </c>
      <c r="G8" s="9">
        <f t="shared" ref="G8:G9" si="7">D8-$B8</f>
        <v>-0.75</v>
      </c>
      <c r="H8" s="9">
        <f t="shared" ref="H8:H9" si="8">E8-$B8</f>
        <v>-0.89760000000001128</v>
      </c>
      <c r="I8" s="9"/>
      <c r="J8" s="9">
        <f t="shared" ref="J8:J9" si="9">F8^2</f>
        <v>1102.2399999999993</v>
      </c>
      <c r="K8" s="9">
        <f t="shared" ref="K8:K9" si="10">G8^2</f>
        <v>0.5625</v>
      </c>
      <c r="L8" s="9">
        <f t="shared" ref="L8:L9" si="11">H8^2</f>
        <v>0.80568576000002023</v>
      </c>
      <c r="M8" s="9"/>
      <c r="N8">
        <f t="shared" ref="N8:N9" si="12">ABS(F8)</f>
        <v>33.199999999999989</v>
      </c>
      <c r="O8">
        <f t="shared" ref="O8:O9" si="13">ABS(G8)</f>
        <v>0.75</v>
      </c>
      <c r="P8">
        <f t="shared" ref="P8:P9" si="14">ABS(H8)</f>
        <v>0.89760000000001128</v>
      </c>
      <c r="R8" s="2">
        <f t="shared" ref="R8:R9" si="15">N8/$B8</f>
        <v>0.1635467980295566</v>
      </c>
      <c r="S8" s="2">
        <f t="shared" ref="S8:S9" si="16">O8/$B8</f>
        <v>3.6945812807881772E-3</v>
      </c>
      <c r="T8" s="2">
        <f t="shared" ref="T8:T9" si="17">P8/$B8</f>
        <v>4.421674876847346E-3</v>
      </c>
    </row>
    <row r="9" spans="1:20" x14ac:dyDescent="0.25">
      <c r="A9">
        <v>8</v>
      </c>
      <c r="B9" s="10">
        <v>228</v>
      </c>
      <c r="C9" s="6">
        <f t="shared" si="5"/>
        <v>248.09999999999997</v>
      </c>
      <c r="D9" s="6">
        <f>D8</f>
        <v>202.25</v>
      </c>
      <c r="E9" s="6">
        <f>E8</f>
        <v>202.10239999999999</v>
      </c>
      <c r="F9" s="9">
        <f t="shared" si="6"/>
        <v>20.099999999999966</v>
      </c>
      <c r="G9" s="9">
        <f t="shared" si="7"/>
        <v>-25.75</v>
      </c>
      <c r="H9" s="9">
        <f t="shared" si="8"/>
        <v>-25.897600000000011</v>
      </c>
      <c r="I9" s="9"/>
      <c r="J9" s="9">
        <f t="shared" si="9"/>
        <v>404.00999999999863</v>
      </c>
      <c r="K9" s="9">
        <f t="shared" si="10"/>
        <v>663.0625</v>
      </c>
      <c r="L9" s="9">
        <f t="shared" si="11"/>
        <v>670.68568576000064</v>
      </c>
      <c r="M9" s="9"/>
      <c r="N9">
        <f t="shared" si="12"/>
        <v>20.099999999999966</v>
      </c>
      <c r="O9">
        <f t="shared" si="13"/>
        <v>25.75</v>
      </c>
      <c r="P9">
        <f t="shared" si="14"/>
        <v>25.897600000000011</v>
      </c>
      <c r="R9" s="2">
        <f t="shared" si="15"/>
        <v>8.8157894736841949E-2</v>
      </c>
      <c r="S9" s="2">
        <f t="shared" si="16"/>
        <v>0.11293859649122807</v>
      </c>
      <c r="T9" s="2">
        <f t="shared" si="17"/>
        <v>0.11358596491228075</v>
      </c>
    </row>
    <row r="10" spans="1:20" x14ac:dyDescent="0.25">
      <c r="A10">
        <v>9</v>
      </c>
      <c r="B10" t="s">
        <v>25</v>
      </c>
      <c r="I10" t="s">
        <v>6</v>
      </c>
      <c r="J10" s="11">
        <f>AVERAGE(J7:J9)</f>
        <v>722.24666666666633</v>
      </c>
      <c r="K10" s="11">
        <f t="shared" ref="K10:L10" si="18">AVERAGE(K7:K9)</f>
        <v>981.22916666666663</v>
      </c>
      <c r="L10" s="11">
        <f t="shared" si="18"/>
        <v>988.55715242666713</v>
      </c>
      <c r="M10" s="13" t="s">
        <v>7</v>
      </c>
      <c r="N10" s="11">
        <f>AVERAGE(N7:N9)</f>
        <v>26.333333333333325</v>
      </c>
      <c r="O10" s="11">
        <f t="shared" ref="O10" si="19">AVERAGE(O7:O9)</f>
        <v>24.75</v>
      </c>
      <c r="P10" s="11">
        <f t="shared" ref="P10" si="20">AVERAGE(P7:P9)</f>
        <v>24.897600000000011</v>
      </c>
      <c r="Q10" s="13" t="s">
        <v>12</v>
      </c>
      <c r="R10" s="3">
        <f>AVERAGE(R7:R9)</f>
        <v>0.11816823092213287</v>
      </c>
      <c r="S10" s="3">
        <f t="shared" ref="S10" si="21">AVERAGE(S7:S9)</f>
        <v>0.10254439259067209</v>
      </c>
      <c r="T10" s="3">
        <f t="shared" ref="T10" si="22">AVERAGE(T7:T9)</f>
        <v>0.10319934659637604</v>
      </c>
    </row>
    <row r="11" spans="1:20" x14ac:dyDescent="0.25">
      <c r="I11" t="s">
        <v>41</v>
      </c>
      <c r="J11" s="11">
        <f>SQRT(J10)</f>
        <v>26.874647284507127</v>
      </c>
      <c r="K11" s="11">
        <f t="shared" ref="K11:L11" si="23">SQRT(K10)</f>
        <v>31.324577677387236</v>
      </c>
      <c r="L11" s="11">
        <f t="shared" si="23"/>
        <v>31.441328731888337</v>
      </c>
    </row>
    <row r="12" spans="1:20" x14ac:dyDescent="0.25">
      <c r="A12" t="s">
        <v>26</v>
      </c>
      <c r="B12" t="s">
        <v>27</v>
      </c>
      <c r="C12" t="s">
        <v>28</v>
      </c>
    </row>
    <row r="13" spans="1:20" x14ac:dyDescent="0.25">
      <c r="A13">
        <f>INTERCEPT(B2:B6,A2:A6)</f>
        <v>152.89999999999998</v>
      </c>
      <c r="C13" s="5">
        <v>0.8</v>
      </c>
    </row>
    <row r="14" spans="1:20" x14ac:dyDescent="0.25">
      <c r="A14">
        <f>SLOPE(B2:B6, A2:A6)</f>
        <v>11.9</v>
      </c>
      <c r="L14" s="9"/>
      <c r="M14" s="9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Forecast Errors</vt:lpstr>
      <vt:lpstr>Validation &amp; Model Selection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Helm, Jonathan Eugene</dc:creator>
  <cp:lastModifiedBy>Chen, Christopher</cp:lastModifiedBy>
  <dcterms:created xsi:type="dcterms:W3CDTF">2019-09-05T16:31:19Z</dcterms:created>
  <dcterms:modified xsi:type="dcterms:W3CDTF">2020-01-29T21:24:41Z</dcterms:modified>
</cp:coreProperties>
</file>