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D8FDD174-DC52-47FD-9268-CAA8D0DEA302}" xr6:coauthVersionLast="45" xr6:coauthVersionMax="45" xr10:uidLastSave="{00000000-0000-0000-0000-000000000000}"/>
  <workbookProtection workbookAlgorithmName="SHA-512" workbookHashValue="2DTcKFzYz3wR5Gwqb+HpVdPGydglISp0V8YPUyDirYOxIqsnkMIb9hiE7+Wcuhr12G0V/Qw0hRGwmpQZ2F1PJQ==" workbookSaltValue="4vajaQnz1jC1+UJxN16dWw==" workbookSpinCount="100000" lockStructure="1"/>
  <bookViews>
    <workbookView xWindow="-108" yWindow="-108" windowWidth="23256" windowHeight="12576" activeTab="4" xr2:uid="{00000000-000D-0000-FFFF-FFFF00000000}"/>
  </bookViews>
  <sheets>
    <sheet name="Dashboard" sheetId="11" r:id="rId1"/>
    <sheet name="Progress" sheetId="10" state="hidden" r:id="rId2"/>
    <sheet name="Instructions" sheetId="7" r:id="rId3"/>
    <sheet name="Student" sheetId="8" r:id="rId4"/>
    <sheet name="101 Basics" sheetId="4" r:id="rId5"/>
    <sheet name="Developer" sheetId="6" r:id="rId6"/>
    <sheet name="Help" sheetId="9" r:id="rId7"/>
    <sheet name="Codes" sheetId="3" state="hidden" r:id="rId8"/>
  </sheets>
  <externalReferences>
    <externalReference r:id="rId9"/>
  </externalReferences>
  <definedNames>
    <definedName name="_xlnm._FilterDatabase" localSheetId="4" hidden="1">'101 Basics'!$A$1:$L$69</definedName>
    <definedName name="_xlnm._FilterDatabase" localSheetId="5" hidden="1">Developer!$A$1:$L$194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0" l="1"/>
  <c r="S4" i="10"/>
  <c r="S3" i="10"/>
  <c r="C9" i="11"/>
  <c r="J8" i="11"/>
  <c r="H8" i="11"/>
  <c r="D8" i="11"/>
  <c r="C8" i="11"/>
  <c r="D7" i="11"/>
  <c r="C7" i="11"/>
  <c r="B3" i="11"/>
  <c r="B2" i="11"/>
  <c r="G2" i="6"/>
  <c r="I4" i="10" s="1"/>
  <c r="G2" i="4"/>
  <c r="I3" i="10" s="1"/>
  <c r="J4" i="4"/>
  <c r="K4" i="4"/>
  <c r="L4" i="4"/>
  <c r="J5" i="4"/>
  <c r="K5" i="4"/>
  <c r="L5" i="4"/>
  <c r="J7" i="4"/>
  <c r="K7" i="4"/>
  <c r="L7" i="4"/>
  <c r="J8" i="4"/>
  <c r="K8" i="4"/>
  <c r="L8" i="4"/>
  <c r="J9" i="4"/>
  <c r="K9" i="4"/>
  <c r="L9" i="4"/>
  <c r="J11" i="4"/>
  <c r="K11" i="4"/>
  <c r="L11" i="4"/>
  <c r="J12" i="4"/>
  <c r="K12" i="4"/>
  <c r="L12" i="4"/>
  <c r="J13" i="4"/>
  <c r="K13" i="4"/>
  <c r="L13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7" i="4"/>
  <c r="K27" i="4"/>
  <c r="L27" i="4"/>
  <c r="J28" i="4"/>
  <c r="K28" i="4"/>
  <c r="L28" i="4"/>
  <c r="J30" i="4"/>
  <c r="K30" i="4"/>
  <c r="L30" i="4"/>
  <c r="J31" i="4"/>
  <c r="K31" i="4"/>
  <c r="L31" i="4"/>
  <c r="J32" i="4"/>
  <c r="K32" i="4"/>
  <c r="L32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4" i="4"/>
  <c r="K44" i="4"/>
  <c r="L44" i="4"/>
  <c r="J45" i="4"/>
  <c r="K45" i="4"/>
  <c r="L45" i="4"/>
  <c r="J46" i="4"/>
  <c r="K46" i="4"/>
  <c r="L46" i="4"/>
  <c r="J48" i="4"/>
  <c r="K48" i="4"/>
  <c r="L48" i="4"/>
  <c r="J49" i="4"/>
  <c r="K49" i="4"/>
  <c r="L49" i="4"/>
  <c r="J50" i="4"/>
  <c r="K50" i="4"/>
  <c r="L50" i="4"/>
  <c r="J52" i="4"/>
  <c r="K52" i="4"/>
  <c r="L52" i="4"/>
  <c r="J53" i="4"/>
  <c r="K53" i="4"/>
  <c r="L53" i="4"/>
  <c r="J55" i="4"/>
  <c r="K55" i="4"/>
  <c r="L55" i="4"/>
  <c r="J56" i="4"/>
  <c r="K56" i="4"/>
  <c r="L56" i="4"/>
  <c r="J57" i="4"/>
  <c r="K57" i="4"/>
  <c r="L57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7" i="4"/>
  <c r="K67" i="4"/>
  <c r="L67" i="4"/>
  <c r="J68" i="4"/>
  <c r="K68" i="4"/>
  <c r="L68" i="4"/>
  <c r="J69" i="4"/>
  <c r="K69" i="4"/>
  <c r="L69" i="4"/>
  <c r="L3" i="4"/>
  <c r="K3" i="4"/>
  <c r="J3" i="4"/>
  <c r="J5" i="6"/>
  <c r="K5" i="6"/>
  <c r="L5" i="6"/>
  <c r="J6" i="6"/>
  <c r="K6" i="6"/>
  <c r="L6" i="6"/>
  <c r="J7" i="6"/>
  <c r="K7" i="6"/>
  <c r="L7" i="6"/>
  <c r="J9" i="6"/>
  <c r="K9" i="6"/>
  <c r="L9" i="6"/>
  <c r="J10" i="6"/>
  <c r="K10" i="6"/>
  <c r="L10" i="6"/>
  <c r="J11" i="6"/>
  <c r="K11" i="6"/>
  <c r="L11" i="6"/>
  <c r="J13" i="6"/>
  <c r="K13" i="6"/>
  <c r="L13" i="6"/>
  <c r="J14" i="6"/>
  <c r="K14" i="6"/>
  <c r="L14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4" i="6"/>
  <c r="K24" i="6"/>
  <c r="L24" i="6"/>
  <c r="J25" i="6"/>
  <c r="K25" i="6"/>
  <c r="L25" i="6"/>
  <c r="J26" i="6"/>
  <c r="K26" i="6"/>
  <c r="L26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6" i="6"/>
  <c r="K46" i="6"/>
  <c r="L46" i="6"/>
  <c r="J47" i="6"/>
  <c r="K47" i="6"/>
  <c r="L47" i="6"/>
  <c r="J49" i="6"/>
  <c r="K49" i="6"/>
  <c r="L49" i="6"/>
  <c r="J50" i="6"/>
  <c r="K50" i="6"/>
  <c r="L50" i="6"/>
  <c r="J51" i="6"/>
  <c r="K51" i="6"/>
  <c r="L51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9" i="6"/>
  <c r="K69" i="6"/>
  <c r="L69" i="6"/>
  <c r="J70" i="6"/>
  <c r="K70" i="6"/>
  <c r="L70" i="6"/>
  <c r="J71" i="6"/>
  <c r="K71" i="6"/>
  <c r="L71" i="6"/>
  <c r="J73" i="6"/>
  <c r="K73" i="6"/>
  <c r="L73" i="6"/>
  <c r="J74" i="6"/>
  <c r="K74" i="6"/>
  <c r="L74" i="6"/>
  <c r="J75" i="6"/>
  <c r="K75" i="6"/>
  <c r="L75" i="6"/>
  <c r="J78" i="6"/>
  <c r="K78" i="6"/>
  <c r="L78" i="6"/>
  <c r="J79" i="6"/>
  <c r="K79" i="6"/>
  <c r="L79" i="6"/>
  <c r="J80" i="6"/>
  <c r="K80" i="6"/>
  <c r="L80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5" i="6"/>
  <c r="K95" i="6"/>
  <c r="L95" i="6"/>
  <c r="J96" i="6"/>
  <c r="K96" i="6"/>
  <c r="L96" i="6"/>
  <c r="J97" i="6"/>
  <c r="K97" i="6"/>
  <c r="L97" i="6"/>
  <c r="J98" i="6"/>
  <c r="K98" i="6"/>
  <c r="L98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7" i="6"/>
  <c r="K107" i="6"/>
  <c r="L107" i="6"/>
  <c r="J108" i="6"/>
  <c r="K108" i="6"/>
  <c r="L108" i="6"/>
  <c r="J109" i="6"/>
  <c r="K109" i="6"/>
  <c r="L109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1" i="6"/>
  <c r="K121" i="6"/>
  <c r="L121" i="6"/>
  <c r="J122" i="6"/>
  <c r="K122" i="6"/>
  <c r="L122" i="6"/>
  <c r="J123" i="6"/>
  <c r="K123" i="6"/>
  <c r="L123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30" i="6"/>
  <c r="K130" i="6"/>
  <c r="L130" i="6"/>
  <c r="J131" i="6"/>
  <c r="K131" i="6"/>
  <c r="L131" i="6"/>
  <c r="J132" i="6"/>
  <c r="K132" i="6"/>
  <c r="L132" i="6"/>
  <c r="J134" i="6"/>
  <c r="K134" i="6"/>
  <c r="L134" i="6"/>
  <c r="J135" i="6"/>
  <c r="K135" i="6"/>
  <c r="L135" i="6"/>
  <c r="J136" i="6"/>
  <c r="K136" i="6"/>
  <c r="L136" i="6"/>
  <c r="J138" i="6"/>
  <c r="K138" i="6"/>
  <c r="L138" i="6"/>
  <c r="J139" i="6"/>
  <c r="K139" i="6"/>
  <c r="L139" i="6"/>
  <c r="J140" i="6"/>
  <c r="K140" i="6"/>
  <c r="L140" i="6"/>
  <c r="J142" i="6"/>
  <c r="K142" i="6"/>
  <c r="L142" i="6"/>
  <c r="J143" i="6"/>
  <c r="K143" i="6"/>
  <c r="L143" i="6"/>
  <c r="J144" i="6"/>
  <c r="K144" i="6"/>
  <c r="L144" i="6"/>
  <c r="J146" i="6"/>
  <c r="K146" i="6"/>
  <c r="L146" i="6"/>
  <c r="J147" i="6"/>
  <c r="K147" i="6"/>
  <c r="L147" i="6"/>
  <c r="J148" i="6"/>
  <c r="K148" i="6"/>
  <c r="L148" i="6"/>
  <c r="J149" i="6"/>
  <c r="K149" i="6"/>
  <c r="L149" i="6"/>
  <c r="J150" i="6"/>
  <c r="K150" i="6"/>
  <c r="L150" i="6"/>
  <c r="J151" i="6"/>
  <c r="K151" i="6"/>
  <c r="L151" i="6"/>
  <c r="J152" i="6"/>
  <c r="K152" i="6"/>
  <c r="L152" i="6"/>
  <c r="J153" i="6"/>
  <c r="K153" i="6"/>
  <c r="L153" i="6"/>
  <c r="J155" i="6"/>
  <c r="K155" i="6"/>
  <c r="L155" i="6"/>
  <c r="J156" i="6"/>
  <c r="K156" i="6"/>
  <c r="L156" i="6"/>
  <c r="J157" i="6"/>
  <c r="K157" i="6"/>
  <c r="L157" i="6"/>
  <c r="J160" i="6"/>
  <c r="K160" i="6"/>
  <c r="L160" i="6"/>
  <c r="J161" i="6"/>
  <c r="K161" i="6"/>
  <c r="L161" i="6"/>
  <c r="J162" i="6"/>
  <c r="K162" i="6"/>
  <c r="L162" i="6"/>
  <c r="J163" i="6"/>
  <c r="K163" i="6"/>
  <c r="L163" i="6"/>
  <c r="J164" i="6"/>
  <c r="K164" i="6"/>
  <c r="L164" i="6"/>
  <c r="J165" i="6"/>
  <c r="K165" i="6"/>
  <c r="L165" i="6"/>
  <c r="J167" i="6"/>
  <c r="K167" i="6"/>
  <c r="L167" i="6"/>
  <c r="J168" i="6"/>
  <c r="K168" i="6"/>
  <c r="L168" i="6"/>
  <c r="J169" i="6"/>
  <c r="K169" i="6"/>
  <c r="L169" i="6"/>
  <c r="J170" i="6"/>
  <c r="K170" i="6"/>
  <c r="L170" i="6"/>
  <c r="J171" i="6"/>
  <c r="K171" i="6"/>
  <c r="L171" i="6"/>
  <c r="J172" i="6"/>
  <c r="K172" i="6"/>
  <c r="L172" i="6"/>
  <c r="J174" i="6"/>
  <c r="K174" i="6"/>
  <c r="L174" i="6"/>
  <c r="J175" i="6"/>
  <c r="K175" i="6"/>
  <c r="L175" i="6"/>
  <c r="J176" i="6"/>
  <c r="K176" i="6"/>
  <c r="L176" i="6"/>
  <c r="J178" i="6"/>
  <c r="K178" i="6"/>
  <c r="L178" i="6"/>
  <c r="J179" i="6"/>
  <c r="K179" i="6"/>
  <c r="L179" i="6"/>
  <c r="J180" i="6"/>
  <c r="K180" i="6"/>
  <c r="L180" i="6"/>
  <c r="J181" i="6"/>
  <c r="K181" i="6"/>
  <c r="L181" i="6"/>
  <c r="J183" i="6"/>
  <c r="K183" i="6"/>
  <c r="L183" i="6"/>
  <c r="J184" i="6"/>
  <c r="K184" i="6"/>
  <c r="L184" i="6"/>
  <c r="J185" i="6"/>
  <c r="K185" i="6"/>
  <c r="L185" i="6"/>
  <c r="J186" i="6"/>
  <c r="K186" i="6"/>
  <c r="L186" i="6"/>
  <c r="J187" i="6"/>
  <c r="K187" i="6"/>
  <c r="L187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94" i="6"/>
  <c r="K194" i="6"/>
  <c r="L194" i="6"/>
  <c r="J4" i="6"/>
  <c r="K4" i="6"/>
  <c r="L4" i="6"/>
  <c r="E8" i="10"/>
  <c r="G4" i="11" s="1"/>
  <c r="T5" i="10"/>
  <c r="T4" i="10"/>
  <c r="T3" i="10"/>
  <c r="R4" i="10" l="1"/>
  <c r="C24" i="11" s="1"/>
  <c r="U5" i="10"/>
  <c r="D25" i="11" s="1"/>
  <c r="R5" i="10"/>
  <c r="C25" i="11" s="1"/>
  <c r="U4" i="10"/>
  <c r="D24" i="11" s="1"/>
  <c r="V5" i="10"/>
  <c r="K4" i="10"/>
  <c r="I5" i="10"/>
  <c r="U3" i="10"/>
  <c r="V3" i="10" s="1"/>
  <c r="R3" i="10"/>
  <c r="C23" i="11" s="1"/>
  <c r="K3" i="10"/>
  <c r="W5" i="10"/>
  <c r="E25" i="11" s="1"/>
  <c r="L2" i="6"/>
  <c r="C4" i="10" s="1"/>
  <c r="K2" i="6"/>
  <c r="L2" i="4"/>
  <c r="C3" i="10" s="1"/>
  <c r="J2" i="4"/>
  <c r="K2" i="4"/>
  <c r="B3" i="10" s="1"/>
  <c r="J2" i="6"/>
  <c r="C26" i="11" l="1"/>
  <c r="W4" i="10"/>
  <c r="E24" i="11" s="1"/>
  <c r="V4" i="10"/>
  <c r="E26" i="11" s="1"/>
  <c r="W3" i="10"/>
  <c r="E23" i="11" s="1"/>
  <c r="D23" i="11"/>
  <c r="D26" i="11" s="1"/>
  <c r="F4" i="10"/>
  <c r="J4" i="10"/>
  <c r="L4" i="10" s="1"/>
  <c r="B4" i="10"/>
  <c r="O4" i="10" s="1"/>
  <c r="I8" i="11"/>
  <c r="J3" i="10"/>
  <c r="F3" i="10"/>
  <c r="C5" i="10"/>
  <c r="K5" i="10"/>
  <c r="B5" i="10" l="1"/>
  <c r="O3" i="10"/>
  <c r="J5" i="10" l="1"/>
  <c r="L3" i="10"/>
  <c r="L5" i="10" s="1"/>
</calcChain>
</file>

<file path=xl/sharedStrings.xml><?xml version="1.0" encoding="utf-8"?>
<sst xmlns="http://schemas.openxmlformats.org/spreadsheetml/2006/main" count="1147" uniqueCount="611">
  <si>
    <t>Category Name</t>
  </si>
  <si>
    <t>CRM</t>
  </si>
  <si>
    <t>Type</t>
  </si>
  <si>
    <t>Trail</t>
  </si>
  <si>
    <t>Name</t>
  </si>
  <si>
    <t>001</t>
  </si>
  <si>
    <t>Item</t>
  </si>
  <si>
    <t>Module</t>
  </si>
  <si>
    <t>Unit</t>
  </si>
  <si>
    <t>Code</t>
  </si>
  <si>
    <t>Superbadge</t>
  </si>
  <si>
    <t>SB</t>
  </si>
  <si>
    <t>TL</t>
  </si>
  <si>
    <t>MD</t>
  </si>
  <si>
    <t>UN</t>
  </si>
  <si>
    <t>TRETC</t>
  </si>
  <si>
    <t>MODETC</t>
  </si>
  <si>
    <t>UNETC</t>
  </si>
  <si>
    <t>Format Reports</t>
  </si>
  <si>
    <t>Points</t>
  </si>
  <si>
    <t>Trailhead Basics</t>
  </si>
  <si>
    <t>Get Started with Trailhead</t>
  </si>
  <si>
    <t>Troubleshoot and Find Answers to Common Questions</t>
  </si>
  <si>
    <t>Find Your Way Around Trailhead</t>
  </si>
  <si>
    <t>Salesforce User Basics</t>
  </si>
  <si>
    <t>Welcome to Salesforce</t>
  </si>
  <si>
    <t>Get Started with Salesforce</t>
  </si>
  <si>
    <t>Work with your Salesforce Admin</t>
  </si>
  <si>
    <t>Trailhead Playground Management</t>
  </si>
  <si>
    <t>Create a Trailhead Playground</t>
  </si>
  <si>
    <t>Get your Trailhead Playground Username and Password</t>
  </si>
  <si>
    <t>Install Apps and Packages in Your Trialhead Playground</t>
  </si>
  <si>
    <t>Saleforce Platform Basics</t>
  </si>
  <si>
    <t>Get started with the Salesforce Platform</t>
  </si>
  <si>
    <t>Discover Use Cases for the Platform</t>
  </si>
  <si>
    <t>Understand the Salesforce Architecture</t>
  </si>
  <si>
    <t>Navigate Setup</t>
  </si>
  <si>
    <t>Power Up with AppExchange</t>
  </si>
  <si>
    <t>Data Modeling</t>
  </si>
  <si>
    <t>Understand Custom &amp; Standard Objects</t>
  </si>
  <si>
    <t>Create Object Relationships</t>
  </si>
  <si>
    <t>Work with Schema Builder</t>
  </si>
  <si>
    <t>Data Management</t>
  </si>
  <si>
    <t>Import Data</t>
  </si>
  <si>
    <t>Export Data</t>
  </si>
  <si>
    <t>Lightning Experience Customization</t>
  </si>
  <si>
    <t>Set Up Your Org</t>
  </si>
  <si>
    <t>Create and Customize Lightning Apps</t>
  </si>
  <si>
    <t>Create and Customize List Views</t>
  </si>
  <si>
    <t>Customize Record Highlights with Compact Layouts</t>
  </si>
  <si>
    <t>Customize Record Details with Page Layouts</t>
  </si>
  <si>
    <t>Create Custom Buttons and Links</t>
  </si>
  <si>
    <t>Empower Your Users with Quick Actions</t>
  </si>
  <si>
    <t>Salesforce Mobile App Customization</t>
  </si>
  <si>
    <t>Get Started with the Salesforce Mobile App</t>
  </si>
  <si>
    <t>Create Global Quick Actions</t>
  </si>
  <si>
    <t>Create Object-Specified Quick Actions</t>
  </si>
  <si>
    <t>Customize Compact Layouts</t>
  </si>
  <si>
    <t>Customize Navigation</t>
  </si>
  <si>
    <t>Reports &amp; Dashboards for Lightning Experience</t>
  </si>
  <si>
    <t>Introduction to Reports and Dashboards in Lightning Experience</t>
  </si>
  <si>
    <t>Create Reports with Report Builder</t>
  </si>
  <si>
    <t>Visualize Your Data with the Lightning Dashboard Builder</t>
  </si>
  <si>
    <t>Extend Your Reporting Strategy with AppExchange</t>
  </si>
  <si>
    <t>Formulas &amp; Validations</t>
  </si>
  <si>
    <t>Use Formula Fields</t>
  </si>
  <si>
    <t>Implement Roll-Up Summary Fields</t>
  </si>
  <si>
    <t>Create Validation Rules</t>
  </si>
  <si>
    <t>Data Security</t>
  </si>
  <si>
    <t>Overview of Data Security</t>
  </si>
  <si>
    <t>Control Access to the Org</t>
  </si>
  <si>
    <t>Control Access to Objects</t>
  </si>
  <si>
    <t>Control Access to Records</t>
  </si>
  <si>
    <t>Control Access to Fields</t>
  </si>
  <si>
    <t>Create a Role Hierarchy</t>
  </si>
  <si>
    <t>Define Sharing Rules</t>
  </si>
  <si>
    <t>Lightning Flow</t>
  </si>
  <si>
    <t>Choose The Right Automation Tool</t>
  </si>
  <si>
    <t>Automate Simple Business Processes with Process Builder</t>
  </si>
  <si>
    <t>Guide Users Through Your Business Processes with Flow Builder</t>
  </si>
  <si>
    <t>Combine the Power of Process Builder and Flow Builder</t>
  </si>
  <si>
    <t>Customize How Records Get Approved with Approvals</t>
  </si>
  <si>
    <t>Event Monitoring</t>
  </si>
  <si>
    <t>Get Started with Event Monitoring</t>
  </si>
  <si>
    <t>Query Event Log Files</t>
  </si>
  <si>
    <t>Download and Visualize Event Log Files</t>
  </si>
  <si>
    <t>Introduction to Salesforce Connect</t>
  </si>
  <si>
    <t>Set up Salesforce Connect</t>
  </si>
  <si>
    <t>Integrate External Data</t>
  </si>
  <si>
    <t>Dev001</t>
  </si>
  <si>
    <t>Dev002</t>
  </si>
  <si>
    <t>Dev003</t>
  </si>
  <si>
    <t>Dev004</t>
  </si>
  <si>
    <t>Dev005</t>
  </si>
  <si>
    <t>Dev006</t>
  </si>
  <si>
    <t>Dev007</t>
  </si>
  <si>
    <t>Dev008</t>
  </si>
  <si>
    <t>Dev009</t>
  </si>
  <si>
    <t>Dev010</t>
  </si>
  <si>
    <t>Dev011</t>
  </si>
  <si>
    <t>Dev012</t>
  </si>
  <si>
    <t>Dev013</t>
  </si>
  <si>
    <t>Dev014</t>
  </si>
  <si>
    <t>Dev015</t>
  </si>
  <si>
    <t>Dev016</t>
  </si>
  <si>
    <t>Dev017</t>
  </si>
  <si>
    <t>Dev018</t>
  </si>
  <si>
    <t>Dev019</t>
  </si>
  <si>
    <t>Dev020</t>
  </si>
  <si>
    <t>Dev021</t>
  </si>
  <si>
    <t>Dev022</t>
  </si>
  <si>
    <t>Dev023</t>
  </si>
  <si>
    <t>Dev024</t>
  </si>
  <si>
    <t>Dev025</t>
  </si>
  <si>
    <t>Dev026</t>
  </si>
  <si>
    <t>Dev027</t>
  </si>
  <si>
    <t>Dev028</t>
  </si>
  <si>
    <t>Dev029</t>
  </si>
  <si>
    <t>Dev030</t>
  </si>
  <si>
    <t>Dev031</t>
  </si>
  <si>
    <t>Dev032</t>
  </si>
  <si>
    <t>Dev033</t>
  </si>
  <si>
    <t>Dev034</t>
  </si>
  <si>
    <t>Dev035</t>
  </si>
  <si>
    <t>Dev036</t>
  </si>
  <si>
    <t>Dev037</t>
  </si>
  <si>
    <t>Dev038</t>
  </si>
  <si>
    <t>Dev039</t>
  </si>
  <si>
    <t>Dev040</t>
  </si>
  <si>
    <t>Dev041</t>
  </si>
  <si>
    <t>Dev042</t>
  </si>
  <si>
    <t>Dev043</t>
  </si>
  <si>
    <t>Dev044</t>
  </si>
  <si>
    <t>Dev045</t>
  </si>
  <si>
    <t>Dev046</t>
  </si>
  <si>
    <t>Dev047</t>
  </si>
  <si>
    <t>Dev048</t>
  </si>
  <si>
    <t>Dev049</t>
  </si>
  <si>
    <t>Dev050</t>
  </si>
  <si>
    <t>Dev051</t>
  </si>
  <si>
    <t>Dev052</t>
  </si>
  <si>
    <t>Dev053</t>
  </si>
  <si>
    <t>Dev054</t>
  </si>
  <si>
    <t>Dev055</t>
  </si>
  <si>
    <t>Dev056</t>
  </si>
  <si>
    <t>Dev057</t>
  </si>
  <si>
    <t>Dev058</t>
  </si>
  <si>
    <t>Dev059</t>
  </si>
  <si>
    <t>Dev060</t>
  </si>
  <si>
    <t>Dev061</t>
  </si>
  <si>
    <t>Dev062</t>
  </si>
  <si>
    <t>Dev063</t>
  </si>
  <si>
    <t>Dev064</t>
  </si>
  <si>
    <t>Dev065</t>
  </si>
  <si>
    <t>Dev066</t>
  </si>
  <si>
    <t>Dev067</t>
  </si>
  <si>
    <t>Dev068</t>
  </si>
  <si>
    <t>Dev069</t>
  </si>
  <si>
    <t>Dev070</t>
  </si>
  <si>
    <t>Dev071</t>
  </si>
  <si>
    <t>Dev072</t>
  </si>
  <si>
    <t>Dev073</t>
  </si>
  <si>
    <t>Dev074</t>
  </si>
  <si>
    <t>Dev075</t>
  </si>
  <si>
    <t>Dev076</t>
  </si>
  <si>
    <t>Dev077</t>
  </si>
  <si>
    <t>Dev078</t>
  </si>
  <si>
    <t>Dev079</t>
  </si>
  <si>
    <t>Dev080</t>
  </si>
  <si>
    <t>Dev081</t>
  </si>
  <si>
    <t>Dev082</t>
  </si>
  <si>
    <t>Dev083</t>
  </si>
  <si>
    <t>Dev084</t>
  </si>
  <si>
    <t>Dev085</t>
  </si>
  <si>
    <t>Dev086</t>
  </si>
  <si>
    <t>Dev087</t>
  </si>
  <si>
    <t>Dev088</t>
  </si>
  <si>
    <t>Dev089</t>
  </si>
  <si>
    <t>Dev090</t>
  </si>
  <si>
    <t>Dev091</t>
  </si>
  <si>
    <t>Dev092</t>
  </si>
  <si>
    <t>Dev093</t>
  </si>
  <si>
    <t>Dev094</t>
  </si>
  <si>
    <t>Dev095</t>
  </si>
  <si>
    <t>Dev096</t>
  </si>
  <si>
    <t>Dev097</t>
  </si>
  <si>
    <t>Dev098</t>
  </si>
  <si>
    <t>Dev099</t>
  </si>
  <si>
    <t>Dev100</t>
  </si>
  <si>
    <t>Dev101</t>
  </si>
  <si>
    <t>Dev102</t>
  </si>
  <si>
    <t>Dev103</t>
  </si>
  <si>
    <t>Dev104</t>
  </si>
  <si>
    <t>Dev105</t>
  </si>
  <si>
    <t>Dev106</t>
  </si>
  <si>
    <t>Dev107</t>
  </si>
  <si>
    <t>Dev108</t>
  </si>
  <si>
    <t>Dev109</t>
  </si>
  <si>
    <t>Dev110</t>
  </si>
  <si>
    <t>Dev111</t>
  </si>
  <si>
    <t>Dev112</t>
  </si>
  <si>
    <t>Dev113</t>
  </si>
  <si>
    <t>Dev114</t>
  </si>
  <si>
    <t>Dev115</t>
  </si>
  <si>
    <t>Dev116</t>
  </si>
  <si>
    <t>Dev117</t>
  </si>
  <si>
    <t>Dev118</t>
  </si>
  <si>
    <t>Dev119</t>
  </si>
  <si>
    <t>Dev120</t>
  </si>
  <si>
    <t>Dev121</t>
  </si>
  <si>
    <t>Dev122</t>
  </si>
  <si>
    <t>Dev123</t>
  </si>
  <si>
    <t>Dev124</t>
  </si>
  <si>
    <t>Developer Beginner</t>
  </si>
  <si>
    <t>Platform Development Basics</t>
  </si>
  <si>
    <t>Get Started with Salesforce Platform</t>
  </si>
  <si>
    <t>Develop Without Code</t>
  </si>
  <si>
    <t>Code with Salesforce Languages</t>
  </si>
  <si>
    <t>Extend the Salesforce Platform</t>
  </si>
  <si>
    <t>Salesforce Connect</t>
  </si>
  <si>
    <t>Apex Basics &amp; Database</t>
  </si>
  <si>
    <t>Get Started with Apex</t>
  </si>
  <si>
    <t>Use sSObjects</t>
  </si>
  <si>
    <t>Manipulate Records with DML</t>
  </si>
  <si>
    <t>Write SOQL Queries</t>
  </si>
  <si>
    <t>Write SOSL Queries</t>
  </si>
  <si>
    <t>Apex Triggers</t>
  </si>
  <si>
    <t>Get Started with Apex Triggers</t>
  </si>
  <si>
    <t>Bulk Apex Triggers</t>
  </si>
  <si>
    <t>Apex Testing</t>
  </si>
  <si>
    <t>Get Started with Apex Unit Tests</t>
  </si>
  <si>
    <t>Test Apex Triggers</t>
  </si>
  <si>
    <t>Create Test Data for Apex Tests</t>
  </si>
  <si>
    <t>Visualforce Basics</t>
  </si>
  <si>
    <t>Get Started with Visualforce</t>
  </si>
  <si>
    <t>Create &amp; Edit Visualforce Pages</t>
  </si>
  <si>
    <t>Use Simple Variables and Formulas</t>
  </si>
  <si>
    <t>Use Standard Controllers</t>
  </si>
  <si>
    <t>Display Records, Fields, and Tables</t>
  </si>
  <si>
    <t>Input Data Using Forms</t>
  </si>
  <si>
    <t>Use Standard List Controllers</t>
  </si>
  <si>
    <t>Use Static Resources</t>
  </si>
  <si>
    <t>Create &amp; Use Custom Controllers</t>
  </si>
  <si>
    <t>Developer Console Basics</t>
  </si>
  <si>
    <t>Get Started with the Developer Console</t>
  </si>
  <si>
    <t>Navigate and Edit Source Code</t>
  </si>
  <si>
    <t>Generate and Analyze Logs</t>
  </si>
  <si>
    <t>Inspect Objects at Checkpoints</t>
  </si>
  <si>
    <t>Execute SOQL and SOSL Queries</t>
  </si>
  <si>
    <t>Quick Start: Visual Studio Code for Salesforce Development</t>
  </si>
  <si>
    <t>Get Started with Visual Studio Code</t>
  </si>
  <si>
    <t>Make Visual Studio Code Salesforce Ready</t>
  </si>
  <si>
    <t>Use Visual Studio Code for Saleforce Development</t>
  </si>
  <si>
    <t>Search Solution Basics</t>
  </si>
  <si>
    <t>Choose the Right Search Solution</t>
  </si>
  <si>
    <t>Build Search for Common use Cases</t>
  </si>
  <si>
    <t>Optimize Search Results</t>
  </si>
  <si>
    <t>Quick Start: Lightning Web Components</t>
  </si>
  <si>
    <t>Setup Your Salesforce DX Environment</t>
  </si>
  <si>
    <t>Set up Visual Studio Code</t>
  </si>
  <si>
    <t>Create a Hello World Lightning Web Component</t>
  </si>
  <si>
    <t>Lightning Platform API Basics</t>
  </si>
  <si>
    <t>Get to Know the Salesforce Lightning Platform APIs</t>
  </si>
  <si>
    <t>Use REST API</t>
  </si>
  <si>
    <t>Use SOAP API</t>
  </si>
  <si>
    <t>Use Bulk API</t>
  </si>
  <si>
    <t>Use Streaming API</t>
  </si>
  <si>
    <t>User Interface API</t>
  </si>
  <si>
    <t>Get Started With User Interface API</t>
  </si>
  <si>
    <t>Install the Sample App</t>
  </si>
  <si>
    <t>Build UI to Display a Record</t>
  </si>
  <si>
    <t>Build UI to Edit a Record</t>
  </si>
  <si>
    <t>Build UI to Create and Clone a Record</t>
  </si>
  <si>
    <t>Build UI for Dependent Picklists</t>
  </si>
  <si>
    <t>APEX Integration Services</t>
  </si>
  <si>
    <t>Apex Integration Overview</t>
  </si>
  <si>
    <t>Apex REST Callouts</t>
  </si>
  <si>
    <t>Apex SOAP Callouts</t>
  </si>
  <si>
    <t>Apex Web Services</t>
  </si>
  <si>
    <t>Asynchronous Apex</t>
  </si>
  <si>
    <t>Asynchronous Processing Basics</t>
  </si>
  <si>
    <t>Use Future methods</t>
  </si>
  <si>
    <t>Use Batch Apex</t>
  </si>
  <si>
    <t>Control Processes with Queueable Apex</t>
  </si>
  <si>
    <t>Schedule Jobs Using the Apex Scheduler</t>
  </si>
  <si>
    <t>Monitor Asynchronous Apex</t>
  </si>
  <si>
    <t>Platform Events Basics</t>
  </si>
  <si>
    <t>Understand Event-Driven Software Architecture</t>
  </si>
  <si>
    <t>Define and Publish Platform Events</t>
  </si>
  <si>
    <t>Suscribe to Platform Events</t>
  </si>
  <si>
    <t>Aura Components Basics</t>
  </si>
  <si>
    <t>Before You Start</t>
  </si>
  <si>
    <t>Get Started with Aura Components</t>
  </si>
  <si>
    <t>Create and Edit Aura Components</t>
  </si>
  <si>
    <t>Attributes and Expressions</t>
  </si>
  <si>
    <t>Handle Actions with Controllers</t>
  </si>
  <si>
    <t>Input Data using Forms</t>
  </si>
  <si>
    <t>Connect to Salesforce with Server-Side Controllers</t>
  </si>
  <si>
    <t>Connect Components with Events</t>
  </si>
  <si>
    <t>Discover Next Steps</t>
  </si>
  <si>
    <t>Dev125</t>
  </si>
  <si>
    <t>Dev126</t>
  </si>
  <si>
    <t>Dev127</t>
  </si>
  <si>
    <t>Dev128</t>
  </si>
  <si>
    <t>Dev129</t>
  </si>
  <si>
    <t>Dev130</t>
  </si>
  <si>
    <t>Dev131</t>
  </si>
  <si>
    <t>Dev132</t>
  </si>
  <si>
    <t>Dev133</t>
  </si>
  <si>
    <t>Dev134</t>
  </si>
  <si>
    <t>Dev135</t>
  </si>
  <si>
    <t>Dev136</t>
  </si>
  <si>
    <t>Dev137</t>
  </si>
  <si>
    <t>Dev138</t>
  </si>
  <si>
    <t>Dev139</t>
  </si>
  <si>
    <t>Dev140</t>
  </si>
  <si>
    <t>Dev141</t>
  </si>
  <si>
    <t>Dev142</t>
  </si>
  <si>
    <t>Dev143</t>
  </si>
  <si>
    <t>Dev144</t>
  </si>
  <si>
    <t>Dev145</t>
  </si>
  <si>
    <t>Dev146</t>
  </si>
  <si>
    <t>Application Lifecycle and Development Models</t>
  </si>
  <si>
    <t>Understand What Application Lifecycle Management is</t>
  </si>
  <si>
    <t>Learn the Basics of Release Management</t>
  </si>
  <si>
    <t>Manage Changes in Increasingly Complex Releases</t>
  </si>
  <si>
    <t>Use Package Development for More Flexible Releases</t>
  </si>
  <si>
    <t>Change Set Development Model</t>
  </si>
  <si>
    <t>Plan for Changes to Your Org</t>
  </si>
  <si>
    <t>Develop and Test Changes Locally</t>
  </si>
  <si>
    <t>Test in the Integration Environment and Deploy Changes</t>
  </si>
  <si>
    <t>Org Development Model</t>
  </si>
  <si>
    <t>Plan for Changes To your Org</t>
  </si>
  <si>
    <t>Test and Deploy Changes</t>
  </si>
  <si>
    <t>Platform Cache Basics</t>
  </si>
  <si>
    <t>Get Started with Platform Cache</t>
  </si>
  <si>
    <t>Use Org &amp; Session Cache</t>
  </si>
  <si>
    <t>Walk Throguh a Sample Application and Discover Cache Diagnostics</t>
  </si>
  <si>
    <t>Dev147</t>
  </si>
  <si>
    <t>Dev148</t>
  </si>
  <si>
    <t>Dev149</t>
  </si>
  <si>
    <t>Dev150</t>
  </si>
  <si>
    <t>Dev151</t>
  </si>
  <si>
    <t>Dev152</t>
  </si>
  <si>
    <t>Dev153</t>
  </si>
  <si>
    <t>Dev154</t>
  </si>
  <si>
    <t>Dev155</t>
  </si>
  <si>
    <t>Dev156</t>
  </si>
  <si>
    <t>Dev157</t>
  </si>
  <si>
    <t>Dev158</t>
  </si>
  <si>
    <t>Dev159</t>
  </si>
  <si>
    <t>Dev160</t>
  </si>
  <si>
    <t>Dev161</t>
  </si>
  <si>
    <t>Dev162</t>
  </si>
  <si>
    <t>Dev163</t>
  </si>
  <si>
    <t>Dev164</t>
  </si>
  <si>
    <t>Dev165</t>
  </si>
  <si>
    <t>Visualforce Mobile</t>
  </si>
  <si>
    <t>Get Started with Visualforce in the Salesforce App</t>
  </si>
  <si>
    <t>Add Visualforce Pages to the Navigation Menu</t>
  </si>
  <si>
    <t>Use the SalesforceLightning Design System to Style Visualforce Pages</t>
  </si>
  <si>
    <t>Implement Global Actions with Visualforce Pages</t>
  </si>
  <si>
    <t>Implement Object Specific Actions with Visualforce Pages</t>
  </si>
  <si>
    <t>Use Visualforce Pages in Page Layouts and Mobile Cards</t>
  </si>
  <si>
    <t>Adopt User Interface Guidelines</t>
  </si>
  <si>
    <t>Use CSS and JavaScript Mobile Frameworks</t>
  </si>
  <si>
    <t>Big Objects Basics</t>
  </si>
  <si>
    <t>Get Started with Big Objects</t>
  </si>
  <si>
    <t>Define Custom Big Objects</t>
  </si>
  <si>
    <t>Query Big Objects</t>
  </si>
  <si>
    <t>Dev166</t>
  </si>
  <si>
    <t>Dev167</t>
  </si>
  <si>
    <t>Dev168</t>
  </si>
  <si>
    <t>Dev169</t>
  </si>
  <si>
    <t>Dev170</t>
  </si>
  <si>
    <t>Dev171</t>
  </si>
  <si>
    <t>Dev172</t>
  </si>
  <si>
    <t>Dev173</t>
  </si>
  <si>
    <t>Dev174</t>
  </si>
  <si>
    <t>Dev175</t>
  </si>
  <si>
    <t>Dev176</t>
  </si>
  <si>
    <t>Dev177</t>
  </si>
  <si>
    <t>Dev178</t>
  </si>
  <si>
    <t>Dev179</t>
  </si>
  <si>
    <t>Dev180</t>
  </si>
  <si>
    <t>Dev181</t>
  </si>
  <si>
    <t>Dev182</t>
  </si>
  <si>
    <t>Dev183</t>
  </si>
  <si>
    <t>Dev184</t>
  </si>
  <si>
    <t>Dev185</t>
  </si>
  <si>
    <t>Dev186</t>
  </si>
  <si>
    <t>Dev187</t>
  </si>
  <si>
    <t>Dev188</t>
  </si>
  <si>
    <t>Dev189</t>
  </si>
  <si>
    <t>Dev190</t>
  </si>
  <si>
    <t>Developer Advanced</t>
  </si>
  <si>
    <t>Developer Intermediate</t>
  </si>
  <si>
    <t>Injection Vulnerability Prevention</t>
  </si>
  <si>
    <t>Get Started With Application Security</t>
  </si>
  <si>
    <t>Understand Cross-Site Scripting (XSS)</t>
  </si>
  <si>
    <t>Discover Built-in XSS Protections in Lightning Platform</t>
  </si>
  <si>
    <t>Prevent XSS in Lightning Platform Applications</t>
  </si>
  <si>
    <t>Understand SOQL Injection</t>
  </si>
  <si>
    <t>Prevent SOQL Injection in Your Code</t>
  </si>
  <si>
    <t>Learn About Open Redirects</t>
  </si>
  <si>
    <t>Learn Standard Open Redirect Preventions</t>
  </si>
  <si>
    <t>App Logic Vulnerability Prevention</t>
  </si>
  <si>
    <t>Prevent Open Redirects in Your Code</t>
  </si>
  <si>
    <t>Prevent Cross-Site Request Forgery (CSRF)</t>
  </si>
  <si>
    <t>Prevent Clickjacking</t>
  </si>
  <si>
    <t>Prevent Insecure Remote Resource Interaction</t>
  </si>
  <si>
    <t>Shield Platform Encryption</t>
  </si>
  <si>
    <t>Get Started with Shield Platform Encryption</t>
  </si>
  <si>
    <t>Set up and Manage Shield Platform Encryption</t>
  </si>
  <si>
    <t>Deploy Shield Platform Encryption the Smart Way</t>
  </si>
  <si>
    <t>Large Data Volumes</t>
  </si>
  <si>
    <t>Design Your Data Model</t>
  </si>
  <si>
    <t>Conduct Data Queries and Searches</t>
  </si>
  <si>
    <t>Load Your Data</t>
  </si>
  <si>
    <t>Perform Data Deletes and Extracts</t>
  </si>
  <si>
    <t>APEX Metadata API</t>
  </si>
  <si>
    <t>Get Started with Apex Metadata API</t>
  </si>
  <si>
    <t>Build Automated Metadata Updates for Multi-Org Deployment</t>
  </si>
  <si>
    <t>Build Admin Tools for Automated Configuration Changes</t>
  </si>
  <si>
    <t xml:space="preserve">Test Your Metadata Deployment </t>
  </si>
  <si>
    <t>Understand Apex Metadata API and Security</t>
  </si>
  <si>
    <t>Instructions</t>
  </si>
  <si>
    <t>All Salesforce Team Costa Rica employees must take Trailhead Salesforce courses as a NTT Costa Rica site standard.</t>
  </si>
  <si>
    <t>All Developers must take the Developer courses in Developer worksheet. Only those developers instructed so, should take the Admin courses as well.</t>
  </si>
  <si>
    <t>All none developers staff must take Admin courses in the Admin Worksheet. Only those Admins instructed so, should take additional courses, including Salesforce.</t>
  </si>
  <si>
    <t>Step 1.</t>
  </si>
  <si>
    <t>In the Personal Data Worksheet, fill out the required info. This is a one time task.</t>
  </si>
  <si>
    <t xml:space="preserve">Step 2. </t>
  </si>
  <si>
    <t>Create an account in Salesforce Trailhead</t>
  </si>
  <si>
    <t>Step 2.1</t>
  </si>
  <si>
    <t xml:space="preserve"> Open this URL: https://trailhead.salesforce.com/home</t>
  </si>
  <si>
    <t>Step 2.2</t>
  </si>
  <si>
    <t>Sign Up for an account. Complete the registration process.</t>
  </si>
  <si>
    <t>Step 3.</t>
  </si>
  <si>
    <t>Create a Salesforce account</t>
  </si>
  <si>
    <t>In the lesson "Salesforce Platform Basics" in the 101 Basics courses, you will learn how to create a Salesforce Playground (a.k.a. Sandbox).</t>
  </si>
  <si>
    <t>Step 4.</t>
  </si>
  <si>
    <t>Group</t>
  </si>
  <si>
    <t>Admin</t>
  </si>
  <si>
    <t>Developer</t>
  </si>
  <si>
    <t>Email</t>
  </si>
  <si>
    <t>First Name:</t>
  </si>
  <si>
    <t>Last Name:</t>
  </si>
  <si>
    <t>Start Date:</t>
  </si>
  <si>
    <t>Email:</t>
  </si>
  <si>
    <t>NTT Data ID#:</t>
  </si>
  <si>
    <t>Please Fill in the following information once.</t>
  </si>
  <si>
    <t>Completion</t>
  </si>
  <si>
    <t>Answer</t>
  </si>
  <si>
    <t>Yes</t>
  </si>
  <si>
    <t>No</t>
  </si>
  <si>
    <t>Completed</t>
  </si>
  <si>
    <t>In the courses worksheet (Admin or Developer) there are 3 type of values Units, Modules, Trails and Super Badges.</t>
  </si>
  <si>
    <t>Superbadges has Trails, Modules, Units and/or Tests or Projects. Once you have completed an item, select "Yes" on the column "I" on the right side.</t>
  </si>
  <si>
    <t>Leave the "No" as default for those items that are on progress or not taken yet.</t>
  </si>
  <si>
    <t>A Module can be selected as Yes once all its Units are completed.</t>
  </si>
  <si>
    <t>A Trail can be selected as "Yes" once all its modules are completed.</t>
  </si>
  <si>
    <r>
      <t xml:space="preserve">All employees, Developers and Admins, </t>
    </r>
    <r>
      <rPr>
        <b/>
        <u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take All 101 Basics courses.</t>
    </r>
  </si>
  <si>
    <t>To start the clases, copy the Trail, Module or Unit's name in the Trailhead search field. On the result, open the course of interest. It is recommended to open the trail.</t>
  </si>
  <si>
    <t>Step 5.</t>
  </si>
  <si>
    <t>This document is known as the personal training tracker. It is of your full responsibility to keep it updated as demanded.</t>
  </si>
  <si>
    <t>Keep updating this tracker until all courses are completed.</t>
  </si>
  <si>
    <t xml:space="preserve">Step 6. </t>
  </si>
  <si>
    <t>Every Monday you are required to submit this report to your trainer.</t>
  </si>
  <si>
    <t>User Authentication</t>
  </si>
  <si>
    <t>Customize Your Login Process with My Domain</t>
  </si>
  <si>
    <t>Set Up Single Sign-On for Your Internal Users</t>
  </si>
  <si>
    <t>Secure Your User's Identity</t>
  </si>
  <si>
    <t>Troubleshoot Login Access</t>
  </si>
  <si>
    <t>Issue</t>
  </si>
  <si>
    <t>URL</t>
  </si>
  <si>
    <t>https://help.salesforce.com/articleView?id=getstart_login.htm&amp;type=5</t>
  </si>
  <si>
    <t>User Management</t>
  </si>
  <si>
    <t>Add New Users</t>
  </si>
  <si>
    <t>Control What Your Users Can Access</t>
  </si>
  <si>
    <t>User Formula Fields</t>
  </si>
  <si>
    <t>Basics001</t>
  </si>
  <si>
    <t>Basics002</t>
  </si>
  <si>
    <t>Basics003</t>
  </si>
  <si>
    <t>Basics004</t>
  </si>
  <si>
    <t>Basics005</t>
  </si>
  <si>
    <t>Basics006</t>
  </si>
  <si>
    <t>Basics007</t>
  </si>
  <si>
    <t>Basics008</t>
  </si>
  <si>
    <t>Basics009</t>
  </si>
  <si>
    <t>Basics010</t>
  </si>
  <si>
    <t>Basics011</t>
  </si>
  <si>
    <t>Basics012</t>
  </si>
  <si>
    <t>Basics013</t>
  </si>
  <si>
    <t>Basics014</t>
  </si>
  <si>
    <t>Basics015</t>
  </si>
  <si>
    <t>Basics016</t>
  </si>
  <si>
    <t>Basics017</t>
  </si>
  <si>
    <t>Basics018</t>
  </si>
  <si>
    <t>Basics019</t>
  </si>
  <si>
    <t>Basics020</t>
  </si>
  <si>
    <t>Basics021</t>
  </si>
  <si>
    <t>Basics022</t>
  </si>
  <si>
    <t>Basics023</t>
  </si>
  <si>
    <t>Basics024</t>
  </si>
  <si>
    <t>Basics025</t>
  </si>
  <si>
    <t>Basics026</t>
  </si>
  <si>
    <t>Basics027</t>
  </si>
  <si>
    <t>Basics028</t>
  </si>
  <si>
    <t>Basics029</t>
  </si>
  <si>
    <t>Basics030</t>
  </si>
  <si>
    <t>Basics031</t>
  </si>
  <si>
    <t>Basics032</t>
  </si>
  <si>
    <t>Basics033</t>
  </si>
  <si>
    <t>Basics034</t>
  </si>
  <si>
    <t>Basics035</t>
  </si>
  <si>
    <t>Basics036</t>
  </si>
  <si>
    <t>Basics037</t>
  </si>
  <si>
    <t>Basics038</t>
  </si>
  <si>
    <t>Basics039</t>
  </si>
  <si>
    <t>Basics040</t>
  </si>
  <si>
    <t>Basics041</t>
  </si>
  <si>
    <t>Basics042</t>
  </si>
  <si>
    <t>Basics043</t>
  </si>
  <si>
    <t>Basics044</t>
  </si>
  <si>
    <t>Basics045</t>
  </si>
  <si>
    <t>Basics046</t>
  </si>
  <si>
    <t>Basics047</t>
  </si>
  <si>
    <t>Basics048</t>
  </si>
  <si>
    <t>Basics049</t>
  </si>
  <si>
    <t>Basics050</t>
  </si>
  <si>
    <t>Basics051</t>
  </si>
  <si>
    <t>Basics052</t>
  </si>
  <si>
    <t>Basics053</t>
  </si>
  <si>
    <t>Basics054</t>
  </si>
  <si>
    <t>Basics055</t>
  </si>
  <si>
    <t>Basics056</t>
  </si>
  <si>
    <t>Basics057</t>
  </si>
  <si>
    <t>Basics058</t>
  </si>
  <si>
    <t>Basics059</t>
  </si>
  <si>
    <t>Basics060</t>
  </si>
  <si>
    <t>Basics061</t>
  </si>
  <si>
    <t>Basics062</t>
  </si>
  <si>
    <t>Basics063</t>
  </si>
  <si>
    <t>Basics064</t>
  </si>
  <si>
    <t>Basics065</t>
  </si>
  <si>
    <t>Basics066</t>
  </si>
  <si>
    <t>Basics067</t>
  </si>
  <si>
    <t>Basics068</t>
  </si>
  <si>
    <t>Dev191</t>
  </si>
  <si>
    <t>Dev192</t>
  </si>
  <si>
    <t>Lightning Knowledge Setup and Customization</t>
  </si>
  <si>
    <t>Set up a New Kind of Article</t>
  </si>
  <si>
    <t>Configure Page Layouts and Record Types</t>
  </si>
  <si>
    <t>Set Up the Validation Status</t>
  </si>
  <si>
    <t>Configure Article and Field Visibility</t>
  </si>
  <si>
    <t>Close Cases with Articles</t>
  </si>
  <si>
    <t>User Interface Settings</t>
  </si>
  <si>
    <t>https://help.salesforce.com/articleView?err=1&amp;id=customize_ui_settings.htm&amp;type=5</t>
  </si>
  <si>
    <t>https://help.salesforce.com/articleView?id=fields_defining_field_dependencies.htm&amp;type=5</t>
  </si>
  <si>
    <t>PickList Dependencies</t>
  </si>
  <si>
    <t>Field</t>
  </si>
  <si>
    <t>User</t>
  </si>
  <si>
    <t>Access</t>
  </si>
  <si>
    <t>https://help.salesforce.com/articleView?id=email_templates_lightning_parent.htm&amp;type=5</t>
  </si>
  <si>
    <t>Email Templates</t>
  </si>
  <si>
    <t>Area</t>
  </si>
  <si>
    <t>Salesforce Einstein Basics</t>
  </si>
  <si>
    <t>Get Started with Einstein</t>
  </si>
  <si>
    <t>Use the Einstein Platform</t>
  </si>
  <si>
    <t>Learn About Einstein Out-Of-the-Box Applications</t>
  </si>
  <si>
    <t>Note:</t>
  </si>
  <si>
    <t>Some units may not appear in the search result in Trailhead. In those cases, look for the module or trail name. In the results will show up.</t>
  </si>
  <si>
    <t>Some Trail's modules and/or units points doesn't sum up to the trail's total points. However, the total Trail completion will credit the full displayed points into your account.</t>
  </si>
  <si>
    <t>Feel free to add your help source here. If you find a new article, solution or material, please notify ricardo.tsai@nttdata.com for future inclusion.</t>
  </si>
  <si>
    <t>Overall</t>
  </si>
  <si>
    <t>Pending</t>
  </si>
  <si>
    <t>Progress</t>
  </si>
  <si>
    <t>Units</t>
  </si>
  <si>
    <t>Min/Units</t>
  </si>
  <si>
    <t>Total minutes</t>
  </si>
  <si>
    <t>Total Units</t>
  </si>
  <si>
    <t>Units Completed</t>
  </si>
  <si>
    <t>Units Pending</t>
  </si>
  <si>
    <t>Pending/Hours</t>
  </si>
  <si>
    <t>Total Minutes</t>
  </si>
  <si>
    <t>Total Hours</t>
  </si>
  <si>
    <t>Pending min</t>
  </si>
  <si>
    <t>In Days</t>
  </si>
  <si>
    <t>Future Date</t>
  </si>
  <si>
    <t>Basics</t>
  </si>
  <si>
    <t>Beginner</t>
  </si>
  <si>
    <t>Intermediate</t>
  </si>
  <si>
    <t>CRM01</t>
  </si>
  <si>
    <t>Advanced</t>
  </si>
  <si>
    <t>Total</t>
  </si>
  <si>
    <t>Left (Minutes)</t>
  </si>
  <si>
    <t>Progress (Minutes)</t>
  </si>
  <si>
    <t>Aggregated Salesforce Knowledge</t>
  </si>
  <si>
    <t>Tentative Finish Date</t>
  </si>
  <si>
    <t>Select amount of hours dedicated to training</t>
  </si>
  <si>
    <t>Minutes</t>
  </si>
  <si>
    <t>Basic</t>
  </si>
  <si>
    <t>Avg minutes</t>
  </si>
  <si>
    <t>per unit</t>
  </si>
  <si>
    <t>Finish Date</t>
  </si>
  <si>
    <t xml:space="preserve">*Finish Date is calculated based on your current Selected </t>
  </si>
  <si>
    <t>amount of hours dedicated to training</t>
  </si>
  <si>
    <t>Kevin</t>
  </si>
  <si>
    <t>Villalta</t>
  </si>
  <si>
    <t>kevinvillalta.gonzalez@nttdata.com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</si>
</sst>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A5"/>
        <bgColor indexed="64"/>
      </patternFill>
    </fill>
    <fill>
      <patternFill patternType="solid">
        <fgColor rgb="FFC5FF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1" fillId="4" borderId="0" xfId="0" applyFont="1" applyFill="1"/>
    <xf numFmtId="0" fontId="0" fillId="5" borderId="0" xfId="0" applyFill="1"/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4" fillId="2" borderId="0" xfId="0" applyFont="1" applyFill="1"/>
    <xf numFmtId="0" fontId="2" fillId="2" borderId="0" xfId="0" applyFont="1" applyFill="1"/>
    <xf numFmtId="0" fontId="3" fillId="4" borderId="0" xfId="0" applyFont="1" applyFill="1"/>
    <xf numFmtId="0" fontId="0" fillId="6" borderId="1" xfId="0" applyFill="1" applyBorder="1" applyProtection="1">
      <protection locked="0"/>
    </xf>
    <xf numFmtId="0" fontId="0" fillId="6" borderId="0" xfId="0" applyFill="1"/>
    <xf numFmtId="0" fontId="0" fillId="6" borderId="0" xfId="0" applyFill="1" applyAlignment="1">
      <alignment horizontal="right"/>
    </xf>
    <xf numFmtId="0" fontId="5" fillId="0" borderId="0" xfId="1"/>
    <xf numFmtId="0" fontId="6" fillId="6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5" borderId="0" xfId="0" applyFill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 applyProtection="1">
      <alignment horizontal="center"/>
      <protection locked="0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2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14" fontId="0" fillId="6" borderId="9" xfId="0" applyNumberForma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6" borderId="6" xfId="0" applyFill="1" applyBorder="1"/>
    <xf numFmtId="0" fontId="5" fillId="6" borderId="1" xfId="1" applyFill="1" applyBorder="1" applyProtection="1">
      <protection locked="0"/>
    </xf>
    <xf numFmtId="0" fontId="0" fillId="6" borderId="0" xfId="0" applyFill="1" applyAlignment="1">
      <alignment horizontal="right"/>
    </xf>
    <xf numFmtId="0" fontId="0" fillId="6" borderId="2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5FFC5"/>
      <color rgb="FF66FF33"/>
      <color rgb="FFF0FDA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Progress in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Progress!$B$2</c:f>
              <c:strCache>
                <c:ptCount val="1"/>
                <c:pt idx="0">
                  <c:v>Pending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tint val="66000"/>
                    <a:satMod val="160000"/>
                  </a:schemeClr>
                </a:gs>
                <a:gs pos="50000">
                  <a:schemeClr val="accent2">
                    <a:tint val="44500"/>
                    <a:satMod val="160000"/>
                  </a:schemeClr>
                </a:gs>
                <a:gs pos="100000">
                  <a:schemeClr val="accent2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Progress!$A$3:$A$4</c:f>
              <c:strCache>
                <c:ptCount val="2"/>
                <c:pt idx="0">
                  <c:v>Basics</c:v>
                </c:pt>
                <c:pt idx="1">
                  <c:v>Developer</c:v>
                </c:pt>
              </c:strCache>
            </c:strRef>
          </c:cat>
          <c:val>
            <c:numRef>
              <c:f>Progress!$B$3:$B$4</c:f>
              <c:numCache>
                <c:formatCode>General</c:formatCode>
                <c:ptCount val="2"/>
                <c:pt idx="0">
                  <c:v>650</c:v>
                </c:pt>
                <c:pt idx="1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5-4CF5-BBEA-ED2A91A798E2}"/>
            </c:ext>
          </c:extLst>
        </c:ser>
        <c:ser>
          <c:idx val="1"/>
          <c:order val="1"/>
          <c:tx>
            <c:strRef>
              <c:f>Progress!$C$2</c:f>
              <c:strCache>
                <c:ptCount val="1"/>
                <c:pt idx="0">
                  <c:v>Progress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Progress!$A$3:$A$4</c:f>
              <c:strCache>
                <c:ptCount val="2"/>
                <c:pt idx="0">
                  <c:v>Basics</c:v>
                </c:pt>
                <c:pt idx="1">
                  <c:v>Developer</c:v>
                </c:pt>
              </c:strCache>
            </c:strRef>
          </c:cat>
          <c:val>
            <c:numRef>
              <c:f>Progress!$C$3:$C$4</c:f>
              <c:numCache>
                <c:formatCode>General</c:formatCode>
                <c:ptCount val="2"/>
                <c:pt idx="0">
                  <c:v>285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5-4CF5-BBEA-ED2A91A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478048"/>
        <c:axId val="1309475968"/>
      </c:barChart>
      <c:catAx>
        <c:axId val="13094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75968"/>
        <c:crosses val="autoZero"/>
        <c:auto val="1"/>
        <c:lblAlgn val="ctr"/>
        <c:lblOffset val="100"/>
        <c:noMultiLvlLbl val="0"/>
      </c:catAx>
      <c:valAx>
        <c:axId val="1309475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94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Progress!$L$2</c:f>
              <c:strCache>
                <c:ptCount val="1"/>
                <c:pt idx="0">
                  <c:v>Units Pending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tint val="66000"/>
                    <a:satMod val="160000"/>
                  </a:schemeClr>
                </a:gs>
                <a:gs pos="50000">
                  <a:schemeClr val="accent2">
                    <a:tint val="44500"/>
                    <a:satMod val="160000"/>
                  </a:schemeClr>
                </a:gs>
                <a:gs pos="100000">
                  <a:schemeClr val="accent2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Progress!$H$3:$H$5</c:f>
              <c:strCache>
                <c:ptCount val="3"/>
                <c:pt idx="0">
                  <c:v>Basics</c:v>
                </c:pt>
                <c:pt idx="1">
                  <c:v>Developer</c:v>
                </c:pt>
                <c:pt idx="2">
                  <c:v>Total</c:v>
                </c:pt>
              </c:strCache>
            </c:strRef>
          </c:cat>
          <c:val>
            <c:numRef>
              <c:f>Progress!$L$3:$L$5</c:f>
              <c:numCache>
                <c:formatCode>General</c:formatCode>
                <c:ptCount val="3"/>
                <c:pt idx="0">
                  <c:v>32</c:v>
                </c:pt>
                <c:pt idx="1">
                  <c:v>138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7-493E-AEF8-2A590CC892E5}"/>
            </c:ext>
          </c:extLst>
        </c:ser>
        <c:ser>
          <c:idx val="0"/>
          <c:order val="1"/>
          <c:tx>
            <c:strRef>
              <c:f>Progress!$K$2</c:f>
              <c:strCache>
                <c:ptCount val="1"/>
                <c:pt idx="0">
                  <c:v>Units Completed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Progress!$H$3:$H$5</c:f>
              <c:strCache>
                <c:ptCount val="3"/>
                <c:pt idx="0">
                  <c:v>Basics</c:v>
                </c:pt>
                <c:pt idx="1">
                  <c:v>Developer</c:v>
                </c:pt>
                <c:pt idx="2">
                  <c:v>Total</c:v>
                </c:pt>
              </c:strCache>
            </c:strRef>
          </c:cat>
          <c:val>
            <c:numRef>
              <c:f>Progress!$K$3:$K$5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7-493E-AEF8-2A590C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72912"/>
        <c:axId val="1314274160"/>
      </c:barChart>
      <c:catAx>
        <c:axId val="13142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74160"/>
        <c:crosses val="autoZero"/>
        <c:auto val="1"/>
        <c:lblAlgn val="ctr"/>
        <c:lblOffset val="100"/>
        <c:noMultiLvlLbl val="0"/>
      </c:catAx>
      <c:valAx>
        <c:axId val="1314274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42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594361</xdr:colOff>
      <xdr:row>0</xdr:row>
      <xdr:rowOff>45721</xdr:rowOff>
    </xdr:from>
    <xdr:to>
      <xdr:col>11</xdr:col>
      <xdr:colOff>327660</xdr:colOff>
      <xdr:row>6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1" y="45721"/>
          <a:ext cx="2171699" cy="124967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5</xdr:col>
      <xdr:colOff>266700</xdr:colOff>
      <xdr:row>19</xdr:row>
      <xdr:rowOff>86868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9</xdr:row>
      <xdr:rowOff>0</xdr:rowOff>
    </xdr:from>
    <xdr:to>
      <xdr:col>11</xdr:col>
      <xdr:colOff>342900</xdr:colOff>
      <xdr:row>19</xdr:row>
      <xdr:rowOff>73152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3042/Desktop/Training/Control%20de%20Trainings/Admin%20Tracker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structions"/>
      <sheetName val="Student"/>
      <sheetName val="101 Basics"/>
      <sheetName val="Admin"/>
      <sheetName val="CRM01"/>
      <sheetName val="Progress"/>
      <sheetName val="Help"/>
      <sheetName val="Codes"/>
    </sheetNames>
    <sheetDataSet>
      <sheetData sheetId="0"/>
      <sheetData sheetId="1"/>
      <sheetData sheetId="2">
        <row r="4">
          <cell r="C4"/>
        </row>
        <row r="5">
          <cell r="C5"/>
        </row>
        <row r="6">
          <cell r="C6"/>
        </row>
      </sheetData>
      <sheetData sheetId="3"/>
      <sheetData sheetId="4"/>
      <sheetData sheetId="5"/>
      <sheetData sheetId="6">
        <row r="3">
          <cell r="F3">
            <v>17.32</v>
          </cell>
        </row>
        <row r="5">
          <cell r="F5">
            <v>16.5</v>
          </cell>
        </row>
        <row r="6">
          <cell r="B6">
            <v>3605</v>
          </cell>
          <cell r="C6">
            <v>0</v>
          </cell>
          <cell r="J6">
            <v>207</v>
          </cell>
          <cell r="K6">
            <v>0</v>
          </cell>
          <cell r="L6">
            <v>207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vinvillalta.gonzalez@nttdata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ilhead.salesforce.com/en/content/learn/modules/visualforce_fundamentals" TargetMode="External"/><Relationship Id="rId3" Type="http://schemas.openxmlformats.org/officeDocument/2006/relationships/hyperlink" Target="https://trailhead.salesforce.com/en/content/learn/modules/trailhead_basics" TargetMode="External"/><Relationship Id="rId7" Type="http://schemas.openxmlformats.org/officeDocument/2006/relationships/hyperlink" Target="https://trailhead.salesforce.com/en/content/learn/modules/data_modeling" TargetMode="External"/><Relationship Id="rId2" Type="http://schemas.openxmlformats.org/officeDocument/2006/relationships/hyperlink" Target="https://trailhead.salesforce.com/en/content/learn/modules/lex_salesforce_basics" TargetMode="External"/><Relationship Id="rId1" Type="http://schemas.openxmlformats.org/officeDocument/2006/relationships/hyperlink" Target="https://trailhead.salesforce.com/en/content/learn/modules/starting_force_com" TargetMode="External"/><Relationship Id="rId6" Type="http://schemas.openxmlformats.org/officeDocument/2006/relationships/hyperlink" Target="https://trailhead.salesforce.com/en/content/learn/modules/lex_implementation_data_management" TargetMode="External"/><Relationship Id="rId5" Type="http://schemas.openxmlformats.org/officeDocument/2006/relationships/hyperlink" Target="https://trailhead.salesforce.com/en/content/learn/modules/lex_implementation_reports_dashboards" TargetMode="External"/><Relationship Id="rId4" Type="http://schemas.openxmlformats.org/officeDocument/2006/relationships/hyperlink" Target="https://trailhead.salesforce.com/en/content/learn/modules/trailhead_playground_management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railhead.salesforce.com/en/content/learn/modules/visualforce_fundamental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salesforce.com/articleView?id=fields_defining_field_dependencies.htm&amp;type=5" TargetMode="External"/><Relationship Id="rId2" Type="http://schemas.openxmlformats.org/officeDocument/2006/relationships/hyperlink" Target="https://help.salesforce.com/articleView?err=1&amp;id=customize_ui_settings.htm&amp;type=5" TargetMode="External"/><Relationship Id="rId1" Type="http://schemas.openxmlformats.org/officeDocument/2006/relationships/hyperlink" Target="https://help.salesforce.com/articleView?id=getstart_login.htm&amp;type=5" TargetMode="External"/><Relationship Id="rId4" Type="http://schemas.openxmlformats.org/officeDocument/2006/relationships/hyperlink" Target="https://help.salesforce.com/articleView?id=email_templates_lightning_parent.htm&amp;type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90" zoomScaleNormal="90" workbookViewId="0">
      <selection activeCell="E23" sqref="E23"/>
    </sheetView>
  </sheetViews>
  <sheetFormatPr defaultColWidth="0" defaultRowHeight="14.4" zeroHeight="1" x14ac:dyDescent="0.3"/>
  <cols>
    <col min="1" max="1" width="8.88671875" customWidth="1"/>
    <col min="2" max="2" width="12.109375" bestFit="1" customWidth="1"/>
    <col min="3" max="3" width="9.88671875" bestFit="1" customWidth="1"/>
    <col min="4" max="4" width="10.6640625" bestFit="1" customWidth="1"/>
    <col min="5" max="5" width="9.88671875" bestFit="1" customWidth="1"/>
    <col min="6" max="6" width="8.88671875" customWidth="1"/>
    <col min="7" max="7" width="10.33203125" customWidth="1"/>
    <col min="8" max="12" width="8.88671875" customWidth="1"/>
    <col min="13" max="16384" width="8.88671875" hidden="1"/>
  </cols>
  <sheetData>
    <row r="1" spans="1:12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3">
      <c r="A2" s="12"/>
      <c r="B2" s="12" t="str">
        <f>CONCATENATE([1]Student!C4," ",[1]Student!C5)</f>
        <v xml:space="preserve"> 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8.8" x14ac:dyDescent="0.3">
      <c r="A3" s="12"/>
      <c r="B3" s="12" t="str">
        <f>IF([1]Student!C6=0,"",[1]Student!C6)</f>
        <v/>
      </c>
      <c r="C3" s="12"/>
      <c r="D3" s="12"/>
      <c r="E3" s="12"/>
      <c r="F3" s="12"/>
      <c r="G3" s="28" t="s">
        <v>599</v>
      </c>
      <c r="H3" s="12"/>
      <c r="I3" s="12"/>
      <c r="J3" s="12"/>
      <c r="K3" s="12"/>
      <c r="L3" s="12"/>
    </row>
    <row r="4" spans="1:12" x14ac:dyDescent="0.3">
      <c r="A4" s="12"/>
      <c r="B4" s="42" t="s">
        <v>600</v>
      </c>
      <c r="C4" s="42"/>
      <c r="D4" s="42"/>
      <c r="E4" s="43"/>
      <c r="F4" s="29">
        <v>0.5</v>
      </c>
      <c r="G4" s="30">
        <f ca="1">Progress!E8+ROUNDUP(Dashboard!D7/VLOOKUP(Dashboard!F4,Progress!$A$8:$B$23,2,FALSE),0)</f>
        <v>43992</v>
      </c>
      <c r="H4" s="12"/>
      <c r="I4" s="12"/>
      <c r="J4" s="12"/>
      <c r="K4" s="12"/>
      <c r="L4" s="12"/>
    </row>
    <row r="5" spans="1:12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3">
      <c r="A6" s="12"/>
      <c r="B6" s="12"/>
      <c r="C6" s="13" t="s">
        <v>578</v>
      </c>
      <c r="D6" s="13" t="s">
        <v>601</v>
      </c>
      <c r="E6" s="12"/>
      <c r="F6" s="12"/>
      <c r="G6" s="12"/>
      <c r="H6" s="12"/>
      <c r="I6" s="12"/>
      <c r="J6" s="12"/>
      <c r="K6" s="12"/>
      <c r="L6" s="12"/>
    </row>
    <row r="7" spans="1:12" x14ac:dyDescent="0.3">
      <c r="A7" s="12"/>
      <c r="B7" s="12" t="s">
        <v>576</v>
      </c>
      <c r="C7" s="12">
        <f>[1]Progress!L6</f>
        <v>207</v>
      </c>
      <c r="D7" s="12">
        <f>[1]Progress!B6</f>
        <v>3605</v>
      </c>
      <c r="E7" s="12"/>
      <c r="F7" s="12"/>
      <c r="G7" s="12"/>
      <c r="H7" s="31" t="s">
        <v>602</v>
      </c>
      <c r="I7" s="31" t="s">
        <v>444</v>
      </c>
      <c r="J7" s="31" t="s">
        <v>593</v>
      </c>
      <c r="K7" s="12"/>
      <c r="L7" s="12"/>
    </row>
    <row r="8" spans="1:12" x14ac:dyDescent="0.3">
      <c r="A8" s="12"/>
      <c r="B8" s="12" t="s">
        <v>456</v>
      </c>
      <c r="C8" s="12">
        <f>[1]Progress!K6</f>
        <v>0</v>
      </c>
      <c r="D8" s="12">
        <f>[1]Progress!C6</f>
        <v>0</v>
      </c>
      <c r="E8" s="12"/>
      <c r="F8" s="12"/>
      <c r="G8" s="13" t="s">
        <v>603</v>
      </c>
      <c r="H8" s="31">
        <f>[1]Progress!F3</f>
        <v>17.32</v>
      </c>
      <c r="I8" s="31">
        <f>Developer!K2</f>
        <v>2840</v>
      </c>
      <c r="J8" s="31">
        <f>[1]Progress!F5</f>
        <v>16.5</v>
      </c>
      <c r="K8" s="12"/>
      <c r="L8" s="12"/>
    </row>
    <row r="9" spans="1:12" x14ac:dyDescent="0.3">
      <c r="A9" s="12"/>
      <c r="B9" s="12" t="s">
        <v>595</v>
      </c>
      <c r="C9" s="12">
        <f>[1]Progress!J6</f>
        <v>207</v>
      </c>
      <c r="D9" s="12"/>
      <c r="E9" s="12"/>
      <c r="F9" s="12"/>
      <c r="G9" s="13" t="s">
        <v>604</v>
      </c>
      <c r="H9" s="12"/>
      <c r="I9" s="12"/>
      <c r="J9" s="12"/>
      <c r="K9" s="12"/>
      <c r="L9" s="12"/>
    </row>
    <row r="10" spans="1:12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3">
      <c r="A22" s="12"/>
      <c r="B22" s="37" t="s">
        <v>444</v>
      </c>
      <c r="C22" s="38" t="s">
        <v>581</v>
      </c>
      <c r="D22" s="38" t="s">
        <v>587</v>
      </c>
      <c r="E22" s="39" t="s">
        <v>605</v>
      </c>
      <c r="F22" s="12"/>
      <c r="G22" s="12" t="s">
        <v>606</v>
      </c>
      <c r="H22" s="12"/>
      <c r="I22" s="12"/>
      <c r="J22" s="12"/>
      <c r="K22" s="12"/>
      <c r="L22" s="12"/>
    </row>
    <row r="23" spans="1:12" x14ac:dyDescent="0.3">
      <c r="A23" s="12"/>
      <c r="B23" s="40" t="s">
        <v>591</v>
      </c>
      <c r="C23" s="12">
        <f>Progress!R3</f>
        <v>59</v>
      </c>
      <c r="D23" s="31">
        <f>Progress!U3</f>
        <v>835</v>
      </c>
      <c r="E23" s="32">
        <f ca="1">Progress!W3</f>
        <v>43899</v>
      </c>
      <c r="F23" s="12"/>
      <c r="G23" s="12" t="s">
        <v>607</v>
      </c>
      <c r="H23" s="12"/>
      <c r="I23" s="12"/>
      <c r="J23" s="12"/>
      <c r="K23" s="12"/>
      <c r="L23" s="12"/>
    </row>
    <row r="24" spans="1:12" x14ac:dyDescent="0.3">
      <c r="A24" s="12"/>
      <c r="B24" s="40" t="s">
        <v>592</v>
      </c>
      <c r="C24" s="12">
        <f>Progress!R4</f>
        <v>66</v>
      </c>
      <c r="D24" s="31">
        <f>Progress!U4</f>
        <v>1295</v>
      </c>
      <c r="E24" s="32">
        <f ca="1">Progress!W4</f>
        <v>43915</v>
      </c>
      <c r="F24" s="12"/>
      <c r="G24" s="12"/>
      <c r="H24" s="12"/>
      <c r="I24" s="12"/>
      <c r="J24" s="12"/>
      <c r="K24" s="12"/>
      <c r="L24" s="12"/>
    </row>
    <row r="25" spans="1:12" x14ac:dyDescent="0.3">
      <c r="A25" s="12"/>
      <c r="B25" s="40" t="s">
        <v>594</v>
      </c>
      <c r="C25" s="12">
        <f>Progress!R5</f>
        <v>29</v>
      </c>
      <c r="D25" s="31">
        <f>Progress!U5</f>
        <v>710</v>
      </c>
      <c r="E25" s="32">
        <f ca="1">Progress!W5</f>
        <v>43895</v>
      </c>
      <c r="F25" s="12"/>
      <c r="G25" s="12"/>
      <c r="H25" s="12"/>
      <c r="I25" s="12"/>
      <c r="J25" s="12"/>
      <c r="K25" s="12"/>
      <c r="L25" s="12"/>
    </row>
    <row r="26" spans="1:12" x14ac:dyDescent="0.3">
      <c r="A26" s="12"/>
      <c r="B26" s="33" t="s">
        <v>595</v>
      </c>
      <c r="C26" s="34">
        <f>SUM(C23:C25)</f>
        <v>154</v>
      </c>
      <c r="D26" s="35">
        <f>SUM(D23:D25)</f>
        <v>2840</v>
      </c>
      <c r="E26" s="36">
        <f ca="1">Progress!E8+ROUNDUP(SUM(Progress!V3:V5),0)</f>
        <v>43967</v>
      </c>
      <c r="F26" s="12"/>
      <c r="G26" s="12"/>
      <c r="H26" s="12"/>
      <c r="I26" s="12"/>
      <c r="J26" s="12"/>
      <c r="K26" s="12"/>
      <c r="L26" s="12"/>
    </row>
    <row r="27" spans="1:12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idden="1" x14ac:dyDescent="0.3">
      <c r="A29" s="12"/>
      <c r="F29" s="12"/>
      <c r="G29" s="12"/>
      <c r="H29" s="12"/>
      <c r="I29" s="12"/>
      <c r="J29" s="12"/>
      <c r="K29" s="12"/>
      <c r="L29" s="12"/>
    </row>
  </sheetData>
  <sheetProtection algorithmName="SHA-512" hashValue="IGbBAnPf39yTXy6ehzu1hm0QoZkpxUzi5BBOv0W2ALH23easgBE2e7AQ6bR/QBTUcE/oFPRtg9XIDjWv3qtGYw==" saltValue="DTIK4iqIK657HeFMzfK3VQ==" spinCount="100000" sheet="1" objects="1" scenarios="1"/>
  <mergeCells count="1">
    <mergeCell ref="B4:E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top Güevilas!" error="Escoja un valor de la lista!" xr:uid="{00000000-0002-0000-0000-000000000000}">
          <x14:formula1>
            <xm:f>Progress!$A$8:$A$23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23"/>
  <sheetViews>
    <sheetView workbookViewId="0">
      <selection activeCell="E23" sqref="E23"/>
    </sheetView>
  </sheetViews>
  <sheetFormatPr defaultRowHeight="14.4" x14ac:dyDescent="0.3"/>
  <cols>
    <col min="1" max="1" width="10.109375" bestFit="1" customWidth="1"/>
    <col min="2" max="2" width="7.33203125" bestFit="1" customWidth="1"/>
    <col min="3" max="3" width="7.88671875" bestFit="1" customWidth="1"/>
    <col min="4" max="4" width="2.44140625" customWidth="1"/>
    <col min="5" max="5" width="9.5546875" bestFit="1" customWidth="1"/>
    <col min="6" max="6" width="9.109375" bestFit="1" customWidth="1"/>
    <col min="7" max="7" width="2.88671875" customWidth="1"/>
    <col min="8" max="8" width="9.33203125" bestFit="1" customWidth="1"/>
    <col min="9" max="9" width="12.109375" bestFit="1" customWidth="1"/>
    <col min="10" max="10" width="9.88671875" bestFit="1" customWidth="1"/>
    <col min="11" max="11" width="14.6640625" bestFit="1" customWidth="1"/>
    <col min="12" max="12" width="12" bestFit="1" customWidth="1"/>
    <col min="13" max="13" width="2.88671875" customWidth="1"/>
    <col min="14" max="14" width="9.33203125" bestFit="1" customWidth="1"/>
    <col min="15" max="15" width="12.88671875" bestFit="1" customWidth="1"/>
    <col min="16" max="16" width="2.5546875" customWidth="1"/>
    <col min="17" max="17" width="12.109375" bestFit="1" customWidth="1"/>
    <col min="18" max="18" width="9.88671875" bestFit="1" customWidth="1"/>
    <col min="19" max="19" width="12.33203125" bestFit="1" customWidth="1"/>
    <col min="20" max="20" width="10.44140625" bestFit="1" customWidth="1"/>
    <col min="21" max="21" width="10.6640625" bestFit="1" customWidth="1"/>
    <col min="22" max="22" width="6.88671875" bestFit="1" customWidth="1"/>
    <col min="23" max="23" width="10.5546875" bestFit="1" customWidth="1"/>
  </cols>
  <sheetData>
    <row r="2" spans="1:23" x14ac:dyDescent="0.3">
      <c r="A2" s="17" t="s">
        <v>575</v>
      </c>
      <c r="B2" s="17" t="s">
        <v>576</v>
      </c>
      <c r="C2" s="17" t="s">
        <v>577</v>
      </c>
      <c r="E2" s="18" t="s">
        <v>578</v>
      </c>
      <c r="F2" s="18" t="s">
        <v>579</v>
      </c>
      <c r="H2" s="19" t="s">
        <v>578</v>
      </c>
      <c r="I2" s="19" t="s">
        <v>580</v>
      </c>
      <c r="J2" s="19" t="s">
        <v>581</v>
      </c>
      <c r="K2" s="19" t="s">
        <v>582</v>
      </c>
      <c r="L2" s="19" t="s">
        <v>583</v>
      </c>
      <c r="N2" s="19" t="s">
        <v>578</v>
      </c>
      <c r="O2" s="19" t="s">
        <v>584</v>
      </c>
      <c r="Q2" s="19" t="s">
        <v>444</v>
      </c>
      <c r="R2" s="19" t="s">
        <v>581</v>
      </c>
      <c r="S2" s="19" t="s">
        <v>585</v>
      </c>
      <c r="T2" s="19" t="s">
        <v>586</v>
      </c>
      <c r="U2" s="19" t="s">
        <v>587</v>
      </c>
      <c r="V2" s="19" t="s">
        <v>588</v>
      </c>
      <c r="W2" s="19" t="s">
        <v>589</v>
      </c>
    </row>
    <row r="3" spans="1:23" x14ac:dyDescent="0.3">
      <c r="A3" s="17" t="s">
        <v>590</v>
      </c>
      <c r="B3" s="12">
        <f>'101 Basics'!K2</f>
        <v>650</v>
      </c>
      <c r="C3" s="12">
        <f>'101 Basics'!L2</f>
        <v>285</v>
      </c>
      <c r="E3" s="18" t="s">
        <v>590</v>
      </c>
      <c r="F3" s="12">
        <f>ROUNDUP('101 Basics'!G2/'101 Basics'!J2,2)</f>
        <v>17.32</v>
      </c>
      <c r="H3" s="19" t="s">
        <v>590</v>
      </c>
      <c r="I3" s="12">
        <f>'101 Basics'!G2</f>
        <v>935</v>
      </c>
      <c r="J3" s="12">
        <f>'101 Basics'!J2</f>
        <v>54</v>
      </c>
      <c r="K3" s="12">
        <f>COUNTIF('101 Basics'!J3:J69,"&gt;0")</f>
        <v>22</v>
      </c>
      <c r="L3" s="12">
        <f>J3-K3</f>
        <v>32</v>
      </c>
      <c r="N3" s="19" t="s">
        <v>590</v>
      </c>
      <c r="O3">
        <f>ROUNDUP(B3/60,0)</f>
        <v>11</v>
      </c>
      <c r="Q3" t="s">
        <v>591</v>
      </c>
      <c r="R3">
        <f>COUNT(Developer!J4:J75)</f>
        <v>59</v>
      </c>
      <c r="S3">
        <f>SUM(Developer!G4:G75)</f>
        <v>1095</v>
      </c>
      <c r="T3">
        <f>ROUNDUP(S3/60,1)</f>
        <v>18.3</v>
      </c>
      <c r="U3">
        <f>SUM(Developer!K4:K75)</f>
        <v>835</v>
      </c>
      <c r="V3">
        <f>ROUNDUP(U3/VLOOKUP(Dashboard!$F$4,Progress!$A$8:$B$23,2,FALSE),0)</f>
        <v>28</v>
      </c>
      <c r="W3" s="20">
        <f ca="1">$E$8 + ROUNDUP(U3/VLOOKUP(Dashboard!$F$4,Progress!$A$8:$B$23,2,FALSE),0)</f>
        <v>43899</v>
      </c>
    </row>
    <row r="4" spans="1:23" x14ac:dyDescent="0.3">
      <c r="A4" s="17" t="s">
        <v>444</v>
      </c>
      <c r="B4" s="12">
        <f>Developer!K2</f>
        <v>2840</v>
      </c>
      <c r="C4" s="12">
        <f>Developer!L2</f>
        <v>260</v>
      </c>
      <c r="E4" s="18" t="s">
        <v>444</v>
      </c>
      <c r="F4" s="12">
        <f>ROUNDUP(Developer!G2/Developer!J2,2)</f>
        <v>20.130000000000003</v>
      </c>
      <c r="H4" s="19" t="s">
        <v>444</v>
      </c>
      <c r="I4" s="12">
        <f>Developer!G2</f>
        <v>3100</v>
      </c>
      <c r="J4" s="12">
        <f>Developer!J2</f>
        <v>154</v>
      </c>
      <c r="K4" s="12">
        <f>COUNTIF(Developer!J4:J194,"&gt;0")</f>
        <v>16</v>
      </c>
      <c r="L4" s="12">
        <f>J4-K4</f>
        <v>138</v>
      </c>
      <c r="N4" s="19" t="s">
        <v>444</v>
      </c>
      <c r="O4">
        <f>ROUNDUP(B4/60,0)</f>
        <v>48</v>
      </c>
      <c r="Q4" t="s">
        <v>592</v>
      </c>
      <c r="R4">
        <f>COUNT(Developer!J78:J157)</f>
        <v>66</v>
      </c>
      <c r="S4">
        <f>SUM(Developer!G78:G157)</f>
        <v>1295</v>
      </c>
      <c r="T4">
        <f>ROUNDUP(S4/60,1)</f>
        <v>21.6</v>
      </c>
      <c r="U4">
        <f>SUM(Developer!K78:K157)</f>
        <v>1295</v>
      </c>
      <c r="V4">
        <f>ROUNDUP(U4/VLOOKUP(Dashboard!$F$4,Progress!$A$8:$B$23,2,FALSE),0)</f>
        <v>44</v>
      </c>
      <c r="W4" s="20">
        <f ca="1">$E$8 + ROUNDUP(U4/VLOOKUP(Dashboard!$F$4,Progress!$A$8:$B$23,2,FALSE),0)</f>
        <v>43915</v>
      </c>
    </row>
    <row r="5" spans="1:23" x14ac:dyDescent="0.3">
      <c r="A5" s="17" t="s">
        <v>595</v>
      </c>
      <c r="B5" s="12">
        <f>SUM(B3:B4)</f>
        <v>3490</v>
      </c>
      <c r="C5" s="12">
        <f>SUM(C3:C4)</f>
        <v>545</v>
      </c>
      <c r="E5" s="18"/>
      <c r="F5" s="12"/>
      <c r="H5" s="19" t="s">
        <v>595</v>
      </c>
      <c r="I5" s="12">
        <f>SUM(I3:I4)</f>
        <v>4035</v>
      </c>
      <c r="J5" s="12">
        <f>SUM(J3:J4)</f>
        <v>208</v>
      </c>
      <c r="K5" s="12">
        <f>SUM(K3:K4)</f>
        <v>38</v>
      </c>
      <c r="L5" s="12">
        <f>SUM(L3:L4)</f>
        <v>170</v>
      </c>
      <c r="N5" s="19"/>
      <c r="Q5" t="s">
        <v>594</v>
      </c>
      <c r="R5">
        <f>COUNT(Developer!J160:J194)</f>
        <v>29</v>
      </c>
      <c r="S5">
        <f>SUM(Developer!G160:G187)</f>
        <v>585</v>
      </c>
      <c r="T5">
        <f>ROUNDUP(S5/60,1)</f>
        <v>9.7999999999999989</v>
      </c>
      <c r="U5">
        <f>SUM(Developer!K160:K194)</f>
        <v>710</v>
      </c>
      <c r="V5">
        <f>ROUNDUP(U5/VLOOKUP(Dashboard!$F$4,Progress!$A$8:$B$23,2,FALSE),0)</f>
        <v>24</v>
      </c>
      <c r="W5" s="20">
        <f ca="1">$E$8 + ROUNDUP(U5/VLOOKUP(Dashboard!$F$4,Progress!$A$8:$B$23,2,FALSE),0)</f>
        <v>43895</v>
      </c>
    </row>
    <row r="6" spans="1:23" x14ac:dyDescent="0.3">
      <c r="W6" s="20"/>
    </row>
    <row r="8" spans="1:23" x14ac:dyDescent="0.3">
      <c r="A8">
        <v>0.5</v>
      </c>
      <c r="B8">
        <v>30</v>
      </c>
      <c r="E8" s="20">
        <f ca="1">TODAY()</f>
        <v>43871</v>
      </c>
    </row>
    <row r="9" spans="1:23" x14ac:dyDescent="0.3">
      <c r="A9">
        <v>1</v>
      </c>
      <c r="B9">
        <v>60</v>
      </c>
    </row>
    <row r="10" spans="1:23" x14ac:dyDescent="0.3">
      <c r="A10">
        <v>1.5</v>
      </c>
      <c r="B10">
        <v>90</v>
      </c>
    </row>
    <row r="11" spans="1:23" x14ac:dyDescent="0.3">
      <c r="A11">
        <v>2</v>
      </c>
      <c r="B11">
        <v>120</v>
      </c>
    </row>
    <row r="12" spans="1:23" x14ac:dyDescent="0.3">
      <c r="A12">
        <v>2.5</v>
      </c>
      <c r="B12">
        <v>150</v>
      </c>
    </row>
    <row r="13" spans="1:23" x14ac:dyDescent="0.3">
      <c r="A13">
        <v>3</v>
      </c>
      <c r="B13">
        <v>180</v>
      </c>
    </row>
    <row r="14" spans="1:23" x14ac:dyDescent="0.3">
      <c r="A14">
        <v>3.5</v>
      </c>
      <c r="B14">
        <v>210</v>
      </c>
    </row>
    <row r="15" spans="1:23" x14ac:dyDescent="0.3">
      <c r="A15">
        <v>4</v>
      </c>
      <c r="B15">
        <v>240</v>
      </c>
    </row>
    <row r="16" spans="1:23" x14ac:dyDescent="0.3">
      <c r="A16">
        <v>4.5</v>
      </c>
      <c r="B16">
        <v>270</v>
      </c>
    </row>
    <row r="17" spans="1:2" x14ac:dyDescent="0.3">
      <c r="A17">
        <v>5</v>
      </c>
      <c r="B17">
        <v>300</v>
      </c>
    </row>
    <row r="18" spans="1:2" x14ac:dyDescent="0.3">
      <c r="A18">
        <v>5.5</v>
      </c>
      <c r="B18">
        <v>330</v>
      </c>
    </row>
    <row r="19" spans="1:2" x14ac:dyDescent="0.3">
      <c r="A19">
        <v>6</v>
      </c>
      <c r="B19">
        <v>360</v>
      </c>
    </row>
    <row r="20" spans="1:2" x14ac:dyDescent="0.3">
      <c r="A20">
        <v>6.5</v>
      </c>
      <c r="B20">
        <v>390</v>
      </c>
    </row>
    <row r="21" spans="1:2" x14ac:dyDescent="0.3">
      <c r="A21">
        <v>7</v>
      </c>
      <c r="B21">
        <v>420</v>
      </c>
    </row>
    <row r="22" spans="1:2" x14ac:dyDescent="0.3">
      <c r="A22">
        <v>7.5</v>
      </c>
      <c r="B22">
        <v>450</v>
      </c>
    </row>
    <row r="23" spans="1:2" x14ac:dyDescent="0.3">
      <c r="A23">
        <v>8</v>
      </c>
      <c r="B23">
        <v>480</v>
      </c>
    </row>
  </sheetData>
  <sheetProtection algorithmName="SHA-512" hashValue="p5Eh62pZbY8qRDdLZULHbPsr7F3KTZNH5N5ESvohz/XQRDUHk10w5XCIY7IMUDp+sxgAohVDJq0DRVfAAeMB1Q==" saltValue="ZScseJ3JZXAwq9EVklvb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topLeftCell="A2" workbookViewId="0">
      <selection sqref="A1:XFD1048576"/>
    </sheetView>
  </sheetViews>
  <sheetFormatPr defaultColWidth="0" defaultRowHeight="14.4" zeroHeight="1" x14ac:dyDescent="0.3"/>
  <cols>
    <col min="1" max="19" width="8.88671875" style="12" customWidth="1"/>
    <col min="20" max="16384" width="8.88671875" style="12" hidden="1"/>
  </cols>
  <sheetData>
    <row r="1" spans="2:4" x14ac:dyDescent="0.3"/>
    <row r="2" spans="2:4" ht="25.8" x14ac:dyDescent="0.5">
      <c r="B2" s="15" t="s">
        <v>426</v>
      </c>
    </row>
    <row r="3" spans="2:4" ht="25.8" x14ac:dyDescent="0.5">
      <c r="B3" s="15"/>
    </row>
    <row r="4" spans="2:4" ht="15.6" x14ac:dyDescent="0.3">
      <c r="B4" s="16" t="s">
        <v>465</v>
      </c>
    </row>
    <row r="5" spans="2:4" ht="15.6" x14ac:dyDescent="0.3">
      <c r="B5" s="16" t="s">
        <v>427</v>
      </c>
    </row>
    <row r="6" spans="2:4" ht="15.6" x14ac:dyDescent="0.3">
      <c r="B6" s="16" t="s">
        <v>428</v>
      </c>
    </row>
    <row r="7" spans="2:4" ht="15.6" x14ac:dyDescent="0.3">
      <c r="B7" s="16" t="s">
        <v>429</v>
      </c>
    </row>
    <row r="8" spans="2:4" ht="15.6" x14ac:dyDescent="0.3">
      <c r="B8" s="16" t="s">
        <v>462</v>
      </c>
    </row>
    <row r="9" spans="2:4" x14ac:dyDescent="0.3"/>
    <row r="10" spans="2:4" x14ac:dyDescent="0.3">
      <c r="B10" s="12" t="s">
        <v>430</v>
      </c>
      <c r="C10" s="12" t="s">
        <v>431</v>
      </c>
    </row>
    <row r="11" spans="2:4" x14ac:dyDescent="0.3">
      <c r="B11" s="12" t="s">
        <v>432</v>
      </c>
      <c r="C11" s="12" t="s">
        <v>433</v>
      </c>
    </row>
    <row r="12" spans="2:4" x14ac:dyDescent="0.3">
      <c r="C12" s="12" t="s">
        <v>434</v>
      </c>
      <c r="D12" s="12" t="s">
        <v>435</v>
      </c>
    </row>
    <row r="13" spans="2:4" x14ac:dyDescent="0.3">
      <c r="C13" s="12" t="s">
        <v>436</v>
      </c>
      <c r="D13" s="12" t="s">
        <v>437</v>
      </c>
    </row>
    <row r="14" spans="2:4" x14ac:dyDescent="0.3">
      <c r="B14" s="12" t="s">
        <v>438</v>
      </c>
      <c r="C14" s="12" t="s">
        <v>439</v>
      </c>
    </row>
    <row r="15" spans="2:4" x14ac:dyDescent="0.3">
      <c r="C15" s="12" t="s">
        <v>440</v>
      </c>
    </row>
    <row r="16" spans="2:4" x14ac:dyDescent="0.3">
      <c r="B16" s="12" t="s">
        <v>441</v>
      </c>
      <c r="C16" s="12" t="s">
        <v>463</v>
      </c>
    </row>
    <row r="17" spans="2:3" x14ac:dyDescent="0.3">
      <c r="C17" s="12" t="s">
        <v>457</v>
      </c>
    </row>
    <row r="18" spans="2:3" x14ac:dyDescent="0.3">
      <c r="C18" s="12" t="s">
        <v>458</v>
      </c>
    </row>
    <row r="19" spans="2:3" x14ac:dyDescent="0.3">
      <c r="C19" s="12" t="s">
        <v>459</v>
      </c>
    </row>
    <row r="20" spans="2:3" x14ac:dyDescent="0.3">
      <c r="C20" s="12" t="s">
        <v>460</v>
      </c>
    </row>
    <row r="21" spans="2:3" x14ac:dyDescent="0.3">
      <c r="C21" s="12" t="s">
        <v>461</v>
      </c>
    </row>
    <row r="22" spans="2:3" x14ac:dyDescent="0.3">
      <c r="B22" s="12" t="s">
        <v>464</v>
      </c>
      <c r="C22" s="12" t="s">
        <v>466</v>
      </c>
    </row>
    <row r="23" spans="2:3" x14ac:dyDescent="0.3">
      <c r="B23" s="12" t="s">
        <v>467</v>
      </c>
      <c r="C23" s="12" t="s">
        <v>468</v>
      </c>
    </row>
    <row r="24" spans="2:3" x14ac:dyDescent="0.3"/>
    <row r="25" spans="2:3" x14ac:dyDescent="0.3">
      <c r="B25" s="12" t="s">
        <v>571</v>
      </c>
      <c r="C25" s="12" t="s">
        <v>572</v>
      </c>
    </row>
    <row r="26" spans="2:3" x14ac:dyDescent="0.3">
      <c r="C26" s="12" t="s">
        <v>573</v>
      </c>
    </row>
    <row r="27" spans="2:3" x14ac:dyDescent="0.3"/>
  </sheetData>
  <sheetProtection algorithmName="SHA-512" hashValue="qv+ASlQPs978UFgNnhRTmWNBeDwPtJoEXL3o359Gvea/Ikuy62E7QPupM3YiYw7yuBsE6VveOzjr9q1KX40YPA==" saltValue="R3AFJiKd3pMBQdkvfezN/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"/>
  <sheetViews>
    <sheetView workbookViewId="0">
      <selection activeCell="C8" sqref="C8"/>
    </sheetView>
  </sheetViews>
  <sheetFormatPr defaultColWidth="0" defaultRowHeight="14.4" zeroHeight="1" x14ac:dyDescent="0.3"/>
  <cols>
    <col min="1" max="1" width="8.88671875" style="12" customWidth="1"/>
    <col min="2" max="2" width="13.33203125" style="12" customWidth="1"/>
    <col min="3" max="3" width="25.33203125" style="12" customWidth="1"/>
    <col min="4" max="4" width="8.88671875" style="12" customWidth="1"/>
    <col min="5" max="19" width="0" style="12" hidden="1" customWidth="1"/>
    <col min="20" max="16384" width="8.88671875" style="12" hidden="1"/>
  </cols>
  <sheetData>
    <row r="1" spans="2:3" x14ac:dyDescent="0.3"/>
    <row r="2" spans="2:3" x14ac:dyDescent="0.3">
      <c r="B2" s="12" t="s">
        <v>451</v>
      </c>
    </row>
    <row r="3" spans="2:3" x14ac:dyDescent="0.3">
      <c r="B3" s="13" t="s">
        <v>448</v>
      </c>
      <c r="C3" s="11"/>
    </row>
    <row r="4" spans="2:3" x14ac:dyDescent="0.3">
      <c r="B4" s="13" t="s">
        <v>446</v>
      </c>
      <c r="C4" s="11" t="s">
        <v>608</v>
      </c>
    </row>
    <row r="5" spans="2:3" x14ac:dyDescent="0.3">
      <c r="B5" s="13" t="s">
        <v>447</v>
      </c>
      <c r="C5" s="11" t="s">
        <v>609</v>
      </c>
    </row>
    <row r="6" spans="2:3" x14ac:dyDescent="0.3">
      <c r="B6" s="13" t="s">
        <v>442</v>
      </c>
      <c r="C6" s="11" t="s">
        <v>444</v>
      </c>
    </row>
    <row r="7" spans="2:3" x14ac:dyDescent="0.3">
      <c r="B7" s="13" t="s">
        <v>449</v>
      </c>
      <c r="C7" s="41" t="s">
        <v>610</v>
      </c>
    </row>
    <row r="8" spans="2:3" x14ac:dyDescent="0.3">
      <c r="B8" s="13" t="s">
        <v>450</v>
      </c>
      <c r="C8" s="41">
        <v>194865</v>
      </c>
    </row>
    <row r="9" spans="2:3" x14ac:dyDescent="0.3"/>
  </sheetData>
  <hyperlinks>
    <hyperlink ref="C7" r:id="rId1" xr:uid="{0AF6485E-0E6A-40D0-ADEB-9A0B3B068A91}"/>
  </hyperlinks>
  <pageMargins left="0.7" right="0.7" top="0.75" bottom="0.75" header="0.3" footer="0.3"/>
  <pageSetup orientation="portrait" horizontalDpi="90" verticalDpi="9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." error="Choose a value from the list." xr:uid="{00000000-0002-0000-0300-000000000000}">
          <x14:formula1>
            <xm:f>Codes!$G$2:$G$3</xm:f>
          </x14:formula1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9"/>
  <sheetViews>
    <sheetView tabSelected="1" topLeftCell="C1" workbookViewId="0">
      <selection activeCell="I57" sqref="I57"/>
    </sheetView>
  </sheetViews>
  <sheetFormatPr defaultColWidth="0" defaultRowHeight="14.4" zeroHeight="1" x14ac:dyDescent="0.3"/>
  <cols>
    <col min="1" max="1" width="4.6640625" bestFit="1" customWidth="1"/>
    <col min="2" max="2" width="13.6640625" bestFit="1" customWidth="1"/>
    <col min="3" max="3" width="8.33203125" bestFit="1" customWidth="1"/>
    <col min="4" max="4" width="46.88671875" bestFit="1" customWidth="1"/>
    <col min="5" max="7" width="8.88671875" customWidth="1"/>
    <col min="8" max="8" width="6" bestFit="1" customWidth="1"/>
    <col min="9" max="9" width="12.88671875" style="26" customWidth="1"/>
    <col min="10" max="11" width="0" hidden="1" customWidth="1"/>
    <col min="12" max="12" width="16.109375" hidden="1" customWidth="1"/>
    <col min="13" max="16384" width="8.88671875" hidden="1"/>
  </cols>
  <sheetData>
    <row r="1" spans="1:12" x14ac:dyDescent="0.3">
      <c r="A1" t="s">
        <v>6</v>
      </c>
      <c r="B1" t="s">
        <v>0</v>
      </c>
      <c r="C1" t="s">
        <v>2</v>
      </c>
      <c r="D1" t="s">
        <v>4</v>
      </c>
      <c r="E1" t="s">
        <v>15</v>
      </c>
      <c r="F1" t="s">
        <v>16</v>
      </c>
      <c r="G1" t="s">
        <v>17</v>
      </c>
      <c r="H1" t="s">
        <v>19</v>
      </c>
      <c r="I1" s="27" t="s">
        <v>456</v>
      </c>
      <c r="J1" t="s">
        <v>581</v>
      </c>
      <c r="K1" t="s">
        <v>596</v>
      </c>
      <c r="L1" t="s">
        <v>597</v>
      </c>
    </row>
    <row r="2" spans="1:12" s="2" customFormat="1" ht="15.6" x14ac:dyDescent="0.3">
      <c r="A2" s="2">
        <v>1</v>
      </c>
      <c r="B2" s="2" t="s">
        <v>481</v>
      </c>
      <c r="C2" s="10" t="s">
        <v>7</v>
      </c>
      <c r="D2" s="10" t="s">
        <v>20</v>
      </c>
      <c r="F2" s="2">
        <v>15</v>
      </c>
      <c r="G2" s="2">
        <f>SUM(G3:G69)</f>
        <v>935</v>
      </c>
      <c r="H2" s="2">
        <v>300</v>
      </c>
      <c r="I2" s="25"/>
      <c r="J2" s="2">
        <f>COUNT(J3:J69)</f>
        <v>54</v>
      </c>
      <c r="K2" s="2">
        <f>SUM(K3:K69)</f>
        <v>650</v>
      </c>
      <c r="L2" s="2">
        <f>SUM(L3:L69)</f>
        <v>285</v>
      </c>
    </row>
    <row r="3" spans="1:12" s="3" customFormat="1" x14ac:dyDescent="0.3">
      <c r="A3" s="3">
        <v>2</v>
      </c>
      <c r="B3" s="3" t="s">
        <v>482</v>
      </c>
      <c r="C3" s="3" t="s">
        <v>8</v>
      </c>
      <c r="D3" s="3" t="s">
        <v>21</v>
      </c>
      <c r="G3" s="3">
        <v>5</v>
      </c>
      <c r="I3" s="21" t="s">
        <v>454</v>
      </c>
      <c r="J3" s="3">
        <f>IF(I3="Yes",1,0)</f>
        <v>1</v>
      </c>
      <c r="K3" s="3">
        <f>IF(I3="No",G3,0)</f>
        <v>0</v>
      </c>
      <c r="L3" s="3">
        <f>IF(I3="Yes",G3,0)</f>
        <v>5</v>
      </c>
    </row>
    <row r="4" spans="1:12" s="3" customFormat="1" x14ac:dyDescent="0.3">
      <c r="A4" s="3">
        <v>3</v>
      </c>
      <c r="B4" s="3" t="s">
        <v>483</v>
      </c>
      <c r="C4" s="3" t="s">
        <v>8</v>
      </c>
      <c r="D4" s="3" t="s">
        <v>22</v>
      </c>
      <c r="G4" s="3">
        <v>5</v>
      </c>
      <c r="I4" s="21" t="s">
        <v>454</v>
      </c>
      <c r="J4" s="3">
        <f t="shared" ref="J4:J67" si="0">IF(I4="Yes",1,0)</f>
        <v>1</v>
      </c>
      <c r="K4" s="3">
        <f t="shared" ref="K4:K67" si="1">IF(I4="No",G4,0)</f>
        <v>0</v>
      </c>
      <c r="L4" s="3">
        <f t="shared" ref="L4:L67" si="2">IF(I4="Yes",G4,0)</f>
        <v>5</v>
      </c>
    </row>
    <row r="5" spans="1:12" s="3" customFormat="1" x14ac:dyDescent="0.3">
      <c r="A5" s="3">
        <v>4</v>
      </c>
      <c r="B5" s="3" t="s">
        <v>484</v>
      </c>
      <c r="C5" s="3" t="s">
        <v>8</v>
      </c>
      <c r="D5" s="3" t="s">
        <v>23</v>
      </c>
      <c r="G5" s="3">
        <v>5</v>
      </c>
      <c r="I5" s="21" t="s">
        <v>454</v>
      </c>
      <c r="J5" s="3">
        <f t="shared" si="0"/>
        <v>1</v>
      </c>
      <c r="K5" s="3">
        <f t="shared" si="1"/>
        <v>0</v>
      </c>
      <c r="L5" s="3">
        <f t="shared" si="2"/>
        <v>5</v>
      </c>
    </row>
    <row r="6" spans="1:12" s="2" customFormat="1" ht="15.6" x14ac:dyDescent="0.3">
      <c r="A6" s="2">
        <v>5</v>
      </c>
      <c r="B6" s="2" t="s">
        <v>485</v>
      </c>
      <c r="C6" s="10" t="s">
        <v>7</v>
      </c>
      <c r="D6" s="10" t="s">
        <v>28</v>
      </c>
      <c r="F6" s="2">
        <v>20</v>
      </c>
      <c r="H6" s="2">
        <v>700</v>
      </c>
      <c r="I6" s="25"/>
    </row>
    <row r="7" spans="1:12" s="3" customFormat="1" x14ac:dyDescent="0.3">
      <c r="A7" s="3">
        <v>6</v>
      </c>
      <c r="B7" s="3" t="s">
        <v>486</v>
      </c>
      <c r="C7" s="3" t="s">
        <v>8</v>
      </c>
      <c r="D7" s="3" t="s">
        <v>29</v>
      </c>
      <c r="G7" s="3">
        <v>5</v>
      </c>
      <c r="I7" s="21" t="s">
        <v>454</v>
      </c>
      <c r="J7" s="3">
        <f t="shared" si="0"/>
        <v>1</v>
      </c>
      <c r="K7" s="3">
        <f t="shared" si="1"/>
        <v>0</v>
      </c>
      <c r="L7" s="3">
        <f t="shared" si="2"/>
        <v>5</v>
      </c>
    </row>
    <row r="8" spans="1:12" s="3" customFormat="1" x14ac:dyDescent="0.3">
      <c r="A8" s="3">
        <v>7</v>
      </c>
      <c r="B8" s="3" t="s">
        <v>487</v>
      </c>
      <c r="C8" s="3" t="s">
        <v>8</v>
      </c>
      <c r="D8" s="3" t="s">
        <v>30</v>
      </c>
      <c r="G8" s="3">
        <v>5</v>
      </c>
      <c r="I8" s="21" t="s">
        <v>454</v>
      </c>
      <c r="J8" s="3">
        <f t="shared" si="0"/>
        <v>1</v>
      </c>
      <c r="K8" s="3">
        <f t="shared" si="1"/>
        <v>0</v>
      </c>
      <c r="L8" s="3">
        <f t="shared" si="2"/>
        <v>5</v>
      </c>
    </row>
    <row r="9" spans="1:12" s="3" customFormat="1" x14ac:dyDescent="0.3">
      <c r="A9" s="3">
        <v>8</v>
      </c>
      <c r="B9" s="3" t="s">
        <v>488</v>
      </c>
      <c r="C9" s="3" t="s">
        <v>8</v>
      </c>
      <c r="D9" s="3" t="s">
        <v>31</v>
      </c>
      <c r="G9" s="3">
        <v>10</v>
      </c>
      <c r="I9" s="21" t="s">
        <v>454</v>
      </c>
      <c r="J9" s="3">
        <f t="shared" si="0"/>
        <v>1</v>
      </c>
      <c r="K9" s="3">
        <f t="shared" si="1"/>
        <v>0</v>
      </c>
      <c r="L9" s="3">
        <f t="shared" si="2"/>
        <v>10</v>
      </c>
    </row>
    <row r="10" spans="1:12" s="2" customFormat="1" ht="15.6" x14ac:dyDescent="0.3">
      <c r="A10" s="2">
        <v>9</v>
      </c>
      <c r="B10" s="2" t="s">
        <v>489</v>
      </c>
      <c r="C10" s="10" t="s">
        <v>7</v>
      </c>
      <c r="D10" s="10" t="s">
        <v>24</v>
      </c>
      <c r="F10" s="2">
        <v>65</v>
      </c>
      <c r="H10" s="2">
        <v>300</v>
      </c>
      <c r="I10" s="25"/>
    </row>
    <row r="11" spans="1:12" s="3" customFormat="1" x14ac:dyDescent="0.3">
      <c r="A11" s="3">
        <v>10</v>
      </c>
      <c r="B11" s="3" t="s">
        <v>490</v>
      </c>
      <c r="C11" s="3" t="s">
        <v>8</v>
      </c>
      <c r="D11" s="3" t="s">
        <v>25</v>
      </c>
      <c r="G11" s="3">
        <v>20</v>
      </c>
      <c r="I11" s="21" t="s">
        <v>454</v>
      </c>
      <c r="J11" s="3">
        <f t="shared" si="0"/>
        <v>1</v>
      </c>
      <c r="K11" s="3">
        <f t="shared" si="1"/>
        <v>0</v>
      </c>
      <c r="L11" s="3">
        <f t="shared" si="2"/>
        <v>20</v>
      </c>
    </row>
    <row r="12" spans="1:12" s="3" customFormat="1" x14ac:dyDescent="0.3">
      <c r="A12" s="3">
        <v>11</v>
      </c>
      <c r="B12" s="3" t="s">
        <v>491</v>
      </c>
      <c r="C12" s="3" t="s">
        <v>8</v>
      </c>
      <c r="D12" s="3" t="s">
        <v>26</v>
      </c>
      <c r="G12" s="3">
        <v>25</v>
      </c>
      <c r="I12" s="21" t="s">
        <v>454</v>
      </c>
      <c r="J12" s="3">
        <f t="shared" si="0"/>
        <v>1</v>
      </c>
      <c r="K12" s="3">
        <f t="shared" si="1"/>
        <v>0</v>
      </c>
      <c r="L12" s="3">
        <f t="shared" si="2"/>
        <v>25</v>
      </c>
    </row>
    <row r="13" spans="1:12" s="3" customFormat="1" x14ac:dyDescent="0.3">
      <c r="A13" s="3">
        <v>12</v>
      </c>
      <c r="B13" s="3" t="s">
        <v>492</v>
      </c>
      <c r="C13" s="3" t="s">
        <v>8</v>
      </c>
      <c r="D13" s="3" t="s">
        <v>27</v>
      </c>
      <c r="G13" s="3">
        <v>25</v>
      </c>
      <c r="I13" s="21" t="s">
        <v>454</v>
      </c>
      <c r="J13" s="3">
        <f t="shared" si="0"/>
        <v>1</v>
      </c>
      <c r="K13" s="3">
        <f t="shared" si="1"/>
        <v>0</v>
      </c>
      <c r="L13" s="3">
        <f t="shared" si="2"/>
        <v>25</v>
      </c>
    </row>
    <row r="14" spans="1:12" s="2" customFormat="1" ht="15.6" x14ac:dyDescent="0.3">
      <c r="A14" s="2">
        <v>13</v>
      </c>
      <c r="B14" s="2" t="s">
        <v>493</v>
      </c>
      <c r="C14" s="10" t="s">
        <v>7</v>
      </c>
      <c r="D14" s="10" t="s">
        <v>32</v>
      </c>
      <c r="F14" s="2">
        <v>50</v>
      </c>
      <c r="H14" s="2">
        <v>900</v>
      </c>
      <c r="I14" s="25"/>
    </row>
    <row r="15" spans="1:12" s="3" customFormat="1" x14ac:dyDescent="0.3">
      <c r="A15" s="3">
        <v>14</v>
      </c>
      <c r="B15" s="3" t="s">
        <v>494</v>
      </c>
      <c r="C15" s="3" t="s">
        <v>8</v>
      </c>
      <c r="D15" s="3" t="s">
        <v>33</v>
      </c>
      <c r="G15" s="3">
        <v>10</v>
      </c>
      <c r="I15" s="21" t="s">
        <v>454</v>
      </c>
      <c r="J15" s="3">
        <f t="shared" si="0"/>
        <v>1</v>
      </c>
      <c r="K15" s="3">
        <f t="shared" si="1"/>
        <v>0</v>
      </c>
      <c r="L15" s="3">
        <f t="shared" si="2"/>
        <v>10</v>
      </c>
    </row>
    <row r="16" spans="1:12" s="3" customFormat="1" x14ac:dyDescent="0.3">
      <c r="A16" s="3">
        <v>15</v>
      </c>
      <c r="B16" s="3" t="s">
        <v>495</v>
      </c>
      <c r="C16" s="3" t="s">
        <v>8</v>
      </c>
      <c r="D16" s="3" t="s">
        <v>34</v>
      </c>
      <c r="G16" s="3">
        <v>10</v>
      </c>
      <c r="I16" s="21" t="s">
        <v>454</v>
      </c>
      <c r="J16" s="3">
        <f t="shared" si="0"/>
        <v>1</v>
      </c>
      <c r="K16" s="3">
        <f t="shared" si="1"/>
        <v>0</v>
      </c>
      <c r="L16" s="3">
        <f t="shared" si="2"/>
        <v>10</v>
      </c>
    </row>
    <row r="17" spans="1:12" s="3" customFormat="1" x14ac:dyDescent="0.3">
      <c r="A17" s="3">
        <v>16</v>
      </c>
      <c r="B17" s="3" t="s">
        <v>496</v>
      </c>
      <c r="C17" s="3" t="s">
        <v>8</v>
      </c>
      <c r="D17" s="3" t="s">
        <v>35</v>
      </c>
      <c r="G17" s="3">
        <v>10</v>
      </c>
      <c r="I17" s="21" t="s">
        <v>454</v>
      </c>
      <c r="J17" s="3">
        <f t="shared" si="0"/>
        <v>1</v>
      </c>
      <c r="K17" s="3">
        <f t="shared" si="1"/>
        <v>0</v>
      </c>
      <c r="L17" s="3">
        <f t="shared" si="2"/>
        <v>10</v>
      </c>
    </row>
    <row r="18" spans="1:12" s="3" customFormat="1" x14ac:dyDescent="0.3">
      <c r="A18" s="3">
        <v>17</v>
      </c>
      <c r="B18" s="3" t="s">
        <v>497</v>
      </c>
      <c r="C18" s="3" t="s">
        <v>8</v>
      </c>
      <c r="D18" s="3" t="s">
        <v>36</v>
      </c>
      <c r="G18" s="3">
        <v>10</v>
      </c>
      <c r="I18" s="21" t="s">
        <v>454</v>
      </c>
      <c r="J18" s="3">
        <f t="shared" si="0"/>
        <v>1</v>
      </c>
      <c r="K18" s="3">
        <f t="shared" si="1"/>
        <v>0</v>
      </c>
      <c r="L18" s="3">
        <f t="shared" si="2"/>
        <v>10</v>
      </c>
    </row>
    <row r="19" spans="1:12" s="3" customFormat="1" x14ac:dyDescent="0.3">
      <c r="A19" s="3">
        <v>18</v>
      </c>
      <c r="B19" s="3" t="s">
        <v>498</v>
      </c>
      <c r="C19" s="3" t="s">
        <v>8</v>
      </c>
      <c r="D19" s="3" t="s">
        <v>37</v>
      </c>
      <c r="G19" s="3">
        <v>10</v>
      </c>
      <c r="I19" s="21" t="s">
        <v>454</v>
      </c>
      <c r="J19" s="3">
        <f t="shared" si="0"/>
        <v>1</v>
      </c>
      <c r="K19" s="3">
        <f t="shared" si="1"/>
        <v>0</v>
      </c>
      <c r="L19" s="3">
        <f t="shared" si="2"/>
        <v>10</v>
      </c>
    </row>
    <row r="20" spans="1:12" s="2" customFormat="1" ht="15.6" x14ac:dyDescent="0.3">
      <c r="A20" s="2">
        <v>19</v>
      </c>
      <c r="B20" s="2" t="s">
        <v>499</v>
      </c>
      <c r="C20" s="10" t="s">
        <v>7</v>
      </c>
      <c r="D20" s="10" t="s">
        <v>59</v>
      </c>
      <c r="F20" s="2">
        <v>110</v>
      </c>
      <c r="H20" s="2">
        <v>2100</v>
      </c>
      <c r="I20" s="25"/>
    </row>
    <row r="21" spans="1:12" s="3" customFormat="1" x14ac:dyDescent="0.3">
      <c r="A21" s="3">
        <v>20</v>
      </c>
      <c r="B21" s="3" t="s">
        <v>500</v>
      </c>
      <c r="C21" s="3" t="s">
        <v>8</v>
      </c>
      <c r="D21" s="3" t="s">
        <v>60</v>
      </c>
      <c r="G21" s="3">
        <v>10</v>
      </c>
      <c r="I21" s="21" t="s">
        <v>455</v>
      </c>
      <c r="J21" s="3">
        <f t="shared" si="0"/>
        <v>0</v>
      </c>
      <c r="K21" s="3">
        <f t="shared" si="1"/>
        <v>10</v>
      </c>
      <c r="L21" s="3">
        <f t="shared" si="2"/>
        <v>0</v>
      </c>
    </row>
    <row r="22" spans="1:12" s="3" customFormat="1" x14ac:dyDescent="0.3">
      <c r="A22" s="3">
        <v>21</v>
      </c>
      <c r="B22" s="3" t="s">
        <v>501</v>
      </c>
      <c r="C22" s="3" t="s">
        <v>8</v>
      </c>
      <c r="D22" s="3" t="s">
        <v>61</v>
      </c>
      <c r="G22" s="3">
        <v>25</v>
      </c>
      <c r="I22" s="21" t="s">
        <v>455</v>
      </c>
      <c r="J22" s="3">
        <f t="shared" si="0"/>
        <v>0</v>
      </c>
      <c r="K22" s="3">
        <f t="shared" si="1"/>
        <v>25</v>
      </c>
      <c r="L22" s="3">
        <f t="shared" si="2"/>
        <v>0</v>
      </c>
    </row>
    <row r="23" spans="1:12" s="3" customFormat="1" x14ac:dyDescent="0.3">
      <c r="A23" s="3">
        <v>22</v>
      </c>
      <c r="B23" s="3" t="s">
        <v>502</v>
      </c>
      <c r="C23" s="3" t="s">
        <v>8</v>
      </c>
      <c r="D23" s="3" t="s">
        <v>18</v>
      </c>
      <c r="G23" s="3">
        <v>25</v>
      </c>
      <c r="I23" s="21" t="s">
        <v>455</v>
      </c>
      <c r="J23" s="3">
        <f t="shared" si="0"/>
        <v>0</v>
      </c>
      <c r="K23" s="3">
        <f t="shared" si="1"/>
        <v>25</v>
      </c>
      <c r="L23" s="3">
        <f t="shared" si="2"/>
        <v>0</v>
      </c>
    </row>
    <row r="24" spans="1:12" s="3" customFormat="1" x14ac:dyDescent="0.3">
      <c r="A24" s="3">
        <v>23</v>
      </c>
      <c r="B24" s="3" t="s">
        <v>503</v>
      </c>
      <c r="C24" s="3" t="s">
        <v>8</v>
      </c>
      <c r="D24" s="3" t="s">
        <v>62</v>
      </c>
      <c r="G24" s="3">
        <v>25</v>
      </c>
      <c r="I24" s="21" t="s">
        <v>455</v>
      </c>
      <c r="J24" s="3">
        <f t="shared" si="0"/>
        <v>0</v>
      </c>
      <c r="K24" s="3">
        <f t="shared" si="1"/>
        <v>25</v>
      </c>
      <c r="L24" s="3">
        <f t="shared" si="2"/>
        <v>0</v>
      </c>
    </row>
    <row r="25" spans="1:12" s="3" customFormat="1" x14ac:dyDescent="0.3">
      <c r="A25" s="3">
        <v>24</v>
      </c>
      <c r="B25" s="3" t="s">
        <v>504</v>
      </c>
      <c r="C25" s="3" t="s">
        <v>8</v>
      </c>
      <c r="D25" s="3" t="s">
        <v>63</v>
      </c>
      <c r="G25" s="3">
        <v>25</v>
      </c>
      <c r="I25" s="21" t="s">
        <v>455</v>
      </c>
      <c r="J25" s="3">
        <f t="shared" si="0"/>
        <v>0</v>
      </c>
      <c r="K25" s="3">
        <f t="shared" si="1"/>
        <v>25</v>
      </c>
      <c r="L25" s="3">
        <f t="shared" si="2"/>
        <v>0</v>
      </c>
    </row>
    <row r="26" spans="1:12" s="2" customFormat="1" ht="15.6" x14ac:dyDescent="0.3">
      <c r="A26" s="2">
        <v>25</v>
      </c>
      <c r="B26" s="2" t="s">
        <v>505</v>
      </c>
      <c r="C26" s="10" t="s">
        <v>7</v>
      </c>
      <c r="D26" s="10" t="s">
        <v>42</v>
      </c>
      <c r="F26" s="2">
        <v>40</v>
      </c>
      <c r="H26" s="2">
        <v>550</v>
      </c>
      <c r="I26" s="25"/>
    </row>
    <row r="27" spans="1:12" s="3" customFormat="1" x14ac:dyDescent="0.3">
      <c r="A27" s="3">
        <v>26</v>
      </c>
      <c r="B27" s="3" t="s">
        <v>506</v>
      </c>
      <c r="C27" s="3" t="s">
        <v>8</v>
      </c>
      <c r="D27" s="3" t="s">
        <v>43</v>
      </c>
      <c r="G27" s="3">
        <v>30</v>
      </c>
      <c r="I27" s="21" t="s">
        <v>454</v>
      </c>
      <c r="J27" s="3">
        <f t="shared" si="0"/>
        <v>1</v>
      </c>
      <c r="K27" s="3">
        <f t="shared" si="1"/>
        <v>0</v>
      </c>
      <c r="L27" s="3">
        <f t="shared" si="2"/>
        <v>30</v>
      </c>
    </row>
    <row r="28" spans="1:12" s="3" customFormat="1" x14ac:dyDescent="0.3">
      <c r="A28" s="3">
        <v>27</v>
      </c>
      <c r="B28" s="3" t="s">
        <v>507</v>
      </c>
      <c r="C28" s="3" t="s">
        <v>8</v>
      </c>
      <c r="D28" s="3" t="s">
        <v>44</v>
      </c>
      <c r="G28" s="3">
        <v>10</v>
      </c>
      <c r="I28" s="21" t="s">
        <v>454</v>
      </c>
      <c r="J28" s="3">
        <f t="shared" si="0"/>
        <v>1</v>
      </c>
      <c r="K28" s="3">
        <f t="shared" si="1"/>
        <v>0</v>
      </c>
      <c r="L28" s="3">
        <f t="shared" si="2"/>
        <v>10</v>
      </c>
    </row>
    <row r="29" spans="1:12" s="2" customFormat="1" ht="15.6" x14ac:dyDescent="0.3">
      <c r="A29" s="2">
        <v>28</v>
      </c>
      <c r="B29" s="2" t="s">
        <v>508</v>
      </c>
      <c r="C29" s="10" t="s">
        <v>7</v>
      </c>
      <c r="D29" s="10" t="s">
        <v>38</v>
      </c>
      <c r="F29" s="2">
        <v>45</v>
      </c>
      <c r="H29" s="2">
        <v>1500</v>
      </c>
      <c r="I29" s="25"/>
    </row>
    <row r="30" spans="1:12" s="3" customFormat="1" x14ac:dyDescent="0.3">
      <c r="A30" s="3">
        <v>29</v>
      </c>
      <c r="B30" s="3" t="s">
        <v>509</v>
      </c>
      <c r="C30" s="3" t="s">
        <v>8</v>
      </c>
      <c r="D30" s="3" t="s">
        <v>39</v>
      </c>
      <c r="G30" s="3">
        <v>15</v>
      </c>
      <c r="I30" s="21" t="s">
        <v>454</v>
      </c>
      <c r="J30" s="3">
        <f t="shared" si="0"/>
        <v>1</v>
      </c>
      <c r="K30" s="3">
        <f t="shared" si="1"/>
        <v>0</v>
      </c>
      <c r="L30" s="3">
        <f t="shared" si="2"/>
        <v>15</v>
      </c>
    </row>
    <row r="31" spans="1:12" s="3" customFormat="1" x14ac:dyDescent="0.3">
      <c r="A31" s="3">
        <v>30</v>
      </c>
      <c r="B31" s="3" t="s">
        <v>510</v>
      </c>
      <c r="C31" s="3" t="s">
        <v>8</v>
      </c>
      <c r="D31" s="3" t="s">
        <v>40</v>
      </c>
      <c r="G31" s="3">
        <v>15</v>
      </c>
      <c r="I31" s="21" t="s">
        <v>454</v>
      </c>
      <c r="J31" s="3">
        <f t="shared" si="0"/>
        <v>1</v>
      </c>
      <c r="K31" s="3">
        <f t="shared" si="1"/>
        <v>0</v>
      </c>
      <c r="L31" s="3">
        <f t="shared" si="2"/>
        <v>15</v>
      </c>
    </row>
    <row r="32" spans="1:12" s="3" customFormat="1" x14ac:dyDescent="0.3">
      <c r="A32" s="3">
        <v>31</v>
      </c>
      <c r="B32" s="3" t="s">
        <v>511</v>
      </c>
      <c r="C32" s="3" t="s">
        <v>8</v>
      </c>
      <c r="D32" s="3" t="s">
        <v>41</v>
      </c>
      <c r="G32" s="3">
        <v>15</v>
      </c>
      <c r="I32" s="21" t="s">
        <v>454</v>
      </c>
      <c r="J32" s="3">
        <f t="shared" si="0"/>
        <v>1</v>
      </c>
      <c r="K32" s="3">
        <f t="shared" si="1"/>
        <v>0</v>
      </c>
      <c r="L32" s="3">
        <f t="shared" si="2"/>
        <v>15</v>
      </c>
    </row>
    <row r="33" spans="1:12" s="2" customFormat="1" ht="15.6" x14ac:dyDescent="0.3">
      <c r="A33" s="2">
        <v>32</v>
      </c>
      <c r="B33" s="2" t="s">
        <v>512</v>
      </c>
      <c r="C33" s="10" t="s">
        <v>7</v>
      </c>
      <c r="D33" s="10" t="s">
        <v>233</v>
      </c>
      <c r="F33" s="2">
        <v>145</v>
      </c>
      <c r="H33" s="2">
        <v>4100</v>
      </c>
      <c r="I33" s="25"/>
    </row>
    <row r="34" spans="1:12" s="3" customFormat="1" x14ac:dyDescent="0.3">
      <c r="A34" s="3">
        <v>33</v>
      </c>
      <c r="B34" s="3" t="s">
        <v>513</v>
      </c>
      <c r="C34" s="3" t="s">
        <v>8</v>
      </c>
      <c r="D34" s="3" t="s">
        <v>234</v>
      </c>
      <c r="G34" s="3">
        <v>10</v>
      </c>
      <c r="I34" s="21" t="s">
        <v>455</v>
      </c>
      <c r="J34" s="3">
        <f t="shared" si="0"/>
        <v>0</v>
      </c>
      <c r="K34" s="3">
        <f t="shared" si="1"/>
        <v>10</v>
      </c>
      <c r="L34" s="3">
        <f t="shared" si="2"/>
        <v>0</v>
      </c>
    </row>
    <row r="35" spans="1:12" s="3" customFormat="1" x14ac:dyDescent="0.3">
      <c r="A35" s="3">
        <v>34</v>
      </c>
      <c r="B35" s="3" t="s">
        <v>514</v>
      </c>
      <c r="C35" s="3" t="s">
        <v>8</v>
      </c>
      <c r="D35" s="3" t="s">
        <v>235</v>
      </c>
      <c r="G35" s="3">
        <v>10</v>
      </c>
      <c r="I35" s="21" t="s">
        <v>455</v>
      </c>
      <c r="J35" s="3">
        <f t="shared" si="0"/>
        <v>0</v>
      </c>
      <c r="K35" s="3">
        <f t="shared" si="1"/>
        <v>10</v>
      </c>
      <c r="L35" s="3">
        <f t="shared" si="2"/>
        <v>0</v>
      </c>
    </row>
    <row r="36" spans="1:12" s="3" customFormat="1" x14ac:dyDescent="0.3">
      <c r="A36" s="3">
        <v>35</v>
      </c>
      <c r="B36" s="3" t="s">
        <v>515</v>
      </c>
      <c r="C36" s="3" t="s">
        <v>8</v>
      </c>
      <c r="D36" s="3" t="s">
        <v>236</v>
      </c>
      <c r="G36" s="3">
        <v>15</v>
      </c>
      <c r="I36" s="21" t="s">
        <v>455</v>
      </c>
      <c r="J36" s="3">
        <f t="shared" si="0"/>
        <v>0</v>
      </c>
      <c r="K36" s="3">
        <f t="shared" si="1"/>
        <v>15</v>
      </c>
      <c r="L36" s="3">
        <f t="shared" si="2"/>
        <v>0</v>
      </c>
    </row>
    <row r="37" spans="1:12" s="3" customFormat="1" x14ac:dyDescent="0.3">
      <c r="A37" s="3">
        <v>36</v>
      </c>
      <c r="B37" s="3" t="s">
        <v>516</v>
      </c>
      <c r="C37" s="3" t="s">
        <v>8</v>
      </c>
      <c r="D37" s="3" t="s">
        <v>237</v>
      </c>
      <c r="G37" s="3">
        <v>15</v>
      </c>
      <c r="I37" s="21" t="s">
        <v>455</v>
      </c>
      <c r="J37" s="3">
        <f t="shared" si="0"/>
        <v>0</v>
      </c>
      <c r="K37" s="3">
        <f t="shared" si="1"/>
        <v>15</v>
      </c>
      <c r="L37" s="3">
        <f t="shared" si="2"/>
        <v>0</v>
      </c>
    </row>
    <row r="38" spans="1:12" s="3" customFormat="1" x14ac:dyDescent="0.3">
      <c r="A38" s="3">
        <v>37</v>
      </c>
      <c r="B38" s="3" t="s">
        <v>517</v>
      </c>
      <c r="C38" s="3" t="s">
        <v>8</v>
      </c>
      <c r="D38" s="3" t="s">
        <v>238</v>
      </c>
      <c r="G38" s="3">
        <v>15</v>
      </c>
      <c r="I38" s="21" t="s">
        <v>455</v>
      </c>
      <c r="J38" s="3">
        <f t="shared" si="0"/>
        <v>0</v>
      </c>
      <c r="K38" s="3">
        <f t="shared" si="1"/>
        <v>15</v>
      </c>
      <c r="L38" s="3">
        <f t="shared" si="2"/>
        <v>0</v>
      </c>
    </row>
    <row r="39" spans="1:12" s="3" customFormat="1" x14ac:dyDescent="0.3">
      <c r="A39" s="3">
        <v>38</v>
      </c>
      <c r="B39" s="3" t="s">
        <v>518</v>
      </c>
      <c r="C39" s="3" t="s">
        <v>8</v>
      </c>
      <c r="D39" s="3" t="s">
        <v>239</v>
      </c>
      <c r="G39" s="3">
        <v>20</v>
      </c>
      <c r="I39" s="21" t="s">
        <v>455</v>
      </c>
      <c r="J39" s="3">
        <f t="shared" si="0"/>
        <v>0</v>
      </c>
      <c r="K39" s="3">
        <f t="shared" si="1"/>
        <v>20</v>
      </c>
      <c r="L39" s="3">
        <f t="shared" si="2"/>
        <v>0</v>
      </c>
    </row>
    <row r="40" spans="1:12" s="3" customFormat="1" x14ac:dyDescent="0.3">
      <c r="A40" s="3">
        <v>39</v>
      </c>
      <c r="B40" s="3" t="s">
        <v>519</v>
      </c>
      <c r="C40" s="3" t="s">
        <v>8</v>
      </c>
      <c r="D40" s="3" t="s">
        <v>240</v>
      </c>
      <c r="G40" s="3">
        <v>20</v>
      </c>
      <c r="I40" s="21" t="s">
        <v>455</v>
      </c>
      <c r="J40" s="3">
        <f t="shared" si="0"/>
        <v>0</v>
      </c>
      <c r="K40" s="3">
        <f t="shared" si="1"/>
        <v>20</v>
      </c>
      <c r="L40" s="3">
        <f t="shared" si="2"/>
        <v>0</v>
      </c>
    </row>
    <row r="41" spans="1:12" s="3" customFormat="1" x14ac:dyDescent="0.3">
      <c r="A41" s="3">
        <v>40</v>
      </c>
      <c r="B41" s="3" t="s">
        <v>520</v>
      </c>
      <c r="C41" s="3" t="s">
        <v>8</v>
      </c>
      <c r="D41" s="3" t="s">
        <v>241</v>
      </c>
      <c r="G41" s="3">
        <v>20</v>
      </c>
      <c r="I41" s="21" t="s">
        <v>455</v>
      </c>
      <c r="J41" s="3">
        <f t="shared" si="0"/>
        <v>0</v>
      </c>
      <c r="K41" s="3">
        <f t="shared" si="1"/>
        <v>20</v>
      </c>
      <c r="L41" s="3">
        <f t="shared" si="2"/>
        <v>0</v>
      </c>
    </row>
    <row r="42" spans="1:12" s="3" customFormat="1" x14ac:dyDescent="0.3">
      <c r="A42" s="3">
        <v>41</v>
      </c>
      <c r="B42" s="3" t="s">
        <v>521</v>
      </c>
      <c r="C42" s="3" t="s">
        <v>8</v>
      </c>
      <c r="D42" s="3" t="s">
        <v>242</v>
      </c>
      <c r="G42" s="3">
        <v>20</v>
      </c>
      <c r="I42" s="21" t="s">
        <v>455</v>
      </c>
      <c r="J42" s="3">
        <f t="shared" si="0"/>
        <v>0</v>
      </c>
      <c r="K42" s="3">
        <f t="shared" si="1"/>
        <v>20</v>
      </c>
      <c r="L42" s="3">
        <f t="shared" si="2"/>
        <v>0</v>
      </c>
    </row>
    <row r="43" spans="1:12" s="2" customFormat="1" ht="15.6" x14ac:dyDescent="0.3">
      <c r="A43" s="2">
        <v>42</v>
      </c>
      <c r="B43" s="2" t="s">
        <v>522</v>
      </c>
      <c r="C43" s="10" t="s">
        <v>7</v>
      </c>
      <c r="D43" s="10" t="s">
        <v>219</v>
      </c>
      <c r="F43" s="2">
        <v>75</v>
      </c>
      <c r="I43" s="25"/>
    </row>
    <row r="44" spans="1:12" s="3" customFormat="1" x14ac:dyDescent="0.3">
      <c r="A44" s="3">
        <v>43</v>
      </c>
      <c r="B44" s="3" t="s">
        <v>523</v>
      </c>
      <c r="C44" s="3" t="s">
        <v>8</v>
      </c>
      <c r="D44" s="3" t="s">
        <v>86</v>
      </c>
      <c r="G44" s="3">
        <v>15</v>
      </c>
      <c r="I44" s="21" t="s">
        <v>455</v>
      </c>
      <c r="J44" s="3">
        <f t="shared" si="0"/>
        <v>0</v>
      </c>
      <c r="K44" s="3">
        <f t="shared" si="1"/>
        <v>15</v>
      </c>
      <c r="L44" s="3">
        <f t="shared" si="2"/>
        <v>0</v>
      </c>
    </row>
    <row r="45" spans="1:12" s="3" customFormat="1" x14ac:dyDescent="0.3">
      <c r="A45" s="3">
        <v>44</v>
      </c>
      <c r="B45" s="3" t="s">
        <v>524</v>
      </c>
      <c r="C45" s="3" t="s">
        <v>8</v>
      </c>
      <c r="D45" s="3" t="s">
        <v>87</v>
      </c>
      <c r="G45" s="3">
        <v>30</v>
      </c>
      <c r="I45" s="21" t="s">
        <v>455</v>
      </c>
      <c r="J45" s="3">
        <f t="shared" si="0"/>
        <v>0</v>
      </c>
      <c r="K45" s="3">
        <f t="shared" si="1"/>
        <v>30</v>
      </c>
      <c r="L45" s="3">
        <f t="shared" si="2"/>
        <v>0</v>
      </c>
    </row>
    <row r="46" spans="1:12" s="3" customFormat="1" x14ac:dyDescent="0.3">
      <c r="A46" s="3">
        <v>45</v>
      </c>
      <c r="B46" s="3" t="s">
        <v>525</v>
      </c>
      <c r="C46" s="3" t="s">
        <v>8</v>
      </c>
      <c r="D46" s="3" t="s">
        <v>88</v>
      </c>
      <c r="G46" s="3">
        <v>30</v>
      </c>
      <c r="I46" s="21" t="s">
        <v>455</v>
      </c>
      <c r="J46" s="3">
        <f t="shared" si="0"/>
        <v>0</v>
      </c>
      <c r="K46" s="3">
        <f t="shared" si="1"/>
        <v>30</v>
      </c>
      <c r="L46" s="3">
        <f t="shared" si="2"/>
        <v>0</v>
      </c>
    </row>
    <row r="47" spans="1:12" s="2" customFormat="1" ht="15.6" x14ac:dyDescent="0.3">
      <c r="A47" s="2">
        <v>46</v>
      </c>
      <c r="B47" s="2" t="s">
        <v>526</v>
      </c>
      <c r="C47" s="10" t="s">
        <v>7</v>
      </c>
      <c r="D47" s="10" t="s">
        <v>469</v>
      </c>
      <c r="F47" s="2">
        <v>60</v>
      </c>
      <c r="H47" s="2">
        <v>1500</v>
      </c>
      <c r="I47" s="25"/>
    </row>
    <row r="48" spans="1:12" s="3" customFormat="1" x14ac:dyDescent="0.3">
      <c r="A48" s="3">
        <v>47</v>
      </c>
      <c r="B48" s="3" t="s">
        <v>527</v>
      </c>
      <c r="C48" s="3" t="s">
        <v>8</v>
      </c>
      <c r="D48" s="3" t="s">
        <v>470</v>
      </c>
      <c r="G48" s="3">
        <v>20</v>
      </c>
      <c r="I48" s="21" t="s">
        <v>455</v>
      </c>
      <c r="J48" s="3">
        <f t="shared" si="0"/>
        <v>0</v>
      </c>
      <c r="K48" s="3">
        <f t="shared" si="1"/>
        <v>20</v>
      </c>
      <c r="L48" s="3">
        <f t="shared" si="2"/>
        <v>0</v>
      </c>
    </row>
    <row r="49" spans="1:12" s="3" customFormat="1" x14ac:dyDescent="0.3">
      <c r="A49" s="3">
        <v>48</v>
      </c>
      <c r="B49" s="3" t="s">
        <v>528</v>
      </c>
      <c r="C49" s="3" t="s">
        <v>8</v>
      </c>
      <c r="D49" s="3" t="s">
        <v>471</v>
      </c>
      <c r="G49" s="3">
        <v>20</v>
      </c>
      <c r="I49" s="21" t="s">
        <v>455</v>
      </c>
      <c r="J49" s="3">
        <f t="shared" si="0"/>
        <v>0</v>
      </c>
      <c r="K49" s="3">
        <f t="shared" si="1"/>
        <v>20</v>
      </c>
      <c r="L49" s="3">
        <f t="shared" si="2"/>
        <v>0</v>
      </c>
    </row>
    <row r="50" spans="1:12" s="3" customFormat="1" x14ac:dyDescent="0.3">
      <c r="A50" s="3">
        <v>49</v>
      </c>
      <c r="B50" s="3" t="s">
        <v>529</v>
      </c>
      <c r="C50" s="3" t="s">
        <v>8</v>
      </c>
      <c r="D50" s="3" t="s">
        <v>472</v>
      </c>
      <c r="G50" s="3">
        <v>20</v>
      </c>
      <c r="I50" s="21" t="s">
        <v>455</v>
      </c>
      <c r="J50" s="3">
        <f t="shared" si="0"/>
        <v>0</v>
      </c>
      <c r="K50" s="3">
        <f t="shared" si="1"/>
        <v>20</v>
      </c>
      <c r="L50" s="3">
        <f t="shared" si="2"/>
        <v>0</v>
      </c>
    </row>
    <row r="51" spans="1:12" s="2" customFormat="1" ht="15.6" x14ac:dyDescent="0.3">
      <c r="A51" s="2">
        <v>50</v>
      </c>
      <c r="B51" s="2" t="s">
        <v>530</v>
      </c>
      <c r="C51" s="10" t="s">
        <v>7</v>
      </c>
      <c r="D51" s="10" t="s">
        <v>477</v>
      </c>
      <c r="F51" s="2">
        <v>50</v>
      </c>
      <c r="H51" s="2">
        <v>200</v>
      </c>
      <c r="I51" s="25"/>
    </row>
    <row r="52" spans="1:12" s="3" customFormat="1" x14ac:dyDescent="0.3">
      <c r="A52" s="3">
        <v>51</v>
      </c>
      <c r="B52" s="3" t="s">
        <v>531</v>
      </c>
      <c r="C52" s="3" t="s">
        <v>8</v>
      </c>
      <c r="D52" s="3" t="s">
        <v>478</v>
      </c>
      <c r="G52" s="3">
        <v>20</v>
      </c>
      <c r="I52" s="21" t="s">
        <v>455</v>
      </c>
      <c r="J52" s="3">
        <f t="shared" si="0"/>
        <v>0</v>
      </c>
      <c r="K52" s="3">
        <f t="shared" si="1"/>
        <v>20</v>
      </c>
      <c r="L52" s="3">
        <f t="shared" si="2"/>
        <v>0</v>
      </c>
    </row>
    <row r="53" spans="1:12" s="3" customFormat="1" x14ac:dyDescent="0.3">
      <c r="A53" s="3">
        <v>52</v>
      </c>
      <c r="B53" s="3" t="s">
        <v>532</v>
      </c>
      <c r="C53" s="3" t="s">
        <v>8</v>
      </c>
      <c r="D53" s="3" t="s">
        <v>479</v>
      </c>
      <c r="G53" s="3">
        <v>30</v>
      </c>
      <c r="I53" s="21" t="s">
        <v>455</v>
      </c>
      <c r="J53" s="3">
        <f t="shared" si="0"/>
        <v>0</v>
      </c>
      <c r="K53" s="3">
        <f t="shared" si="1"/>
        <v>30</v>
      </c>
      <c r="L53" s="3">
        <f t="shared" si="2"/>
        <v>0</v>
      </c>
    </row>
    <row r="54" spans="1:12" s="2" customFormat="1" ht="15.6" x14ac:dyDescent="0.3">
      <c r="A54" s="2">
        <v>53</v>
      </c>
      <c r="B54" s="2" t="s">
        <v>533</v>
      </c>
      <c r="C54" s="10" t="s">
        <v>7</v>
      </c>
      <c r="D54" s="10" t="s">
        <v>64</v>
      </c>
      <c r="F54" s="2">
        <v>45</v>
      </c>
      <c r="H54" s="2">
        <v>1500</v>
      </c>
      <c r="I54" s="25"/>
    </row>
    <row r="55" spans="1:12" s="3" customFormat="1" x14ac:dyDescent="0.3">
      <c r="A55" s="3">
        <v>54</v>
      </c>
      <c r="B55" s="3" t="s">
        <v>534</v>
      </c>
      <c r="C55" s="3" t="s">
        <v>8</v>
      </c>
      <c r="D55" s="3" t="s">
        <v>480</v>
      </c>
      <c r="G55" s="3">
        <v>15</v>
      </c>
      <c r="I55" s="21" t="s">
        <v>454</v>
      </c>
      <c r="J55" s="3">
        <f t="shared" si="0"/>
        <v>1</v>
      </c>
      <c r="K55" s="3">
        <f t="shared" si="1"/>
        <v>0</v>
      </c>
      <c r="L55" s="3">
        <f t="shared" si="2"/>
        <v>15</v>
      </c>
    </row>
    <row r="56" spans="1:12" s="3" customFormat="1" x14ac:dyDescent="0.3">
      <c r="A56" s="3">
        <v>55</v>
      </c>
      <c r="B56" s="3" t="s">
        <v>535</v>
      </c>
      <c r="C56" s="3" t="s">
        <v>8</v>
      </c>
      <c r="D56" s="3" t="s">
        <v>66</v>
      </c>
      <c r="G56" s="3">
        <v>15</v>
      </c>
      <c r="I56" s="21" t="s">
        <v>454</v>
      </c>
      <c r="J56" s="3">
        <f t="shared" si="0"/>
        <v>1</v>
      </c>
      <c r="K56" s="3">
        <f t="shared" si="1"/>
        <v>0</v>
      </c>
      <c r="L56" s="3">
        <f t="shared" si="2"/>
        <v>15</v>
      </c>
    </row>
    <row r="57" spans="1:12" s="3" customFormat="1" x14ac:dyDescent="0.3">
      <c r="A57" s="3">
        <v>56</v>
      </c>
      <c r="B57" s="3" t="s">
        <v>536</v>
      </c>
      <c r="C57" s="3" t="s">
        <v>8</v>
      </c>
      <c r="D57" s="3" t="s">
        <v>67</v>
      </c>
      <c r="G57" s="3">
        <v>15</v>
      </c>
      <c r="I57" s="21" t="s">
        <v>454</v>
      </c>
      <c r="J57" s="3">
        <f t="shared" si="0"/>
        <v>1</v>
      </c>
      <c r="K57" s="3">
        <f t="shared" si="1"/>
        <v>0</v>
      </c>
      <c r="L57" s="3">
        <f t="shared" si="2"/>
        <v>15</v>
      </c>
    </row>
    <row r="58" spans="1:12" s="2" customFormat="1" ht="15.6" x14ac:dyDescent="0.3">
      <c r="A58" s="2">
        <v>57</v>
      </c>
      <c r="B58" s="2" t="s">
        <v>537</v>
      </c>
      <c r="C58" s="10" t="s">
        <v>7</v>
      </c>
      <c r="D58" s="10" t="s">
        <v>45</v>
      </c>
      <c r="F58" s="2">
        <v>170</v>
      </c>
      <c r="H58" s="2">
        <v>2300</v>
      </c>
      <c r="I58" s="25"/>
    </row>
    <row r="59" spans="1:12" s="3" customFormat="1" x14ac:dyDescent="0.3">
      <c r="A59" s="3">
        <v>58</v>
      </c>
      <c r="B59" s="3" t="s">
        <v>538</v>
      </c>
      <c r="C59" s="3" t="s">
        <v>8</v>
      </c>
      <c r="D59" s="3" t="s">
        <v>46</v>
      </c>
      <c r="G59" s="3">
        <v>30</v>
      </c>
      <c r="I59" s="21" t="s">
        <v>455</v>
      </c>
      <c r="J59" s="3">
        <f t="shared" si="0"/>
        <v>0</v>
      </c>
      <c r="K59" s="3">
        <f t="shared" si="1"/>
        <v>30</v>
      </c>
      <c r="L59" s="3">
        <f t="shared" si="2"/>
        <v>0</v>
      </c>
    </row>
    <row r="60" spans="1:12" s="3" customFormat="1" x14ac:dyDescent="0.3">
      <c r="A60" s="3">
        <v>59</v>
      </c>
      <c r="B60" s="3" t="s">
        <v>539</v>
      </c>
      <c r="C60" s="3" t="s">
        <v>8</v>
      </c>
      <c r="D60" s="3" t="s">
        <v>47</v>
      </c>
      <c r="G60" s="3">
        <v>20</v>
      </c>
      <c r="I60" s="21" t="s">
        <v>455</v>
      </c>
      <c r="J60" s="3">
        <f t="shared" si="0"/>
        <v>0</v>
      </c>
      <c r="K60" s="3">
        <f t="shared" si="1"/>
        <v>20</v>
      </c>
      <c r="L60" s="3">
        <f t="shared" si="2"/>
        <v>0</v>
      </c>
    </row>
    <row r="61" spans="1:12" s="3" customFormat="1" x14ac:dyDescent="0.3">
      <c r="A61" s="3">
        <v>60</v>
      </c>
      <c r="B61" s="3" t="s">
        <v>540</v>
      </c>
      <c r="C61" s="3" t="s">
        <v>8</v>
      </c>
      <c r="D61" s="3" t="s">
        <v>48</v>
      </c>
      <c r="G61" s="3">
        <v>20</v>
      </c>
      <c r="I61" s="21" t="s">
        <v>455</v>
      </c>
      <c r="J61" s="3">
        <f t="shared" si="0"/>
        <v>0</v>
      </c>
      <c r="K61" s="3">
        <f t="shared" si="1"/>
        <v>20</v>
      </c>
      <c r="L61" s="3">
        <f t="shared" si="2"/>
        <v>0</v>
      </c>
    </row>
    <row r="62" spans="1:12" s="3" customFormat="1" x14ac:dyDescent="0.3">
      <c r="A62" s="3">
        <v>61</v>
      </c>
      <c r="B62" s="3" t="s">
        <v>541</v>
      </c>
      <c r="C62" s="3" t="s">
        <v>8</v>
      </c>
      <c r="D62" s="3" t="s">
        <v>49</v>
      </c>
      <c r="G62" s="3">
        <v>20</v>
      </c>
      <c r="I62" s="21" t="s">
        <v>455</v>
      </c>
      <c r="J62" s="3">
        <f t="shared" si="0"/>
        <v>0</v>
      </c>
      <c r="K62" s="3">
        <f t="shared" si="1"/>
        <v>20</v>
      </c>
      <c r="L62" s="3">
        <f t="shared" si="2"/>
        <v>0</v>
      </c>
    </row>
    <row r="63" spans="1:12" s="3" customFormat="1" x14ac:dyDescent="0.3">
      <c r="A63" s="3">
        <v>62</v>
      </c>
      <c r="B63" s="3" t="s">
        <v>542</v>
      </c>
      <c r="C63" s="3" t="s">
        <v>8</v>
      </c>
      <c r="D63" s="3" t="s">
        <v>50</v>
      </c>
      <c r="G63" s="3">
        <v>30</v>
      </c>
      <c r="I63" s="21" t="s">
        <v>455</v>
      </c>
      <c r="J63" s="3">
        <f t="shared" si="0"/>
        <v>0</v>
      </c>
      <c r="K63" s="3">
        <f t="shared" si="1"/>
        <v>30</v>
      </c>
      <c r="L63" s="3">
        <f t="shared" si="2"/>
        <v>0</v>
      </c>
    </row>
    <row r="64" spans="1:12" s="3" customFormat="1" x14ac:dyDescent="0.3">
      <c r="A64" s="3">
        <v>63</v>
      </c>
      <c r="B64" s="3" t="s">
        <v>543</v>
      </c>
      <c r="C64" s="3" t="s">
        <v>8</v>
      </c>
      <c r="D64" s="3" t="s">
        <v>51</v>
      </c>
      <c r="G64" s="3">
        <v>20</v>
      </c>
      <c r="I64" s="21" t="s">
        <v>455</v>
      </c>
      <c r="J64" s="3">
        <f t="shared" si="0"/>
        <v>0</v>
      </c>
      <c r="K64" s="3">
        <f t="shared" si="1"/>
        <v>20</v>
      </c>
      <c r="L64" s="3">
        <f t="shared" si="2"/>
        <v>0</v>
      </c>
    </row>
    <row r="65" spans="1:12" s="3" customFormat="1" x14ac:dyDescent="0.3">
      <c r="A65" s="3">
        <v>64</v>
      </c>
      <c r="B65" s="3" t="s">
        <v>544</v>
      </c>
      <c r="C65" s="3" t="s">
        <v>8</v>
      </c>
      <c r="D65" s="3" t="s">
        <v>52</v>
      </c>
      <c r="G65" s="3">
        <v>30</v>
      </c>
      <c r="I65" s="21" t="s">
        <v>455</v>
      </c>
      <c r="J65" s="3">
        <f t="shared" si="0"/>
        <v>0</v>
      </c>
      <c r="K65" s="3">
        <f t="shared" si="1"/>
        <v>30</v>
      </c>
      <c r="L65" s="3">
        <f t="shared" si="2"/>
        <v>0</v>
      </c>
    </row>
    <row r="66" spans="1:12" s="2" customFormat="1" ht="15.6" x14ac:dyDescent="0.3">
      <c r="A66" s="2">
        <v>65</v>
      </c>
      <c r="B66" s="2" t="s">
        <v>545</v>
      </c>
      <c r="C66" s="10" t="s">
        <v>7</v>
      </c>
      <c r="D66" s="10" t="s">
        <v>567</v>
      </c>
      <c r="F66" s="2">
        <v>40</v>
      </c>
      <c r="H66" s="2">
        <v>300</v>
      </c>
      <c r="I66" s="25"/>
    </row>
    <row r="67" spans="1:12" s="3" customFormat="1" x14ac:dyDescent="0.3">
      <c r="A67" s="3">
        <v>66</v>
      </c>
      <c r="B67" s="3" t="s">
        <v>546</v>
      </c>
      <c r="C67" s="3" t="s">
        <v>8</v>
      </c>
      <c r="D67" s="3" t="s">
        <v>568</v>
      </c>
      <c r="G67" s="3">
        <v>15</v>
      </c>
      <c r="I67" s="21" t="s">
        <v>455</v>
      </c>
      <c r="J67" s="3">
        <f t="shared" si="0"/>
        <v>0</v>
      </c>
      <c r="K67" s="3">
        <f t="shared" si="1"/>
        <v>15</v>
      </c>
      <c r="L67" s="3">
        <f t="shared" si="2"/>
        <v>0</v>
      </c>
    </row>
    <row r="68" spans="1:12" s="3" customFormat="1" x14ac:dyDescent="0.3">
      <c r="A68" s="3">
        <v>67</v>
      </c>
      <c r="B68" s="3" t="s">
        <v>547</v>
      </c>
      <c r="C68" s="3" t="s">
        <v>8</v>
      </c>
      <c r="D68" s="3" t="s">
        <v>569</v>
      </c>
      <c r="G68" s="3">
        <v>10</v>
      </c>
      <c r="I68" s="21" t="s">
        <v>455</v>
      </c>
      <c r="J68" s="3">
        <f>IF(I68="Yes",1,0)</f>
        <v>0</v>
      </c>
      <c r="K68" s="3">
        <f>IF(I68="No",G68,0)</f>
        <v>10</v>
      </c>
      <c r="L68" s="3">
        <f>IF(I68="Yes",G68,0)</f>
        <v>0</v>
      </c>
    </row>
    <row r="69" spans="1:12" s="3" customFormat="1" x14ac:dyDescent="0.3">
      <c r="A69" s="3">
        <v>68</v>
      </c>
      <c r="B69" s="3" t="s">
        <v>548</v>
      </c>
      <c r="C69" s="3" t="s">
        <v>8</v>
      </c>
      <c r="D69" s="3" t="s">
        <v>570</v>
      </c>
      <c r="G69" s="3">
        <v>15</v>
      </c>
      <c r="I69" s="21" t="s">
        <v>455</v>
      </c>
      <c r="J69" s="3">
        <f>IF(I69="Yes",1,0)</f>
        <v>0</v>
      </c>
      <c r="K69" s="3">
        <f>IF(I69="No",G69,0)</f>
        <v>15</v>
      </c>
      <c r="L69" s="3">
        <f>IF(I69="Yes",G69,0)</f>
        <v>0</v>
      </c>
    </row>
    <row r="70" spans="1:12" hidden="1" x14ac:dyDescent="0.3"/>
    <row r="71" spans="1:12" hidden="1" x14ac:dyDescent="0.3"/>
    <row r="72" spans="1:12" hidden="1" x14ac:dyDescent="0.3"/>
    <row r="73" spans="1:12" hidden="1" x14ac:dyDescent="0.3"/>
    <row r="74" spans="1:12" hidden="1" x14ac:dyDescent="0.3"/>
    <row r="75" spans="1:12" hidden="1" x14ac:dyDescent="0.3"/>
    <row r="76" spans="1:12" hidden="1" x14ac:dyDescent="0.3"/>
    <row r="77" spans="1:12" hidden="1" x14ac:dyDescent="0.3"/>
    <row r="78" spans="1:12" hidden="1" x14ac:dyDescent="0.3"/>
    <row r="79" spans="1:12" hidden="1" x14ac:dyDescent="0.3"/>
    <row r="80" spans="1:12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</sheetData>
  <sheetProtection algorithmName="SHA-512" hashValue="AjThGG4AqD5j0q90cXUuUO95vtpCmEg6MunMIt4U74UZlYgMcBMx03fZ3IapUanwqvxoTN7J+ynvv7NncWVqFw==" saltValue="8Nzah8kV8DESqKIcqui23w==" spinCount="100000" sheet="1" objects="1" scenarios="1"/>
  <autoFilter ref="A1:L69" xr:uid="{00000000-0009-0000-0000-000004000000}"/>
  <hyperlinks>
    <hyperlink ref="D14" r:id="rId1" xr:uid="{00000000-0004-0000-0400-000000000000}"/>
    <hyperlink ref="D10" r:id="rId2" xr:uid="{00000000-0004-0000-0400-000001000000}"/>
    <hyperlink ref="D2" r:id="rId3" xr:uid="{00000000-0004-0000-0400-000002000000}"/>
    <hyperlink ref="D6" r:id="rId4" xr:uid="{00000000-0004-0000-0400-000003000000}"/>
    <hyperlink ref="D20" r:id="rId5" xr:uid="{00000000-0004-0000-0400-000004000000}"/>
    <hyperlink ref="D26" r:id="rId6" xr:uid="{00000000-0004-0000-0400-000005000000}"/>
    <hyperlink ref="D29" r:id="rId7" xr:uid="{00000000-0004-0000-0400-000006000000}"/>
    <hyperlink ref="D33" r:id="rId8" xr:uid="{00000000-0004-0000-0400-000007000000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!" error="Choose a value from the list." xr:uid="{00000000-0002-0000-0400-000000000000}">
          <x14:formula1>
            <xm:f>Codes!$I$2:$I$3</xm:f>
          </x14:formula1>
          <xm:sqref>I2:I69</xm:sqref>
        </x14:dataValidation>
        <x14:dataValidation type="list" allowBlank="1" showInputMessage="1" showErrorMessage="1" xr:uid="{00000000-0002-0000-0400-000001000000}">
          <x14:formula1>
            <xm:f>Codes!$D$2:$D$5</xm:f>
          </x14:formula1>
          <xm:sqref>C2:C149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94"/>
  <sheetViews>
    <sheetView topLeftCell="A7" workbookViewId="0">
      <selection activeCell="I22" sqref="I22"/>
    </sheetView>
  </sheetViews>
  <sheetFormatPr defaultColWidth="0" defaultRowHeight="14.4" zeroHeight="1" x14ac:dyDescent="0.3"/>
  <cols>
    <col min="1" max="1" width="4.6640625" bestFit="1" customWidth="1"/>
    <col min="2" max="2" width="13.6640625" bestFit="1" customWidth="1"/>
    <col min="3" max="3" width="8.88671875" customWidth="1"/>
    <col min="4" max="4" width="57.5546875" bestFit="1" customWidth="1"/>
    <col min="5" max="8" width="8.88671875" customWidth="1"/>
    <col min="9" max="9" width="13.88671875" style="22" customWidth="1"/>
    <col min="10" max="10" width="9.88671875" hidden="1" customWidth="1"/>
    <col min="11" max="11" width="12.33203125" hidden="1" customWidth="1"/>
    <col min="12" max="12" width="16.109375" hidden="1" customWidth="1"/>
    <col min="13" max="21" width="0" hidden="1" customWidth="1"/>
    <col min="22" max="16384" width="8.88671875" style="4" hidden="1"/>
  </cols>
  <sheetData>
    <row r="1" spans="1:21" x14ac:dyDescent="0.3">
      <c r="A1" t="s">
        <v>6</v>
      </c>
      <c r="B1" t="s">
        <v>0</v>
      </c>
      <c r="C1" t="s">
        <v>2</v>
      </c>
      <c r="D1" t="s">
        <v>4</v>
      </c>
      <c r="E1" t="s">
        <v>15</v>
      </c>
      <c r="F1" t="s">
        <v>16</v>
      </c>
      <c r="G1" t="s">
        <v>17</v>
      </c>
      <c r="H1" t="s">
        <v>19</v>
      </c>
      <c r="I1" s="23" t="s">
        <v>452</v>
      </c>
      <c r="J1" t="s">
        <v>581</v>
      </c>
      <c r="K1" t="s">
        <v>596</v>
      </c>
      <c r="L1" t="s">
        <v>597</v>
      </c>
    </row>
    <row r="2" spans="1:21" s="5" customFormat="1" ht="17.399999999999999" x14ac:dyDescent="0.35">
      <c r="A2" s="9">
        <v>1</v>
      </c>
      <c r="B2" s="9" t="s">
        <v>89</v>
      </c>
      <c r="C2" s="8" t="s">
        <v>3</v>
      </c>
      <c r="D2" s="8" t="s">
        <v>213</v>
      </c>
      <c r="E2" s="8">
        <v>1095</v>
      </c>
      <c r="F2" s="9"/>
      <c r="G2" s="9">
        <f>SUM(G3:G194)</f>
        <v>3100</v>
      </c>
      <c r="H2" s="8">
        <v>22025</v>
      </c>
      <c r="I2" s="24"/>
      <c r="J2" s="9">
        <f>COUNT(J4:J194)</f>
        <v>154</v>
      </c>
      <c r="K2" s="9">
        <f>SUM(K3:K194)</f>
        <v>2840</v>
      </c>
      <c r="L2" s="9">
        <f>SUM(L4:L194)</f>
        <v>260</v>
      </c>
      <c r="M2" s="9"/>
      <c r="N2" s="9"/>
      <c r="O2" s="9"/>
      <c r="P2" s="9"/>
      <c r="Q2" s="9"/>
      <c r="R2" s="9"/>
      <c r="S2" s="9"/>
      <c r="T2" s="9"/>
      <c r="U2" s="9"/>
    </row>
    <row r="3" spans="1:21" s="6" customFormat="1" ht="15.6" x14ac:dyDescent="0.3">
      <c r="A3" s="2">
        <v>2</v>
      </c>
      <c r="B3" s="2" t="s">
        <v>90</v>
      </c>
      <c r="C3" s="10" t="s">
        <v>7</v>
      </c>
      <c r="D3" s="10" t="s">
        <v>214</v>
      </c>
      <c r="E3" s="2"/>
      <c r="F3" s="2">
        <v>65</v>
      </c>
      <c r="G3" s="2"/>
      <c r="H3" s="2">
        <v>800</v>
      </c>
      <c r="I3" s="2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7" customFormat="1" x14ac:dyDescent="0.3">
      <c r="A4" s="3">
        <v>3</v>
      </c>
      <c r="B4" s="3" t="s">
        <v>91</v>
      </c>
      <c r="C4" s="3" t="s">
        <v>8</v>
      </c>
      <c r="D4" s="3" t="s">
        <v>215</v>
      </c>
      <c r="E4" s="3"/>
      <c r="F4" s="3"/>
      <c r="G4" s="3">
        <v>15</v>
      </c>
      <c r="H4" s="3"/>
      <c r="I4" s="21" t="s">
        <v>454</v>
      </c>
      <c r="J4" s="3">
        <f>IF(I4="Yes",1,0)</f>
        <v>1</v>
      </c>
      <c r="K4" s="3">
        <f>IF(I4="No",G4,0)</f>
        <v>0</v>
      </c>
      <c r="L4" s="3">
        <f>IF(I4="Yes",G4,0)</f>
        <v>15</v>
      </c>
      <c r="M4" s="3"/>
      <c r="N4" s="3"/>
      <c r="O4" s="3"/>
      <c r="P4" s="3"/>
      <c r="Q4" s="3"/>
      <c r="R4" s="3"/>
      <c r="S4" s="3"/>
      <c r="T4" s="3"/>
      <c r="U4" s="3"/>
    </row>
    <row r="5" spans="1:21" s="7" customFormat="1" x14ac:dyDescent="0.3">
      <c r="A5" s="3">
        <v>4</v>
      </c>
      <c r="B5" s="3" t="s">
        <v>92</v>
      </c>
      <c r="C5" s="3" t="s">
        <v>8</v>
      </c>
      <c r="D5" s="3" t="s">
        <v>216</v>
      </c>
      <c r="E5" s="3"/>
      <c r="F5" s="3"/>
      <c r="G5" s="3">
        <v>15</v>
      </c>
      <c r="H5" s="3"/>
      <c r="I5" s="21" t="s">
        <v>454</v>
      </c>
      <c r="J5" s="3">
        <f t="shared" ref="J5:J67" si="0">IF(I5="Yes",1,0)</f>
        <v>1</v>
      </c>
      <c r="K5" s="3">
        <f t="shared" ref="K5:K67" si="1">IF(I5="No",G5,0)</f>
        <v>0</v>
      </c>
      <c r="L5" s="3">
        <f t="shared" ref="L5:L67" si="2">IF(I5="Yes",G5,0)</f>
        <v>15</v>
      </c>
      <c r="M5" s="3"/>
      <c r="N5" s="3"/>
      <c r="O5" s="3"/>
      <c r="P5" s="3"/>
      <c r="Q5" s="3"/>
      <c r="R5" s="3"/>
      <c r="S5" s="3"/>
      <c r="T5" s="3"/>
      <c r="U5" s="3"/>
    </row>
    <row r="6" spans="1:21" s="7" customFormat="1" x14ac:dyDescent="0.3">
      <c r="A6" s="3">
        <v>5</v>
      </c>
      <c r="B6" s="3" t="s">
        <v>93</v>
      </c>
      <c r="C6" s="3" t="s">
        <v>8</v>
      </c>
      <c r="D6" s="3" t="s">
        <v>217</v>
      </c>
      <c r="E6" s="3"/>
      <c r="F6" s="3"/>
      <c r="G6" s="3">
        <v>20</v>
      </c>
      <c r="H6" s="3"/>
      <c r="I6" s="21" t="s">
        <v>454</v>
      </c>
      <c r="J6" s="3">
        <f t="shared" si="0"/>
        <v>1</v>
      </c>
      <c r="K6" s="3">
        <f t="shared" si="1"/>
        <v>0</v>
      </c>
      <c r="L6" s="3">
        <f t="shared" si="2"/>
        <v>20</v>
      </c>
      <c r="M6" s="3"/>
      <c r="N6" s="3"/>
      <c r="O6" s="3"/>
      <c r="P6" s="3"/>
      <c r="Q6" s="3"/>
      <c r="R6" s="3"/>
      <c r="S6" s="3"/>
      <c r="T6" s="3"/>
      <c r="U6" s="3"/>
    </row>
    <row r="7" spans="1:21" s="7" customFormat="1" x14ac:dyDescent="0.3">
      <c r="A7" s="3">
        <v>6</v>
      </c>
      <c r="B7" s="3" t="s">
        <v>94</v>
      </c>
      <c r="C7" s="3" t="s">
        <v>8</v>
      </c>
      <c r="D7" s="3" t="s">
        <v>218</v>
      </c>
      <c r="E7" s="3"/>
      <c r="F7" s="3"/>
      <c r="G7" s="3">
        <v>15</v>
      </c>
      <c r="H7" s="3"/>
      <c r="I7" s="21" t="s">
        <v>454</v>
      </c>
      <c r="J7" s="3">
        <f t="shared" si="0"/>
        <v>1</v>
      </c>
      <c r="K7" s="3">
        <f t="shared" si="1"/>
        <v>0</v>
      </c>
      <c r="L7" s="3">
        <f t="shared" si="2"/>
        <v>15</v>
      </c>
      <c r="M7" s="3"/>
      <c r="N7" s="3"/>
      <c r="O7" s="3"/>
      <c r="P7" s="3"/>
      <c r="Q7" s="3"/>
      <c r="R7" s="3"/>
      <c r="S7" s="3"/>
      <c r="T7" s="3"/>
      <c r="U7" s="3"/>
    </row>
    <row r="8" spans="1:21" s="6" customFormat="1" ht="15.6" x14ac:dyDescent="0.3">
      <c r="A8" s="2">
        <v>7</v>
      </c>
      <c r="B8" s="2" t="s">
        <v>95</v>
      </c>
      <c r="C8" s="10" t="s">
        <v>7</v>
      </c>
      <c r="D8" s="10" t="s">
        <v>38</v>
      </c>
      <c r="E8" s="2"/>
      <c r="F8" s="2">
        <v>45</v>
      </c>
      <c r="G8" s="2"/>
      <c r="H8" s="2">
        <v>1500</v>
      </c>
      <c r="I8" s="2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s="7" customFormat="1" x14ac:dyDescent="0.3">
      <c r="A9" s="3">
        <v>8</v>
      </c>
      <c r="B9" s="3" t="s">
        <v>96</v>
      </c>
      <c r="C9" s="3" t="s">
        <v>8</v>
      </c>
      <c r="D9" s="3" t="s">
        <v>39</v>
      </c>
      <c r="E9" s="3"/>
      <c r="F9" s="3"/>
      <c r="G9" s="3">
        <v>15</v>
      </c>
      <c r="H9" s="3"/>
      <c r="I9" s="21" t="s">
        <v>454</v>
      </c>
      <c r="J9" s="3">
        <f t="shared" si="0"/>
        <v>1</v>
      </c>
      <c r="K9" s="3">
        <f t="shared" si="1"/>
        <v>0</v>
      </c>
      <c r="L9" s="3">
        <f t="shared" si="2"/>
        <v>15</v>
      </c>
      <c r="M9" s="3"/>
      <c r="N9" s="3"/>
      <c r="O9" s="3"/>
      <c r="P9" s="3"/>
      <c r="Q9" s="3"/>
      <c r="R9" s="3"/>
      <c r="S9" s="3"/>
      <c r="T9" s="3"/>
      <c r="U9" s="3"/>
    </row>
    <row r="10" spans="1:21" s="7" customFormat="1" x14ac:dyDescent="0.3">
      <c r="A10" s="3">
        <v>9</v>
      </c>
      <c r="B10" s="3" t="s">
        <v>97</v>
      </c>
      <c r="C10" s="3" t="s">
        <v>8</v>
      </c>
      <c r="D10" s="3" t="s">
        <v>40</v>
      </c>
      <c r="E10" s="3"/>
      <c r="F10" s="3"/>
      <c r="G10" s="3">
        <v>15</v>
      </c>
      <c r="H10" s="3"/>
      <c r="I10" s="21" t="s">
        <v>454</v>
      </c>
      <c r="J10" s="3">
        <f t="shared" si="0"/>
        <v>1</v>
      </c>
      <c r="K10" s="3">
        <f t="shared" si="1"/>
        <v>0</v>
      </c>
      <c r="L10" s="3">
        <f t="shared" si="2"/>
        <v>15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s="7" customFormat="1" x14ac:dyDescent="0.3">
      <c r="A11" s="3">
        <v>10</v>
      </c>
      <c r="B11" s="3" t="s">
        <v>98</v>
      </c>
      <c r="C11" s="3" t="s">
        <v>8</v>
      </c>
      <c r="D11" s="3" t="s">
        <v>41</v>
      </c>
      <c r="E11" s="3"/>
      <c r="F11" s="3"/>
      <c r="G11" s="3">
        <v>15</v>
      </c>
      <c r="H11" s="3"/>
      <c r="I11" s="21" t="s">
        <v>454</v>
      </c>
      <c r="J11" s="3">
        <f t="shared" si="0"/>
        <v>1</v>
      </c>
      <c r="K11" s="3">
        <f t="shared" si="1"/>
        <v>0</v>
      </c>
      <c r="L11" s="3">
        <f t="shared" si="2"/>
        <v>15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s="6" customFormat="1" ht="15.6" x14ac:dyDescent="0.3">
      <c r="A12" s="2">
        <v>11</v>
      </c>
      <c r="B12" s="2" t="s">
        <v>99</v>
      </c>
      <c r="C12" s="10" t="s">
        <v>7</v>
      </c>
      <c r="D12" s="10" t="s">
        <v>42</v>
      </c>
      <c r="E12" s="2"/>
      <c r="F12" s="2">
        <v>40</v>
      </c>
      <c r="G12" s="2"/>
      <c r="H12" s="2">
        <v>550</v>
      </c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s="7" customFormat="1" x14ac:dyDescent="0.3">
      <c r="A13" s="3">
        <v>12</v>
      </c>
      <c r="B13" s="3" t="s">
        <v>100</v>
      </c>
      <c r="C13" s="3" t="s">
        <v>8</v>
      </c>
      <c r="D13" s="3" t="s">
        <v>43</v>
      </c>
      <c r="E13" s="3"/>
      <c r="F13" s="3"/>
      <c r="G13" s="3">
        <v>30</v>
      </c>
      <c r="H13" s="3"/>
      <c r="I13" s="21" t="s">
        <v>454</v>
      </c>
      <c r="J13" s="3">
        <f t="shared" si="0"/>
        <v>1</v>
      </c>
      <c r="K13" s="3">
        <f t="shared" si="1"/>
        <v>0</v>
      </c>
      <c r="L13" s="3">
        <f t="shared" si="2"/>
        <v>30</v>
      </c>
      <c r="M13" s="3"/>
      <c r="N13" s="3"/>
      <c r="O13" s="3"/>
      <c r="P13" s="3"/>
      <c r="Q13" s="3"/>
      <c r="R13" s="3"/>
      <c r="S13" s="3"/>
      <c r="T13" s="3"/>
      <c r="U13" s="3"/>
    </row>
    <row r="14" spans="1:21" s="7" customFormat="1" x14ac:dyDescent="0.3">
      <c r="A14" s="3">
        <v>13</v>
      </c>
      <c r="B14" s="3" t="s">
        <v>101</v>
      </c>
      <c r="C14" s="3" t="s">
        <v>8</v>
      </c>
      <c r="D14" s="3" t="s">
        <v>44</v>
      </c>
      <c r="E14" s="3"/>
      <c r="F14" s="3"/>
      <c r="G14" s="3">
        <v>10</v>
      </c>
      <c r="H14" s="3"/>
      <c r="I14" s="21" t="s">
        <v>454</v>
      </c>
      <c r="J14" s="3">
        <f t="shared" si="0"/>
        <v>1</v>
      </c>
      <c r="K14" s="3">
        <f t="shared" si="1"/>
        <v>0</v>
      </c>
      <c r="L14" s="3">
        <f t="shared" si="2"/>
        <v>10</v>
      </c>
      <c r="M14" s="3"/>
      <c r="N14" s="3"/>
      <c r="O14" s="3"/>
      <c r="P14" s="3"/>
      <c r="Q14" s="3"/>
      <c r="R14" s="3"/>
      <c r="S14" s="3"/>
      <c r="T14" s="3"/>
      <c r="U14" s="3"/>
    </row>
    <row r="15" spans="1:21" s="6" customFormat="1" ht="15.6" x14ac:dyDescent="0.3">
      <c r="A15" s="2">
        <v>14</v>
      </c>
      <c r="B15" s="2" t="s">
        <v>102</v>
      </c>
      <c r="C15" s="10" t="s">
        <v>7</v>
      </c>
      <c r="D15" s="10" t="s">
        <v>68</v>
      </c>
      <c r="E15" s="2"/>
      <c r="F15" s="2">
        <v>110</v>
      </c>
      <c r="G15" s="2"/>
      <c r="H15" s="2">
        <v>3100</v>
      </c>
      <c r="I15" s="2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7" customFormat="1" x14ac:dyDescent="0.3">
      <c r="A16" s="3">
        <v>15</v>
      </c>
      <c r="B16" s="3" t="s">
        <v>103</v>
      </c>
      <c r="C16" s="3" t="s">
        <v>8</v>
      </c>
      <c r="D16" s="3" t="s">
        <v>69</v>
      </c>
      <c r="E16" s="3"/>
      <c r="F16" s="3"/>
      <c r="G16" s="3">
        <v>10</v>
      </c>
      <c r="H16" s="3"/>
      <c r="I16" s="21" t="s">
        <v>454</v>
      </c>
      <c r="J16" s="3">
        <f t="shared" si="0"/>
        <v>1</v>
      </c>
      <c r="K16" s="3">
        <f t="shared" si="1"/>
        <v>0</v>
      </c>
      <c r="L16" s="3">
        <f t="shared" si="2"/>
        <v>10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s="7" customFormat="1" x14ac:dyDescent="0.3">
      <c r="A17" s="3">
        <v>16</v>
      </c>
      <c r="B17" s="3" t="s">
        <v>104</v>
      </c>
      <c r="C17" s="3" t="s">
        <v>8</v>
      </c>
      <c r="D17" s="3" t="s">
        <v>70</v>
      </c>
      <c r="E17" s="3"/>
      <c r="F17" s="3"/>
      <c r="G17" s="3">
        <v>15</v>
      </c>
      <c r="H17" s="3"/>
      <c r="I17" s="21" t="s">
        <v>454</v>
      </c>
      <c r="J17" s="3">
        <f t="shared" si="0"/>
        <v>1</v>
      </c>
      <c r="K17" s="3">
        <f t="shared" si="1"/>
        <v>0</v>
      </c>
      <c r="L17" s="3">
        <f t="shared" si="2"/>
        <v>15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 s="7" customFormat="1" x14ac:dyDescent="0.3">
      <c r="A18" s="3">
        <v>17</v>
      </c>
      <c r="B18" s="3" t="s">
        <v>105</v>
      </c>
      <c r="C18" s="3" t="s">
        <v>8</v>
      </c>
      <c r="D18" s="3" t="s">
        <v>71</v>
      </c>
      <c r="E18" s="3"/>
      <c r="F18" s="3"/>
      <c r="G18" s="3">
        <v>25</v>
      </c>
      <c r="H18" s="3"/>
      <c r="I18" s="21" t="s">
        <v>454</v>
      </c>
      <c r="J18" s="3">
        <f t="shared" si="0"/>
        <v>1</v>
      </c>
      <c r="K18" s="3">
        <f t="shared" si="1"/>
        <v>0</v>
      </c>
      <c r="L18" s="3">
        <f t="shared" si="2"/>
        <v>25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 s="7" customFormat="1" x14ac:dyDescent="0.3">
      <c r="A19" s="3">
        <v>18</v>
      </c>
      <c r="B19" s="3" t="s">
        <v>106</v>
      </c>
      <c r="C19" s="3" t="s">
        <v>8</v>
      </c>
      <c r="D19" s="3" t="s">
        <v>73</v>
      </c>
      <c r="E19" s="3"/>
      <c r="F19" s="3"/>
      <c r="G19" s="3">
        <v>15</v>
      </c>
      <c r="H19" s="3"/>
      <c r="I19" s="21" t="s">
        <v>454</v>
      </c>
      <c r="J19" s="3">
        <f t="shared" si="0"/>
        <v>1</v>
      </c>
      <c r="K19" s="3">
        <f t="shared" si="1"/>
        <v>0</v>
      </c>
      <c r="L19" s="3">
        <f t="shared" si="2"/>
        <v>15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 s="7" customFormat="1" x14ac:dyDescent="0.3">
      <c r="A20" s="3">
        <v>19</v>
      </c>
      <c r="B20" s="3" t="s">
        <v>107</v>
      </c>
      <c r="C20" s="3" t="s">
        <v>8</v>
      </c>
      <c r="D20" s="3" t="s">
        <v>72</v>
      </c>
      <c r="E20" s="3"/>
      <c r="F20" s="3"/>
      <c r="G20" s="3">
        <v>15</v>
      </c>
      <c r="H20" s="3"/>
      <c r="I20" s="21" t="s">
        <v>454</v>
      </c>
      <c r="J20" s="3">
        <f t="shared" si="0"/>
        <v>1</v>
      </c>
      <c r="K20" s="3">
        <f t="shared" si="1"/>
        <v>0</v>
      </c>
      <c r="L20" s="3">
        <f t="shared" si="2"/>
        <v>15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s="7" customFormat="1" x14ac:dyDescent="0.3">
      <c r="A21" s="3">
        <v>20</v>
      </c>
      <c r="B21" s="3" t="s">
        <v>108</v>
      </c>
      <c r="C21" s="3" t="s">
        <v>8</v>
      </c>
      <c r="D21" s="3" t="s">
        <v>74</v>
      </c>
      <c r="E21" s="3"/>
      <c r="F21" s="3"/>
      <c r="G21" s="3">
        <v>15</v>
      </c>
      <c r="H21" s="3"/>
      <c r="I21" s="21" t="s">
        <v>454</v>
      </c>
      <c r="J21" s="3">
        <f t="shared" si="0"/>
        <v>1</v>
      </c>
      <c r="K21" s="3">
        <f t="shared" si="1"/>
        <v>0</v>
      </c>
      <c r="L21" s="3">
        <f t="shared" si="2"/>
        <v>15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s="7" customFormat="1" x14ac:dyDescent="0.3">
      <c r="A22" s="3">
        <v>21</v>
      </c>
      <c r="B22" s="3" t="s">
        <v>109</v>
      </c>
      <c r="C22" s="3" t="s">
        <v>8</v>
      </c>
      <c r="D22" s="3" t="s">
        <v>75</v>
      </c>
      <c r="E22" s="3"/>
      <c r="F22" s="3"/>
      <c r="G22" s="3">
        <v>15</v>
      </c>
      <c r="H22" s="3"/>
      <c r="I22" s="21" t="s">
        <v>454</v>
      </c>
      <c r="J22" s="3">
        <f t="shared" si="0"/>
        <v>1</v>
      </c>
      <c r="K22" s="3">
        <f t="shared" si="1"/>
        <v>0</v>
      </c>
      <c r="L22" s="3">
        <f t="shared" si="2"/>
        <v>15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s="6" customFormat="1" ht="15.6" x14ac:dyDescent="0.3">
      <c r="A23" s="2">
        <v>22</v>
      </c>
      <c r="B23" s="2" t="s">
        <v>110</v>
      </c>
      <c r="C23" s="10" t="s">
        <v>7</v>
      </c>
      <c r="D23" s="10" t="s">
        <v>64</v>
      </c>
      <c r="E23" s="2"/>
      <c r="F23" s="2">
        <v>45</v>
      </c>
      <c r="G23" s="2"/>
      <c r="H23" s="2">
        <v>1500</v>
      </c>
      <c r="I23" s="2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7" customFormat="1" x14ac:dyDescent="0.3">
      <c r="A24" s="3">
        <v>23</v>
      </c>
      <c r="B24" s="3" t="s">
        <v>111</v>
      </c>
      <c r="C24" s="3" t="s">
        <v>8</v>
      </c>
      <c r="D24" s="3" t="s">
        <v>65</v>
      </c>
      <c r="E24" s="3"/>
      <c r="F24" s="3"/>
      <c r="G24" s="3">
        <v>15</v>
      </c>
      <c r="H24" s="3"/>
      <c r="I24" s="21" t="s">
        <v>455</v>
      </c>
      <c r="J24" s="3">
        <f t="shared" si="0"/>
        <v>0</v>
      </c>
      <c r="K24" s="3">
        <f t="shared" si="1"/>
        <v>15</v>
      </c>
      <c r="L24" s="3">
        <f t="shared" si="2"/>
        <v>0</v>
      </c>
      <c r="M24" s="3"/>
      <c r="N24" s="3"/>
      <c r="O24" s="3"/>
      <c r="P24" s="3"/>
      <c r="Q24" s="3"/>
      <c r="R24" s="3"/>
      <c r="S24" s="3"/>
      <c r="T24" s="3"/>
      <c r="U24" s="3"/>
    </row>
    <row r="25" spans="1:21" s="7" customFormat="1" x14ac:dyDescent="0.3">
      <c r="A25" s="3">
        <v>24</v>
      </c>
      <c r="B25" s="3" t="s">
        <v>112</v>
      </c>
      <c r="C25" s="3" t="s">
        <v>8</v>
      </c>
      <c r="D25" s="3" t="s">
        <v>66</v>
      </c>
      <c r="E25" s="3"/>
      <c r="F25" s="3"/>
      <c r="G25" s="3">
        <v>15</v>
      </c>
      <c r="H25" s="3"/>
      <c r="I25" s="21" t="s">
        <v>455</v>
      </c>
      <c r="J25" s="3">
        <f t="shared" si="0"/>
        <v>0</v>
      </c>
      <c r="K25" s="3">
        <f t="shared" si="1"/>
        <v>15</v>
      </c>
      <c r="L25" s="3">
        <f t="shared" si="2"/>
        <v>0</v>
      </c>
      <c r="M25" s="3"/>
      <c r="N25" s="3"/>
      <c r="O25" s="3"/>
      <c r="P25" s="3"/>
      <c r="Q25" s="3"/>
      <c r="R25" s="3"/>
      <c r="S25" s="3"/>
      <c r="T25" s="3"/>
      <c r="U25" s="3"/>
    </row>
    <row r="26" spans="1:21" s="7" customFormat="1" x14ac:dyDescent="0.3">
      <c r="A26" s="3">
        <v>25</v>
      </c>
      <c r="B26" s="3" t="s">
        <v>113</v>
      </c>
      <c r="C26" s="3" t="s">
        <v>8</v>
      </c>
      <c r="D26" s="3" t="s">
        <v>67</v>
      </c>
      <c r="E26" s="3"/>
      <c r="F26" s="3"/>
      <c r="G26" s="3">
        <v>15</v>
      </c>
      <c r="H26" s="3"/>
      <c r="I26" s="21" t="s">
        <v>455</v>
      </c>
      <c r="J26" s="3">
        <f t="shared" si="0"/>
        <v>0</v>
      </c>
      <c r="K26" s="3">
        <f t="shared" si="1"/>
        <v>15</v>
      </c>
      <c r="L26" s="3">
        <f t="shared" si="2"/>
        <v>0</v>
      </c>
      <c r="M26" s="3"/>
      <c r="N26" s="3"/>
      <c r="O26" s="3"/>
      <c r="P26" s="3"/>
      <c r="Q26" s="3"/>
      <c r="R26" s="3"/>
      <c r="S26" s="3"/>
      <c r="T26" s="3"/>
      <c r="U26" s="3"/>
    </row>
    <row r="27" spans="1:21" s="6" customFormat="1" ht="15.6" x14ac:dyDescent="0.3">
      <c r="A27" s="2">
        <v>26</v>
      </c>
      <c r="B27" s="2" t="s">
        <v>114</v>
      </c>
      <c r="C27" s="10" t="s">
        <v>7</v>
      </c>
      <c r="D27" s="10" t="s">
        <v>76</v>
      </c>
      <c r="E27" s="2"/>
      <c r="F27" s="2">
        <v>125</v>
      </c>
      <c r="G27" s="2"/>
      <c r="H27" s="2">
        <v>1700</v>
      </c>
      <c r="I27" s="2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7" customFormat="1" x14ac:dyDescent="0.3">
      <c r="A28" s="3">
        <v>27</v>
      </c>
      <c r="B28" s="3" t="s">
        <v>115</v>
      </c>
      <c r="C28" s="3" t="s">
        <v>8</v>
      </c>
      <c r="D28" s="3" t="s">
        <v>77</v>
      </c>
      <c r="E28" s="3"/>
      <c r="F28" s="3"/>
      <c r="G28" s="3">
        <v>10</v>
      </c>
      <c r="H28" s="3"/>
      <c r="I28" s="21" t="s">
        <v>455</v>
      </c>
      <c r="J28" s="3">
        <f t="shared" si="0"/>
        <v>0</v>
      </c>
      <c r="K28" s="3">
        <f t="shared" si="1"/>
        <v>10</v>
      </c>
      <c r="L28" s="3">
        <f t="shared" si="2"/>
        <v>0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s="7" customFormat="1" x14ac:dyDescent="0.3">
      <c r="A29" s="3">
        <v>28</v>
      </c>
      <c r="B29" s="3" t="s">
        <v>116</v>
      </c>
      <c r="C29" s="3" t="s">
        <v>8</v>
      </c>
      <c r="D29" s="3" t="s">
        <v>78</v>
      </c>
      <c r="E29" s="3"/>
      <c r="F29" s="3"/>
      <c r="G29" s="3">
        <v>30</v>
      </c>
      <c r="H29" s="3"/>
      <c r="I29" s="21" t="s">
        <v>455</v>
      </c>
      <c r="J29" s="3">
        <f t="shared" si="0"/>
        <v>0</v>
      </c>
      <c r="K29" s="3">
        <f t="shared" si="1"/>
        <v>30</v>
      </c>
      <c r="L29" s="3">
        <f t="shared" si="2"/>
        <v>0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s="7" customFormat="1" x14ac:dyDescent="0.3">
      <c r="A30" s="3">
        <v>29</v>
      </c>
      <c r="B30" s="3" t="s">
        <v>117</v>
      </c>
      <c r="C30" s="3" t="s">
        <v>8</v>
      </c>
      <c r="D30" s="3" t="s">
        <v>79</v>
      </c>
      <c r="E30" s="3"/>
      <c r="F30" s="3"/>
      <c r="G30" s="3">
        <v>30</v>
      </c>
      <c r="H30" s="3"/>
      <c r="I30" s="21" t="s">
        <v>455</v>
      </c>
      <c r="J30" s="3">
        <f t="shared" si="0"/>
        <v>0</v>
      </c>
      <c r="K30" s="3">
        <f t="shared" si="1"/>
        <v>30</v>
      </c>
      <c r="L30" s="3">
        <f t="shared" si="2"/>
        <v>0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 s="7" customFormat="1" x14ac:dyDescent="0.3">
      <c r="A31" s="3">
        <v>30</v>
      </c>
      <c r="B31" s="3" t="s">
        <v>118</v>
      </c>
      <c r="C31" s="3" t="s">
        <v>8</v>
      </c>
      <c r="D31" s="3" t="s">
        <v>80</v>
      </c>
      <c r="E31" s="3"/>
      <c r="F31" s="3"/>
      <c r="G31" s="3">
        <v>25</v>
      </c>
      <c r="H31" s="3"/>
      <c r="I31" s="21" t="s">
        <v>455</v>
      </c>
      <c r="J31" s="3">
        <f t="shared" si="0"/>
        <v>0</v>
      </c>
      <c r="K31" s="3">
        <f t="shared" si="1"/>
        <v>25</v>
      </c>
      <c r="L31" s="3">
        <f t="shared" si="2"/>
        <v>0</v>
      </c>
      <c r="M31" s="3"/>
      <c r="N31" s="3"/>
      <c r="O31" s="3"/>
      <c r="P31" s="3"/>
      <c r="Q31" s="3"/>
      <c r="R31" s="3"/>
      <c r="S31" s="3"/>
      <c r="T31" s="3"/>
      <c r="U31" s="3"/>
    </row>
    <row r="32" spans="1:21" s="7" customFormat="1" x14ac:dyDescent="0.3">
      <c r="A32" s="3">
        <v>31</v>
      </c>
      <c r="B32" s="3" t="s">
        <v>119</v>
      </c>
      <c r="C32" s="3" t="s">
        <v>8</v>
      </c>
      <c r="D32" s="3" t="s">
        <v>81</v>
      </c>
      <c r="E32" s="3"/>
      <c r="F32" s="3"/>
      <c r="G32" s="3">
        <v>30</v>
      </c>
      <c r="H32" s="3"/>
      <c r="I32" s="21" t="s">
        <v>455</v>
      </c>
      <c r="J32" s="3">
        <f t="shared" si="0"/>
        <v>0</v>
      </c>
      <c r="K32" s="3">
        <f t="shared" si="1"/>
        <v>30</v>
      </c>
      <c r="L32" s="3">
        <f t="shared" si="2"/>
        <v>0</v>
      </c>
      <c r="M32" s="3"/>
      <c r="N32" s="3"/>
      <c r="O32" s="3"/>
      <c r="P32" s="3"/>
      <c r="Q32" s="3"/>
      <c r="R32" s="3"/>
      <c r="S32" s="3"/>
      <c r="T32" s="3"/>
      <c r="U32" s="3"/>
    </row>
    <row r="33" spans="1:21" s="6" customFormat="1" ht="15.6" x14ac:dyDescent="0.3">
      <c r="A33" s="2">
        <v>32</v>
      </c>
      <c r="B33" s="2" t="s">
        <v>120</v>
      </c>
      <c r="C33" s="10" t="s">
        <v>7</v>
      </c>
      <c r="D33" s="10" t="s">
        <v>53</v>
      </c>
      <c r="E33" s="2"/>
      <c r="F33" s="2">
        <v>95</v>
      </c>
      <c r="G33" s="2"/>
      <c r="H33" s="2">
        <v>1700</v>
      </c>
      <c r="I33" s="2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s="7" customFormat="1" x14ac:dyDescent="0.3">
      <c r="A34" s="3">
        <v>33</v>
      </c>
      <c r="B34" s="3" t="s">
        <v>121</v>
      </c>
      <c r="C34" s="3" t="s">
        <v>8</v>
      </c>
      <c r="D34" s="3" t="s">
        <v>54</v>
      </c>
      <c r="E34" s="3"/>
      <c r="F34" s="3"/>
      <c r="G34" s="3">
        <v>15</v>
      </c>
      <c r="H34" s="3"/>
      <c r="I34" s="21" t="s">
        <v>455</v>
      </c>
      <c r="J34" s="3">
        <f t="shared" si="0"/>
        <v>0</v>
      </c>
      <c r="K34" s="3">
        <f t="shared" si="1"/>
        <v>15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 s="7" customFormat="1" x14ac:dyDescent="0.3">
      <c r="A35" s="3">
        <v>34</v>
      </c>
      <c r="B35" s="3" t="s">
        <v>122</v>
      </c>
      <c r="C35" s="3" t="s">
        <v>8</v>
      </c>
      <c r="D35" s="3" t="s">
        <v>55</v>
      </c>
      <c r="E35" s="3"/>
      <c r="F35" s="3"/>
      <c r="G35" s="3">
        <v>25</v>
      </c>
      <c r="H35" s="3"/>
      <c r="I35" s="21" t="s">
        <v>455</v>
      </c>
      <c r="J35" s="3">
        <f t="shared" si="0"/>
        <v>0</v>
      </c>
      <c r="K35" s="3">
        <f t="shared" si="1"/>
        <v>25</v>
      </c>
      <c r="L35" s="3">
        <f t="shared" si="2"/>
        <v>0</v>
      </c>
      <c r="M35" s="3"/>
      <c r="N35" s="3"/>
      <c r="O35" s="3"/>
      <c r="P35" s="3"/>
      <c r="Q35" s="3"/>
      <c r="R35" s="3"/>
      <c r="S35" s="3"/>
      <c r="T35" s="3"/>
      <c r="U35" s="3"/>
    </row>
    <row r="36" spans="1:21" s="7" customFormat="1" x14ac:dyDescent="0.3">
      <c r="A36" s="3">
        <v>35</v>
      </c>
      <c r="B36" s="3" t="s">
        <v>123</v>
      </c>
      <c r="C36" s="3" t="s">
        <v>8</v>
      </c>
      <c r="D36" s="3" t="s">
        <v>56</v>
      </c>
      <c r="E36" s="3"/>
      <c r="F36" s="3"/>
      <c r="G36" s="3">
        <v>25</v>
      </c>
      <c r="H36" s="3"/>
      <c r="I36" s="21" t="s">
        <v>455</v>
      </c>
      <c r="J36" s="3">
        <f t="shared" si="0"/>
        <v>0</v>
      </c>
      <c r="K36" s="3">
        <f t="shared" si="1"/>
        <v>25</v>
      </c>
      <c r="L36" s="3">
        <f t="shared" si="2"/>
        <v>0</v>
      </c>
      <c r="M36" s="3"/>
      <c r="N36" s="3"/>
      <c r="O36" s="3"/>
      <c r="P36" s="3"/>
      <c r="Q36" s="3"/>
      <c r="R36" s="3"/>
      <c r="S36" s="3"/>
      <c r="T36" s="3"/>
      <c r="U36" s="3"/>
    </row>
    <row r="37" spans="1:21" s="7" customFormat="1" x14ac:dyDescent="0.3">
      <c r="A37" s="3">
        <v>36</v>
      </c>
      <c r="B37" s="3" t="s">
        <v>124</v>
      </c>
      <c r="C37" s="3" t="s">
        <v>8</v>
      </c>
      <c r="D37" s="3" t="s">
        <v>57</v>
      </c>
      <c r="E37" s="3"/>
      <c r="F37" s="3"/>
      <c r="G37" s="3">
        <v>15</v>
      </c>
      <c r="H37" s="3"/>
      <c r="I37" s="21" t="s">
        <v>455</v>
      </c>
      <c r="J37" s="3">
        <f t="shared" si="0"/>
        <v>0</v>
      </c>
      <c r="K37" s="3">
        <f t="shared" si="1"/>
        <v>15</v>
      </c>
      <c r="L37" s="3">
        <f t="shared" si="2"/>
        <v>0</v>
      </c>
      <c r="M37" s="3"/>
      <c r="N37" s="3"/>
      <c r="O37" s="3"/>
      <c r="P37" s="3"/>
      <c r="Q37" s="3"/>
      <c r="R37" s="3"/>
      <c r="S37" s="3"/>
      <c r="T37" s="3"/>
      <c r="U37" s="3"/>
    </row>
    <row r="38" spans="1:21" s="7" customFormat="1" x14ac:dyDescent="0.3">
      <c r="A38" s="3">
        <v>37</v>
      </c>
      <c r="B38" s="3" t="s">
        <v>125</v>
      </c>
      <c r="C38" s="3" t="s">
        <v>8</v>
      </c>
      <c r="D38" s="3" t="s">
        <v>58</v>
      </c>
      <c r="E38" s="3"/>
      <c r="F38" s="3"/>
      <c r="G38" s="3">
        <v>15</v>
      </c>
      <c r="H38" s="3"/>
      <c r="I38" s="21" t="s">
        <v>455</v>
      </c>
      <c r="J38" s="3">
        <f t="shared" si="0"/>
        <v>0</v>
      </c>
      <c r="K38" s="3">
        <f t="shared" si="1"/>
        <v>15</v>
      </c>
      <c r="L38" s="3">
        <f t="shared" si="2"/>
        <v>0</v>
      </c>
      <c r="M38" s="3"/>
      <c r="N38" s="3"/>
      <c r="O38" s="3"/>
      <c r="P38" s="3"/>
      <c r="Q38" s="3"/>
      <c r="R38" s="3"/>
      <c r="S38" s="3"/>
      <c r="T38" s="3"/>
      <c r="U38" s="3"/>
    </row>
    <row r="39" spans="1:21" s="6" customFormat="1" ht="15.6" x14ac:dyDescent="0.3">
      <c r="A39" s="2">
        <v>38</v>
      </c>
      <c r="B39" s="2" t="s">
        <v>126</v>
      </c>
      <c r="C39" s="10" t="s">
        <v>7</v>
      </c>
      <c r="D39" s="10" t="s">
        <v>220</v>
      </c>
      <c r="E39" s="2"/>
      <c r="F39" s="2">
        <v>165</v>
      </c>
      <c r="G39" s="2"/>
      <c r="H39" s="2">
        <v>2100</v>
      </c>
      <c r="I39" s="2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s="7" customFormat="1" x14ac:dyDescent="0.3">
      <c r="A40" s="3">
        <v>39</v>
      </c>
      <c r="B40" s="3" t="s">
        <v>127</v>
      </c>
      <c r="C40" s="3" t="s">
        <v>8</v>
      </c>
      <c r="D40" s="3" t="s">
        <v>221</v>
      </c>
      <c r="E40" s="3"/>
      <c r="F40" s="3"/>
      <c r="G40" s="3">
        <v>45</v>
      </c>
      <c r="H40" s="3"/>
      <c r="I40" s="21" t="s">
        <v>455</v>
      </c>
      <c r="J40" s="3">
        <f t="shared" si="0"/>
        <v>0</v>
      </c>
      <c r="K40" s="3">
        <f t="shared" si="1"/>
        <v>45</v>
      </c>
      <c r="L40" s="3">
        <f t="shared" si="2"/>
        <v>0</v>
      </c>
      <c r="M40" s="3"/>
      <c r="N40" s="3"/>
      <c r="O40" s="3"/>
      <c r="P40" s="3"/>
      <c r="Q40" s="3"/>
      <c r="R40" s="3"/>
      <c r="S40" s="3"/>
      <c r="T40" s="3"/>
      <c r="U40" s="3"/>
    </row>
    <row r="41" spans="1:21" s="7" customFormat="1" x14ac:dyDescent="0.3">
      <c r="A41" s="3">
        <v>40</v>
      </c>
      <c r="B41" s="3" t="s">
        <v>128</v>
      </c>
      <c r="C41" s="3" t="s">
        <v>8</v>
      </c>
      <c r="D41" s="3" t="s">
        <v>222</v>
      </c>
      <c r="E41" s="3"/>
      <c r="F41" s="3"/>
      <c r="G41" s="3">
        <v>15</v>
      </c>
      <c r="H41" s="3"/>
      <c r="I41" s="21" t="s">
        <v>455</v>
      </c>
      <c r="J41" s="3">
        <f t="shared" si="0"/>
        <v>0</v>
      </c>
      <c r="K41" s="3">
        <f t="shared" si="1"/>
        <v>15</v>
      </c>
      <c r="L41" s="3">
        <f t="shared" si="2"/>
        <v>0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s="7" customFormat="1" x14ac:dyDescent="0.3">
      <c r="A42" s="3">
        <v>41</v>
      </c>
      <c r="B42" s="3" t="s">
        <v>129</v>
      </c>
      <c r="C42" s="3" t="s">
        <v>8</v>
      </c>
      <c r="D42" s="3" t="s">
        <v>223</v>
      </c>
      <c r="E42" s="3"/>
      <c r="F42" s="3"/>
      <c r="G42" s="3">
        <v>45</v>
      </c>
      <c r="H42" s="3"/>
      <c r="I42" s="21" t="s">
        <v>455</v>
      </c>
      <c r="J42" s="3">
        <f t="shared" si="0"/>
        <v>0</v>
      </c>
      <c r="K42" s="3">
        <f t="shared" si="1"/>
        <v>45</v>
      </c>
      <c r="L42" s="3">
        <f t="shared" si="2"/>
        <v>0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 s="7" customFormat="1" x14ac:dyDescent="0.3">
      <c r="A43" s="3">
        <v>42</v>
      </c>
      <c r="B43" s="3" t="s">
        <v>130</v>
      </c>
      <c r="C43" s="3" t="s">
        <v>8</v>
      </c>
      <c r="D43" s="3" t="s">
        <v>224</v>
      </c>
      <c r="E43" s="3"/>
      <c r="F43" s="3"/>
      <c r="G43" s="3">
        <v>30</v>
      </c>
      <c r="H43" s="3"/>
      <c r="I43" s="21" t="s">
        <v>455</v>
      </c>
      <c r="J43" s="3">
        <f t="shared" si="0"/>
        <v>0</v>
      </c>
      <c r="K43" s="3">
        <f t="shared" si="1"/>
        <v>30</v>
      </c>
      <c r="L43" s="3">
        <f t="shared" si="2"/>
        <v>0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s="7" customFormat="1" x14ac:dyDescent="0.3">
      <c r="A44" s="3">
        <v>43</v>
      </c>
      <c r="B44" s="3" t="s">
        <v>131</v>
      </c>
      <c r="C44" s="3" t="s">
        <v>8</v>
      </c>
      <c r="D44" s="3" t="s">
        <v>225</v>
      </c>
      <c r="E44" s="3"/>
      <c r="F44" s="3"/>
      <c r="G44" s="3">
        <v>30</v>
      </c>
      <c r="H44" s="3"/>
      <c r="I44" s="21" t="s">
        <v>455</v>
      </c>
      <c r="J44" s="3">
        <f t="shared" si="0"/>
        <v>0</v>
      </c>
      <c r="K44" s="3">
        <f t="shared" si="1"/>
        <v>30</v>
      </c>
      <c r="L44" s="3">
        <f t="shared" si="2"/>
        <v>0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s="6" customFormat="1" ht="15.6" x14ac:dyDescent="0.3">
      <c r="A45" s="2">
        <v>44</v>
      </c>
      <c r="B45" s="2" t="s">
        <v>132</v>
      </c>
      <c r="C45" s="10" t="s">
        <v>7</v>
      </c>
      <c r="D45" s="10" t="s">
        <v>226</v>
      </c>
      <c r="E45" s="2"/>
      <c r="F45" s="2">
        <v>60</v>
      </c>
      <c r="G45" s="2"/>
      <c r="H45" s="2">
        <v>1000</v>
      </c>
      <c r="I45" s="2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s="7" customFormat="1" x14ac:dyDescent="0.3">
      <c r="A46" s="3">
        <v>45</v>
      </c>
      <c r="B46" s="3" t="s">
        <v>133</v>
      </c>
      <c r="C46" s="3" t="s">
        <v>8</v>
      </c>
      <c r="D46" s="3" t="s">
        <v>227</v>
      </c>
      <c r="E46" s="3"/>
      <c r="F46" s="3"/>
      <c r="G46" s="3">
        <v>30</v>
      </c>
      <c r="H46" s="3"/>
      <c r="I46" s="21" t="s">
        <v>455</v>
      </c>
      <c r="J46" s="3">
        <f t="shared" si="0"/>
        <v>0</v>
      </c>
      <c r="K46" s="3">
        <f t="shared" si="1"/>
        <v>30</v>
      </c>
      <c r="L46" s="3">
        <f t="shared" si="2"/>
        <v>0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 s="7" customFormat="1" x14ac:dyDescent="0.3">
      <c r="A47" s="3">
        <v>46</v>
      </c>
      <c r="B47" s="3" t="s">
        <v>134</v>
      </c>
      <c r="C47" s="3" t="s">
        <v>8</v>
      </c>
      <c r="D47" s="3" t="s">
        <v>228</v>
      </c>
      <c r="E47" s="3"/>
      <c r="F47" s="3"/>
      <c r="G47" s="3">
        <v>30</v>
      </c>
      <c r="H47" s="3"/>
      <c r="I47" s="21" t="s">
        <v>455</v>
      </c>
      <c r="J47" s="3">
        <f t="shared" si="0"/>
        <v>0</v>
      </c>
      <c r="K47" s="3">
        <f t="shared" si="1"/>
        <v>30</v>
      </c>
      <c r="L47" s="3">
        <f t="shared" si="2"/>
        <v>0</v>
      </c>
      <c r="M47" s="3"/>
      <c r="N47" s="3"/>
      <c r="O47" s="3"/>
      <c r="P47" s="3"/>
      <c r="Q47" s="3"/>
      <c r="R47" s="3"/>
      <c r="S47" s="3"/>
      <c r="T47" s="3"/>
      <c r="U47" s="3"/>
    </row>
    <row r="48" spans="1:21" s="6" customFormat="1" ht="15.6" x14ac:dyDescent="0.3">
      <c r="A48" s="2">
        <v>47</v>
      </c>
      <c r="B48" s="2" t="s">
        <v>135</v>
      </c>
      <c r="C48" s="10" t="s">
        <v>7</v>
      </c>
      <c r="D48" s="10" t="s">
        <v>229</v>
      </c>
      <c r="E48" s="2"/>
      <c r="F48" s="2">
        <v>45</v>
      </c>
      <c r="G48" s="2"/>
      <c r="H48" s="2">
        <v>1500</v>
      </c>
      <c r="I48" s="2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s="7" customFormat="1" x14ac:dyDescent="0.3">
      <c r="A49" s="3">
        <v>48</v>
      </c>
      <c r="B49" s="3" t="s">
        <v>136</v>
      </c>
      <c r="C49" s="3" t="s">
        <v>8</v>
      </c>
      <c r="D49" s="3" t="s">
        <v>230</v>
      </c>
      <c r="E49" s="3"/>
      <c r="F49" s="3"/>
      <c r="G49" s="3">
        <v>15</v>
      </c>
      <c r="H49" s="3"/>
      <c r="I49" s="21" t="s">
        <v>455</v>
      </c>
      <c r="J49" s="3">
        <f t="shared" si="0"/>
        <v>0</v>
      </c>
      <c r="K49" s="3">
        <f t="shared" si="1"/>
        <v>15</v>
      </c>
      <c r="L49" s="3">
        <f t="shared" si="2"/>
        <v>0</v>
      </c>
      <c r="M49" s="3"/>
      <c r="N49" s="3"/>
      <c r="O49" s="3"/>
      <c r="P49" s="3"/>
      <c r="Q49" s="3"/>
      <c r="R49" s="3"/>
      <c r="S49" s="3"/>
      <c r="T49" s="3"/>
      <c r="U49" s="3"/>
    </row>
    <row r="50" spans="1:21" s="7" customFormat="1" x14ac:dyDescent="0.3">
      <c r="A50" s="3">
        <v>49</v>
      </c>
      <c r="B50" s="3" t="s">
        <v>137</v>
      </c>
      <c r="C50" s="3" t="s">
        <v>8</v>
      </c>
      <c r="D50" s="3" t="s">
        <v>231</v>
      </c>
      <c r="E50" s="3"/>
      <c r="F50" s="3"/>
      <c r="G50" s="3">
        <v>15</v>
      </c>
      <c r="H50" s="3"/>
      <c r="I50" s="21" t="s">
        <v>455</v>
      </c>
      <c r="J50" s="3">
        <f t="shared" si="0"/>
        <v>0</v>
      </c>
      <c r="K50" s="3">
        <f t="shared" si="1"/>
        <v>15</v>
      </c>
      <c r="L50" s="3">
        <f t="shared" si="2"/>
        <v>0</v>
      </c>
      <c r="M50" s="3"/>
      <c r="N50" s="3"/>
      <c r="O50" s="3"/>
      <c r="P50" s="3"/>
      <c r="Q50" s="3"/>
      <c r="R50" s="3"/>
      <c r="S50" s="3"/>
      <c r="T50" s="3"/>
      <c r="U50" s="3"/>
    </row>
    <row r="51" spans="1:21" s="7" customFormat="1" x14ac:dyDescent="0.3">
      <c r="A51" s="3">
        <v>50</v>
      </c>
      <c r="B51" s="3" t="s">
        <v>138</v>
      </c>
      <c r="C51" s="3" t="s">
        <v>8</v>
      </c>
      <c r="D51" s="3" t="s">
        <v>232</v>
      </c>
      <c r="E51" s="3"/>
      <c r="F51" s="3"/>
      <c r="G51" s="3">
        <v>15</v>
      </c>
      <c r="H51" s="3"/>
      <c r="I51" s="21" t="s">
        <v>455</v>
      </c>
      <c r="J51" s="3">
        <f t="shared" si="0"/>
        <v>0</v>
      </c>
      <c r="K51" s="3">
        <f t="shared" si="1"/>
        <v>15</v>
      </c>
      <c r="L51" s="3">
        <f t="shared" si="2"/>
        <v>0</v>
      </c>
      <c r="M51" s="3"/>
      <c r="N51" s="3"/>
      <c r="O51" s="3"/>
      <c r="P51" s="3"/>
      <c r="Q51" s="3"/>
      <c r="R51" s="3"/>
      <c r="S51" s="3"/>
      <c r="T51" s="3"/>
      <c r="U51" s="3"/>
    </row>
    <row r="52" spans="1:21" s="6" customFormat="1" ht="15.6" x14ac:dyDescent="0.3">
      <c r="A52" s="2">
        <v>51</v>
      </c>
      <c r="B52" s="2" t="s">
        <v>139</v>
      </c>
      <c r="C52" s="10" t="s">
        <v>7</v>
      </c>
      <c r="D52" s="10" t="s">
        <v>233</v>
      </c>
      <c r="E52" s="2"/>
      <c r="F52" s="2">
        <v>145</v>
      </c>
      <c r="G52" s="2"/>
      <c r="H52" s="2">
        <v>4100</v>
      </c>
      <c r="I52" s="2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s="7" customFormat="1" x14ac:dyDescent="0.3">
      <c r="A53" s="3">
        <v>52</v>
      </c>
      <c r="B53" s="3" t="s">
        <v>140</v>
      </c>
      <c r="C53" s="3" t="s">
        <v>8</v>
      </c>
      <c r="D53" s="3" t="s">
        <v>234</v>
      </c>
      <c r="E53" s="3"/>
      <c r="F53" s="3"/>
      <c r="G53" s="3">
        <v>10</v>
      </c>
      <c r="H53" s="3"/>
      <c r="I53" s="21" t="s">
        <v>455</v>
      </c>
      <c r="J53" s="3">
        <f t="shared" si="0"/>
        <v>0</v>
      </c>
      <c r="K53" s="3">
        <f t="shared" si="1"/>
        <v>10</v>
      </c>
      <c r="L53" s="3">
        <f t="shared" si="2"/>
        <v>0</v>
      </c>
      <c r="M53" s="3"/>
      <c r="N53" s="3"/>
      <c r="O53" s="3"/>
      <c r="P53" s="3"/>
      <c r="Q53" s="3"/>
      <c r="R53" s="3"/>
      <c r="S53" s="3"/>
      <c r="T53" s="3"/>
      <c r="U53" s="3"/>
    </row>
    <row r="54" spans="1:21" s="7" customFormat="1" x14ac:dyDescent="0.3">
      <c r="A54" s="3">
        <v>53</v>
      </c>
      <c r="B54" s="3" t="s">
        <v>141</v>
      </c>
      <c r="C54" s="3" t="s">
        <v>8</v>
      </c>
      <c r="D54" s="3" t="s">
        <v>235</v>
      </c>
      <c r="E54" s="3"/>
      <c r="F54" s="3"/>
      <c r="G54" s="3">
        <v>10</v>
      </c>
      <c r="H54" s="3"/>
      <c r="I54" s="21" t="s">
        <v>455</v>
      </c>
      <c r="J54" s="3">
        <f t="shared" si="0"/>
        <v>0</v>
      </c>
      <c r="K54" s="3">
        <f t="shared" si="1"/>
        <v>10</v>
      </c>
      <c r="L54" s="3">
        <f t="shared" si="2"/>
        <v>0</v>
      </c>
      <c r="M54" s="3"/>
      <c r="N54" s="3"/>
      <c r="O54" s="3"/>
      <c r="P54" s="3"/>
      <c r="Q54" s="3"/>
      <c r="R54" s="3"/>
      <c r="S54" s="3"/>
      <c r="T54" s="3"/>
      <c r="U54" s="3"/>
    </row>
    <row r="55" spans="1:21" s="7" customFormat="1" x14ac:dyDescent="0.3">
      <c r="A55" s="3">
        <v>54</v>
      </c>
      <c r="B55" s="3" t="s">
        <v>142</v>
      </c>
      <c r="C55" s="3" t="s">
        <v>8</v>
      </c>
      <c r="D55" s="3" t="s">
        <v>236</v>
      </c>
      <c r="E55" s="3"/>
      <c r="F55" s="3"/>
      <c r="G55" s="3">
        <v>15</v>
      </c>
      <c r="H55" s="3"/>
      <c r="I55" s="21" t="s">
        <v>455</v>
      </c>
      <c r="J55" s="3">
        <f t="shared" si="0"/>
        <v>0</v>
      </c>
      <c r="K55" s="3">
        <f t="shared" si="1"/>
        <v>15</v>
      </c>
      <c r="L55" s="3">
        <f t="shared" si="2"/>
        <v>0</v>
      </c>
      <c r="M55" s="3"/>
      <c r="N55" s="3"/>
      <c r="O55" s="3"/>
      <c r="P55" s="3"/>
      <c r="Q55" s="3"/>
      <c r="R55" s="3"/>
      <c r="S55" s="3"/>
      <c r="T55" s="3"/>
      <c r="U55" s="3"/>
    </row>
    <row r="56" spans="1:21" s="7" customFormat="1" x14ac:dyDescent="0.3">
      <c r="A56" s="3">
        <v>55</v>
      </c>
      <c r="B56" s="3" t="s">
        <v>143</v>
      </c>
      <c r="C56" s="3" t="s">
        <v>8</v>
      </c>
      <c r="D56" s="3" t="s">
        <v>237</v>
      </c>
      <c r="E56" s="3"/>
      <c r="F56" s="3"/>
      <c r="G56" s="3">
        <v>15</v>
      </c>
      <c r="H56" s="3"/>
      <c r="I56" s="21" t="s">
        <v>455</v>
      </c>
      <c r="J56" s="3">
        <f t="shared" si="0"/>
        <v>0</v>
      </c>
      <c r="K56" s="3">
        <f t="shared" si="1"/>
        <v>15</v>
      </c>
      <c r="L56" s="3">
        <f t="shared" si="2"/>
        <v>0</v>
      </c>
      <c r="M56" s="3"/>
      <c r="N56" s="3"/>
      <c r="O56" s="3"/>
      <c r="P56" s="3"/>
      <c r="Q56" s="3"/>
      <c r="R56" s="3"/>
      <c r="S56" s="3"/>
      <c r="T56" s="3"/>
      <c r="U56" s="3"/>
    </row>
    <row r="57" spans="1:21" s="7" customFormat="1" x14ac:dyDescent="0.3">
      <c r="A57" s="3">
        <v>56</v>
      </c>
      <c r="B57" s="3" t="s">
        <v>144</v>
      </c>
      <c r="C57" s="3" t="s">
        <v>8</v>
      </c>
      <c r="D57" s="3" t="s">
        <v>238</v>
      </c>
      <c r="E57" s="3"/>
      <c r="F57" s="3"/>
      <c r="G57" s="3">
        <v>15</v>
      </c>
      <c r="H57" s="3"/>
      <c r="I57" s="21" t="s">
        <v>455</v>
      </c>
      <c r="J57" s="3">
        <f t="shared" si="0"/>
        <v>0</v>
      </c>
      <c r="K57" s="3">
        <f t="shared" si="1"/>
        <v>15</v>
      </c>
      <c r="L57" s="3">
        <f t="shared" si="2"/>
        <v>0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s="7" customFormat="1" x14ac:dyDescent="0.3">
      <c r="A58" s="3">
        <v>57</v>
      </c>
      <c r="B58" s="3" t="s">
        <v>145</v>
      </c>
      <c r="C58" s="3" t="s">
        <v>8</v>
      </c>
      <c r="D58" s="3" t="s">
        <v>239</v>
      </c>
      <c r="E58" s="3"/>
      <c r="F58" s="3"/>
      <c r="G58" s="3">
        <v>20</v>
      </c>
      <c r="H58" s="3"/>
      <c r="I58" s="21" t="s">
        <v>455</v>
      </c>
      <c r="J58" s="3">
        <f t="shared" si="0"/>
        <v>0</v>
      </c>
      <c r="K58" s="3">
        <f t="shared" si="1"/>
        <v>20</v>
      </c>
      <c r="L58" s="3">
        <f t="shared" si="2"/>
        <v>0</v>
      </c>
      <c r="M58" s="3"/>
      <c r="N58" s="3"/>
      <c r="O58" s="3"/>
      <c r="P58" s="3"/>
      <c r="Q58" s="3"/>
      <c r="R58" s="3"/>
      <c r="S58" s="3"/>
      <c r="T58" s="3"/>
      <c r="U58" s="3"/>
    </row>
    <row r="59" spans="1:21" s="7" customFormat="1" x14ac:dyDescent="0.3">
      <c r="A59" s="3">
        <v>58</v>
      </c>
      <c r="B59" s="3" t="s">
        <v>146</v>
      </c>
      <c r="C59" s="3" t="s">
        <v>8</v>
      </c>
      <c r="D59" s="3" t="s">
        <v>240</v>
      </c>
      <c r="E59" s="3"/>
      <c r="F59" s="3"/>
      <c r="G59" s="3">
        <v>20</v>
      </c>
      <c r="H59" s="3"/>
      <c r="I59" s="21" t="s">
        <v>455</v>
      </c>
      <c r="J59" s="3">
        <f t="shared" si="0"/>
        <v>0</v>
      </c>
      <c r="K59" s="3">
        <f t="shared" si="1"/>
        <v>20</v>
      </c>
      <c r="L59" s="3">
        <f t="shared" si="2"/>
        <v>0</v>
      </c>
      <c r="M59" s="3"/>
      <c r="N59" s="3"/>
      <c r="O59" s="3"/>
      <c r="P59" s="3"/>
      <c r="Q59" s="3"/>
      <c r="R59" s="3"/>
      <c r="S59" s="3"/>
      <c r="T59" s="3"/>
      <c r="U59" s="3"/>
    </row>
    <row r="60" spans="1:21" s="7" customFormat="1" x14ac:dyDescent="0.3">
      <c r="A60" s="3">
        <v>59</v>
      </c>
      <c r="B60" s="3" t="s">
        <v>147</v>
      </c>
      <c r="C60" s="3" t="s">
        <v>8</v>
      </c>
      <c r="D60" s="3" t="s">
        <v>241</v>
      </c>
      <c r="E60" s="3"/>
      <c r="F60" s="3"/>
      <c r="G60" s="3">
        <v>20</v>
      </c>
      <c r="H60" s="3"/>
      <c r="I60" s="21" t="s">
        <v>455</v>
      </c>
      <c r="J60" s="3">
        <f t="shared" si="0"/>
        <v>0</v>
      </c>
      <c r="K60" s="3">
        <f t="shared" si="1"/>
        <v>20</v>
      </c>
      <c r="L60" s="3">
        <f t="shared" si="2"/>
        <v>0</v>
      </c>
      <c r="M60" s="3"/>
      <c r="N60" s="3"/>
      <c r="O60" s="3"/>
      <c r="P60" s="3"/>
      <c r="Q60" s="3"/>
      <c r="R60" s="3"/>
      <c r="S60" s="3"/>
      <c r="T60" s="3"/>
      <c r="U60" s="3"/>
    </row>
    <row r="61" spans="1:21" s="7" customFormat="1" x14ac:dyDescent="0.3">
      <c r="A61" s="3">
        <v>60</v>
      </c>
      <c r="B61" s="3" t="s">
        <v>148</v>
      </c>
      <c r="C61" s="3" t="s">
        <v>8</v>
      </c>
      <c r="D61" s="3" t="s">
        <v>242</v>
      </c>
      <c r="E61" s="3"/>
      <c r="F61" s="3"/>
      <c r="G61" s="3">
        <v>20</v>
      </c>
      <c r="H61" s="3"/>
      <c r="I61" s="21" t="s">
        <v>455</v>
      </c>
      <c r="J61" s="3">
        <f t="shared" si="0"/>
        <v>0</v>
      </c>
      <c r="K61" s="3">
        <f t="shared" si="1"/>
        <v>20</v>
      </c>
      <c r="L61" s="3">
        <f t="shared" si="2"/>
        <v>0</v>
      </c>
      <c r="M61" s="3"/>
      <c r="N61" s="3"/>
      <c r="O61" s="3"/>
      <c r="P61" s="3"/>
      <c r="Q61" s="3"/>
      <c r="R61" s="3"/>
      <c r="S61" s="3"/>
      <c r="T61" s="3"/>
      <c r="U61" s="3"/>
    </row>
    <row r="62" spans="1:21" s="6" customFormat="1" ht="15.6" x14ac:dyDescent="0.3">
      <c r="A62" s="2">
        <v>61</v>
      </c>
      <c r="B62" s="2" t="s">
        <v>149</v>
      </c>
      <c r="C62" s="10" t="s">
        <v>7</v>
      </c>
      <c r="D62" s="10" t="s">
        <v>243</v>
      </c>
      <c r="E62" s="2"/>
      <c r="F62" s="2">
        <v>85</v>
      </c>
      <c r="G62" s="2"/>
      <c r="H62" s="2">
        <v>2100</v>
      </c>
      <c r="I62" s="2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s="7" customFormat="1" x14ac:dyDescent="0.3">
      <c r="A63" s="3">
        <v>62</v>
      </c>
      <c r="B63" s="3" t="s">
        <v>150</v>
      </c>
      <c r="C63" s="3" t="s">
        <v>8</v>
      </c>
      <c r="D63" s="3" t="s">
        <v>244</v>
      </c>
      <c r="E63" s="3"/>
      <c r="F63" s="3"/>
      <c r="G63" s="3">
        <v>15</v>
      </c>
      <c r="H63" s="3"/>
      <c r="I63" s="21" t="s">
        <v>455</v>
      </c>
      <c r="J63" s="3">
        <f t="shared" si="0"/>
        <v>0</v>
      </c>
      <c r="K63" s="3">
        <f t="shared" si="1"/>
        <v>15</v>
      </c>
      <c r="L63" s="3">
        <f t="shared" si="2"/>
        <v>0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s="7" customFormat="1" x14ac:dyDescent="0.3">
      <c r="A64" s="3">
        <v>63</v>
      </c>
      <c r="B64" s="3" t="s">
        <v>151</v>
      </c>
      <c r="C64" s="3" t="s">
        <v>8</v>
      </c>
      <c r="D64" s="3" t="s">
        <v>245</v>
      </c>
      <c r="E64" s="3"/>
      <c r="F64" s="3"/>
      <c r="G64" s="3">
        <v>20</v>
      </c>
      <c r="H64" s="3"/>
      <c r="I64" s="21" t="s">
        <v>455</v>
      </c>
      <c r="J64" s="3">
        <f t="shared" si="0"/>
        <v>0</v>
      </c>
      <c r="K64" s="3">
        <f t="shared" si="1"/>
        <v>20</v>
      </c>
      <c r="L64" s="3">
        <f t="shared" si="2"/>
        <v>0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s="7" customFormat="1" x14ac:dyDescent="0.3">
      <c r="A65" s="3">
        <v>64</v>
      </c>
      <c r="B65" s="3" t="s">
        <v>152</v>
      </c>
      <c r="C65" s="3" t="s">
        <v>8</v>
      </c>
      <c r="D65" s="3" t="s">
        <v>246</v>
      </c>
      <c r="E65" s="3"/>
      <c r="F65" s="3"/>
      <c r="G65" s="3">
        <v>20</v>
      </c>
      <c r="H65" s="3"/>
      <c r="I65" s="21" t="s">
        <v>455</v>
      </c>
      <c r="J65" s="3">
        <f t="shared" si="0"/>
        <v>0</v>
      </c>
      <c r="K65" s="3">
        <f t="shared" si="1"/>
        <v>20</v>
      </c>
      <c r="L65" s="3">
        <f t="shared" si="2"/>
        <v>0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s="7" customFormat="1" x14ac:dyDescent="0.3">
      <c r="A66" s="3">
        <v>65</v>
      </c>
      <c r="B66" s="3" t="s">
        <v>153</v>
      </c>
      <c r="C66" s="3" t="s">
        <v>8</v>
      </c>
      <c r="D66" s="3" t="s">
        <v>247</v>
      </c>
      <c r="E66" s="3"/>
      <c r="F66" s="3"/>
      <c r="G66" s="3">
        <v>15</v>
      </c>
      <c r="H66" s="3"/>
      <c r="I66" s="21" t="s">
        <v>455</v>
      </c>
      <c r="J66" s="3">
        <f t="shared" si="0"/>
        <v>0</v>
      </c>
      <c r="K66" s="3">
        <f t="shared" si="1"/>
        <v>15</v>
      </c>
      <c r="L66" s="3">
        <f t="shared" si="2"/>
        <v>0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s="7" customFormat="1" x14ac:dyDescent="0.3">
      <c r="A67" s="3">
        <v>66</v>
      </c>
      <c r="B67" s="3" t="s">
        <v>154</v>
      </c>
      <c r="C67" s="3" t="s">
        <v>8</v>
      </c>
      <c r="D67" s="3" t="s">
        <v>248</v>
      </c>
      <c r="E67" s="3"/>
      <c r="F67" s="3"/>
      <c r="G67" s="3">
        <v>15</v>
      </c>
      <c r="H67" s="3"/>
      <c r="I67" s="21" t="s">
        <v>455</v>
      </c>
      <c r="J67" s="3">
        <f t="shared" si="0"/>
        <v>0</v>
      </c>
      <c r="K67" s="3">
        <f t="shared" si="1"/>
        <v>15</v>
      </c>
      <c r="L67" s="3">
        <f t="shared" si="2"/>
        <v>0</v>
      </c>
      <c r="M67" s="3"/>
      <c r="N67" s="3"/>
      <c r="O67" s="3"/>
      <c r="P67" s="3"/>
      <c r="Q67" s="3"/>
      <c r="R67" s="3"/>
      <c r="S67" s="3"/>
      <c r="T67" s="3"/>
      <c r="U67" s="3"/>
    </row>
    <row r="68" spans="1:21" s="6" customFormat="1" ht="15.6" x14ac:dyDescent="0.3">
      <c r="A68" s="2">
        <v>67</v>
      </c>
      <c r="B68" s="2" t="s">
        <v>155</v>
      </c>
      <c r="C68" s="10" t="s">
        <v>7</v>
      </c>
      <c r="D68" s="10" t="s">
        <v>249</v>
      </c>
      <c r="E68" s="2"/>
      <c r="F68" s="2">
        <v>25</v>
      </c>
      <c r="G68" s="2"/>
      <c r="H68" s="2">
        <v>75</v>
      </c>
      <c r="I68" s="2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s="7" customFormat="1" x14ac:dyDescent="0.3">
      <c r="A69" s="3">
        <v>68</v>
      </c>
      <c r="B69" s="3" t="s">
        <v>156</v>
      </c>
      <c r="C69" s="3" t="s">
        <v>8</v>
      </c>
      <c r="D69" s="3" t="s">
        <v>250</v>
      </c>
      <c r="E69" s="3"/>
      <c r="F69" s="3"/>
      <c r="G69" s="3">
        <v>5</v>
      </c>
      <c r="H69" s="3"/>
      <c r="I69" s="21" t="s">
        <v>455</v>
      </c>
      <c r="J69" s="3">
        <f t="shared" ref="J69:J132" si="3">IF(I69="Yes",1,0)</f>
        <v>0</v>
      </c>
      <c r="K69" s="3">
        <f t="shared" ref="K69:K132" si="4">IF(I69="No",G69,0)</f>
        <v>5</v>
      </c>
      <c r="L69" s="3">
        <f t="shared" ref="L69:L132" si="5">IF(I69="Yes",G69,0)</f>
        <v>0</v>
      </c>
      <c r="M69" s="3"/>
      <c r="N69" s="3"/>
      <c r="O69" s="3"/>
      <c r="P69" s="3"/>
      <c r="Q69" s="3"/>
      <c r="R69" s="3"/>
      <c r="S69" s="3"/>
      <c r="T69" s="3"/>
      <c r="U69" s="3"/>
    </row>
    <row r="70" spans="1:21" s="7" customFormat="1" x14ac:dyDescent="0.3">
      <c r="A70" s="3">
        <v>69</v>
      </c>
      <c r="B70" s="3" t="s">
        <v>157</v>
      </c>
      <c r="C70" s="3" t="s">
        <v>8</v>
      </c>
      <c r="D70" s="3" t="s">
        <v>251</v>
      </c>
      <c r="E70" s="3"/>
      <c r="F70" s="3"/>
      <c r="G70" s="3">
        <v>10</v>
      </c>
      <c r="H70" s="3"/>
      <c r="I70" s="21" t="s">
        <v>455</v>
      </c>
      <c r="J70" s="3">
        <f t="shared" si="3"/>
        <v>0</v>
      </c>
      <c r="K70" s="3">
        <f t="shared" si="4"/>
        <v>10</v>
      </c>
      <c r="L70" s="3">
        <f t="shared" si="5"/>
        <v>0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s="7" customFormat="1" x14ac:dyDescent="0.3">
      <c r="A71" s="3">
        <v>70</v>
      </c>
      <c r="B71" s="3" t="s">
        <v>158</v>
      </c>
      <c r="C71" s="3" t="s">
        <v>8</v>
      </c>
      <c r="D71" s="3" t="s">
        <v>252</v>
      </c>
      <c r="E71" s="3"/>
      <c r="F71" s="3"/>
      <c r="G71" s="3">
        <v>10</v>
      </c>
      <c r="H71" s="3"/>
      <c r="I71" s="21" t="s">
        <v>455</v>
      </c>
      <c r="J71" s="3">
        <f t="shared" si="3"/>
        <v>0</v>
      </c>
      <c r="K71" s="3">
        <f t="shared" si="4"/>
        <v>10</v>
      </c>
      <c r="L71" s="3">
        <f t="shared" si="5"/>
        <v>0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 s="6" customFormat="1" ht="15.6" x14ac:dyDescent="0.3">
      <c r="A72" s="2">
        <v>71</v>
      </c>
      <c r="B72" s="2" t="s">
        <v>159</v>
      </c>
      <c r="C72" s="10" t="s">
        <v>7</v>
      </c>
      <c r="D72" s="10" t="s">
        <v>253</v>
      </c>
      <c r="E72" s="2"/>
      <c r="F72" s="2">
        <v>45</v>
      </c>
      <c r="G72" s="2"/>
      <c r="H72" s="2">
        <v>300</v>
      </c>
      <c r="I72" s="2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s="7" customFormat="1" x14ac:dyDescent="0.3">
      <c r="A73" s="3">
        <v>72</v>
      </c>
      <c r="B73" s="3" t="s">
        <v>160</v>
      </c>
      <c r="C73" s="3" t="s">
        <v>8</v>
      </c>
      <c r="D73" s="3" t="s">
        <v>254</v>
      </c>
      <c r="E73" s="3"/>
      <c r="F73" s="3"/>
      <c r="G73" s="3">
        <v>15</v>
      </c>
      <c r="H73" s="3"/>
      <c r="I73" s="21" t="s">
        <v>455</v>
      </c>
      <c r="J73" s="3">
        <f t="shared" si="3"/>
        <v>0</v>
      </c>
      <c r="K73" s="3">
        <f t="shared" si="4"/>
        <v>15</v>
      </c>
      <c r="L73" s="3">
        <f t="shared" si="5"/>
        <v>0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s="7" customFormat="1" x14ac:dyDescent="0.3">
      <c r="A74" s="3">
        <v>73</v>
      </c>
      <c r="B74" s="3" t="s">
        <v>161</v>
      </c>
      <c r="C74" s="3" t="s">
        <v>8</v>
      </c>
      <c r="D74" s="3" t="s">
        <v>255</v>
      </c>
      <c r="E74" s="3"/>
      <c r="F74" s="3"/>
      <c r="G74" s="3">
        <v>15</v>
      </c>
      <c r="H74" s="3"/>
      <c r="I74" s="21" t="s">
        <v>455</v>
      </c>
      <c r="J74" s="3">
        <f t="shared" si="3"/>
        <v>0</v>
      </c>
      <c r="K74" s="3">
        <f t="shared" si="4"/>
        <v>15</v>
      </c>
      <c r="L74" s="3">
        <f t="shared" si="5"/>
        <v>0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s="7" customFormat="1" x14ac:dyDescent="0.3">
      <c r="A75" s="3">
        <v>74</v>
      </c>
      <c r="B75" s="3" t="s">
        <v>162</v>
      </c>
      <c r="C75" s="3" t="s">
        <v>8</v>
      </c>
      <c r="D75" s="3" t="s">
        <v>256</v>
      </c>
      <c r="E75" s="3"/>
      <c r="F75" s="3"/>
      <c r="G75" s="3">
        <v>15</v>
      </c>
      <c r="H75" s="3"/>
      <c r="I75" s="21" t="s">
        <v>455</v>
      </c>
      <c r="J75" s="3">
        <f t="shared" si="3"/>
        <v>0</v>
      </c>
      <c r="K75" s="3">
        <f t="shared" si="4"/>
        <v>15</v>
      </c>
      <c r="L75" s="3">
        <f t="shared" si="5"/>
        <v>0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s="5" customFormat="1" ht="17.399999999999999" x14ac:dyDescent="0.35">
      <c r="A76" s="9">
        <v>75</v>
      </c>
      <c r="B76" s="9" t="s">
        <v>163</v>
      </c>
      <c r="C76" s="8" t="s">
        <v>3</v>
      </c>
      <c r="D76" s="8" t="s">
        <v>396</v>
      </c>
      <c r="E76" s="8">
        <v>1295</v>
      </c>
      <c r="F76" s="9"/>
      <c r="G76" s="9"/>
      <c r="H76" s="8">
        <v>20300</v>
      </c>
      <c r="I76" s="2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s="6" customFormat="1" ht="15.6" x14ac:dyDescent="0.3">
      <c r="A77" s="2">
        <v>76</v>
      </c>
      <c r="B77" s="2" t="s">
        <v>164</v>
      </c>
      <c r="C77" s="10" t="s">
        <v>7</v>
      </c>
      <c r="D77" s="10" t="s">
        <v>257</v>
      </c>
      <c r="E77" s="2"/>
      <c r="F77" s="2">
        <v>20</v>
      </c>
      <c r="G77" s="2"/>
      <c r="H77" s="2">
        <v>2000</v>
      </c>
      <c r="I77" s="2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s="7" customFormat="1" x14ac:dyDescent="0.3">
      <c r="A78" s="3">
        <v>77</v>
      </c>
      <c r="B78" s="3" t="s">
        <v>165</v>
      </c>
      <c r="C78" s="3" t="s">
        <v>8</v>
      </c>
      <c r="D78" s="3" t="s">
        <v>258</v>
      </c>
      <c r="E78" s="3"/>
      <c r="F78" s="3"/>
      <c r="G78" s="3">
        <v>10</v>
      </c>
      <c r="H78" s="3"/>
      <c r="I78" s="21" t="s">
        <v>455</v>
      </c>
      <c r="J78" s="3">
        <f t="shared" si="3"/>
        <v>0</v>
      </c>
      <c r="K78" s="3">
        <f t="shared" si="4"/>
        <v>10</v>
      </c>
      <c r="L78" s="3">
        <f t="shared" si="5"/>
        <v>0</v>
      </c>
      <c r="M78" s="3"/>
      <c r="N78" s="3"/>
      <c r="O78" s="3"/>
      <c r="P78" s="3"/>
      <c r="Q78" s="3"/>
      <c r="R78" s="3"/>
      <c r="S78" s="3"/>
      <c r="T78" s="3"/>
      <c r="U78" s="3"/>
    </row>
    <row r="79" spans="1:21" s="7" customFormat="1" x14ac:dyDescent="0.3">
      <c r="A79" s="3">
        <v>78</v>
      </c>
      <c r="B79" s="3" t="s">
        <v>166</v>
      </c>
      <c r="C79" s="3" t="s">
        <v>8</v>
      </c>
      <c r="D79" s="3" t="s">
        <v>259</v>
      </c>
      <c r="E79" s="3"/>
      <c r="F79" s="3"/>
      <c r="G79" s="3">
        <v>5</v>
      </c>
      <c r="H79" s="3"/>
      <c r="I79" s="21" t="s">
        <v>455</v>
      </c>
      <c r="J79" s="3">
        <f t="shared" si="3"/>
        <v>0</v>
      </c>
      <c r="K79" s="3">
        <f t="shared" si="4"/>
        <v>5</v>
      </c>
      <c r="L79" s="3">
        <f t="shared" si="5"/>
        <v>0</v>
      </c>
      <c r="M79" s="3"/>
      <c r="N79" s="3"/>
      <c r="O79" s="3"/>
      <c r="P79" s="3"/>
      <c r="Q79" s="3"/>
      <c r="R79" s="3"/>
      <c r="S79" s="3"/>
      <c r="T79" s="3"/>
      <c r="U79" s="3"/>
    </row>
    <row r="80" spans="1:21" s="7" customFormat="1" x14ac:dyDescent="0.3">
      <c r="A80" s="3">
        <v>79</v>
      </c>
      <c r="B80" s="3" t="s">
        <v>167</v>
      </c>
      <c r="C80" s="3" t="s">
        <v>8</v>
      </c>
      <c r="D80" s="3" t="s">
        <v>260</v>
      </c>
      <c r="E80" s="3"/>
      <c r="F80" s="3"/>
      <c r="G80" s="3">
        <v>5</v>
      </c>
      <c r="H80" s="3"/>
      <c r="I80" s="21" t="s">
        <v>455</v>
      </c>
      <c r="J80" s="3">
        <f t="shared" si="3"/>
        <v>0</v>
      </c>
      <c r="K80" s="3">
        <f t="shared" si="4"/>
        <v>5</v>
      </c>
      <c r="L80" s="3">
        <f t="shared" si="5"/>
        <v>0</v>
      </c>
      <c r="M80" s="3"/>
      <c r="N80" s="3"/>
      <c r="O80" s="3"/>
      <c r="P80" s="3"/>
      <c r="Q80" s="3"/>
      <c r="R80" s="3"/>
      <c r="S80" s="3"/>
      <c r="T80" s="3"/>
      <c r="U80" s="3"/>
    </row>
    <row r="81" spans="1:21" s="6" customFormat="1" ht="15.6" x14ac:dyDescent="0.3">
      <c r="A81" s="2">
        <v>80</v>
      </c>
      <c r="B81" s="2" t="s">
        <v>168</v>
      </c>
      <c r="C81" s="10" t="s">
        <v>7</v>
      </c>
      <c r="D81" s="10" t="s">
        <v>261</v>
      </c>
      <c r="E81" s="2"/>
      <c r="F81" s="2">
        <v>120</v>
      </c>
      <c r="G81" s="2"/>
      <c r="H81" s="2">
        <v>1700</v>
      </c>
      <c r="I81" s="2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s="7" customFormat="1" x14ac:dyDescent="0.3">
      <c r="A82" s="3">
        <v>81</v>
      </c>
      <c r="B82" s="3" t="s">
        <v>169</v>
      </c>
      <c r="C82" s="3" t="s">
        <v>8</v>
      </c>
      <c r="D82" s="3" t="s">
        <v>262</v>
      </c>
      <c r="E82" s="3"/>
      <c r="F82" s="3"/>
      <c r="G82" s="3">
        <v>15</v>
      </c>
      <c r="H82" s="3"/>
      <c r="I82" s="21" t="s">
        <v>455</v>
      </c>
      <c r="J82" s="3">
        <f t="shared" si="3"/>
        <v>0</v>
      </c>
      <c r="K82" s="3">
        <f t="shared" si="4"/>
        <v>15</v>
      </c>
      <c r="L82" s="3">
        <f t="shared" si="5"/>
        <v>0</v>
      </c>
      <c r="M82" s="3"/>
      <c r="N82" s="3"/>
      <c r="O82" s="3"/>
      <c r="P82" s="3"/>
      <c r="Q82" s="3"/>
      <c r="R82" s="3"/>
      <c r="S82" s="3"/>
      <c r="T82" s="3"/>
      <c r="U82" s="3"/>
    </row>
    <row r="83" spans="1:21" s="7" customFormat="1" x14ac:dyDescent="0.3">
      <c r="A83" s="3">
        <v>82</v>
      </c>
      <c r="B83" s="3" t="s">
        <v>170</v>
      </c>
      <c r="C83" s="3" t="s">
        <v>8</v>
      </c>
      <c r="D83" s="3" t="s">
        <v>263</v>
      </c>
      <c r="E83" s="3"/>
      <c r="F83" s="3"/>
      <c r="G83" s="3">
        <v>20</v>
      </c>
      <c r="H83" s="3"/>
      <c r="I83" s="21" t="s">
        <v>455</v>
      </c>
      <c r="J83" s="3">
        <f t="shared" si="3"/>
        <v>0</v>
      </c>
      <c r="K83" s="3">
        <f t="shared" si="4"/>
        <v>20</v>
      </c>
      <c r="L83" s="3">
        <f t="shared" si="5"/>
        <v>0</v>
      </c>
      <c r="M83" s="3"/>
      <c r="N83" s="3"/>
      <c r="O83" s="3"/>
      <c r="P83" s="3"/>
      <c r="Q83" s="3"/>
      <c r="R83" s="3"/>
      <c r="S83" s="3"/>
      <c r="T83" s="3"/>
      <c r="U83" s="3"/>
    </row>
    <row r="84" spans="1:21" s="7" customFormat="1" x14ac:dyDescent="0.3">
      <c r="A84" s="3">
        <v>83</v>
      </c>
      <c r="B84" s="3" t="s">
        <v>171</v>
      </c>
      <c r="C84" s="3" t="s">
        <v>8</v>
      </c>
      <c r="D84" s="3" t="s">
        <v>264</v>
      </c>
      <c r="E84" s="3"/>
      <c r="F84" s="3"/>
      <c r="G84" s="3">
        <v>30</v>
      </c>
      <c r="H84" s="3"/>
      <c r="I84" s="21" t="s">
        <v>455</v>
      </c>
      <c r="J84" s="3">
        <f t="shared" si="3"/>
        <v>0</v>
      </c>
      <c r="K84" s="3">
        <f t="shared" si="4"/>
        <v>30</v>
      </c>
      <c r="L84" s="3">
        <f t="shared" si="5"/>
        <v>0</v>
      </c>
      <c r="M84" s="3"/>
      <c r="N84" s="3"/>
      <c r="O84" s="3"/>
      <c r="P84" s="3"/>
      <c r="Q84" s="3"/>
      <c r="R84" s="3"/>
      <c r="S84" s="3"/>
      <c r="T84" s="3"/>
      <c r="U84" s="3"/>
    </row>
    <row r="85" spans="1:21" s="7" customFormat="1" x14ac:dyDescent="0.3">
      <c r="A85" s="3">
        <v>84</v>
      </c>
      <c r="B85" s="3" t="s">
        <v>172</v>
      </c>
      <c r="C85" s="3" t="s">
        <v>8</v>
      </c>
      <c r="D85" s="3" t="s">
        <v>265</v>
      </c>
      <c r="E85" s="3"/>
      <c r="F85" s="3"/>
      <c r="G85" s="3">
        <v>25</v>
      </c>
      <c r="H85" s="3"/>
      <c r="I85" s="21" t="s">
        <v>455</v>
      </c>
      <c r="J85" s="3">
        <f t="shared" si="3"/>
        <v>0</v>
      </c>
      <c r="K85" s="3">
        <f t="shared" si="4"/>
        <v>25</v>
      </c>
      <c r="L85" s="3">
        <f t="shared" si="5"/>
        <v>0</v>
      </c>
      <c r="M85" s="3"/>
      <c r="N85" s="3"/>
      <c r="O85" s="3"/>
      <c r="P85" s="3"/>
      <c r="Q85" s="3"/>
      <c r="R85" s="3"/>
      <c r="S85" s="3"/>
      <c r="T85" s="3"/>
      <c r="U85" s="3"/>
    </row>
    <row r="86" spans="1:21" s="7" customFormat="1" x14ac:dyDescent="0.3">
      <c r="A86" s="3">
        <v>85</v>
      </c>
      <c r="B86" s="3" t="s">
        <v>173</v>
      </c>
      <c r="C86" s="3" t="s">
        <v>8</v>
      </c>
      <c r="D86" s="3" t="s">
        <v>266</v>
      </c>
      <c r="E86" s="3"/>
      <c r="F86" s="3"/>
      <c r="G86" s="3">
        <v>30</v>
      </c>
      <c r="H86" s="3"/>
      <c r="I86" s="21" t="s">
        <v>455</v>
      </c>
      <c r="J86" s="3">
        <f t="shared" si="3"/>
        <v>0</v>
      </c>
      <c r="K86" s="3">
        <f t="shared" si="4"/>
        <v>30</v>
      </c>
      <c r="L86" s="3">
        <f t="shared" si="5"/>
        <v>0</v>
      </c>
      <c r="M86" s="3"/>
      <c r="N86" s="3"/>
      <c r="O86" s="3"/>
      <c r="P86" s="3"/>
      <c r="Q86" s="3"/>
      <c r="R86" s="3"/>
      <c r="S86" s="3"/>
      <c r="T86" s="3"/>
      <c r="U86" s="3"/>
    </row>
    <row r="87" spans="1:21" s="6" customFormat="1" ht="15.6" x14ac:dyDescent="0.3">
      <c r="A87" s="2">
        <v>86</v>
      </c>
      <c r="B87" s="2" t="s">
        <v>174</v>
      </c>
      <c r="C87" s="10" t="s">
        <v>7</v>
      </c>
      <c r="D87" s="10" t="s">
        <v>267</v>
      </c>
      <c r="E87" s="2"/>
      <c r="F87" s="2">
        <v>105</v>
      </c>
      <c r="G87" s="2"/>
      <c r="H87" s="2">
        <v>1400</v>
      </c>
      <c r="I87" s="2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s="7" customFormat="1" x14ac:dyDescent="0.3">
      <c r="A88" s="3">
        <v>87</v>
      </c>
      <c r="B88" s="3" t="s">
        <v>175</v>
      </c>
      <c r="C88" s="3" t="s">
        <v>8</v>
      </c>
      <c r="D88" s="3" t="s">
        <v>268</v>
      </c>
      <c r="E88" s="3"/>
      <c r="F88" s="3"/>
      <c r="G88" s="3">
        <v>15</v>
      </c>
      <c r="H88" s="3"/>
      <c r="I88" s="21" t="s">
        <v>455</v>
      </c>
      <c r="J88" s="3">
        <f t="shared" si="3"/>
        <v>0</v>
      </c>
      <c r="K88" s="3">
        <f t="shared" si="4"/>
        <v>15</v>
      </c>
      <c r="L88" s="3">
        <f t="shared" si="5"/>
        <v>0</v>
      </c>
      <c r="M88" s="3"/>
      <c r="N88" s="3"/>
      <c r="O88" s="3"/>
      <c r="P88" s="3"/>
      <c r="Q88" s="3"/>
      <c r="R88" s="3"/>
      <c r="S88" s="3"/>
      <c r="T88" s="3"/>
      <c r="U88" s="3"/>
    </row>
    <row r="89" spans="1:21" s="7" customFormat="1" x14ac:dyDescent="0.3">
      <c r="A89" s="3">
        <v>88</v>
      </c>
      <c r="B89" s="3" t="s">
        <v>176</v>
      </c>
      <c r="C89" s="3" t="s">
        <v>8</v>
      </c>
      <c r="D89" s="3" t="s">
        <v>269</v>
      </c>
      <c r="E89" s="3"/>
      <c r="F89" s="3"/>
      <c r="G89" s="3">
        <v>30</v>
      </c>
      <c r="H89" s="3"/>
      <c r="I89" s="21" t="s">
        <v>455</v>
      </c>
      <c r="J89" s="3">
        <f t="shared" si="3"/>
        <v>0</v>
      </c>
      <c r="K89" s="3">
        <f t="shared" si="4"/>
        <v>30</v>
      </c>
      <c r="L89" s="3">
        <f t="shared" si="5"/>
        <v>0</v>
      </c>
      <c r="M89" s="3"/>
      <c r="N89" s="3"/>
      <c r="O89" s="3"/>
      <c r="P89" s="3"/>
      <c r="Q89" s="3"/>
      <c r="R89" s="3"/>
      <c r="S89" s="3"/>
      <c r="T89" s="3"/>
      <c r="U89" s="3"/>
    </row>
    <row r="90" spans="1:21" s="7" customFormat="1" x14ac:dyDescent="0.3">
      <c r="A90" s="3">
        <v>89</v>
      </c>
      <c r="B90" s="3" t="s">
        <v>177</v>
      </c>
      <c r="C90" s="3" t="s">
        <v>8</v>
      </c>
      <c r="D90" s="3" t="s">
        <v>270</v>
      </c>
      <c r="E90" s="3"/>
      <c r="F90" s="3"/>
      <c r="G90" s="3">
        <v>15</v>
      </c>
      <c r="H90" s="3"/>
      <c r="I90" s="21" t="s">
        <v>455</v>
      </c>
      <c r="J90" s="3">
        <f t="shared" si="3"/>
        <v>0</v>
      </c>
      <c r="K90" s="3">
        <f t="shared" si="4"/>
        <v>15</v>
      </c>
      <c r="L90" s="3">
        <f t="shared" si="5"/>
        <v>0</v>
      </c>
      <c r="M90" s="3"/>
      <c r="N90" s="3"/>
      <c r="O90" s="3"/>
      <c r="P90" s="3"/>
      <c r="Q90" s="3"/>
      <c r="R90" s="3"/>
      <c r="S90" s="3"/>
      <c r="T90" s="3"/>
      <c r="U90" s="3"/>
    </row>
    <row r="91" spans="1:21" s="7" customFormat="1" x14ac:dyDescent="0.3">
      <c r="A91" s="3">
        <v>90</v>
      </c>
      <c r="B91" s="3" t="s">
        <v>178</v>
      </c>
      <c r="C91" s="3" t="s">
        <v>8</v>
      </c>
      <c r="D91" s="3" t="s">
        <v>271</v>
      </c>
      <c r="E91" s="3"/>
      <c r="F91" s="3"/>
      <c r="G91" s="3">
        <v>15</v>
      </c>
      <c r="H91" s="3"/>
      <c r="I91" s="21" t="s">
        <v>455</v>
      </c>
      <c r="J91" s="3">
        <f t="shared" si="3"/>
        <v>0</v>
      </c>
      <c r="K91" s="3">
        <f t="shared" si="4"/>
        <v>15</v>
      </c>
      <c r="L91" s="3">
        <f t="shared" si="5"/>
        <v>0</v>
      </c>
      <c r="M91" s="3"/>
      <c r="N91" s="3"/>
      <c r="O91" s="3"/>
      <c r="P91" s="3"/>
      <c r="Q91" s="3"/>
      <c r="R91" s="3"/>
      <c r="S91" s="3"/>
      <c r="T91" s="3"/>
      <c r="U91" s="3"/>
    </row>
    <row r="92" spans="1:21" s="7" customFormat="1" x14ac:dyDescent="0.3">
      <c r="A92" s="3">
        <v>91</v>
      </c>
      <c r="B92" s="3" t="s">
        <v>179</v>
      </c>
      <c r="C92" s="3" t="s">
        <v>8</v>
      </c>
      <c r="D92" s="3" t="s">
        <v>272</v>
      </c>
      <c r="E92" s="3"/>
      <c r="F92" s="3"/>
      <c r="G92" s="3">
        <v>10</v>
      </c>
      <c r="H92" s="3"/>
      <c r="I92" s="21" t="s">
        <v>455</v>
      </c>
      <c r="J92" s="3">
        <f t="shared" si="3"/>
        <v>0</v>
      </c>
      <c r="K92" s="3">
        <f t="shared" si="4"/>
        <v>10</v>
      </c>
      <c r="L92" s="3">
        <f t="shared" si="5"/>
        <v>0</v>
      </c>
      <c r="M92" s="3"/>
      <c r="N92" s="3"/>
      <c r="O92" s="3"/>
      <c r="P92" s="3"/>
      <c r="Q92" s="3"/>
      <c r="R92" s="3"/>
      <c r="S92" s="3"/>
      <c r="T92" s="3"/>
      <c r="U92" s="3"/>
    </row>
    <row r="93" spans="1:21" s="7" customFormat="1" x14ac:dyDescent="0.3">
      <c r="A93" s="3">
        <v>92</v>
      </c>
      <c r="B93" s="3" t="s">
        <v>180</v>
      </c>
      <c r="C93" s="3" t="s">
        <v>8</v>
      </c>
      <c r="D93" s="3" t="s">
        <v>273</v>
      </c>
      <c r="E93" s="3"/>
      <c r="F93" s="3"/>
      <c r="G93" s="3">
        <v>20</v>
      </c>
      <c r="H93" s="3"/>
      <c r="I93" s="21" t="s">
        <v>455</v>
      </c>
      <c r="J93" s="3">
        <f t="shared" si="3"/>
        <v>0</v>
      </c>
      <c r="K93" s="3">
        <f t="shared" si="4"/>
        <v>20</v>
      </c>
      <c r="L93" s="3">
        <f t="shared" si="5"/>
        <v>0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 s="6" customFormat="1" ht="15.6" x14ac:dyDescent="0.3">
      <c r="A94" s="2">
        <v>93</v>
      </c>
      <c r="B94" s="2" t="s">
        <v>181</v>
      </c>
      <c r="C94" s="10" t="s">
        <v>7</v>
      </c>
      <c r="D94" s="10" t="s">
        <v>274</v>
      </c>
      <c r="E94" s="2"/>
      <c r="F94" s="2">
        <v>120</v>
      </c>
      <c r="G94" s="2"/>
      <c r="H94" s="2">
        <v>1600</v>
      </c>
      <c r="I94" s="2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s="7" customFormat="1" x14ac:dyDescent="0.3">
      <c r="A95" s="3">
        <v>94</v>
      </c>
      <c r="B95" s="3" t="s">
        <v>182</v>
      </c>
      <c r="C95" s="3" t="s">
        <v>8</v>
      </c>
      <c r="D95" s="3" t="s">
        <v>275</v>
      </c>
      <c r="E95" s="3"/>
      <c r="F95" s="3"/>
      <c r="G95" s="3">
        <v>10</v>
      </c>
      <c r="H95" s="3"/>
      <c r="I95" s="21" t="s">
        <v>455</v>
      </c>
      <c r="J95" s="3">
        <f t="shared" si="3"/>
        <v>0</v>
      </c>
      <c r="K95" s="3">
        <f t="shared" si="4"/>
        <v>10</v>
      </c>
      <c r="L95" s="3">
        <f t="shared" si="5"/>
        <v>0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 s="7" customFormat="1" x14ac:dyDescent="0.3">
      <c r="A96" s="3">
        <v>95</v>
      </c>
      <c r="B96" s="3" t="s">
        <v>183</v>
      </c>
      <c r="C96" s="3" t="s">
        <v>8</v>
      </c>
      <c r="D96" s="3" t="s">
        <v>276</v>
      </c>
      <c r="E96" s="3"/>
      <c r="F96" s="3"/>
      <c r="G96" s="3">
        <v>40</v>
      </c>
      <c r="H96" s="3"/>
      <c r="I96" s="21" t="s">
        <v>455</v>
      </c>
      <c r="J96" s="3">
        <f t="shared" si="3"/>
        <v>0</v>
      </c>
      <c r="K96" s="3">
        <f t="shared" si="4"/>
        <v>40</v>
      </c>
      <c r="L96" s="3">
        <f t="shared" si="5"/>
        <v>0</v>
      </c>
      <c r="M96" s="3"/>
      <c r="N96" s="3"/>
      <c r="O96" s="3"/>
      <c r="P96" s="3"/>
      <c r="Q96" s="3"/>
      <c r="R96" s="3"/>
      <c r="S96" s="3"/>
      <c r="T96" s="3"/>
      <c r="U96" s="3"/>
    </row>
    <row r="97" spans="1:21" s="7" customFormat="1" x14ac:dyDescent="0.3">
      <c r="A97" s="3">
        <v>96</v>
      </c>
      <c r="B97" s="3" t="s">
        <v>184</v>
      </c>
      <c r="C97" s="3" t="s">
        <v>8</v>
      </c>
      <c r="D97" s="3" t="s">
        <v>277</v>
      </c>
      <c r="E97" s="3"/>
      <c r="F97" s="3"/>
      <c r="G97" s="3">
        <v>20</v>
      </c>
      <c r="H97" s="3"/>
      <c r="I97" s="21" t="s">
        <v>455</v>
      </c>
      <c r="J97" s="3">
        <f t="shared" si="3"/>
        <v>0</v>
      </c>
      <c r="K97" s="3">
        <f t="shared" si="4"/>
        <v>20</v>
      </c>
      <c r="L97" s="3">
        <f t="shared" si="5"/>
        <v>0</v>
      </c>
      <c r="M97" s="3"/>
      <c r="N97" s="3"/>
      <c r="O97" s="3"/>
      <c r="P97" s="3"/>
      <c r="Q97" s="3"/>
      <c r="R97" s="3"/>
      <c r="S97" s="3"/>
      <c r="T97" s="3"/>
      <c r="U97" s="3"/>
    </row>
    <row r="98" spans="1:21" s="7" customFormat="1" x14ac:dyDescent="0.3">
      <c r="A98" s="3">
        <v>97</v>
      </c>
      <c r="B98" s="3" t="s">
        <v>185</v>
      </c>
      <c r="C98" s="3" t="s">
        <v>8</v>
      </c>
      <c r="D98" s="3" t="s">
        <v>278</v>
      </c>
      <c r="E98" s="3"/>
      <c r="F98" s="3"/>
      <c r="G98" s="3">
        <v>50</v>
      </c>
      <c r="H98" s="3"/>
      <c r="I98" s="21" t="s">
        <v>455</v>
      </c>
      <c r="J98" s="3">
        <f t="shared" si="3"/>
        <v>0</v>
      </c>
      <c r="K98" s="3">
        <f t="shared" si="4"/>
        <v>50</v>
      </c>
      <c r="L98" s="3">
        <f t="shared" si="5"/>
        <v>0</v>
      </c>
      <c r="M98" s="3"/>
      <c r="N98" s="3"/>
      <c r="O98" s="3"/>
      <c r="P98" s="3"/>
      <c r="Q98" s="3"/>
      <c r="R98" s="3"/>
      <c r="S98" s="3"/>
      <c r="T98" s="3"/>
      <c r="U98" s="3"/>
    </row>
    <row r="99" spans="1:21" s="6" customFormat="1" ht="15.6" x14ac:dyDescent="0.3">
      <c r="A99" s="2">
        <v>98</v>
      </c>
      <c r="B99" s="2" t="s">
        <v>186</v>
      </c>
      <c r="C99" s="10" t="s">
        <v>7</v>
      </c>
      <c r="D99" s="10" t="s">
        <v>279</v>
      </c>
      <c r="E99" s="2"/>
      <c r="F99" s="2">
        <v>90</v>
      </c>
      <c r="G99" s="2"/>
      <c r="H99" s="2">
        <v>2200</v>
      </c>
      <c r="I99" s="2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s="7" customFormat="1" x14ac:dyDescent="0.3">
      <c r="A100" s="3">
        <v>99</v>
      </c>
      <c r="B100" s="3" t="s">
        <v>187</v>
      </c>
      <c r="C100" s="3" t="s">
        <v>8</v>
      </c>
      <c r="D100" s="3" t="s">
        <v>280</v>
      </c>
      <c r="E100" s="3"/>
      <c r="F100" s="3"/>
      <c r="G100" s="3">
        <v>10</v>
      </c>
      <c r="H100" s="3"/>
      <c r="I100" s="21" t="s">
        <v>455</v>
      </c>
      <c r="J100" s="3">
        <f t="shared" si="3"/>
        <v>0</v>
      </c>
      <c r="K100" s="3">
        <f t="shared" si="4"/>
        <v>10</v>
      </c>
      <c r="L100" s="3">
        <f t="shared" si="5"/>
        <v>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pans="1:21" s="7" customFormat="1" x14ac:dyDescent="0.3">
      <c r="A101" s="3">
        <v>100</v>
      </c>
      <c r="B101" s="3" t="s">
        <v>188</v>
      </c>
      <c r="C101" s="3" t="s">
        <v>8</v>
      </c>
      <c r="D101" s="3" t="s">
        <v>281</v>
      </c>
      <c r="E101" s="3"/>
      <c r="F101" s="3"/>
      <c r="G101" s="3">
        <v>20</v>
      </c>
      <c r="H101" s="3"/>
      <c r="I101" s="21" t="s">
        <v>455</v>
      </c>
      <c r="J101" s="3">
        <f t="shared" si="3"/>
        <v>0</v>
      </c>
      <c r="K101" s="3">
        <f t="shared" si="4"/>
        <v>20</v>
      </c>
      <c r="L101" s="3">
        <f t="shared" si="5"/>
        <v>0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1" s="7" customFormat="1" x14ac:dyDescent="0.3">
      <c r="A102" s="3">
        <v>101</v>
      </c>
      <c r="B102" s="3" t="s">
        <v>189</v>
      </c>
      <c r="C102" s="3" t="s">
        <v>8</v>
      </c>
      <c r="D102" s="3" t="s">
        <v>282</v>
      </c>
      <c r="E102" s="3"/>
      <c r="F102" s="3"/>
      <c r="G102" s="3">
        <v>25</v>
      </c>
      <c r="H102" s="3"/>
      <c r="I102" s="21" t="s">
        <v>455</v>
      </c>
      <c r="J102" s="3">
        <f t="shared" si="3"/>
        <v>0</v>
      </c>
      <c r="K102" s="3">
        <f t="shared" si="4"/>
        <v>25</v>
      </c>
      <c r="L102" s="3">
        <f t="shared" si="5"/>
        <v>0</v>
      </c>
      <c r="M102" s="3"/>
      <c r="N102" s="3"/>
      <c r="O102" s="3"/>
      <c r="P102" s="3"/>
      <c r="Q102" s="3"/>
      <c r="R102" s="3"/>
      <c r="S102" s="3"/>
      <c r="T102" s="3"/>
      <c r="U102" s="3"/>
    </row>
    <row r="103" spans="1:21" s="7" customFormat="1" x14ac:dyDescent="0.3">
      <c r="A103" s="3">
        <v>102</v>
      </c>
      <c r="B103" s="3" t="s">
        <v>190</v>
      </c>
      <c r="C103" s="3" t="s">
        <v>8</v>
      </c>
      <c r="D103" s="3" t="s">
        <v>283</v>
      </c>
      <c r="E103" s="3"/>
      <c r="F103" s="3"/>
      <c r="G103" s="3">
        <v>15</v>
      </c>
      <c r="H103" s="3"/>
      <c r="I103" s="21" t="s">
        <v>455</v>
      </c>
      <c r="J103" s="3">
        <f t="shared" si="3"/>
        <v>0</v>
      </c>
      <c r="K103" s="3">
        <f t="shared" si="4"/>
        <v>15</v>
      </c>
      <c r="L103" s="3">
        <f t="shared" si="5"/>
        <v>0</v>
      </c>
      <c r="M103" s="3"/>
      <c r="N103" s="3"/>
      <c r="O103" s="3"/>
      <c r="P103" s="3"/>
      <c r="Q103" s="3"/>
      <c r="R103" s="3"/>
      <c r="S103" s="3"/>
      <c r="T103" s="3"/>
      <c r="U103" s="3"/>
    </row>
    <row r="104" spans="1:21" s="7" customFormat="1" x14ac:dyDescent="0.3">
      <c r="A104" s="3">
        <v>103</v>
      </c>
      <c r="B104" s="3" t="s">
        <v>191</v>
      </c>
      <c r="C104" s="3" t="s">
        <v>8</v>
      </c>
      <c r="D104" s="3" t="s">
        <v>284</v>
      </c>
      <c r="E104" s="3"/>
      <c r="F104" s="3"/>
      <c r="G104" s="3">
        <v>10</v>
      </c>
      <c r="H104" s="3"/>
      <c r="I104" s="21" t="s">
        <v>455</v>
      </c>
      <c r="J104" s="3">
        <f t="shared" si="3"/>
        <v>0</v>
      </c>
      <c r="K104" s="3">
        <f t="shared" si="4"/>
        <v>10</v>
      </c>
      <c r="L104" s="3">
        <f t="shared" si="5"/>
        <v>0</v>
      </c>
      <c r="M104" s="3"/>
      <c r="N104" s="3"/>
      <c r="O104" s="3"/>
      <c r="P104" s="3"/>
      <c r="Q104" s="3"/>
      <c r="R104" s="3"/>
      <c r="S104" s="3"/>
      <c r="T104" s="3"/>
      <c r="U104" s="3"/>
    </row>
    <row r="105" spans="1:21" s="7" customFormat="1" x14ac:dyDescent="0.3">
      <c r="A105" s="3">
        <v>104</v>
      </c>
      <c r="B105" s="3" t="s">
        <v>192</v>
      </c>
      <c r="C105" s="3" t="s">
        <v>8</v>
      </c>
      <c r="D105" s="3" t="s">
        <v>285</v>
      </c>
      <c r="E105" s="3"/>
      <c r="F105" s="3"/>
      <c r="G105" s="3">
        <v>10</v>
      </c>
      <c r="H105" s="3"/>
      <c r="I105" s="21" t="s">
        <v>455</v>
      </c>
      <c r="J105" s="3">
        <f t="shared" si="3"/>
        <v>0</v>
      </c>
      <c r="K105" s="3">
        <f t="shared" si="4"/>
        <v>10</v>
      </c>
      <c r="L105" s="3">
        <f t="shared" si="5"/>
        <v>0</v>
      </c>
      <c r="M105" s="3"/>
      <c r="N105" s="3"/>
      <c r="O105" s="3"/>
      <c r="P105" s="3"/>
      <c r="Q105" s="3"/>
      <c r="R105" s="3"/>
      <c r="S105" s="3"/>
      <c r="T105" s="3"/>
      <c r="U105" s="3"/>
    </row>
    <row r="106" spans="1:21" s="6" customFormat="1" ht="15.6" x14ac:dyDescent="0.3">
      <c r="A106" s="2">
        <v>105</v>
      </c>
      <c r="B106" s="2" t="s">
        <v>193</v>
      </c>
      <c r="C106" s="10" t="s">
        <v>7</v>
      </c>
      <c r="D106" s="10" t="s">
        <v>286</v>
      </c>
      <c r="E106" s="2"/>
      <c r="F106" s="2">
        <v>50</v>
      </c>
      <c r="G106" s="2"/>
      <c r="H106" s="2">
        <v>1100</v>
      </c>
      <c r="I106" s="2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s="7" customFormat="1" x14ac:dyDescent="0.3">
      <c r="A107" s="3">
        <v>106</v>
      </c>
      <c r="B107" s="3" t="s">
        <v>194</v>
      </c>
      <c r="C107" s="3" t="s">
        <v>8</v>
      </c>
      <c r="D107" s="3" t="s">
        <v>287</v>
      </c>
      <c r="E107" s="3"/>
      <c r="F107" s="3"/>
      <c r="G107" s="3">
        <v>15</v>
      </c>
      <c r="H107" s="3"/>
      <c r="I107" s="21" t="s">
        <v>455</v>
      </c>
      <c r="J107" s="3">
        <f t="shared" si="3"/>
        <v>0</v>
      </c>
      <c r="K107" s="3">
        <f t="shared" si="4"/>
        <v>15</v>
      </c>
      <c r="L107" s="3">
        <f t="shared" si="5"/>
        <v>0</v>
      </c>
      <c r="M107" s="3"/>
      <c r="N107" s="3"/>
      <c r="O107" s="3"/>
      <c r="P107" s="3"/>
      <c r="Q107" s="3"/>
      <c r="R107" s="3"/>
      <c r="S107" s="3"/>
      <c r="T107" s="3"/>
      <c r="U107" s="3"/>
    </row>
    <row r="108" spans="1:21" s="7" customFormat="1" x14ac:dyDescent="0.3">
      <c r="A108" s="3">
        <v>107</v>
      </c>
      <c r="B108" s="3" t="s">
        <v>195</v>
      </c>
      <c r="C108" s="3" t="s">
        <v>8</v>
      </c>
      <c r="D108" s="3" t="s">
        <v>288</v>
      </c>
      <c r="E108" s="3"/>
      <c r="F108" s="3"/>
      <c r="G108" s="3">
        <v>15</v>
      </c>
      <c r="H108" s="3"/>
      <c r="I108" s="21" t="s">
        <v>455</v>
      </c>
      <c r="J108" s="3">
        <f t="shared" si="3"/>
        <v>0</v>
      </c>
      <c r="K108" s="3">
        <f t="shared" si="4"/>
        <v>15</v>
      </c>
      <c r="L108" s="3">
        <f t="shared" si="5"/>
        <v>0</v>
      </c>
      <c r="M108" s="3"/>
      <c r="N108" s="3"/>
      <c r="O108" s="3"/>
      <c r="P108" s="3"/>
      <c r="Q108" s="3"/>
      <c r="R108" s="3"/>
      <c r="S108" s="3"/>
      <c r="T108" s="3"/>
      <c r="U108" s="3"/>
    </row>
    <row r="109" spans="1:21" s="7" customFormat="1" x14ac:dyDescent="0.3">
      <c r="A109" s="3">
        <v>108</v>
      </c>
      <c r="B109" s="3" t="s">
        <v>196</v>
      </c>
      <c r="C109" s="3" t="s">
        <v>8</v>
      </c>
      <c r="D109" s="3" t="s">
        <v>289</v>
      </c>
      <c r="E109" s="3"/>
      <c r="F109" s="3"/>
      <c r="G109" s="3">
        <v>20</v>
      </c>
      <c r="H109" s="3"/>
      <c r="I109" s="21" t="s">
        <v>455</v>
      </c>
      <c r="J109" s="3">
        <f t="shared" si="3"/>
        <v>0</v>
      </c>
      <c r="K109" s="3">
        <f t="shared" si="4"/>
        <v>20</v>
      </c>
      <c r="L109" s="3">
        <f t="shared" si="5"/>
        <v>0</v>
      </c>
      <c r="M109" s="3"/>
      <c r="N109" s="3"/>
      <c r="O109" s="3"/>
      <c r="P109" s="3"/>
      <c r="Q109" s="3"/>
      <c r="R109" s="3"/>
      <c r="S109" s="3"/>
      <c r="T109" s="3"/>
      <c r="U109" s="3"/>
    </row>
    <row r="110" spans="1:21" s="6" customFormat="1" ht="15.6" x14ac:dyDescent="0.3">
      <c r="A110" s="2">
        <v>109</v>
      </c>
      <c r="B110" s="2" t="s">
        <v>197</v>
      </c>
      <c r="C110" s="10" t="s">
        <v>7</v>
      </c>
      <c r="D110" s="10" t="s">
        <v>290</v>
      </c>
      <c r="E110" s="2"/>
      <c r="F110" s="2">
        <v>240</v>
      </c>
      <c r="G110" s="2"/>
      <c r="H110" s="2">
        <v>3700</v>
      </c>
      <c r="I110" s="2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s="7" customFormat="1" x14ac:dyDescent="0.3">
      <c r="A111" s="3">
        <v>110</v>
      </c>
      <c r="B111" s="3" t="s">
        <v>198</v>
      </c>
      <c r="C111" s="3" t="s">
        <v>8</v>
      </c>
      <c r="D111" s="3" t="s">
        <v>291</v>
      </c>
      <c r="E111" s="3"/>
      <c r="F111" s="3"/>
      <c r="G111" s="3">
        <v>10</v>
      </c>
      <c r="H111" s="3"/>
      <c r="I111" s="21" t="s">
        <v>455</v>
      </c>
      <c r="J111" s="3">
        <f t="shared" si="3"/>
        <v>0</v>
      </c>
      <c r="K111" s="3">
        <f t="shared" si="4"/>
        <v>10</v>
      </c>
      <c r="L111" s="3">
        <f t="shared" si="5"/>
        <v>0</v>
      </c>
      <c r="M111" s="3"/>
      <c r="N111" s="3"/>
      <c r="O111" s="3"/>
      <c r="P111" s="3"/>
      <c r="Q111" s="3"/>
      <c r="R111" s="3"/>
      <c r="S111" s="3"/>
      <c r="T111" s="3"/>
      <c r="U111" s="3"/>
    </row>
    <row r="112" spans="1:21" s="7" customFormat="1" x14ac:dyDescent="0.3">
      <c r="A112" s="3">
        <v>111</v>
      </c>
      <c r="B112" s="3" t="s">
        <v>199</v>
      </c>
      <c r="C112" s="3" t="s">
        <v>8</v>
      </c>
      <c r="D112" s="3" t="s">
        <v>292</v>
      </c>
      <c r="E112" s="3"/>
      <c r="F112" s="3"/>
      <c r="G112" s="3">
        <v>15</v>
      </c>
      <c r="H112" s="3"/>
      <c r="I112" s="21" t="s">
        <v>455</v>
      </c>
      <c r="J112" s="3">
        <f t="shared" si="3"/>
        <v>0</v>
      </c>
      <c r="K112" s="3">
        <f t="shared" si="4"/>
        <v>15</v>
      </c>
      <c r="L112" s="3">
        <f t="shared" si="5"/>
        <v>0</v>
      </c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7" customFormat="1" x14ac:dyDescent="0.3">
      <c r="A113" s="3">
        <v>112</v>
      </c>
      <c r="B113" s="3" t="s">
        <v>200</v>
      </c>
      <c r="C113" s="3" t="s">
        <v>8</v>
      </c>
      <c r="D113" s="3" t="s">
        <v>293</v>
      </c>
      <c r="E113" s="3"/>
      <c r="F113" s="3"/>
      <c r="G113" s="3">
        <v>25</v>
      </c>
      <c r="H113" s="3"/>
      <c r="I113" s="21" t="s">
        <v>455</v>
      </c>
      <c r="J113" s="3">
        <f t="shared" si="3"/>
        <v>0</v>
      </c>
      <c r="K113" s="3">
        <f t="shared" si="4"/>
        <v>25</v>
      </c>
      <c r="L113" s="3">
        <f t="shared" si="5"/>
        <v>0</v>
      </c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7" customFormat="1" x14ac:dyDescent="0.3">
      <c r="A114" s="3">
        <v>113</v>
      </c>
      <c r="B114" s="3" t="s">
        <v>201</v>
      </c>
      <c r="C114" s="3" t="s">
        <v>8</v>
      </c>
      <c r="D114" s="3" t="s">
        <v>294</v>
      </c>
      <c r="E114" s="3"/>
      <c r="F114" s="3"/>
      <c r="G114" s="3">
        <v>25</v>
      </c>
      <c r="H114" s="3"/>
      <c r="I114" s="21" t="s">
        <v>455</v>
      </c>
      <c r="J114" s="3">
        <f t="shared" si="3"/>
        <v>0</v>
      </c>
      <c r="K114" s="3">
        <f t="shared" si="4"/>
        <v>25</v>
      </c>
      <c r="L114" s="3">
        <f t="shared" si="5"/>
        <v>0</v>
      </c>
      <c r="M114" s="3"/>
      <c r="N114" s="3"/>
      <c r="O114" s="3"/>
      <c r="P114" s="3"/>
      <c r="Q114" s="3"/>
      <c r="R114" s="3"/>
      <c r="S114" s="3"/>
      <c r="T114" s="3"/>
      <c r="U114" s="3"/>
    </row>
    <row r="115" spans="1:21" s="7" customFormat="1" x14ac:dyDescent="0.3">
      <c r="A115" s="3">
        <v>114</v>
      </c>
      <c r="B115" s="3" t="s">
        <v>202</v>
      </c>
      <c r="C115" s="3" t="s">
        <v>8</v>
      </c>
      <c r="D115" s="3" t="s">
        <v>295</v>
      </c>
      <c r="E115" s="3"/>
      <c r="F115" s="3"/>
      <c r="G115" s="3">
        <v>45</v>
      </c>
      <c r="H115" s="3"/>
      <c r="I115" s="21" t="s">
        <v>455</v>
      </c>
      <c r="J115" s="3">
        <f t="shared" si="3"/>
        <v>0</v>
      </c>
      <c r="K115" s="3">
        <f t="shared" si="4"/>
        <v>45</v>
      </c>
      <c r="L115" s="3">
        <f t="shared" si="5"/>
        <v>0</v>
      </c>
      <c r="M115" s="3"/>
      <c r="N115" s="3"/>
      <c r="O115" s="3"/>
      <c r="P115" s="3"/>
      <c r="Q115" s="3"/>
      <c r="R115" s="3"/>
      <c r="S115" s="3"/>
      <c r="T115" s="3"/>
      <c r="U115" s="3"/>
    </row>
    <row r="116" spans="1:21" s="7" customFormat="1" x14ac:dyDescent="0.3">
      <c r="A116" s="3">
        <v>115</v>
      </c>
      <c r="B116" s="3" t="s">
        <v>203</v>
      </c>
      <c r="C116" s="3" t="s">
        <v>8</v>
      </c>
      <c r="D116" s="3" t="s">
        <v>296</v>
      </c>
      <c r="E116" s="3"/>
      <c r="F116" s="3"/>
      <c r="G116" s="3">
        <v>35</v>
      </c>
      <c r="H116" s="3"/>
      <c r="I116" s="21" t="s">
        <v>455</v>
      </c>
      <c r="J116" s="3">
        <f t="shared" si="3"/>
        <v>0</v>
      </c>
      <c r="K116" s="3">
        <f t="shared" si="4"/>
        <v>35</v>
      </c>
      <c r="L116" s="3">
        <f t="shared" si="5"/>
        <v>0</v>
      </c>
      <c r="M116" s="3"/>
      <c r="N116" s="3"/>
      <c r="O116" s="3"/>
      <c r="P116" s="3"/>
      <c r="Q116" s="3"/>
      <c r="R116" s="3"/>
      <c r="S116" s="3"/>
      <c r="T116" s="3"/>
      <c r="U116" s="3"/>
    </row>
    <row r="117" spans="1:21" s="7" customFormat="1" x14ac:dyDescent="0.3">
      <c r="A117" s="3">
        <v>116</v>
      </c>
      <c r="B117" s="3" t="s">
        <v>204</v>
      </c>
      <c r="C117" s="3" t="s">
        <v>8</v>
      </c>
      <c r="D117" s="3" t="s">
        <v>297</v>
      </c>
      <c r="E117" s="3"/>
      <c r="F117" s="3"/>
      <c r="G117" s="3">
        <v>35</v>
      </c>
      <c r="H117" s="3"/>
      <c r="I117" s="21" t="s">
        <v>455</v>
      </c>
      <c r="J117" s="3">
        <f t="shared" si="3"/>
        <v>0</v>
      </c>
      <c r="K117" s="3">
        <f t="shared" si="4"/>
        <v>35</v>
      </c>
      <c r="L117" s="3">
        <f t="shared" si="5"/>
        <v>0</v>
      </c>
      <c r="M117" s="3"/>
      <c r="N117" s="3"/>
      <c r="O117" s="3"/>
      <c r="P117" s="3"/>
      <c r="Q117" s="3"/>
      <c r="R117" s="3"/>
      <c r="S117" s="3"/>
      <c r="T117" s="3"/>
      <c r="U117" s="3"/>
    </row>
    <row r="118" spans="1:21" s="7" customFormat="1" x14ac:dyDescent="0.3">
      <c r="A118" s="3">
        <v>117</v>
      </c>
      <c r="B118" s="3" t="s">
        <v>205</v>
      </c>
      <c r="C118" s="3" t="s">
        <v>8</v>
      </c>
      <c r="D118" s="3" t="s">
        <v>298</v>
      </c>
      <c r="E118" s="3"/>
      <c r="F118" s="3"/>
      <c r="G118" s="3">
        <v>45</v>
      </c>
      <c r="H118" s="3"/>
      <c r="I118" s="21" t="s">
        <v>455</v>
      </c>
      <c r="J118" s="3">
        <f t="shared" si="3"/>
        <v>0</v>
      </c>
      <c r="K118" s="3">
        <f t="shared" si="4"/>
        <v>45</v>
      </c>
      <c r="L118" s="3">
        <f t="shared" si="5"/>
        <v>0</v>
      </c>
      <c r="M118" s="3"/>
      <c r="N118" s="3"/>
      <c r="O118" s="3"/>
      <c r="P118" s="3"/>
      <c r="Q118" s="3"/>
      <c r="R118" s="3"/>
      <c r="S118" s="3"/>
      <c r="T118" s="3"/>
      <c r="U118" s="3"/>
    </row>
    <row r="119" spans="1:21" s="7" customFormat="1" x14ac:dyDescent="0.3">
      <c r="A119" s="3">
        <v>118</v>
      </c>
      <c r="B119" s="3" t="s">
        <v>206</v>
      </c>
      <c r="C119" s="3" t="s">
        <v>8</v>
      </c>
      <c r="D119" s="3" t="s">
        <v>299</v>
      </c>
      <c r="E119" s="3"/>
      <c r="F119" s="3"/>
      <c r="G119" s="3">
        <v>5</v>
      </c>
      <c r="H119" s="3"/>
      <c r="I119" s="21" t="s">
        <v>455</v>
      </c>
      <c r="J119" s="3">
        <f t="shared" si="3"/>
        <v>0</v>
      </c>
      <c r="K119" s="3">
        <f t="shared" si="4"/>
        <v>5</v>
      </c>
      <c r="L119" s="3">
        <f t="shared" si="5"/>
        <v>0</v>
      </c>
      <c r="M119" s="3"/>
      <c r="N119" s="3"/>
      <c r="O119" s="3"/>
      <c r="P119" s="3"/>
      <c r="Q119" s="3"/>
      <c r="R119" s="3"/>
      <c r="S119" s="3"/>
      <c r="T119" s="3"/>
      <c r="U119" s="3"/>
    </row>
    <row r="120" spans="1:21" s="6" customFormat="1" ht="15.6" x14ac:dyDescent="0.3">
      <c r="A120" s="2">
        <v>119</v>
      </c>
      <c r="B120" s="2" t="s">
        <v>207</v>
      </c>
      <c r="C120" s="10" t="s">
        <v>7</v>
      </c>
      <c r="D120" s="10" t="s">
        <v>219</v>
      </c>
      <c r="E120" s="2"/>
      <c r="F120" s="2">
        <v>75</v>
      </c>
      <c r="G120" s="2"/>
      <c r="H120" s="2">
        <v>1100</v>
      </c>
      <c r="I120" s="2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s="7" customFormat="1" x14ac:dyDescent="0.3">
      <c r="A121" s="3">
        <v>120</v>
      </c>
      <c r="B121" s="3" t="s">
        <v>208</v>
      </c>
      <c r="C121" s="3" t="s">
        <v>8</v>
      </c>
      <c r="D121" s="3" t="s">
        <v>86</v>
      </c>
      <c r="E121" s="3"/>
      <c r="F121" s="3"/>
      <c r="G121" s="3">
        <v>15</v>
      </c>
      <c r="H121" s="3"/>
      <c r="I121" s="21" t="s">
        <v>455</v>
      </c>
      <c r="J121" s="3">
        <f t="shared" si="3"/>
        <v>0</v>
      </c>
      <c r="K121" s="3">
        <f t="shared" si="4"/>
        <v>15</v>
      </c>
      <c r="L121" s="3">
        <f t="shared" si="5"/>
        <v>0</v>
      </c>
      <c r="M121" s="3"/>
      <c r="N121" s="3"/>
      <c r="O121" s="3"/>
      <c r="P121" s="3"/>
      <c r="Q121" s="3"/>
      <c r="R121" s="3"/>
      <c r="S121" s="3"/>
      <c r="T121" s="3"/>
      <c r="U121" s="3"/>
    </row>
    <row r="122" spans="1:21" s="7" customFormat="1" x14ac:dyDescent="0.3">
      <c r="A122" s="3">
        <v>121</v>
      </c>
      <c r="B122" s="3" t="s">
        <v>209</v>
      </c>
      <c r="C122" s="3" t="s">
        <v>8</v>
      </c>
      <c r="D122" s="3" t="s">
        <v>87</v>
      </c>
      <c r="E122" s="3"/>
      <c r="F122" s="3"/>
      <c r="G122" s="3">
        <v>30</v>
      </c>
      <c r="H122" s="3"/>
      <c r="I122" s="21" t="s">
        <v>455</v>
      </c>
      <c r="J122" s="3">
        <f t="shared" si="3"/>
        <v>0</v>
      </c>
      <c r="K122" s="3">
        <f t="shared" si="4"/>
        <v>30</v>
      </c>
      <c r="L122" s="3">
        <f t="shared" si="5"/>
        <v>0</v>
      </c>
      <c r="M122" s="3"/>
      <c r="N122" s="3"/>
      <c r="O122" s="3"/>
      <c r="P122" s="3"/>
      <c r="Q122" s="3"/>
      <c r="R122" s="3"/>
      <c r="S122" s="3"/>
      <c r="T122" s="3"/>
      <c r="U122" s="3"/>
    </row>
    <row r="123" spans="1:21" s="7" customFormat="1" x14ac:dyDescent="0.3">
      <c r="A123" s="3">
        <v>122</v>
      </c>
      <c r="B123" s="3" t="s">
        <v>210</v>
      </c>
      <c r="C123" s="3" t="s">
        <v>8</v>
      </c>
      <c r="D123" s="3" t="s">
        <v>88</v>
      </c>
      <c r="E123" s="3"/>
      <c r="F123" s="3"/>
      <c r="G123" s="3">
        <v>30</v>
      </c>
      <c r="H123" s="3"/>
      <c r="I123" s="21" t="s">
        <v>455</v>
      </c>
      <c r="J123" s="3">
        <f t="shared" si="3"/>
        <v>0</v>
      </c>
      <c r="K123" s="3">
        <f t="shared" si="4"/>
        <v>30</v>
      </c>
      <c r="L123" s="3">
        <f t="shared" si="5"/>
        <v>0</v>
      </c>
      <c r="M123" s="3"/>
      <c r="N123" s="3"/>
      <c r="O123" s="3"/>
      <c r="P123" s="3"/>
      <c r="Q123" s="3"/>
      <c r="R123" s="3"/>
      <c r="S123" s="3"/>
      <c r="T123" s="3"/>
      <c r="U123" s="3"/>
    </row>
    <row r="124" spans="1:21" s="6" customFormat="1" ht="15.6" x14ac:dyDescent="0.3">
      <c r="A124" s="2">
        <v>123</v>
      </c>
      <c r="B124" s="2" t="s">
        <v>211</v>
      </c>
      <c r="C124" s="10" t="s">
        <v>7</v>
      </c>
      <c r="D124" s="10" t="s">
        <v>322</v>
      </c>
      <c r="E124" s="2"/>
      <c r="F124" s="2">
        <v>40</v>
      </c>
      <c r="G124" s="2"/>
      <c r="H124" s="2">
        <v>400</v>
      </c>
      <c r="I124" s="2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s="7" customFormat="1" x14ac:dyDescent="0.3">
      <c r="A125" s="3">
        <v>124</v>
      </c>
      <c r="B125" s="3" t="s">
        <v>212</v>
      </c>
      <c r="C125" s="3" t="s">
        <v>8</v>
      </c>
      <c r="D125" s="3" t="s">
        <v>323</v>
      </c>
      <c r="E125" s="3"/>
      <c r="F125" s="3"/>
      <c r="G125" s="3">
        <v>10</v>
      </c>
      <c r="H125" s="3"/>
      <c r="I125" s="21" t="s">
        <v>455</v>
      </c>
      <c r="J125" s="3">
        <f t="shared" si="3"/>
        <v>0</v>
      </c>
      <c r="K125" s="3">
        <f t="shared" si="4"/>
        <v>10</v>
      </c>
      <c r="L125" s="3">
        <f t="shared" si="5"/>
        <v>0</v>
      </c>
      <c r="M125" s="3"/>
      <c r="N125" s="3"/>
      <c r="O125" s="3"/>
      <c r="P125" s="3"/>
      <c r="Q125" s="3"/>
      <c r="R125" s="3"/>
      <c r="S125" s="3"/>
      <c r="T125" s="3"/>
      <c r="U125" s="3"/>
    </row>
    <row r="126" spans="1:21" s="7" customFormat="1" x14ac:dyDescent="0.3">
      <c r="A126" s="3">
        <v>125</v>
      </c>
      <c r="B126" s="3" t="s">
        <v>300</v>
      </c>
      <c r="C126" s="3" t="s">
        <v>8</v>
      </c>
      <c r="D126" s="3" t="s">
        <v>324</v>
      </c>
      <c r="E126" s="3"/>
      <c r="F126" s="3"/>
      <c r="G126" s="3">
        <v>10</v>
      </c>
      <c r="H126" s="3"/>
      <c r="I126" s="21" t="s">
        <v>455</v>
      </c>
      <c r="J126" s="3">
        <f t="shared" si="3"/>
        <v>0</v>
      </c>
      <c r="K126" s="3">
        <f t="shared" si="4"/>
        <v>10</v>
      </c>
      <c r="L126" s="3">
        <f t="shared" si="5"/>
        <v>0</v>
      </c>
      <c r="M126" s="3"/>
      <c r="N126" s="3"/>
      <c r="O126" s="3"/>
      <c r="P126" s="3"/>
      <c r="Q126" s="3"/>
      <c r="R126" s="3"/>
      <c r="S126" s="3"/>
      <c r="T126" s="3"/>
      <c r="U126" s="3"/>
    </row>
    <row r="127" spans="1:21" s="7" customFormat="1" x14ac:dyDescent="0.3">
      <c r="A127" s="3">
        <v>126</v>
      </c>
      <c r="B127" s="3" t="s">
        <v>301</v>
      </c>
      <c r="C127" s="3" t="s">
        <v>8</v>
      </c>
      <c r="D127" s="3" t="s">
        <v>325</v>
      </c>
      <c r="E127" s="3"/>
      <c r="F127" s="3"/>
      <c r="G127" s="3">
        <v>10</v>
      </c>
      <c r="H127" s="3"/>
      <c r="I127" s="21" t="s">
        <v>455</v>
      </c>
      <c r="J127" s="3">
        <f t="shared" si="3"/>
        <v>0</v>
      </c>
      <c r="K127" s="3">
        <f t="shared" si="4"/>
        <v>10</v>
      </c>
      <c r="L127" s="3">
        <f t="shared" si="5"/>
        <v>0</v>
      </c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7" customFormat="1" x14ac:dyDescent="0.3">
      <c r="A128" s="3">
        <v>127</v>
      </c>
      <c r="B128" s="3" t="s">
        <v>302</v>
      </c>
      <c r="C128" s="3" t="s">
        <v>8</v>
      </c>
      <c r="D128" s="3" t="s">
        <v>326</v>
      </c>
      <c r="E128" s="3"/>
      <c r="F128" s="3"/>
      <c r="G128" s="3">
        <v>10</v>
      </c>
      <c r="H128" s="3"/>
      <c r="I128" s="21" t="s">
        <v>455</v>
      </c>
      <c r="J128" s="3">
        <f t="shared" si="3"/>
        <v>0</v>
      </c>
      <c r="K128" s="3">
        <f t="shared" si="4"/>
        <v>10</v>
      </c>
      <c r="L128" s="3">
        <f t="shared" si="5"/>
        <v>0</v>
      </c>
      <c r="M128" s="3"/>
      <c r="N128" s="3"/>
      <c r="O128" s="3"/>
      <c r="P128" s="3"/>
      <c r="Q128" s="3"/>
      <c r="R128" s="3"/>
      <c r="S128" s="3"/>
      <c r="T128" s="3"/>
      <c r="U128" s="3"/>
    </row>
    <row r="129" spans="1:21" s="6" customFormat="1" ht="15.6" x14ac:dyDescent="0.3">
      <c r="A129" s="2">
        <v>128</v>
      </c>
      <c r="B129" s="2" t="s">
        <v>303</v>
      </c>
      <c r="C129" s="10" t="s">
        <v>7</v>
      </c>
      <c r="D129" s="10" t="s">
        <v>327</v>
      </c>
      <c r="E129" s="2"/>
      <c r="F129" s="2">
        <v>30</v>
      </c>
      <c r="G129" s="2"/>
      <c r="H129" s="2">
        <v>300</v>
      </c>
      <c r="I129" s="2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s="7" customFormat="1" x14ac:dyDescent="0.3">
      <c r="A130" s="3">
        <v>129</v>
      </c>
      <c r="B130" s="3" t="s">
        <v>304</v>
      </c>
      <c r="C130" s="3" t="s">
        <v>8</v>
      </c>
      <c r="D130" s="3" t="s">
        <v>328</v>
      </c>
      <c r="E130" s="3"/>
      <c r="F130" s="3"/>
      <c r="G130" s="3">
        <v>10</v>
      </c>
      <c r="H130" s="3"/>
      <c r="I130" s="21" t="s">
        <v>455</v>
      </c>
      <c r="J130" s="3">
        <f t="shared" si="3"/>
        <v>0</v>
      </c>
      <c r="K130" s="3">
        <f t="shared" si="4"/>
        <v>10</v>
      </c>
      <c r="L130" s="3">
        <f t="shared" si="5"/>
        <v>0</v>
      </c>
      <c r="M130" s="3"/>
      <c r="N130" s="3"/>
      <c r="O130" s="3"/>
      <c r="P130" s="3"/>
      <c r="Q130" s="3"/>
      <c r="R130" s="3"/>
      <c r="S130" s="3"/>
      <c r="T130" s="3"/>
      <c r="U130" s="3"/>
    </row>
    <row r="131" spans="1:21" s="7" customFormat="1" x14ac:dyDescent="0.3">
      <c r="A131" s="3">
        <v>130</v>
      </c>
      <c r="B131" s="3" t="s">
        <v>305</v>
      </c>
      <c r="C131" s="3" t="s">
        <v>8</v>
      </c>
      <c r="D131" s="3" t="s">
        <v>329</v>
      </c>
      <c r="E131" s="3"/>
      <c r="F131" s="3"/>
      <c r="G131" s="3">
        <v>10</v>
      </c>
      <c r="H131" s="3"/>
      <c r="I131" s="21" t="s">
        <v>455</v>
      </c>
      <c r="J131" s="3">
        <f t="shared" si="3"/>
        <v>0</v>
      </c>
      <c r="K131" s="3">
        <f t="shared" si="4"/>
        <v>10</v>
      </c>
      <c r="L131" s="3">
        <f t="shared" si="5"/>
        <v>0</v>
      </c>
      <c r="M131" s="3"/>
      <c r="N131" s="3"/>
      <c r="O131" s="3"/>
      <c r="P131" s="3"/>
      <c r="Q131" s="3"/>
      <c r="R131" s="3"/>
      <c r="S131" s="3"/>
      <c r="T131" s="3"/>
      <c r="U131" s="3"/>
    </row>
    <row r="132" spans="1:21" s="7" customFormat="1" x14ac:dyDescent="0.3">
      <c r="A132" s="3">
        <v>131</v>
      </c>
      <c r="B132" s="3" t="s">
        <v>306</v>
      </c>
      <c r="C132" s="3" t="s">
        <v>8</v>
      </c>
      <c r="D132" s="3" t="s">
        <v>330</v>
      </c>
      <c r="E132" s="3"/>
      <c r="F132" s="3"/>
      <c r="G132" s="3">
        <v>10</v>
      </c>
      <c r="H132" s="3"/>
      <c r="I132" s="21" t="s">
        <v>455</v>
      </c>
      <c r="J132" s="3">
        <f t="shared" si="3"/>
        <v>0</v>
      </c>
      <c r="K132" s="3">
        <f t="shared" si="4"/>
        <v>10</v>
      </c>
      <c r="L132" s="3">
        <f t="shared" si="5"/>
        <v>0</v>
      </c>
      <c r="M132" s="3"/>
      <c r="N132" s="3"/>
      <c r="O132" s="3"/>
      <c r="P132" s="3"/>
      <c r="Q132" s="3"/>
      <c r="R132" s="3"/>
      <c r="S132" s="3"/>
      <c r="T132" s="3"/>
      <c r="U132" s="3"/>
    </row>
    <row r="133" spans="1:21" s="6" customFormat="1" ht="15.6" x14ac:dyDescent="0.3">
      <c r="A133" s="2">
        <v>132</v>
      </c>
      <c r="B133" s="2" t="s">
        <v>307</v>
      </c>
      <c r="C133" s="10" t="s">
        <v>7</v>
      </c>
      <c r="D133" s="10" t="s">
        <v>331</v>
      </c>
      <c r="E133" s="2"/>
      <c r="F133" s="2">
        <v>35</v>
      </c>
      <c r="G133" s="2"/>
      <c r="H133" s="2">
        <v>300</v>
      </c>
      <c r="I133" s="2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s="7" customFormat="1" x14ac:dyDescent="0.3">
      <c r="A134" s="3">
        <v>133</v>
      </c>
      <c r="B134" s="3" t="s">
        <v>308</v>
      </c>
      <c r="C134" s="3" t="s">
        <v>8</v>
      </c>
      <c r="D134" s="3" t="s">
        <v>332</v>
      </c>
      <c r="E134" s="3"/>
      <c r="F134" s="3"/>
      <c r="G134" s="3">
        <v>10</v>
      </c>
      <c r="H134" s="3"/>
      <c r="I134" s="21" t="s">
        <v>455</v>
      </c>
      <c r="J134" s="3">
        <f t="shared" ref="J134:J194" si="6">IF(I134="Yes",1,0)</f>
        <v>0</v>
      </c>
      <c r="K134" s="3">
        <f t="shared" ref="K134:K194" si="7">IF(I134="No",G134,0)</f>
        <v>10</v>
      </c>
      <c r="L134" s="3">
        <f t="shared" ref="L134:L194" si="8">IF(I134="Yes",G134,0)</f>
        <v>0</v>
      </c>
      <c r="M134" s="3"/>
      <c r="N134" s="3"/>
      <c r="O134" s="3"/>
      <c r="P134" s="3"/>
      <c r="Q134" s="3"/>
      <c r="R134" s="3"/>
      <c r="S134" s="3"/>
      <c r="T134" s="3"/>
      <c r="U134" s="3"/>
    </row>
    <row r="135" spans="1:21" s="7" customFormat="1" x14ac:dyDescent="0.3">
      <c r="A135" s="3">
        <v>134</v>
      </c>
      <c r="B135" s="3" t="s">
        <v>309</v>
      </c>
      <c r="C135" s="3" t="s">
        <v>8</v>
      </c>
      <c r="D135" s="3" t="s">
        <v>329</v>
      </c>
      <c r="E135" s="3"/>
      <c r="F135" s="3"/>
      <c r="G135" s="3">
        <v>15</v>
      </c>
      <c r="H135" s="3"/>
      <c r="I135" s="21" t="s">
        <v>455</v>
      </c>
      <c r="J135" s="3">
        <f t="shared" si="6"/>
        <v>0</v>
      </c>
      <c r="K135" s="3">
        <f t="shared" si="7"/>
        <v>15</v>
      </c>
      <c r="L135" s="3">
        <f t="shared" si="8"/>
        <v>0</v>
      </c>
      <c r="M135" s="3"/>
      <c r="N135" s="3"/>
      <c r="O135" s="3"/>
      <c r="P135" s="3"/>
      <c r="Q135" s="3"/>
      <c r="R135" s="3"/>
      <c r="S135" s="3"/>
      <c r="T135" s="3"/>
      <c r="U135" s="3"/>
    </row>
    <row r="136" spans="1:21" s="7" customFormat="1" x14ac:dyDescent="0.3">
      <c r="A136" s="3">
        <v>135</v>
      </c>
      <c r="B136" s="3" t="s">
        <v>310</v>
      </c>
      <c r="C136" s="3" t="s">
        <v>8</v>
      </c>
      <c r="D136" s="3" t="s">
        <v>333</v>
      </c>
      <c r="E136" s="3"/>
      <c r="F136" s="3"/>
      <c r="G136" s="3">
        <v>10</v>
      </c>
      <c r="H136" s="3"/>
      <c r="I136" s="21" t="s">
        <v>455</v>
      </c>
      <c r="J136" s="3">
        <f t="shared" si="6"/>
        <v>0</v>
      </c>
      <c r="K136" s="3">
        <f t="shared" si="7"/>
        <v>10</v>
      </c>
      <c r="L136" s="3">
        <f t="shared" si="8"/>
        <v>0</v>
      </c>
      <c r="M136" s="3"/>
      <c r="N136" s="3"/>
      <c r="O136" s="3"/>
      <c r="P136" s="3"/>
      <c r="Q136" s="3"/>
      <c r="R136" s="3"/>
      <c r="S136" s="3"/>
      <c r="T136" s="3"/>
      <c r="U136" s="3"/>
    </row>
    <row r="137" spans="1:21" s="6" customFormat="1" ht="15.6" x14ac:dyDescent="0.3">
      <c r="A137" s="2">
        <v>136</v>
      </c>
      <c r="B137" s="2" t="s">
        <v>311</v>
      </c>
      <c r="C137" s="10" t="s">
        <v>7</v>
      </c>
      <c r="D137" s="10" t="s">
        <v>334</v>
      </c>
      <c r="E137" s="2"/>
      <c r="F137" s="2">
        <v>55</v>
      </c>
      <c r="G137" s="2"/>
      <c r="H137" s="2">
        <v>700</v>
      </c>
      <c r="I137" s="2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s="7" customFormat="1" x14ac:dyDescent="0.3">
      <c r="A138" s="3">
        <v>137</v>
      </c>
      <c r="B138" s="3" t="s">
        <v>312</v>
      </c>
      <c r="C138" s="3" t="s">
        <v>8</v>
      </c>
      <c r="D138" s="3" t="s">
        <v>335</v>
      </c>
      <c r="E138" s="3"/>
      <c r="F138" s="3"/>
      <c r="G138" s="3">
        <v>15</v>
      </c>
      <c r="H138" s="3"/>
      <c r="I138" s="21" t="s">
        <v>455</v>
      </c>
      <c r="J138" s="3">
        <f t="shared" si="6"/>
        <v>0</v>
      </c>
      <c r="K138" s="3">
        <f t="shared" si="7"/>
        <v>15</v>
      </c>
      <c r="L138" s="3">
        <f t="shared" si="8"/>
        <v>0</v>
      </c>
      <c r="M138" s="3"/>
      <c r="N138" s="3"/>
      <c r="O138" s="3"/>
      <c r="P138" s="3"/>
      <c r="Q138" s="3"/>
      <c r="R138" s="3"/>
      <c r="S138" s="3"/>
      <c r="T138" s="3"/>
      <c r="U138" s="3"/>
    </row>
    <row r="139" spans="1:21" s="7" customFormat="1" x14ac:dyDescent="0.3">
      <c r="A139" s="3">
        <v>138</v>
      </c>
      <c r="B139" s="3" t="s">
        <v>313</v>
      </c>
      <c r="C139" s="3" t="s">
        <v>8</v>
      </c>
      <c r="D139" s="3" t="s">
        <v>336</v>
      </c>
      <c r="E139" s="3"/>
      <c r="F139" s="3"/>
      <c r="G139" s="3">
        <v>25</v>
      </c>
      <c r="H139" s="3"/>
      <c r="I139" s="21" t="s">
        <v>455</v>
      </c>
      <c r="J139" s="3">
        <f t="shared" si="6"/>
        <v>0</v>
      </c>
      <c r="K139" s="3">
        <f t="shared" si="7"/>
        <v>25</v>
      </c>
      <c r="L139" s="3">
        <f t="shared" si="8"/>
        <v>0</v>
      </c>
      <c r="M139" s="3"/>
      <c r="N139" s="3"/>
      <c r="O139" s="3"/>
      <c r="P139" s="3"/>
      <c r="Q139" s="3"/>
      <c r="R139" s="3"/>
      <c r="S139" s="3"/>
      <c r="T139" s="3"/>
      <c r="U139" s="3"/>
    </row>
    <row r="140" spans="1:21" s="7" customFormat="1" x14ac:dyDescent="0.3">
      <c r="A140" s="3">
        <v>139</v>
      </c>
      <c r="B140" s="3" t="s">
        <v>314</v>
      </c>
      <c r="C140" s="3" t="s">
        <v>8</v>
      </c>
      <c r="D140" s="3" t="s">
        <v>337</v>
      </c>
      <c r="E140" s="3"/>
      <c r="F140" s="3"/>
      <c r="G140" s="3">
        <v>15</v>
      </c>
      <c r="H140" s="3"/>
      <c r="I140" s="21" t="s">
        <v>455</v>
      </c>
      <c r="J140" s="3">
        <f t="shared" si="6"/>
        <v>0</v>
      </c>
      <c r="K140" s="3">
        <f t="shared" si="7"/>
        <v>15</v>
      </c>
      <c r="L140" s="3">
        <f t="shared" si="8"/>
        <v>0</v>
      </c>
      <c r="M140" s="3"/>
      <c r="N140" s="3"/>
      <c r="O140" s="3"/>
      <c r="P140" s="3"/>
      <c r="Q140" s="3"/>
      <c r="R140" s="3"/>
      <c r="S140" s="3"/>
      <c r="T140" s="3"/>
      <c r="U140" s="3"/>
    </row>
    <row r="141" spans="1:21" s="6" customFormat="1" ht="15.6" x14ac:dyDescent="0.3">
      <c r="A141" s="2">
        <v>140</v>
      </c>
      <c r="B141" s="2" t="s">
        <v>315</v>
      </c>
      <c r="C141" s="10" t="s">
        <v>7</v>
      </c>
      <c r="D141" s="10" t="s">
        <v>82</v>
      </c>
      <c r="E141" s="2"/>
      <c r="F141" s="2">
        <v>45</v>
      </c>
      <c r="G141" s="2"/>
      <c r="H141" s="2">
        <v>300</v>
      </c>
      <c r="I141" s="2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s="7" customFormat="1" x14ac:dyDescent="0.3">
      <c r="A142" s="3">
        <v>141</v>
      </c>
      <c r="B142" s="3" t="s">
        <v>316</v>
      </c>
      <c r="C142" s="3" t="s">
        <v>8</v>
      </c>
      <c r="D142" s="3" t="s">
        <v>83</v>
      </c>
      <c r="E142" s="3"/>
      <c r="F142" s="3"/>
      <c r="G142" s="3">
        <v>15</v>
      </c>
      <c r="H142" s="3"/>
      <c r="I142" s="21" t="s">
        <v>455</v>
      </c>
      <c r="J142" s="3">
        <f t="shared" si="6"/>
        <v>0</v>
      </c>
      <c r="K142" s="3">
        <f t="shared" si="7"/>
        <v>15</v>
      </c>
      <c r="L142" s="3">
        <f t="shared" si="8"/>
        <v>0</v>
      </c>
      <c r="M142" s="3"/>
      <c r="N142" s="3"/>
      <c r="O142" s="3"/>
      <c r="P142" s="3"/>
      <c r="Q142" s="3"/>
      <c r="R142" s="3"/>
      <c r="S142" s="3"/>
      <c r="T142" s="3"/>
      <c r="U142" s="3"/>
    </row>
    <row r="143" spans="1:21" s="7" customFormat="1" x14ac:dyDescent="0.3">
      <c r="A143" s="3">
        <v>142</v>
      </c>
      <c r="B143" s="3" t="s">
        <v>317</v>
      </c>
      <c r="C143" s="3" t="s">
        <v>8</v>
      </c>
      <c r="D143" s="3" t="s">
        <v>84</v>
      </c>
      <c r="E143" s="3"/>
      <c r="F143" s="3"/>
      <c r="G143" s="3">
        <v>15</v>
      </c>
      <c r="H143" s="3"/>
      <c r="I143" s="21" t="s">
        <v>455</v>
      </c>
      <c r="J143" s="3">
        <f t="shared" si="6"/>
        <v>0</v>
      </c>
      <c r="K143" s="3">
        <f t="shared" si="7"/>
        <v>15</v>
      </c>
      <c r="L143" s="3">
        <f t="shared" si="8"/>
        <v>0</v>
      </c>
      <c r="M143" s="3"/>
      <c r="N143" s="3"/>
      <c r="O143" s="3"/>
      <c r="P143" s="3"/>
      <c r="Q143" s="3"/>
      <c r="R143" s="3"/>
      <c r="S143" s="3"/>
      <c r="T143" s="3"/>
      <c r="U143" s="3"/>
    </row>
    <row r="144" spans="1:21" s="7" customFormat="1" x14ac:dyDescent="0.3">
      <c r="A144" s="3">
        <v>143</v>
      </c>
      <c r="B144" s="3" t="s">
        <v>318</v>
      </c>
      <c r="C144" s="3" t="s">
        <v>8</v>
      </c>
      <c r="D144" s="3" t="s">
        <v>85</v>
      </c>
      <c r="E144" s="3"/>
      <c r="F144" s="3"/>
      <c r="G144" s="3">
        <v>15</v>
      </c>
      <c r="H144" s="3"/>
      <c r="I144" s="21" t="s">
        <v>455</v>
      </c>
      <c r="J144" s="3">
        <f t="shared" si="6"/>
        <v>0</v>
      </c>
      <c r="K144" s="3">
        <f t="shared" si="7"/>
        <v>15</v>
      </c>
      <c r="L144" s="3">
        <f t="shared" si="8"/>
        <v>0</v>
      </c>
      <c r="M144" s="3"/>
      <c r="N144" s="3"/>
      <c r="O144" s="3"/>
      <c r="P144" s="3"/>
      <c r="Q144" s="3"/>
      <c r="R144" s="3"/>
      <c r="S144" s="3"/>
      <c r="T144" s="3"/>
      <c r="U144" s="3"/>
    </row>
    <row r="145" spans="1:21" s="6" customFormat="1" ht="15.6" x14ac:dyDescent="0.3">
      <c r="A145" s="2">
        <v>144</v>
      </c>
      <c r="B145" s="2" t="s">
        <v>319</v>
      </c>
      <c r="C145" s="10" t="s">
        <v>7</v>
      </c>
      <c r="D145" s="10" t="s">
        <v>357</v>
      </c>
      <c r="E145" s="2"/>
      <c r="F145" s="2">
        <v>210</v>
      </c>
      <c r="G145" s="2"/>
      <c r="H145" s="2">
        <v>2800</v>
      </c>
      <c r="I145" s="2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s="7" customFormat="1" x14ac:dyDescent="0.3">
      <c r="A146" s="3">
        <v>145</v>
      </c>
      <c r="B146" s="3" t="s">
        <v>320</v>
      </c>
      <c r="C146" s="3" t="s">
        <v>8</v>
      </c>
      <c r="D146" s="3" t="s">
        <v>358</v>
      </c>
      <c r="E146" s="3"/>
      <c r="F146" s="3"/>
      <c r="G146" s="3">
        <v>15</v>
      </c>
      <c r="H146" s="3"/>
      <c r="I146" s="21" t="s">
        <v>455</v>
      </c>
      <c r="J146" s="3">
        <f t="shared" si="6"/>
        <v>0</v>
      </c>
      <c r="K146" s="3">
        <f t="shared" si="7"/>
        <v>15</v>
      </c>
      <c r="L146" s="3">
        <f t="shared" si="8"/>
        <v>0</v>
      </c>
      <c r="M146" s="3"/>
      <c r="N146" s="3"/>
      <c r="O146" s="3"/>
      <c r="P146" s="3"/>
      <c r="Q146" s="3"/>
      <c r="R146" s="3"/>
      <c r="S146" s="3"/>
      <c r="T146" s="3"/>
      <c r="U146" s="3"/>
    </row>
    <row r="147" spans="1:21" s="7" customFormat="1" x14ac:dyDescent="0.3">
      <c r="A147" s="3">
        <v>146</v>
      </c>
      <c r="B147" s="3" t="s">
        <v>321</v>
      </c>
      <c r="C147" s="3" t="s">
        <v>8</v>
      </c>
      <c r="D147" s="3" t="s">
        <v>359</v>
      </c>
      <c r="E147" s="3"/>
      <c r="F147" s="3"/>
      <c r="G147" s="3">
        <v>30</v>
      </c>
      <c r="H147" s="3"/>
      <c r="I147" s="21" t="s">
        <v>455</v>
      </c>
      <c r="J147" s="3">
        <f t="shared" si="6"/>
        <v>0</v>
      </c>
      <c r="K147" s="3">
        <f t="shared" si="7"/>
        <v>30</v>
      </c>
      <c r="L147" s="3">
        <f t="shared" si="8"/>
        <v>0</v>
      </c>
      <c r="M147" s="3"/>
      <c r="N147" s="3"/>
      <c r="O147" s="3"/>
      <c r="P147" s="3"/>
      <c r="Q147" s="3"/>
      <c r="R147" s="3"/>
      <c r="S147" s="3"/>
      <c r="T147" s="3"/>
      <c r="U147" s="3"/>
    </row>
    <row r="148" spans="1:21" s="7" customFormat="1" x14ac:dyDescent="0.3">
      <c r="A148" s="3">
        <v>147</v>
      </c>
      <c r="B148" s="3" t="s">
        <v>338</v>
      </c>
      <c r="C148" s="3" t="s">
        <v>8</v>
      </c>
      <c r="D148" s="3" t="s">
        <v>360</v>
      </c>
      <c r="E148" s="3"/>
      <c r="F148" s="3"/>
      <c r="G148" s="3">
        <v>30</v>
      </c>
      <c r="H148" s="3"/>
      <c r="I148" s="21" t="s">
        <v>455</v>
      </c>
      <c r="J148" s="3">
        <f t="shared" si="6"/>
        <v>0</v>
      </c>
      <c r="K148" s="3">
        <f t="shared" si="7"/>
        <v>30</v>
      </c>
      <c r="L148" s="3">
        <f t="shared" si="8"/>
        <v>0</v>
      </c>
      <c r="M148" s="3"/>
      <c r="N148" s="3"/>
      <c r="O148" s="3"/>
      <c r="P148" s="3"/>
      <c r="Q148" s="3"/>
      <c r="R148" s="3"/>
      <c r="S148" s="3"/>
      <c r="T148" s="3"/>
      <c r="U148" s="3"/>
    </row>
    <row r="149" spans="1:21" s="7" customFormat="1" x14ac:dyDescent="0.3">
      <c r="A149" s="3">
        <v>148</v>
      </c>
      <c r="B149" s="3" t="s">
        <v>339</v>
      </c>
      <c r="C149" s="3" t="s">
        <v>8</v>
      </c>
      <c r="D149" s="3" t="s">
        <v>361</v>
      </c>
      <c r="E149" s="3"/>
      <c r="F149" s="3"/>
      <c r="G149" s="3">
        <v>30</v>
      </c>
      <c r="H149" s="3"/>
      <c r="I149" s="21" t="s">
        <v>455</v>
      </c>
      <c r="J149" s="3">
        <f t="shared" si="6"/>
        <v>0</v>
      </c>
      <c r="K149" s="3">
        <f t="shared" si="7"/>
        <v>30</v>
      </c>
      <c r="L149" s="3">
        <f t="shared" si="8"/>
        <v>0</v>
      </c>
      <c r="M149" s="3"/>
      <c r="N149" s="3"/>
      <c r="O149" s="3"/>
      <c r="P149" s="3"/>
      <c r="Q149" s="3"/>
      <c r="R149" s="3"/>
      <c r="S149" s="3"/>
      <c r="T149" s="3"/>
      <c r="U149" s="3"/>
    </row>
    <row r="150" spans="1:21" s="7" customFormat="1" x14ac:dyDescent="0.3">
      <c r="A150" s="3">
        <v>149</v>
      </c>
      <c r="B150" s="3" t="s">
        <v>340</v>
      </c>
      <c r="C150" s="3" t="s">
        <v>8</v>
      </c>
      <c r="D150" s="3" t="s">
        <v>362</v>
      </c>
      <c r="E150" s="3"/>
      <c r="F150" s="3"/>
      <c r="G150" s="3">
        <v>30</v>
      </c>
      <c r="H150" s="3"/>
      <c r="I150" s="21" t="s">
        <v>455</v>
      </c>
      <c r="J150" s="3">
        <f t="shared" si="6"/>
        <v>0</v>
      </c>
      <c r="K150" s="3">
        <f t="shared" si="7"/>
        <v>30</v>
      </c>
      <c r="L150" s="3">
        <f t="shared" si="8"/>
        <v>0</v>
      </c>
      <c r="M150" s="3"/>
      <c r="N150" s="3"/>
      <c r="O150" s="3"/>
      <c r="P150" s="3"/>
      <c r="Q150" s="3"/>
      <c r="R150" s="3"/>
      <c r="S150" s="3"/>
      <c r="T150" s="3"/>
      <c r="U150" s="3"/>
    </row>
    <row r="151" spans="1:21" s="7" customFormat="1" x14ac:dyDescent="0.3">
      <c r="A151" s="3">
        <v>150</v>
      </c>
      <c r="B151" s="3" t="s">
        <v>341</v>
      </c>
      <c r="C151" s="3" t="s">
        <v>8</v>
      </c>
      <c r="D151" s="3" t="s">
        <v>363</v>
      </c>
      <c r="E151" s="3"/>
      <c r="F151" s="3"/>
      <c r="G151" s="3">
        <v>20</v>
      </c>
      <c r="H151" s="3"/>
      <c r="I151" s="21" t="s">
        <v>455</v>
      </c>
      <c r="J151" s="3">
        <f t="shared" si="6"/>
        <v>0</v>
      </c>
      <c r="K151" s="3">
        <f t="shared" si="7"/>
        <v>20</v>
      </c>
      <c r="L151" s="3">
        <f t="shared" si="8"/>
        <v>0</v>
      </c>
      <c r="M151" s="3"/>
      <c r="N151" s="3"/>
      <c r="O151" s="3"/>
      <c r="P151" s="3"/>
      <c r="Q151" s="3"/>
      <c r="R151" s="3"/>
      <c r="S151" s="3"/>
      <c r="T151" s="3"/>
      <c r="U151" s="3"/>
    </row>
    <row r="152" spans="1:21" s="7" customFormat="1" x14ac:dyDescent="0.3">
      <c r="A152" s="3">
        <v>151</v>
      </c>
      <c r="B152" s="3" t="s">
        <v>342</v>
      </c>
      <c r="C152" s="3" t="s">
        <v>8</v>
      </c>
      <c r="D152" s="3" t="s">
        <v>364</v>
      </c>
      <c r="E152" s="3"/>
      <c r="F152" s="3"/>
      <c r="G152" s="3">
        <v>15</v>
      </c>
      <c r="H152" s="3"/>
      <c r="I152" s="21" t="s">
        <v>455</v>
      </c>
      <c r="J152" s="3">
        <f t="shared" si="6"/>
        <v>0</v>
      </c>
      <c r="K152" s="3">
        <f t="shared" si="7"/>
        <v>15</v>
      </c>
      <c r="L152" s="3">
        <f t="shared" si="8"/>
        <v>0</v>
      </c>
      <c r="M152" s="3"/>
      <c r="N152" s="3"/>
      <c r="O152" s="3"/>
      <c r="P152" s="3"/>
      <c r="Q152" s="3"/>
      <c r="R152" s="3"/>
      <c r="S152" s="3"/>
      <c r="T152" s="3"/>
      <c r="U152" s="3"/>
    </row>
    <row r="153" spans="1:21" s="7" customFormat="1" x14ac:dyDescent="0.3">
      <c r="A153" s="3">
        <v>152</v>
      </c>
      <c r="B153" s="3" t="s">
        <v>343</v>
      </c>
      <c r="C153" s="3" t="s">
        <v>8</v>
      </c>
      <c r="D153" s="3" t="s">
        <v>365</v>
      </c>
      <c r="E153" s="3"/>
      <c r="F153" s="3"/>
      <c r="G153" s="3">
        <v>40</v>
      </c>
      <c r="H153" s="3"/>
      <c r="I153" s="21" t="s">
        <v>455</v>
      </c>
      <c r="J153" s="3">
        <f t="shared" si="6"/>
        <v>0</v>
      </c>
      <c r="K153" s="3">
        <f t="shared" si="7"/>
        <v>40</v>
      </c>
      <c r="L153" s="3">
        <f t="shared" si="8"/>
        <v>0</v>
      </c>
      <c r="M153" s="3"/>
      <c r="N153" s="3"/>
      <c r="O153" s="3"/>
      <c r="P153" s="3"/>
      <c r="Q153" s="3"/>
      <c r="R153" s="3"/>
      <c r="S153" s="3"/>
      <c r="T153" s="3"/>
      <c r="U153" s="3"/>
    </row>
    <row r="154" spans="1:21" s="6" customFormat="1" ht="15.6" x14ac:dyDescent="0.3">
      <c r="A154" s="2">
        <v>153</v>
      </c>
      <c r="B154" s="2" t="s">
        <v>344</v>
      </c>
      <c r="C154" s="10" t="s">
        <v>7</v>
      </c>
      <c r="D154" s="10" t="s">
        <v>366</v>
      </c>
      <c r="E154" s="2"/>
      <c r="F154" s="2">
        <v>60</v>
      </c>
      <c r="G154" s="2"/>
      <c r="H154" s="2">
        <v>700</v>
      </c>
      <c r="I154" s="2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s="7" customFormat="1" x14ac:dyDescent="0.3">
      <c r="A155" s="3">
        <v>154</v>
      </c>
      <c r="B155" s="3" t="s">
        <v>345</v>
      </c>
      <c r="C155" s="3" t="s">
        <v>8</v>
      </c>
      <c r="D155" s="3" t="s">
        <v>367</v>
      </c>
      <c r="E155" s="3"/>
      <c r="F155" s="3"/>
      <c r="G155" s="3">
        <v>10</v>
      </c>
      <c r="H155" s="3"/>
      <c r="I155" s="21" t="s">
        <v>455</v>
      </c>
      <c r="J155" s="3">
        <f t="shared" si="6"/>
        <v>0</v>
      </c>
      <c r="K155" s="3">
        <f t="shared" si="7"/>
        <v>10</v>
      </c>
      <c r="L155" s="3">
        <f t="shared" si="8"/>
        <v>0</v>
      </c>
      <c r="M155" s="3"/>
      <c r="N155" s="3"/>
      <c r="O155" s="3"/>
      <c r="P155" s="3"/>
      <c r="Q155" s="3"/>
      <c r="R155" s="3"/>
      <c r="S155" s="3"/>
      <c r="T155" s="3"/>
      <c r="U155" s="3"/>
    </row>
    <row r="156" spans="1:21" s="7" customFormat="1" x14ac:dyDescent="0.3">
      <c r="A156" s="3">
        <v>155</v>
      </c>
      <c r="B156" s="3" t="s">
        <v>346</v>
      </c>
      <c r="C156" s="3" t="s">
        <v>8</v>
      </c>
      <c r="D156" s="3" t="s">
        <v>368</v>
      </c>
      <c r="E156" s="3"/>
      <c r="F156" s="3"/>
      <c r="G156" s="3">
        <v>25</v>
      </c>
      <c r="H156" s="3"/>
      <c r="I156" s="21" t="s">
        <v>455</v>
      </c>
      <c r="J156" s="3">
        <f t="shared" si="6"/>
        <v>0</v>
      </c>
      <c r="K156" s="3">
        <f t="shared" si="7"/>
        <v>25</v>
      </c>
      <c r="L156" s="3">
        <f t="shared" si="8"/>
        <v>0</v>
      </c>
      <c r="M156" s="3"/>
      <c r="N156" s="3"/>
      <c r="O156" s="3"/>
      <c r="P156" s="3"/>
      <c r="Q156" s="3"/>
      <c r="R156" s="3"/>
      <c r="S156" s="3"/>
      <c r="T156" s="3"/>
      <c r="U156" s="3"/>
    </row>
    <row r="157" spans="1:21" s="7" customFormat="1" x14ac:dyDescent="0.3">
      <c r="A157" s="3">
        <v>156</v>
      </c>
      <c r="B157" s="3" t="s">
        <v>347</v>
      </c>
      <c r="C157" s="3" t="s">
        <v>8</v>
      </c>
      <c r="D157" s="3" t="s">
        <v>369</v>
      </c>
      <c r="E157" s="3"/>
      <c r="F157" s="3"/>
      <c r="G157" s="3">
        <v>25</v>
      </c>
      <c r="H157" s="3"/>
      <c r="I157" s="21" t="s">
        <v>455</v>
      </c>
      <c r="J157" s="3">
        <f t="shared" si="6"/>
        <v>0</v>
      </c>
      <c r="K157" s="3">
        <f t="shared" si="7"/>
        <v>25</v>
      </c>
      <c r="L157" s="3">
        <f t="shared" si="8"/>
        <v>0</v>
      </c>
      <c r="M157" s="3"/>
      <c r="N157" s="3"/>
      <c r="O157" s="3"/>
      <c r="P157" s="3"/>
      <c r="Q157" s="3"/>
      <c r="R157" s="3"/>
      <c r="S157" s="3"/>
      <c r="T157" s="3"/>
      <c r="U157" s="3"/>
    </row>
    <row r="158" spans="1:21" s="5" customFormat="1" ht="17.399999999999999" x14ac:dyDescent="0.35">
      <c r="A158" s="9">
        <v>157</v>
      </c>
      <c r="B158" s="9" t="s">
        <v>348</v>
      </c>
      <c r="C158" s="8" t="s">
        <v>3</v>
      </c>
      <c r="D158" s="8" t="s">
        <v>395</v>
      </c>
      <c r="E158" s="8">
        <v>585</v>
      </c>
      <c r="F158" s="9"/>
      <c r="G158" s="9"/>
      <c r="H158" s="8">
        <v>7600</v>
      </c>
      <c r="I158" s="2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s="6" customFormat="1" ht="15.6" x14ac:dyDescent="0.3">
      <c r="A159" s="2">
        <v>158</v>
      </c>
      <c r="B159" s="2" t="s">
        <v>349</v>
      </c>
      <c r="C159" s="10" t="s">
        <v>7</v>
      </c>
      <c r="D159" s="10" t="s">
        <v>397</v>
      </c>
      <c r="E159" s="2"/>
      <c r="F159" s="2">
        <v>185</v>
      </c>
      <c r="G159" s="2"/>
      <c r="H159" s="2">
        <v>2600</v>
      </c>
      <c r="I159" s="2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s="7" customFormat="1" x14ac:dyDescent="0.3">
      <c r="A160" s="3">
        <v>159</v>
      </c>
      <c r="B160" s="3" t="s">
        <v>350</v>
      </c>
      <c r="C160" s="3" t="s">
        <v>8</v>
      </c>
      <c r="D160" s="3" t="s">
        <v>398</v>
      </c>
      <c r="E160" s="3"/>
      <c r="F160" s="3"/>
      <c r="G160" s="3">
        <v>15</v>
      </c>
      <c r="H160" s="3"/>
      <c r="I160" s="21" t="s">
        <v>455</v>
      </c>
      <c r="J160" s="3">
        <f t="shared" si="6"/>
        <v>0</v>
      </c>
      <c r="K160" s="3">
        <f t="shared" si="7"/>
        <v>15</v>
      </c>
      <c r="L160" s="3">
        <f t="shared" si="8"/>
        <v>0</v>
      </c>
      <c r="M160" s="3"/>
      <c r="N160" s="3"/>
      <c r="O160" s="3"/>
      <c r="P160" s="3"/>
      <c r="Q160" s="3"/>
      <c r="R160" s="3"/>
      <c r="S160" s="3"/>
      <c r="T160" s="3"/>
      <c r="U160" s="3"/>
    </row>
    <row r="161" spans="1:21" s="7" customFormat="1" x14ac:dyDescent="0.3">
      <c r="A161" s="3">
        <v>160</v>
      </c>
      <c r="B161" s="3" t="s">
        <v>351</v>
      </c>
      <c r="C161" s="3" t="s">
        <v>8</v>
      </c>
      <c r="D161" s="3" t="s">
        <v>399</v>
      </c>
      <c r="E161" s="3"/>
      <c r="F161" s="3"/>
      <c r="G161" s="3">
        <v>20</v>
      </c>
      <c r="H161" s="3"/>
      <c r="I161" s="21" t="s">
        <v>455</v>
      </c>
      <c r="J161" s="3">
        <f t="shared" si="6"/>
        <v>0</v>
      </c>
      <c r="K161" s="3">
        <f t="shared" si="7"/>
        <v>20</v>
      </c>
      <c r="L161" s="3">
        <f t="shared" si="8"/>
        <v>0</v>
      </c>
      <c r="M161" s="3"/>
      <c r="N161" s="3"/>
      <c r="O161" s="3"/>
      <c r="P161" s="3"/>
      <c r="Q161" s="3"/>
      <c r="R161" s="3"/>
      <c r="S161" s="3"/>
      <c r="T161" s="3"/>
      <c r="U161" s="3"/>
    </row>
    <row r="162" spans="1:21" s="7" customFormat="1" x14ac:dyDescent="0.3">
      <c r="A162" s="3">
        <v>161</v>
      </c>
      <c r="B162" s="3" t="s">
        <v>352</v>
      </c>
      <c r="C162" s="3" t="s">
        <v>8</v>
      </c>
      <c r="D162" s="3" t="s">
        <v>400</v>
      </c>
      <c r="E162" s="3"/>
      <c r="F162" s="3"/>
      <c r="G162" s="3">
        <v>30</v>
      </c>
      <c r="H162" s="3"/>
      <c r="I162" s="21" t="s">
        <v>455</v>
      </c>
      <c r="J162" s="3">
        <f t="shared" si="6"/>
        <v>0</v>
      </c>
      <c r="K162" s="3">
        <f t="shared" si="7"/>
        <v>30</v>
      </c>
      <c r="L162" s="3">
        <f t="shared" si="8"/>
        <v>0</v>
      </c>
      <c r="M162" s="3"/>
      <c r="N162" s="3"/>
      <c r="O162" s="3"/>
      <c r="P162" s="3"/>
      <c r="Q162" s="3"/>
      <c r="R162" s="3"/>
      <c r="S162" s="3"/>
      <c r="T162" s="3"/>
      <c r="U162" s="3"/>
    </row>
    <row r="163" spans="1:21" s="7" customFormat="1" x14ac:dyDescent="0.3">
      <c r="A163" s="3">
        <v>162</v>
      </c>
      <c r="B163" s="3" t="s">
        <v>353</v>
      </c>
      <c r="C163" s="3" t="s">
        <v>8</v>
      </c>
      <c r="D163" s="3" t="s">
        <v>401</v>
      </c>
      <c r="E163" s="3"/>
      <c r="F163" s="3"/>
      <c r="G163" s="3">
        <v>45</v>
      </c>
      <c r="H163" s="3"/>
      <c r="I163" s="21" t="s">
        <v>455</v>
      </c>
      <c r="J163" s="3">
        <f t="shared" si="6"/>
        <v>0</v>
      </c>
      <c r="K163" s="3">
        <f t="shared" si="7"/>
        <v>45</v>
      </c>
      <c r="L163" s="3">
        <f t="shared" si="8"/>
        <v>0</v>
      </c>
      <c r="M163" s="3"/>
      <c r="N163" s="3"/>
      <c r="O163" s="3"/>
      <c r="P163" s="3"/>
      <c r="Q163" s="3"/>
      <c r="R163" s="3"/>
      <c r="S163" s="3"/>
      <c r="T163" s="3"/>
      <c r="U163" s="3"/>
    </row>
    <row r="164" spans="1:21" s="7" customFormat="1" x14ac:dyDescent="0.3">
      <c r="A164" s="3">
        <v>163</v>
      </c>
      <c r="B164" s="3" t="s">
        <v>354</v>
      </c>
      <c r="C164" s="3" t="s">
        <v>8</v>
      </c>
      <c r="D164" s="3" t="s">
        <v>402</v>
      </c>
      <c r="E164" s="3"/>
      <c r="F164" s="3"/>
      <c r="G164" s="3">
        <v>30</v>
      </c>
      <c r="H164" s="3"/>
      <c r="I164" s="21" t="s">
        <v>455</v>
      </c>
      <c r="J164" s="3">
        <f t="shared" si="6"/>
        <v>0</v>
      </c>
      <c r="K164" s="3">
        <f t="shared" si="7"/>
        <v>30</v>
      </c>
      <c r="L164" s="3">
        <f t="shared" si="8"/>
        <v>0</v>
      </c>
      <c r="M164" s="3"/>
      <c r="N164" s="3"/>
      <c r="O164" s="3"/>
      <c r="P164" s="3"/>
      <c r="Q164" s="3"/>
      <c r="R164" s="3"/>
      <c r="S164" s="3"/>
      <c r="T164" s="3"/>
      <c r="U164" s="3"/>
    </row>
    <row r="165" spans="1:21" s="7" customFormat="1" x14ac:dyDescent="0.3">
      <c r="A165" s="3">
        <v>164</v>
      </c>
      <c r="B165" s="3" t="s">
        <v>355</v>
      </c>
      <c r="C165" s="3" t="s">
        <v>8</v>
      </c>
      <c r="D165" s="3" t="s">
        <v>403</v>
      </c>
      <c r="E165" s="3"/>
      <c r="F165" s="3"/>
      <c r="G165" s="3">
        <v>45</v>
      </c>
      <c r="H165" s="3"/>
      <c r="I165" s="21" t="s">
        <v>455</v>
      </c>
      <c r="J165" s="3">
        <f t="shared" si="6"/>
        <v>0</v>
      </c>
      <c r="K165" s="3">
        <f t="shared" si="7"/>
        <v>45</v>
      </c>
      <c r="L165" s="3">
        <f t="shared" si="8"/>
        <v>0</v>
      </c>
      <c r="M165" s="3"/>
      <c r="N165" s="3"/>
      <c r="O165" s="3"/>
      <c r="P165" s="3"/>
      <c r="Q165" s="3"/>
      <c r="R165" s="3"/>
      <c r="S165" s="3"/>
      <c r="T165" s="3"/>
      <c r="U165" s="3"/>
    </row>
    <row r="166" spans="1:21" s="6" customFormat="1" ht="15.6" x14ac:dyDescent="0.3">
      <c r="A166" s="2">
        <v>165</v>
      </c>
      <c r="B166" s="2" t="s">
        <v>356</v>
      </c>
      <c r="C166" s="10" t="s">
        <v>7</v>
      </c>
      <c r="D166" s="10" t="s">
        <v>406</v>
      </c>
      <c r="E166" s="2"/>
      <c r="F166" s="2">
        <v>160</v>
      </c>
      <c r="G166" s="2"/>
      <c r="H166" s="2">
        <v>2600</v>
      </c>
      <c r="I166" s="2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s="7" customFormat="1" x14ac:dyDescent="0.3">
      <c r="A167" s="3">
        <v>166</v>
      </c>
      <c r="B167" s="3" t="s">
        <v>370</v>
      </c>
      <c r="C167" s="3" t="s">
        <v>8</v>
      </c>
      <c r="D167" s="3" t="s">
        <v>404</v>
      </c>
      <c r="E167" s="3"/>
      <c r="F167" s="3"/>
      <c r="G167" s="3">
        <v>20</v>
      </c>
      <c r="H167" s="3"/>
      <c r="I167" s="21" t="s">
        <v>455</v>
      </c>
      <c r="J167" s="3">
        <f t="shared" si="6"/>
        <v>0</v>
      </c>
      <c r="K167" s="3">
        <f t="shared" si="7"/>
        <v>20</v>
      </c>
      <c r="L167" s="3">
        <f t="shared" si="8"/>
        <v>0</v>
      </c>
      <c r="M167" s="3"/>
      <c r="N167" s="3"/>
      <c r="O167" s="3"/>
      <c r="P167" s="3"/>
      <c r="Q167" s="3"/>
      <c r="R167" s="3"/>
      <c r="S167" s="3"/>
      <c r="T167" s="3"/>
      <c r="U167" s="3"/>
    </row>
    <row r="168" spans="1:21" s="7" customFormat="1" x14ac:dyDescent="0.3">
      <c r="A168" s="3">
        <v>167</v>
      </c>
      <c r="B168" s="3" t="s">
        <v>371</v>
      </c>
      <c r="C168" s="3" t="s">
        <v>8</v>
      </c>
      <c r="D168" s="3" t="s">
        <v>405</v>
      </c>
      <c r="E168" s="3"/>
      <c r="F168" s="3"/>
      <c r="G168" s="3">
        <v>20</v>
      </c>
      <c r="H168" s="3"/>
      <c r="I168" s="21" t="s">
        <v>455</v>
      </c>
      <c r="J168" s="3">
        <f t="shared" si="6"/>
        <v>0</v>
      </c>
      <c r="K168" s="3">
        <f t="shared" si="7"/>
        <v>20</v>
      </c>
      <c r="L168" s="3">
        <f t="shared" si="8"/>
        <v>0</v>
      </c>
      <c r="M168" s="3"/>
      <c r="N168" s="3"/>
      <c r="O168" s="3"/>
      <c r="P168" s="3"/>
      <c r="Q168" s="3"/>
      <c r="R168" s="3"/>
      <c r="S168" s="3"/>
      <c r="T168" s="3"/>
      <c r="U168" s="3"/>
    </row>
    <row r="169" spans="1:21" s="7" customFormat="1" x14ac:dyDescent="0.3">
      <c r="A169" s="3">
        <v>168</v>
      </c>
      <c r="B169" s="3" t="s">
        <v>372</v>
      </c>
      <c r="C169" s="3" t="s">
        <v>8</v>
      </c>
      <c r="D169" s="3" t="s">
        <v>407</v>
      </c>
      <c r="E169" s="3"/>
      <c r="F169" s="3"/>
      <c r="G169" s="3">
        <v>30</v>
      </c>
      <c r="H169" s="3"/>
      <c r="I169" s="21" t="s">
        <v>455</v>
      </c>
      <c r="J169" s="3">
        <f t="shared" si="6"/>
        <v>0</v>
      </c>
      <c r="K169" s="3">
        <f t="shared" si="7"/>
        <v>30</v>
      </c>
      <c r="L169" s="3">
        <f t="shared" si="8"/>
        <v>0</v>
      </c>
      <c r="M169" s="3"/>
      <c r="N169" s="3"/>
      <c r="O169" s="3"/>
      <c r="P169" s="3"/>
      <c r="Q169" s="3"/>
      <c r="R169" s="3"/>
      <c r="S169" s="3"/>
      <c r="T169" s="3"/>
      <c r="U169" s="3"/>
    </row>
    <row r="170" spans="1:21" s="7" customFormat="1" x14ac:dyDescent="0.3">
      <c r="A170" s="3">
        <v>169</v>
      </c>
      <c r="B170" s="3" t="s">
        <v>373</v>
      </c>
      <c r="C170" s="3" t="s">
        <v>8</v>
      </c>
      <c r="D170" s="3" t="s">
        <v>408</v>
      </c>
      <c r="E170" s="3"/>
      <c r="F170" s="3"/>
      <c r="G170" s="3">
        <v>45</v>
      </c>
      <c r="H170" s="3"/>
      <c r="I170" s="21" t="s">
        <v>455</v>
      </c>
      <c r="J170" s="3">
        <f t="shared" si="6"/>
        <v>0</v>
      </c>
      <c r="K170" s="3">
        <f t="shared" si="7"/>
        <v>45</v>
      </c>
      <c r="L170" s="3">
        <f t="shared" si="8"/>
        <v>0</v>
      </c>
      <c r="M170" s="3"/>
      <c r="N170" s="3"/>
      <c r="O170" s="3"/>
      <c r="P170" s="3"/>
      <c r="Q170" s="3"/>
      <c r="R170" s="3"/>
      <c r="S170" s="3"/>
      <c r="T170" s="3"/>
      <c r="U170" s="3"/>
    </row>
    <row r="171" spans="1:21" s="7" customFormat="1" x14ac:dyDescent="0.3">
      <c r="A171" s="3">
        <v>170</v>
      </c>
      <c r="B171" s="3" t="s">
        <v>374</v>
      </c>
      <c r="C171" s="3" t="s">
        <v>8</v>
      </c>
      <c r="D171" s="3" t="s">
        <v>409</v>
      </c>
      <c r="E171" s="3"/>
      <c r="F171" s="3"/>
      <c r="G171" s="3">
        <v>15</v>
      </c>
      <c r="H171" s="3"/>
      <c r="I171" s="21" t="s">
        <v>455</v>
      </c>
      <c r="J171" s="3">
        <f t="shared" si="6"/>
        <v>0</v>
      </c>
      <c r="K171" s="3">
        <f t="shared" si="7"/>
        <v>15</v>
      </c>
      <c r="L171" s="3">
        <f t="shared" si="8"/>
        <v>0</v>
      </c>
      <c r="M171" s="3"/>
      <c r="N171" s="3"/>
      <c r="O171" s="3"/>
      <c r="P171" s="3"/>
      <c r="Q171" s="3"/>
      <c r="R171" s="3"/>
      <c r="S171" s="3"/>
      <c r="T171" s="3"/>
      <c r="U171" s="3"/>
    </row>
    <row r="172" spans="1:21" s="7" customFormat="1" x14ac:dyDescent="0.3">
      <c r="A172" s="3">
        <v>171</v>
      </c>
      <c r="B172" s="3" t="s">
        <v>375</v>
      </c>
      <c r="C172" s="3" t="s">
        <v>8</v>
      </c>
      <c r="D172" s="3" t="s">
        <v>410</v>
      </c>
      <c r="E172" s="3"/>
      <c r="F172" s="3"/>
      <c r="G172" s="3">
        <v>30</v>
      </c>
      <c r="H172" s="3"/>
      <c r="I172" s="21" t="s">
        <v>455</v>
      </c>
      <c r="J172" s="3">
        <f t="shared" si="6"/>
        <v>0</v>
      </c>
      <c r="K172" s="3">
        <f t="shared" si="7"/>
        <v>30</v>
      </c>
      <c r="L172" s="3">
        <f t="shared" si="8"/>
        <v>0</v>
      </c>
      <c r="M172" s="3"/>
      <c r="N172" s="3"/>
      <c r="O172" s="3"/>
      <c r="P172" s="3"/>
      <c r="Q172" s="3"/>
      <c r="R172" s="3"/>
      <c r="S172" s="3"/>
      <c r="T172" s="3"/>
      <c r="U172" s="3"/>
    </row>
    <row r="173" spans="1:21" s="6" customFormat="1" ht="15.6" x14ac:dyDescent="0.3">
      <c r="A173" s="2">
        <v>172</v>
      </c>
      <c r="B173" s="2" t="s">
        <v>376</v>
      </c>
      <c r="C173" s="10" t="s">
        <v>7</v>
      </c>
      <c r="D173" s="10" t="s">
        <v>411</v>
      </c>
      <c r="E173" s="2"/>
      <c r="F173" s="2">
        <v>60</v>
      </c>
      <c r="G173" s="2"/>
      <c r="H173" s="2">
        <v>700</v>
      </c>
      <c r="I173" s="2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s="7" customFormat="1" x14ac:dyDescent="0.3">
      <c r="A174" s="3">
        <v>173</v>
      </c>
      <c r="B174" s="3" t="s">
        <v>377</v>
      </c>
      <c r="C174" s="3" t="s">
        <v>8</v>
      </c>
      <c r="D174" s="3" t="s">
        <v>412</v>
      </c>
      <c r="E174" s="3"/>
      <c r="F174" s="3"/>
      <c r="G174" s="3">
        <v>15</v>
      </c>
      <c r="H174" s="3"/>
      <c r="I174" s="21" t="s">
        <v>455</v>
      </c>
      <c r="J174" s="3">
        <f t="shared" si="6"/>
        <v>0</v>
      </c>
      <c r="K174" s="3">
        <f t="shared" si="7"/>
        <v>15</v>
      </c>
      <c r="L174" s="3">
        <f t="shared" si="8"/>
        <v>0</v>
      </c>
      <c r="M174" s="3"/>
      <c r="N174" s="3"/>
      <c r="O174" s="3"/>
      <c r="P174" s="3"/>
      <c r="Q174" s="3"/>
      <c r="R174" s="3"/>
      <c r="S174" s="3"/>
      <c r="T174" s="3"/>
      <c r="U174" s="3"/>
    </row>
    <row r="175" spans="1:21" s="7" customFormat="1" x14ac:dyDescent="0.3">
      <c r="A175" s="3">
        <v>174</v>
      </c>
      <c r="B175" s="3" t="s">
        <v>378</v>
      </c>
      <c r="C175" s="3" t="s">
        <v>8</v>
      </c>
      <c r="D175" s="3" t="s">
        <v>413</v>
      </c>
      <c r="E175" s="3"/>
      <c r="F175" s="3"/>
      <c r="G175" s="3">
        <v>30</v>
      </c>
      <c r="H175" s="3"/>
      <c r="I175" s="21" t="s">
        <v>455</v>
      </c>
      <c r="J175" s="3">
        <f t="shared" si="6"/>
        <v>0</v>
      </c>
      <c r="K175" s="3">
        <f t="shared" si="7"/>
        <v>30</v>
      </c>
      <c r="L175" s="3">
        <f t="shared" si="8"/>
        <v>0</v>
      </c>
      <c r="M175" s="3"/>
      <c r="N175" s="3"/>
      <c r="O175" s="3"/>
      <c r="P175" s="3"/>
      <c r="Q175" s="3"/>
      <c r="R175" s="3"/>
      <c r="S175" s="3"/>
      <c r="T175" s="3"/>
      <c r="U175" s="3"/>
    </row>
    <row r="176" spans="1:21" s="7" customFormat="1" x14ac:dyDescent="0.3">
      <c r="A176" s="3">
        <v>175</v>
      </c>
      <c r="B176" s="3" t="s">
        <v>379</v>
      </c>
      <c r="C176" s="3" t="s">
        <v>8</v>
      </c>
      <c r="D176" s="3" t="s">
        <v>414</v>
      </c>
      <c r="E176" s="3"/>
      <c r="F176" s="3"/>
      <c r="G176" s="3">
        <v>15</v>
      </c>
      <c r="H176" s="3"/>
      <c r="I176" s="21" t="s">
        <v>455</v>
      </c>
      <c r="J176" s="3">
        <f t="shared" si="6"/>
        <v>0</v>
      </c>
      <c r="K176" s="3">
        <f t="shared" si="7"/>
        <v>15</v>
      </c>
      <c r="L176" s="3">
        <f t="shared" si="8"/>
        <v>0</v>
      </c>
      <c r="M176" s="3"/>
      <c r="N176" s="3"/>
      <c r="O176" s="3"/>
      <c r="P176" s="3"/>
      <c r="Q176" s="3"/>
      <c r="R176" s="3"/>
      <c r="S176" s="3"/>
      <c r="T176" s="3"/>
      <c r="U176" s="3"/>
    </row>
    <row r="177" spans="1:21" s="6" customFormat="1" ht="15.6" x14ac:dyDescent="0.3">
      <c r="A177" s="2">
        <v>176</v>
      </c>
      <c r="B177" s="2" t="s">
        <v>380</v>
      </c>
      <c r="C177" s="10" t="s">
        <v>7</v>
      </c>
      <c r="D177" s="10" t="s">
        <v>415</v>
      </c>
      <c r="E177" s="2"/>
      <c r="F177" s="2">
        <v>80</v>
      </c>
      <c r="G177" s="2"/>
      <c r="H177" s="2">
        <v>400</v>
      </c>
      <c r="I177" s="2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s="7" customFormat="1" x14ac:dyDescent="0.3">
      <c r="A178" s="3">
        <v>177</v>
      </c>
      <c r="B178" s="3" t="s">
        <v>381</v>
      </c>
      <c r="C178" s="3" t="s">
        <v>8</v>
      </c>
      <c r="D178" s="3" t="s">
        <v>416</v>
      </c>
      <c r="E178" s="3"/>
      <c r="F178" s="3"/>
      <c r="G178" s="3">
        <v>20</v>
      </c>
      <c r="H178" s="3"/>
      <c r="I178" s="21" t="s">
        <v>455</v>
      </c>
      <c r="J178" s="3">
        <f t="shared" si="6"/>
        <v>0</v>
      </c>
      <c r="K178" s="3">
        <f t="shared" si="7"/>
        <v>20</v>
      </c>
      <c r="L178" s="3">
        <f t="shared" si="8"/>
        <v>0</v>
      </c>
      <c r="M178" s="3"/>
      <c r="N178" s="3"/>
      <c r="O178" s="3"/>
      <c r="P178" s="3"/>
      <c r="Q178" s="3"/>
      <c r="R178" s="3"/>
      <c r="S178" s="3"/>
      <c r="T178" s="3"/>
      <c r="U178" s="3"/>
    </row>
    <row r="179" spans="1:21" s="7" customFormat="1" x14ac:dyDescent="0.3">
      <c r="A179" s="3">
        <v>178</v>
      </c>
      <c r="B179" s="3" t="s">
        <v>382</v>
      </c>
      <c r="C179" s="3" t="s">
        <v>8</v>
      </c>
      <c r="D179" s="3" t="s">
        <v>417</v>
      </c>
      <c r="E179" s="3"/>
      <c r="F179" s="3"/>
      <c r="G179" s="3">
        <v>20</v>
      </c>
      <c r="H179" s="3"/>
      <c r="I179" s="21" t="s">
        <v>455</v>
      </c>
      <c r="J179" s="3">
        <f t="shared" si="6"/>
        <v>0</v>
      </c>
      <c r="K179" s="3">
        <f t="shared" si="7"/>
        <v>20</v>
      </c>
      <c r="L179" s="3">
        <f t="shared" si="8"/>
        <v>0</v>
      </c>
      <c r="M179" s="3"/>
      <c r="N179" s="3"/>
      <c r="O179" s="3"/>
      <c r="P179" s="3"/>
      <c r="Q179" s="3"/>
      <c r="R179" s="3"/>
      <c r="S179" s="3"/>
      <c r="T179" s="3"/>
      <c r="U179" s="3"/>
    </row>
    <row r="180" spans="1:21" s="7" customFormat="1" x14ac:dyDescent="0.3">
      <c r="A180" s="3">
        <v>179</v>
      </c>
      <c r="B180" s="3" t="s">
        <v>383</v>
      </c>
      <c r="C180" s="3" t="s">
        <v>8</v>
      </c>
      <c r="D180" s="3" t="s">
        <v>418</v>
      </c>
      <c r="E180" s="3"/>
      <c r="F180" s="3"/>
      <c r="G180" s="3">
        <v>20</v>
      </c>
      <c r="H180" s="3"/>
      <c r="I180" s="21" t="s">
        <v>455</v>
      </c>
      <c r="J180" s="3">
        <f t="shared" si="6"/>
        <v>0</v>
      </c>
      <c r="K180" s="3">
        <f t="shared" si="7"/>
        <v>20</v>
      </c>
      <c r="L180" s="3">
        <f t="shared" si="8"/>
        <v>0</v>
      </c>
      <c r="M180" s="3"/>
      <c r="N180" s="3"/>
      <c r="O180" s="3"/>
      <c r="P180" s="3"/>
      <c r="Q180" s="3"/>
      <c r="R180" s="3"/>
      <c r="S180" s="3"/>
      <c r="T180" s="3"/>
      <c r="U180" s="3"/>
    </row>
    <row r="181" spans="1:21" s="7" customFormat="1" x14ac:dyDescent="0.3">
      <c r="A181" s="3">
        <v>180</v>
      </c>
      <c r="B181" s="3" t="s">
        <v>384</v>
      </c>
      <c r="C181" s="3" t="s">
        <v>8</v>
      </c>
      <c r="D181" s="3" t="s">
        <v>419</v>
      </c>
      <c r="E181" s="3"/>
      <c r="F181" s="3"/>
      <c r="G181" s="3">
        <v>20</v>
      </c>
      <c r="H181" s="3"/>
      <c r="I181" s="21" t="s">
        <v>455</v>
      </c>
      <c r="J181" s="3">
        <f t="shared" si="6"/>
        <v>0</v>
      </c>
      <c r="K181" s="3">
        <f t="shared" si="7"/>
        <v>20</v>
      </c>
      <c r="L181" s="3">
        <f t="shared" si="8"/>
        <v>0</v>
      </c>
      <c r="M181" s="3"/>
      <c r="N181" s="3"/>
      <c r="O181" s="3"/>
      <c r="P181" s="3"/>
      <c r="Q181" s="3"/>
      <c r="R181" s="3"/>
      <c r="S181" s="3"/>
      <c r="T181" s="3"/>
      <c r="U181" s="3"/>
    </row>
    <row r="182" spans="1:21" s="6" customFormat="1" ht="15.6" x14ac:dyDescent="0.3">
      <c r="A182" s="2">
        <v>180</v>
      </c>
      <c r="B182" s="2" t="s">
        <v>384</v>
      </c>
      <c r="C182" s="10" t="s">
        <v>7</v>
      </c>
      <c r="D182" s="10" t="s">
        <v>420</v>
      </c>
      <c r="E182" s="2"/>
      <c r="F182" s="2">
        <v>100</v>
      </c>
      <c r="G182" s="2"/>
      <c r="H182" s="2">
        <v>1300</v>
      </c>
      <c r="I182" s="2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s="7" customFormat="1" x14ac:dyDescent="0.3">
      <c r="A183" s="3">
        <v>181</v>
      </c>
      <c r="B183" s="3" t="s">
        <v>385</v>
      </c>
      <c r="C183" s="3" t="s">
        <v>8</v>
      </c>
      <c r="D183" s="3" t="s">
        <v>421</v>
      </c>
      <c r="E183" s="3"/>
      <c r="F183" s="3"/>
      <c r="G183" s="3">
        <v>10</v>
      </c>
      <c r="H183" s="3"/>
      <c r="I183" s="21" t="s">
        <v>455</v>
      </c>
      <c r="J183" s="3">
        <f t="shared" si="6"/>
        <v>0</v>
      </c>
      <c r="K183" s="3">
        <f t="shared" si="7"/>
        <v>10</v>
      </c>
      <c r="L183" s="3">
        <f t="shared" si="8"/>
        <v>0</v>
      </c>
      <c r="M183" s="3"/>
      <c r="N183" s="3"/>
      <c r="O183" s="3"/>
      <c r="P183" s="3"/>
      <c r="Q183" s="3"/>
      <c r="R183" s="3"/>
      <c r="S183" s="3"/>
      <c r="T183" s="3"/>
      <c r="U183" s="3"/>
    </row>
    <row r="184" spans="1:21" s="7" customFormat="1" x14ac:dyDescent="0.3">
      <c r="A184" s="3">
        <v>182</v>
      </c>
      <c r="B184" s="3" t="s">
        <v>386</v>
      </c>
      <c r="C184" s="3" t="s">
        <v>8</v>
      </c>
      <c r="D184" s="3" t="s">
        <v>422</v>
      </c>
      <c r="E184" s="3"/>
      <c r="F184" s="3"/>
      <c r="G184" s="3">
        <v>30</v>
      </c>
      <c r="H184" s="3"/>
      <c r="I184" s="21" t="s">
        <v>455</v>
      </c>
      <c r="J184" s="3">
        <f t="shared" si="6"/>
        <v>0</v>
      </c>
      <c r="K184" s="3">
        <f t="shared" si="7"/>
        <v>30</v>
      </c>
      <c r="L184" s="3">
        <f t="shared" si="8"/>
        <v>0</v>
      </c>
      <c r="M184" s="3"/>
      <c r="N184" s="3"/>
      <c r="O184" s="3"/>
      <c r="P184" s="3"/>
      <c r="Q184" s="3"/>
      <c r="R184" s="3"/>
      <c r="S184" s="3"/>
      <c r="T184" s="3"/>
      <c r="U184" s="3"/>
    </row>
    <row r="185" spans="1:21" s="7" customFormat="1" x14ac:dyDescent="0.3">
      <c r="A185" s="3">
        <v>183</v>
      </c>
      <c r="B185" s="3" t="s">
        <v>387</v>
      </c>
      <c r="C185" s="3" t="s">
        <v>8</v>
      </c>
      <c r="D185" s="3" t="s">
        <v>423</v>
      </c>
      <c r="E185" s="3"/>
      <c r="F185" s="3"/>
      <c r="G185" s="3">
        <v>30</v>
      </c>
      <c r="H185" s="3"/>
      <c r="I185" s="21" t="s">
        <v>455</v>
      </c>
      <c r="J185" s="3">
        <f t="shared" si="6"/>
        <v>0</v>
      </c>
      <c r="K185" s="3">
        <f t="shared" si="7"/>
        <v>30</v>
      </c>
      <c r="L185" s="3">
        <f t="shared" si="8"/>
        <v>0</v>
      </c>
      <c r="M185" s="3"/>
      <c r="N185" s="3"/>
      <c r="O185" s="3"/>
      <c r="P185" s="3"/>
      <c r="Q185" s="3"/>
      <c r="R185" s="3"/>
      <c r="S185" s="3"/>
      <c r="T185" s="3"/>
      <c r="U185" s="3"/>
    </row>
    <row r="186" spans="1:21" s="7" customFormat="1" x14ac:dyDescent="0.3">
      <c r="A186" s="3">
        <v>184</v>
      </c>
      <c r="B186" s="3" t="s">
        <v>388</v>
      </c>
      <c r="C186" s="3" t="s">
        <v>8</v>
      </c>
      <c r="D186" s="3" t="s">
        <v>424</v>
      </c>
      <c r="E186" s="3"/>
      <c r="F186" s="3"/>
      <c r="G186" s="3">
        <v>20</v>
      </c>
      <c r="H186" s="3"/>
      <c r="I186" s="21" t="s">
        <v>455</v>
      </c>
      <c r="J186" s="3">
        <f t="shared" si="6"/>
        <v>0</v>
      </c>
      <c r="K186" s="3">
        <f t="shared" si="7"/>
        <v>20</v>
      </c>
      <c r="L186" s="3">
        <f t="shared" si="8"/>
        <v>0</v>
      </c>
      <c r="M186" s="3"/>
      <c r="N186" s="3"/>
      <c r="O186" s="3"/>
      <c r="P186" s="3"/>
      <c r="Q186" s="3"/>
      <c r="R186" s="3"/>
      <c r="S186" s="3"/>
      <c r="T186" s="3"/>
      <c r="U186" s="3"/>
    </row>
    <row r="187" spans="1:21" s="7" customFormat="1" x14ac:dyDescent="0.3">
      <c r="A187" s="3">
        <v>185</v>
      </c>
      <c r="B187" s="3" t="s">
        <v>389</v>
      </c>
      <c r="C187" s="3" t="s">
        <v>8</v>
      </c>
      <c r="D187" s="3" t="s">
        <v>425</v>
      </c>
      <c r="E187" s="3"/>
      <c r="F187" s="3"/>
      <c r="G187" s="3">
        <v>10</v>
      </c>
      <c r="H187" s="3"/>
      <c r="I187" s="21" t="s">
        <v>455</v>
      </c>
      <c r="J187" s="3">
        <f t="shared" si="6"/>
        <v>0</v>
      </c>
      <c r="K187" s="3">
        <f t="shared" si="7"/>
        <v>10</v>
      </c>
      <c r="L187" s="3">
        <f t="shared" si="8"/>
        <v>0</v>
      </c>
      <c r="M187" s="3"/>
      <c r="N187" s="3"/>
      <c r="O187" s="3"/>
      <c r="P187" s="3"/>
      <c r="Q187" s="3"/>
      <c r="R187" s="3"/>
      <c r="S187" s="3"/>
      <c r="T187" s="3"/>
      <c r="U187" s="3"/>
    </row>
    <row r="188" spans="1:21" s="5" customFormat="1" ht="17.399999999999999" x14ac:dyDescent="0.35">
      <c r="A188" s="9">
        <v>186</v>
      </c>
      <c r="B188" s="9" t="s">
        <v>390</v>
      </c>
      <c r="C188" s="8" t="s">
        <v>3</v>
      </c>
      <c r="D188" s="8" t="s">
        <v>598</v>
      </c>
      <c r="E188" s="8"/>
      <c r="F188" s="9"/>
      <c r="G188" s="9"/>
      <c r="H188" s="8">
        <v>0</v>
      </c>
      <c r="I188" s="2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s="6" customFormat="1" ht="15.6" x14ac:dyDescent="0.3">
      <c r="A189" s="2">
        <v>187</v>
      </c>
      <c r="B189" s="2" t="s">
        <v>391</v>
      </c>
      <c r="C189" s="10" t="s">
        <v>7</v>
      </c>
      <c r="D189" s="10" t="s">
        <v>551</v>
      </c>
      <c r="E189" s="2"/>
      <c r="F189" s="2">
        <v>125</v>
      </c>
      <c r="G189" s="2"/>
      <c r="H189" s="2">
        <v>1300</v>
      </c>
      <c r="I189" s="2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s="7" customFormat="1" x14ac:dyDescent="0.3">
      <c r="A190" s="3">
        <v>188</v>
      </c>
      <c r="B190" s="3" t="s">
        <v>392</v>
      </c>
      <c r="C190" s="3" t="s">
        <v>8</v>
      </c>
      <c r="D190" s="3" t="s">
        <v>552</v>
      </c>
      <c r="E190" s="3"/>
      <c r="F190" s="3"/>
      <c r="G190" s="3">
        <v>25</v>
      </c>
      <c r="H190" s="3"/>
      <c r="I190" s="21" t="s">
        <v>455</v>
      </c>
      <c r="J190" s="3">
        <f t="shared" si="6"/>
        <v>0</v>
      </c>
      <c r="K190" s="3">
        <f t="shared" si="7"/>
        <v>25</v>
      </c>
      <c r="L190" s="3">
        <f t="shared" si="8"/>
        <v>0</v>
      </c>
      <c r="M190" s="3"/>
      <c r="N190" s="3"/>
      <c r="O190" s="3"/>
      <c r="P190" s="3"/>
      <c r="Q190" s="3"/>
      <c r="R190" s="3"/>
      <c r="S190" s="3"/>
      <c r="T190" s="3"/>
      <c r="U190" s="3"/>
    </row>
    <row r="191" spans="1:21" s="7" customFormat="1" x14ac:dyDescent="0.3">
      <c r="A191" s="3">
        <v>189</v>
      </c>
      <c r="B191" s="3" t="s">
        <v>393</v>
      </c>
      <c r="C191" s="3" t="s">
        <v>8</v>
      </c>
      <c r="D191" s="3" t="s">
        <v>553</v>
      </c>
      <c r="E191" s="3"/>
      <c r="F191" s="3"/>
      <c r="G191" s="3">
        <v>35</v>
      </c>
      <c r="H191" s="3"/>
      <c r="I191" s="21" t="s">
        <v>455</v>
      </c>
      <c r="J191" s="3">
        <f t="shared" si="6"/>
        <v>0</v>
      </c>
      <c r="K191" s="3">
        <f t="shared" si="7"/>
        <v>35</v>
      </c>
      <c r="L191" s="3">
        <f t="shared" si="8"/>
        <v>0</v>
      </c>
      <c r="M191" s="3"/>
      <c r="N191" s="3"/>
      <c r="O191" s="3"/>
      <c r="P191" s="3"/>
      <c r="Q191" s="3"/>
      <c r="R191" s="3"/>
      <c r="S191" s="3"/>
      <c r="T191" s="3"/>
      <c r="U191" s="3"/>
    </row>
    <row r="192" spans="1:21" s="7" customFormat="1" x14ac:dyDescent="0.3">
      <c r="A192" s="3">
        <v>190</v>
      </c>
      <c r="B192" s="3" t="s">
        <v>394</v>
      </c>
      <c r="C192" s="3" t="s">
        <v>8</v>
      </c>
      <c r="D192" s="3" t="s">
        <v>554</v>
      </c>
      <c r="E192" s="3"/>
      <c r="F192" s="3"/>
      <c r="G192" s="3">
        <v>20</v>
      </c>
      <c r="H192" s="3"/>
      <c r="I192" s="21" t="s">
        <v>455</v>
      </c>
      <c r="J192" s="3">
        <f t="shared" si="6"/>
        <v>0</v>
      </c>
      <c r="K192" s="3">
        <f t="shared" si="7"/>
        <v>20</v>
      </c>
      <c r="L192" s="3">
        <f t="shared" si="8"/>
        <v>0</v>
      </c>
      <c r="M192" s="3"/>
      <c r="N192" s="3"/>
      <c r="O192" s="3"/>
      <c r="P192" s="3"/>
      <c r="Q192" s="3"/>
      <c r="R192" s="3"/>
      <c r="S192" s="3"/>
      <c r="T192" s="3"/>
      <c r="U192" s="3"/>
    </row>
    <row r="193" spans="1:21" s="7" customFormat="1" x14ac:dyDescent="0.3">
      <c r="A193" s="3">
        <v>191</v>
      </c>
      <c r="B193" s="3" t="s">
        <v>549</v>
      </c>
      <c r="C193" s="3" t="s">
        <v>8</v>
      </c>
      <c r="D193" s="3" t="s">
        <v>555</v>
      </c>
      <c r="E193" s="3"/>
      <c r="F193" s="3"/>
      <c r="G193" s="3">
        <v>20</v>
      </c>
      <c r="H193" s="3"/>
      <c r="I193" s="21" t="s">
        <v>455</v>
      </c>
      <c r="J193" s="3">
        <f t="shared" si="6"/>
        <v>0</v>
      </c>
      <c r="K193" s="3">
        <f t="shared" si="7"/>
        <v>20</v>
      </c>
      <c r="L193" s="3">
        <f t="shared" si="8"/>
        <v>0</v>
      </c>
      <c r="M193" s="3"/>
      <c r="N193" s="3"/>
      <c r="O193" s="3"/>
      <c r="P193" s="3"/>
      <c r="Q193" s="3"/>
      <c r="R193" s="3"/>
      <c r="S193" s="3"/>
      <c r="T193" s="3"/>
      <c r="U193" s="3"/>
    </row>
    <row r="194" spans="1:21" s="7" customFormat="1" x14ac:dyDescent="0.3">
      <c r="A194" s="3">
        <v>192</v>
      </c>
      <c r="B194" s="3" t="s">
        <v>550</v>
      </c>
      <c r="C194" s="3" t="s">
        <v>8</v>
      </c>
      <c r="D194" s="3" t="s">
        <v>556</v>
      </c>
      <c r="E194" s="3"/>
      <c r="F194" s="3"/>
      <c r="G194" s="3">
        <v>25</v>
      </c>
      <c r="H194" s="3"/>
      <c r="I194" s="21" t="s">
        <v>455</v>
      </c>
      <c r="J194" s="3">
        <f t="shared" si="6"/>
        <v>0</v>
      </c>
      <c r="K194" s="3">
        <f t="shared" si="7"/>
        <v>25</v>
      </c>
      <c r="L194" s="3">
        <f t="shared" si="8"/>
        <v>0</v>
      </c>
      <c r="M194" s="3"/>
      <c r="N194" s="3"/>
      <c r="O194" s="3"/>
      <c r="P194" s="3"/>
      <c r="Q194" s="3"/>
      <c r="R194" s="3"/>
      <c r="S194" s="3"/>
      <c r="T194" s="3"/>
      <c r="U194" s="3"/>
    </row>
  </sheetData>
  <sheetProtection algorithmName="SHA-512" hashValue="vRROi3s5vqTbUy/2KNus74HkXJrWkEkyJPvsGyEhA07l6NARWzLRbmuefyuWntmqN+OvXbFiVv0ez2EFmplMcQ==" saltValue="SYO21yWKcnMuz1IZE/v2Hg==" spinCount="100000" sheet="1" objects="1" scenarios="1"/>
  <autoFilter ref="A1:L194" xr:uid="{00000000-0009-0000-0000-000005000000}"/>
  <hyperlinks>
    <hyperlink ref="D52" r:id="rId1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Codes!$D$2:$D$5</xm:f>
          </x14:formula1>
          <xm:sqref>C2:C194</xm:sqref>
        </x14:dataValidation>
        <x14:dataValidation type="list" allowBlank="1" showInputMessage="1" showErrorMessage="1" errorTitle="Error!" error="Choose a value from the list." xr:uid="{00000000-0002-0000-0500-000001000000}">
          <x14:formula1>
            <xm:f>Codes!$I$2:$I$3</xm:f>
          </x14:formula1>
          <xm:sqref>I2:I194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8"/>
  <sheetViews>
    <sheetView workbookViewId="0">
      <selection activeCell="B12" sqref="B12"/>
    </sheetView>
  </sheetViews>
  <sheetFormatPr defaultRowHeight="14.4" x14ac:dyDescent="0.3"/>
  <cols>
    <col min="2" max="2" width="22.88671875" bestFit="1" customWidth="1"/>
    <col min="3" max="3" width="72.6640625" bestFit="1" customWidth="1"/>
  </cols>
  <sheetData>
    <row r="2" spans="1:3" x14ac:dyDescent="0.3">
      <c r="A2" t="s">
        <v>574</v>
      </c>
    </row>
    <row r="4" spans="1:3" x14ac:dyDescent="0.3">
      <c r="A4" t="s">
        <v>566</v>
      </c>
      <c r="B4" t="s">
        <v>474</v>
      </c>
      <c r="C4" t="s">
        <v>475</v>
      </c>
    </row>
    <row r="5" spans="1:3" x14ac:dyDescent="0.3">
      <c r="A5" t="s">
        <v>563</v>
      </c>
      <c r="B5" t="s">
        <v>473</v>
      </c>
      <c r="C5" s="14" t="s">
        <v>476</v>
      </c>
    </row>
    <row r="6" spans="1:3" x14ac:dyDescent="0.3">
      <c r="A6" t="s">
        <v>562</v>
      </c>
      <c r="B6" t="s">
        <v>557</v>
      </c>
      <c r="C6" s="14" t="s">
        <v>558</v>
      </c>
    </row>
    <row r="7" spans="1:3" x14ac:dyDescent="0.3">
      <c r="A7" t="s">
        <v>561</v>
      </c>
      <c r="B7" t="s">
        <v>560</v>
      </c>
      <c r="C7" s="14" t="s">
        <v>559</v>
      </c>
    </row>
    <row r="8" spans="1:3" x14ac:dyDescent="0.3">
      <c r="A8" t="s">
        <v>445</v>
      </c>
      <c r="B8" t="s">
        <v>565</v>
      </c>
      <c r="C8" s="14" t="s">
        <v>564</v>
      </c>
    </row>
  </sheetData>
  <hyperlinks>
    <hyperlink ref="C5" r:id="rId1" xr:uid="{00000000-0004-0000-0600-000000000000}"/>
    <hyperlink ref="C6" r:id="rId2" xr:uid="{00000000-0004-0000-0600-000001000000}"/>
    <hyperlink ref="C7" r:id="rId3" xr:uid="{00000000-0004-0000-0600-000002000000}"/>
    <hyperlink ref="C8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L4" sqref="L4"/>
    </sheetView>
  </sheetViews>
  <sheetFormatPr defaultRowHeight="14.4" x14ac:dyDescent="0.3"/>
  <cols>
    <col min="1" max="1" width="13.6640625" bestFit="1" customWidth="1"/>
    <col min="2" max="2" width="8.88671875" style="1"/>
    <col min="3" max="3" width="2.33203125" customWidth="1"/>
    <col min="4" max="4" width="10.44140625" bestFit="1" customWidth="1"/>
    <col min="6" max="6" width="2.88671875" customWidth="1"/>
    <col min="8" max="8" width="2.109375" customWidth="1"/>
  </cols>
  <sheetData>
    <row r="1" spans="1:9" x14ac:dyDescent="0.3">
      <c r="A1" t="s">
        <v>0</v>
      </c>
      <c r="B1" s="1" t="s">
        <v>9</v>
      </c>
      <c r="D1" t="s">
        <v>2</v>
      </c>
      <c r="E1" t="s">
        <v>9</v>
      </c>
      <c r="G1" t="s">
        <v>442</v>
      </c>
      <c r="I1" t="s">
        <v>453</v>
      </c>
    </row>
    <row r="2" spans="1:9" x14ac:dyDescent="0.3">
      <c r="A2" t="s">
        <v>1</v>
      </c>
      <c r="B2" s="1" t="s">
        <v>5</v>
      </c>
      <c r="D2" t="s">
        <v>10</v>
      </c>
      <c r="E2" t="s">
        <v>11</v>
      </c>
      <c r="G2" t="s">
        <v>443</v>
      </c>
      <c r="I2" t="s">
        <v>454</v>
      </c>
    </row>
    <row r="3" spans="1:9" x14ac:dyDescent="0.3">
      <c r="D3" t="s">
        <v>3</v>
      </c>
      <c r="E3" t="s">
        <v>12</v>
      </c>
      <c r="G3" t="s">
        <v>444</v>
      </c>
      <c r="I3" t="s">
        <v>455</v>
      </c>
    </row>
    <row r="4" spans="1:9" x14ac:dyDescent="0.3">
      <c r="D4" t="s">
        <v>7</v>
      </c>
      <c r="E4" t="s">
        <v>13</v>
      </c>
    </row>
    <row r="5" spans="1:9" x14ac:dyDescent="0.3">
      <c r="D5" t="s">
        <v>8</v>
      </c>
      <c r="E5" t="s">
        <v>14</v>
      </c>
    </row>
  </sheetData>
  <sheetProtection algorithmName="SHA-512" hashValue="nQVn5vAn3AJyGxxDoLlpHLbuzeGdwmmxQskCUOJoyTofmUefiSMBhvnH8Rf4GpH0YDJbBCv4Uzh+vam92mf0GA==" saltValue="l1AvtbVN9Hnbw7nbcvmJn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Progress</vt:lpstr>
      <vt:lpstr>Instructions</vt:lpstr>
      <vt:lpstr>Student</vt:lpstr>
      <vt:lpstr>101 Basics</vt:lpstr>
      <vt:lpstr>Developer</vt:lpstr>
      <vt:lpstr>Help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2020-02-10T16:03:17Z</dcterms:modified>
</cp:coreProperties>
</file>