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/Desktop/"/>
    </mc:Choice>
  </mc:AlternateContent>
  <xr:revisionPtr revIDLastSave="0" documentId="13_ncr:1_{325A68D9-962D-EC40-96EC-0452D86DAED0}" xr6:coauthVersionLast="47" xr6:coauthVersionMax="47" xr10:uidLastSave="{00000000-0000-0000-0000-000000000000}"/>
  <bookViews>
    <workbookView xWindow="-20" yWindow="760" windowWidth="30240" windowHeight="17140" activeTab="3" xr2:uid="{55B08BDF-1C33-4872-A3F7-AC41D0CE3B63}"/>
  </bookViews>
  <sheets>
    <sheet name="Lindahl" sheetId="3" r:id="rId1"/>
    <sheet name="Lindahl Power Curvel" sheetId="7" r:id="rId2"/>
    <sheet name="Arbuckle" sheetId="4" r:id="rId3"/>
    <sheet name="Char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1" i="3" l="1"/>
  <c r="AE22" i="3" s="1"/>
  <c r="AD21" i="3"/>
  <c r="AD22" i="3" s="1"/>
  <c r="AC21" i="3"/>
  <c r="AC22" i="3" s="1"/>
  <c r="AB21" i="3"/>
  <c r="AB22" i="3" s="1"/>
  <c r="AA21" i="3"/>
  <c r="AA22" i="3" s="1"/>
  <c r="Z21" i="3"/>
  <c r="Z22" i="3" s="1"/>
  <c r="Y21" i="3"/>
  <c r="Y22" i="3" s="1"/>
  <c r="X21" i="3"/>
  <c r="X22" i="3" s="1"/>
  <c r="W21" i="3"/>
  <c r="W22" i="3" s="1"/>
  <c r="V21" i="3"/>
  <c r="V22" i="3" s="1"/>
  <c r="U21" i="3"/>
  <c r="U22" i="3" s="1"/>
  <c r="T21" i="3"/>
  <c r="T22" i="3" s="1"/>
  <c r="S21" i="3"/>
  <c r="S22" i="3" s="1"/>
  <c r="R21" i="3"/>
  <c r="R22" i="3" s="1"/>
  <c r="Q21" i="3"/>
  <c r="Q22" i="3" s="1"/>
  <c r="P21" i="3"/>
  <c r="P22" i="3" s="1"/>
  <c r="O21" i="3"/>
  <c r="O22" i="3" s="1"/>
  <c r="N21" i="3"/>
  <c r="N22" i="3" s="1"/>
  <c r="M21" i="3"/>
  <c r="M22" i="3" s="1"/>
  <c r="L21" i="3"/>
  <c r="L22" i="3" s="1"/>
  <c r="K21" i="3"/>
  <c r="K22" i="3" s="1"/>
  <c r="J21" i="3"/>
  <c r="I21" i="3"/>
  <c r="H21" i="3"/>
  <c r="A1" i="7" a="1"/>
  <c r="A1" i="7" s="1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H23" i="4"/>
  <c r="BK32" i="4"/>
  <c r="BJ32" i="4"/>
  <c r="BI32" i="4"/>
  <c r="BH32" i="4"/>
  <c r="BG32" i="4"/>
  <c r="BG33" i="4" s="1"/>
  <c r="BF32" i="4"/>
  <c r="BE32" i="4"/>
  <c r="BD32" i="4"/>
  <c r="BC32" i="4"/>
  <c r="BB32" i="4"/>
  <c r="BA32" i="4"/>
  <c r="AZ32" i="4"/>
  <c r="AY32" i="4"/>
  <c r="AX32" i="4"/>
  <c r="AW32" i="4"/>
  <c r="AV32" i="4"/>
  <c r="AV33" i="4" s="1"/>
  <c r="AU32" i="4"/>
  <c r="AT32" i="4"/>
  <c r="AS32" i="4"/>
  <c r="AR32" i="4"/>
  <c r="AQ32" i="4"/>
  <c r="AP32" i="4"/>
  <c r="AO32" i="4"/>
  <c r="AN32" i="4"/>
  <c r="AM32" i="4"/>
  <c r="AL32" i="4"/>
  <c r="AK32" i="4"/>
  <c r="AK33" i="4" s="1"/>
  <c r="AJ32" i="4"/>
  <c r="AI32" i="4"/>
  <c r="AH32" i="4"/>
  <c r="AG32" i="4"/>
  <c r="AF32" i="4"/>
  <c r="AE32" i="4"/>
  <c r="AD32" i="4"/>
  <c r="AC32" i="4"/>
  <c r="AB32" i="4"/>
  <c r="AA32" i="4"/>
  <c r="Z32" i="4"/>
  <c r="Z33" i="4" s="1"/>
  <c r="Y32" i="4"/>
  <c r="X32" i="4"/>
  <c r="X33" i="4" s="1"/>
  <c r="W32" i="4"/>
  <c r="V32" i="4"/>
  <c r="U32" i="4"/>
  <c r="T32" i="4"/>
  <c r="S32" i="4"/>
  <c r="R32" i="4"/>
  <c r="Q32" i="4"/>
  <c r="P32" i="4"/>
  <c r="O32" i="4"/>
  <c r="O33" i="4" s="1"/>
  <c r="N32" i="4"/>
  <c r="M32" i="4"/>
  <c r="L32" i="4"/>
  <c r="K32" i="4"/>
  <c r="J32" i="4"/>
  <c r="I32" i="4"/>
  <c r="H32" i="4"/>
  <c r="J22" i="4"/>
  <c r="I22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J33" i="4" s="1"/>
  <c r="AI13" i="4"/>
  <c r="AH13" i="4"/>
  <c r="AG13" i="4"/>
  <c r="AF13" i="4"/>
  <c r="AE13" i="4"/>
  <c r="AD13" i="4"/>
  <c r="AC13" i="4"/>
  <c r="AB13" i="4"/>
  <c r="AA13" i="4"/>
  <c r="Z13" i="4"/>
  <c r="Y13" i="4"/>
  <c r="Y33" i="4" s="1"/>
  <c r="X13" i="4"/>
  <c r="W13" i="4"/>
  <c r="V13" i="4"/>
  <c r="U13" i="4"/>
  <c r="T13" i="4"/>
  <c r="S13" i="4"/>
  <c r="R13" i="4"/>
  <c r="Q13" i="4"/>
  <c r="P13" i="4"/>
  <c r="O13" i="4"/>
  <c r="N13" i="4"/>
  <c r="N33" i="4" s="1"/>
  <c r="M13" i="4"/>
  <c r="L13" i="4"/>
  <c r="K13" i="4"/>
  <c r="J13" i="4"/>
  <c r="I13" i="4"/>
  <c r="H13" i="4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H22" i="3" l="1"/>
  <c r="N32" i="3"/>
  <c r="AU33" i="4"/>
  <c r="M33" i="4"/>
  <c r="AI33" i="4"/>
  <c r="AT33" i="4"/>
  <c r="BE33" i="4"/>
  <c r="J33" i="4"/>
  <c r="U33" i="4"/>
  <c r="AF33" i="4"/>
  <c r="AQ33" i="4"/>
  <c r="BB33" i="4"/>
  <c r="BF33" i="4"/>
  <c r="K33" i="4"/>
  <c r="V33" i="4"/>
  <c r="AG33" i="4"/>
  <c r="AR33" i="4"/>
  <c r="BC33" i="4"/>
  <c r="AA33" i="4"/>
  <c r="BI33" i="4"/>
  <c r="R33" i="4"/>
  <c r="H33" i="4"/>
  <c r="S33" i="4"/>
  <c r="AD33" i="4"/>
  <c r="AO33" i="4"/>
  <c r="AZ33" i="4"/>
  <c r="BK33" i="4"/>
  <c r="P33" i="4"/>
  <c r="AL33" i="4"/>
  <c r="AX33" i="4"/>
  <c r="BJ33" i="4"/>
  <c r="I33" i="4"/>
  <c r="T33" i="4"/>
  <c r="AE33" i="4"/>
  <c r="AP33" i="4"/>
  <c r="BA33" i="4"/>
  <c r="AW33" i="4"/>
  <c r="Q33" i="4"/>
  <c r="AY33" i="4"/>
  <c r="AM33" i="4"/>
  <c r="AN33" i="4"/>
  <c r="BH33" i="4"/>
  <c r="AB33" i="4"/>
  <c r="AC33" i="4"/>
  <c r="L33" i="4"/>
  <c r="W33" i="4"/>
  <c r="AH33" i="4"/>
  <c r="AS33" i="4"/>
  <c r="BD33" i="4"/>
  <c r="BL32" i="4"/>
  <c r="O32" i="3"/>
  <c r="AK32" i="3"/>
  <c r="Z32" i="3"/>
  <c r="AC32" i="3"/>
  <c r="I32" i="3"/>
  <c r="Y32" i="3"/>
  <c r="AJ32" i="3"/>
  <c r="P32" i="3"/>
  <c r="AB32" i="3"/>
  <c r="R32" i="3"/>
  <c r="S32" i="3"/>
  <c r="AE32" i="3"/>
  <c r="J32" i="3"/>
  <c r="U32" i="3"/>
  <c r="AF32" i="3"/>
  <c r="I22" i="3"/>
  <c r="AD32" i="3"/>
  <c r="T32" i="3"/>
  <c r="K32" i="3"/>
  <c r="V32" i="3"/>
  <c r="AG32" i="3"/>
  <c r="AL32" i="3"/>
  <c r="AM32" i="3"/>
  <c r="H32" i="3"/>
  <c r="L32" i="3"/>
  <c r="W32" i="3"/>
  <c r="AH32" i="3"/>
  <c r="AA32" i="3"/>
  <c r="Q32" i="3"/>
  <c r="M32" i="3"/>
  <c r="X32" i="3"/>
  <c r="AI32" i="3"/>
  <c r="AR32" i="3"/>
  <c r="BC32" i="3"/>
  <c r="AS32" i="3"/>
  <c r="BD32" i="3"/>
  <c r="AT32" i="3"/>
  <c r="AU32" i="3"/>
  <c r="AV32" i="3"/>
  <c r="BI32" i="3"/>
  <c r="AY32" i="3"/>
  <c r="AP32" i="3"/>
  <c r="AZ32" i="3"/>
  <c r="BE32" i="3"/>
  <c r="BF32" i="3"/>
  <c r="BG32" i="3"/>
  <c r="AW32" i="3"/>
  <c r="AN32" i="3"/>
  <c r="AO32" i="3"/>
  <c r="AQ32" i="3"/>
  <c r="BA32" i="3"/>
  <c r="BH32" i="3"/>
  <c r="AX32" i="3"/>
  <c r="BJ32" i="3"/>
  <c r="BB32" i="3"/>
  <c r="BK31" i="3"/>
  <c r="BL33" i="4" l="1"/>
  <c r="BK32" i="3"/>
  <c r="J2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<sst xmlns="http://schemas.openxmlformats.org/spreadsheetml/2006/main" count="25" uniqueCount="17">
  <si>
    <t>mph</t>
  </si>
  <si>
    <t>Arbuckle</t>
  </si>
  <si>
    <t>Hour of the Day</t>
  </si>
  <si>
    <t>Lindhal Hours In Speed Buckets</t>
  </si>
  <si>
    <t>Forecast Speed</t>
  </si>
  <si>
    <t>TOTAL</t>
  </si>
  <si>
    <t>Power Output Speed Bucket</t>
  </si>
  <si>
    <t>Lindahl Power MW (2.0)</t>
  </si>
  <si>
    <t>Arbuckle Hours In Speed Buckets</t>
  </si>
  <si>
    <t>Forecast Energy Output</t>
  </si>
  <si>
    <t>Lindahl Wind Forecast (MPH)</t>
  </si>
  <si>
    <t>Lindahl Power Curve</t>
  </si>
  <si>
    <t>Arbuckle Wind Forecast (MPH)</t>
  </si>
  <si>
    <t>Risk (Lower)</t>
  </si>
  <si>
    <t>ADD YOUR FORECAST IN YELLOW BOX</t>
  </si>
  <si>
    <t>Risk (Higher)*</t>
  </si>
  <si>
    <t>*Risk is definted as how you think the forecast could go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</si>
</sst>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Wind Forecast (MW/h)</a:t>
            </a:r>
            <a:r>
              <a:rPr lang="en-US" baseline="0"/>
              <a:t> and Risk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514518421586984E-2"/>
          <c:y val="0.12530405405405406"/>
          <c:w val="0.89650553888500328"/>
          <c:h val="0.71862071717386666"/>
        </c:manualLayout>
      </c:layout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Lindahl!$H$21:$AE$21</c:f>
              <c:numCache>
                <c:formatCode>General</c:formatCode>
                <c:ptCount val="24"/>
                <c:pt idx="0">
                  <c:v>0.183</c:v>
                </c:pt>
                <c:pt idx="1">
                  <c:v>0.183</c:v>
                </c:pt>
                <c:pt idx="2">
                  <c:v>0.26800000000000002</c:v>
                </c:pt>
                <c:pt idx="3">
                  <c:v>0.183</c:v>
                </c:pt>
                <c:pt idx="4">
                  <c:v>0.34375</c:v>
                </c:pt>
                <c:pt idx="5">
                  <c:v>1.3149999999999999</c:v>
                </c:pt>
                <c:pt idx="6">
                  <c:v>1.103</c:v>
                </c:pt>
                <c:pt idx="7">
                  <c:v>0.9</c:v>
                </c:pt>
                <c:pt idx="8">
                  <c:v>0.81100000000000005</c:v>
                </c:pt>
                <c:pt idx="9">
                  <c:v>0.81100000000000005</c:v>
                </c:pt>
                <c:pt idx="10">
                  <c:v>1.103</c:v>
                </c:pt>
                <c:pt idx="11">
                  <c:v>1.103</c:v>
                </c:pt>
                <c:pt idx="12">
                  <c:v>0.9</c:v>
                </c:pt>
                <c:pt idx="13">
                  <c:v>0.81100000000000005</c:v>
                </c:pt>
                <c:pt idx="14">
                  <c:v>0.65100000000000002</c:v>
                </c:pt>
                <c:pt idx="15">
                  <c:v>0.52500000000000002</c:v>
                </c:pt>
                <c:pt idx="16">
                  <c:v>0.34375</c:v>
                </c:pt>
                <c:pt idx="17">
                  <c:v>4.9000000000000002E-2</c:v>
                </c:pt>
                <c:pt idx="18">
                  <c:v>4.9000000000000002E-2</c:v>
                </c:pt>
                <c:pt idx="19">
                  <c:v>0.183</c:v>
                </c:pt>
                <c:pt idx="20">
                  <c:v>0.183</c:v>
                </c:pt>
                <c:pt idx="21">
                  <c:v>0.26800000000000002</c:v>
                </c:pt>
                <c:pt idx="22">
                  <c:v>0.34375</c:v>
                </c:pt>
                <c:pt idx="23">
                  <c:v>0.41949999999999998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7-6942-83D8-98D5E1A022B9}"/>
            </c:ext>
          </c:extLst>
        </c:ser>
        <c:ser>
          <c:idx val="0"/>
          <c:order val="1"/>
          <c:tx>
            <c:v>Risk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Lindahl!$H$22:$AE$22</c:f>
              <c:numCache>
                <c:formatCode>General</c:formatCode>
                <c:ptCount val="24"/>
                <c:pt idx="0">
                  <c:v>0.20130000000000001</c:v>
                </c:pt>
                <c:pt idx="1">
                  <c:v>0.20130000000000001</c:v>
                </c:pt>
                <c:pt idx="2">
                  <c:v>0.29480000000000001</c:v>
                </c:pt>
                <c:pt idx="3">
                  <c:v>0.20130000000000001</c:v>
                </c:pt>
                <c:pt idx="4">
                  <c:v>0.37812499999999999</c:v>
                </c:pt>
                <c:pt idx="5">
                  <c:v>1.5779999999999998</c:v>
                </c:pt>
                <c:pt idx="6">
                  <c:v>1.3235999999999999</c:v>
                </c:pt>
                <c:pt idx="7">
                  <c:v>1.08</c:v>
                </c:pt>
                <c:pt idx="8">
                  <c:v>0.97320000000000007</c:v>
                </c:pt>
                <c:pt idx="9">
                  <c:v>0.89210000000000012</c:v>
                </c:pt>
                <c:pt idx="10">
                  <c:v>1.2133</c:v>
                </c:pt>
                <c:pt idx="11">
                  <c:v>1.2133</c:v>
                </c:pt>
                <c:pt idx="12">
                  <c:v>0.99</c:v>
                </c:pt>
                <c:pt idx="13">
                  <c:v>0.89210000000000012</c:v>
                </c:pt>
                <c:pt idx="14">
                  <c:v>0.71610000000000007</c:v>
                </c:pt>
                <c:pt idx="15">
                  <c:v>0.57750000000000001</c:v>
                </c:pt>
                <c:pt idx="16">
                  <c:v>0.37812499999999999</c:v>
                </c:pt>
                <c:pt idx="17">
                  <c:v>5.3900000000000003E-2</c:v>
                </c:pt>
                <c:pt idx="18">
                  <c:v>5.3900000000000003E-2</c:v>
                </c:pt>
                <c:pt idx="19">
                  <c:v>0.20130000000000001</c:v>
                </c:pt>
                <c:pt idx="20">
                  <c:v>0.20130000000000001</c:v>
                </c:pt>
                <c:pt idx="21">
                  <c:v>0.29480000000000001</c:v>
                </c:pt>
                <c:pt idx="22">
                  <c:v>0.37812499999999999</c:v>
                </c:pt>
                <c:pt idx="23">
                  <c:v>0.46144999999999997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5E7-6942-83D8-98D5E1A02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63151"/>
        <c:axId val="707863200"/>
      </c:lineChart>
      <c:catAx>
        <c:axId val="43426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 of Day (Local Time)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863200"/>
        <c:crosses val="autoZero"/>
        <c:auto val="0"/>
        <c:lblAlgn val="ctr"/>
        <c:lblOffset val="100"/>
        <c:noMultiLvlLbl val="0"/>
      </c:catAx>
      <c:valAx>
        <c:axId val="7078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6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13444487060894"/>
          <c:y val="5.7379229623324111E-4"/>
          <c:w val="0.14634693048755726"/>
          <c:h val="0.18158863587997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Vestas V100-2.0 MW </a:t>
            </a:r>
            <a:r>
              <a:rPr lang="en-US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Lindahl!$H$13:$BJ$13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1.225E-2</c:v>
                </c:pt>
                <c:pt idx="8">
                  <c:v>4.9000000000000002E-2</c:v>
                </c:pt>
                <c:pt idx="9">
                  <c:v>9.7000000000000003E-2</c:v>
                </c:pt>
                <c:pt idx="10">
                  <c:v>0.183</c:v>
                </c:pt>
                <c:pt idx="11">
                  <c:v>0.26800000000000002</c:v>
                </c:pt>
                <c:pt idx="12">
                  <c:v>0.34375</c:v>
                </c:pt>
                <c:pt idx="13">
                  <c:v>0.41949999999999998</c:v>
                </c:pt>
                <c:pt idx="14">
                  <c:v>0.52500000000000002</c:v>
                </c:pt>
                <c:pt idx="15">
                  <c:v>0.65100000000000002</c:v>
                </c:pt>
                <c:pt idx="16">
                  <c:v>0.81100000000000005</c:v>
                </c:pt>
                <c:pt idx="17">
                  <c:v>0.9</c:v>
                </c:pt>
                <c:pt idx="18">
                  <c:v>1.103</c:v>
                </c:pt>
                <c:pt idx="19">
                  <c:v>1.3149999999999999</c:v>
                </c:pt>
                <c:pt idx="20">
                  <c:v>1.526</c:v>
                </c:pt>
                <c:pt idx="21">
                  <c:v>1.66025</c:v>
                </c:pt>
                <c:pt idx="22">
                  <c:v>1.794</c:v>
                </c:pt>
                <c:pt idx="23">
                  <c:v>1.9115</c:v>
                </c:pt>
                <c:pt idx="24">
                  <c:v>1.96</c:v>
                </c:pt>
                <c:pt idx="25">
                  <c:v>1.9875</c:v>
                </c:pt>
                <c:pt idx="26">
                  <c:v>1.9962500000000001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B0-D740-AF5E-1200DFA09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303199"/>
        <c:axId val="1742105263"/>
      </c:lineChart>
      <c:catAx>
        <c:axId val="174230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</a:t>
                </a:r>
                <a:r>
                  <a:rPr lang="en-US" baseline="0"/>
                  <a:t> Speed (MPH)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05263"/>
        <c:crosses val="autoZero"/>
        <c:auto val="1"/>
        <c:lblAlgn val="ctr"/>
        <c:lblOffset val="100"/>
        <c:noMultiLvlLbl val="0"/>
      </c:catAx>
      <c:valAx>
        <c:axId val="174210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30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Arbuckle Wind Forecast (MW/h)</a:t>
            </a:r>
            <a:r>
              <a:rPr lang="en-US" baseline="0"/>
              <a:t> and Risk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514518421586984E-2"/>
          <c:y val="0.12530405405405406"/>
          <c:w val="0.89650553888500328"/>
          <c:h val="0.71862071717386666"/>
        </c:manualLayout>
      </c:layout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Arbuckle!$H$22:$AE$22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0.06</c:v>
                </c:pt>
                <c:pt idx="4">
                  <c:v>0.58799999999999997</c:v>
                </c:pt>
                <c:pt idx="5">
                  <c:v>0.76</c:v>
                </c:pt>
                <c:pt idx="6">
                  <c:v>0.58799999999999997</c:v>
                </c:pt>
                <c:pt idx="7">
                  <c:v>0.46300000000000002</c:v>
                </c:pt>
                <c:pt idx="8">
                  <c:v>0.4</c:v>
                </c:pt>
                <c:pt idx="9">
                  <c:v>0.4</c:v>
                </c:pt>
                <c:pt idx="10">
                  <c:v>0.58799999999999997</c:v>
                </c:pt>
                <c:pt idx="11">
                  <c:v>0.58799999999999997</c:v>
                </c:pt>
                <c:pt idx="12">
                  <c:v>0.06</c:v>
                </c:pt>
                <c:pt idx="13">
                  <c:v>0.13700000000000001</c:v>
                </c:pt>
                <c:pt idx="14">
                  <c:v>0.17599999999999999</c:v>
                </c:pt>
                <c:pt idx="15">
                  <c:v>0.13700000000000001</c:v>
                </c:pt>
                <c:pt idx="16">
                  <c:v>0.13700000000000001</c:v>
                </c:pt>
                <c:pt idx="17">
                  <c:v>0.17599999999999999</c:v>
                </c:pt>
                <c:pt idx="18">
                  <c:v>0.23499999999999999</c:v>
                </c:pt>
                <c:pt idx="19">
                  <c:v>9.8000000000000004E-2</c:v>
                </c:pt>
                <c:pt idx="20">
                  <c:v>0.06</c:v>
                </c:pt>
                <c:pt idx="21">
                  <c:v>0.06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BC-CF47-8CE0-E736AABDF889}"/>
            </c:ext>
          </c:extLst>
        </c:ser>
        <c:ser>
          <c:idx val="0"/>
          <c:order val="1"/>
          <c:tx>
            <c:v>Risk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Arbuckle!$H$23:$AE$23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4.8000000000000001E-2</c:v>
                </c:pt>
                <c:pt idx="4">
                  <c:v>0.47039999999999998</c:v>
                </c:pt>
                <c:pt idx="5">
                  <c:v>0.60799999999999998</c:v>
                </c:pt>
                <c:pt idx="6">
                  <c:v>0.47039999999999998</c:v>
                </c:pt>
                <c:pt idx="7">
                  <c:v>0.37040000000000001</c:v>
                </c:pt>
                <c:pt idx="8">
                  <c:v>0.32</c:v>
                </c:pt>
                <c:pt idx="9">
                  <c:v>0.32</c:v>
                </c:pt>
                <c:pt idx="10">
                  <c:v>0.47039999999999998</c:v>
                </c:pt>
                <c:pt idx="11">
                  <c:v>0.47039999999999998</c:v>
                </c:pt>
                <c:pt idx="12">
                  <c:v>4.8000000000000001E-2</c:v>
                </c:pt>
                <c:pt idx="13">
                  <c:v>0.1096</c:v>
                </c:pt>
                <c:pt idx="14">
                  <c:v>0.14079999999999998</c:v>
                </c:pt>
                <c:pt idx="15">
                  <c:v>0.1096</c:v>
                </c:pt>
                <c:pt idx="16">
                  <c:v>0.1096</c:v>
                </c:pt>
                <c:pt idx="17">
                  <c:v>0.14079999999999998</c:v>
                </c:pt>
                <c:pt idx="18">
                  <c:v>0.188</c:v>
                </c:pt>
                <c:pt idx="19">
                  <c:v>7.8399999999999997E-2</c:v>
                </c:pt>
                <c:pt idx="20">
                  <c:v>4.8000000000000001E-2</c:v>
                </c:pt>
                <c:pt idx="21">
                  <c:v>4.8000000000000001E-2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BC-CF47-8CE0-E736AABDF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63151"/>
        <c:axId val="707863200"/>
      </c:lineChart>
      <c:catAx>
        <c:axId val="43426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 of Day (Local Time)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863200"/>
        <c:crosses val="autoZero"/>
        <c:auto val="0"/>
        <c:lblAlgn val="ctr"/>
        <c:lblOffset val="100"/>
        <c:noMultiLvlLbl val="0"/>
      </c:catAx>
      <c:valAx>
        <c:axId val="7078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6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13444487060894"/>
          <c:y val="5.7379229623324111E-4"/>
          <c:w val="0.14634693048755726"/>
          <c:h val="0.18158863587997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Vestas V110-2.0 MW </a:t>
            </a:r>
            <a:r>
              <a:rPr lang="en-US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Arbuckle!$H$13:$BK$13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4.3999999999999997E-2</c:v>
                </c:pt>
                <c:pt idx="10">
                  <c:v>0.12</c:v>
                </c:pt>
                <c:pt idx="11">
                  <c:v>0.19600000000000001</c:v>
                </c:pt>
                <c:pt idx="12">
                  <c:v>0.27400000000000002</c:v>
                </c:pt>
                <c:pt idx="13">
                  <c:v>0.35199999999999998</c:v>
                </c:pt>
                <c:pt idx="14">
                  <c:v>0.47</c:v>
                </c:pt>
                <c:pt idx="15">
                  <c:v>0.60599999999999998</c:v>
                </c:pt>
                <c:pt idx="16">
                  <c:v>0.8</c:v>
                </c:pt>
                <c:pt idx="17">
                  <c:v>0.92600000000000005</c:v>
                </c:pt>
                <c:pt idx="18">
                  <c:v>1.1759999999999999</c:v>
                </c:pt>
                <c:pt idx="19">
                  <c:v>1.52</c:v>
                </c:pt>
                <c:pt idx="20">
                  <c:v>1.728</c:v>
                </c:pt>
                <c:pt idx="21">
                  <c:v>1.8120000000000001</c:v>
                </c:pt>
                <c:pt idx="22">
                  <c:v>1.8680000000000001</c:v>
                </c:pt>
                <c:pt idx="23">
                  <c:v>1.9219999999999999</c:v>
                </c:pt>
                <c:pt idx="24">
                  <c:v>1.966</c:v>
                </c:pt>
                <c:pt idx="25">
                  <c:v>1.986</c:v>
                </c:pt>
                <c:pt idx="26">
                  <c:v>1.992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E-4D41-8972-17BB47B77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303199"/>
        <c:axId val="1742105263"/>
      </c:lineChart>
      <c:catAx>
        <c:axId val="174230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</a:t>
                </a:r>
                <a:r>
                  <a:rPr lang="en-US" baseline="0"/>
                  <a:t> Speed (MPH)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05263"/>
        <c:crosses val="autoZero"/>
        <c:auto val="1"/>
        <c:lblAlgn val="ctr"/>
        <c:lblOffset val="100"/>
        <c:noMultiLvlLbl val="0"/>
      </c:catAx>
      <c:valAx>
        <c:axId val="174210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30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Arbuckle Wind Forecast (MW/h)</a:t>
            </a:r>
            <a:r>
              <a:rPr lang="en-US" baseline="0"/>
              <a:t> and Risk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514518421586984E-2"/>
          <c:y val="0.12530405405405406"/>
          <c:w val="0.89650553888500328"/>
          <c:h val="0.71862071717386666"/>
        </c:manualLayout>
      </c:layout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Arbuckle!$H$22:$AE$22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0.06</c:v>
                </c:pt>
                <c:pt idx="4">
                  <c:v>0.58799999999999997</c:v>
                </c:pt>
                <c:pt idx="5">
                  <c:v>0.76</c:v>
                </c:pt>
                <c:pt idx="6">
                  <c:v>0.58799999999999997</c:v>
                </c:pt>
                <c:pt idx="7">
                  <c:v>0.46300000000000002</c:v>
                </c:pt>
                <c:pt idx="8">
                  <c:v>0.4</c:v>
                </c:pt>
                <c:pt idx="9">
                  <c:v>0.4</c:v>
                </c:pt>
                <c:pt idx="10">
                  <c:v>0.58799999999999997</c:v>
                </c:pt>
                <c:pt idx="11">
                  <c:v>0.58799999999999997</c:v>
                </c:pt>
                <c:pt idx="12">
                  <c:v>0.06</c:v>
                </c:pt>
                <c:pt idx="13">
                  <c:v>0.13700000000000001</c:v>
                </c:pt>
                <c:pt idx="14">
                  <c:v>0.17599999999999999</c:v>
                </c:pt>
                <c:pt idx="15">
                  <c:v>0.13700000000000001</c:v>
                </c:pt>
                <c:pt idx="16">
                  <c:v>0.13700000000000001</c:v>
                </c:pt>
                <c:pt idx="17">
                  <c:v>0.17599999999999999</c:v>
                </c:pt>
                <c:pt idx="18">
                  <c:v>0.23499999999999999</c:v>
                </c:pt>
                <c:pt idx="19">
                  <c:v>9.8000000000000004E-2</c:v>
                </c:pt>
                <c:pt idx="20">
                  <c:v>0.06</c:v>
                </c:pt>
                <c:pt idx="21">
                  <c:v>0.06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E9-374F-BA2B-1172E63269CD}"/>
            </c:ext>
          </c:extLst>
        </c:ser>
        <c:ser>
          <c:idx val="0"/>
          <c:order val="1"/>
          <c:tx>
            <c:v>Risk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Arbuckle!$H$23:$AE$23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4.8000000000000001E-2</c:v>
                </c:pt>
                <c:pt idx="4">
                  <c:v>0.47039999999999998</c:v>
                </c:pt>
                <c:pt idx="5">
                  <c:v>0.60799999999999998</c:v>
                </c:pt>
                <c:pt idx="6">
                  <c:v>0.47039999999999998</c:v>
                </c:pt>
                <c:pt idx="7">
                  <c:v>0.37040000000000001</c:v>
                </c:pt>
                <c:pt idx="8">
                  <c:v>0.32</c:v>
                </c:pt>
                <c:pt idx="9">
                  <c:v>0.32</c:v>
                </c:pt>
                <c:pt idx="10">
                  <c:v>0.47039999999999998</c:v>
                </c:pt>
                <c:pt idx="11">
                  <c:v>0.47039999999999998</c:v>
                </c:pt>
                <c:pt idx="12">
                  <c:v>4.8000000000000001E-2</c:v>
                </c:pt>
                <c:pt idx="13">
                  <c:v>0.1096</c:v>
                </c:pt>
                <c:pt idx="14">
                  <c:v>0.14079999999999998</c:v>
                </c:pt>
                <c:pt idx="15">
                  <c:v>0.1096</c:v>
                </c:pt>
                <c:pt idx="16">
                  <c:v>0.1096</c:v>
                </c:pt>
                <c:pt idx="17">
                  <c:v>0.14079999999999998</c:v>
                </c:pt>
                <c:pt idx="18">
                  <c:v>0.188</c:v>
                </c:pt>
                <c:pt idx="19">
                  <c:v>7.8399999999999997E-2</c:v>
                </c:pt>
                <c:pt idx="20">
                  <c:v>4.8000000000000001E-2</c:v>
                </c:pt>
                <c:pt idx="21">
                  <c:v>4.8000000000000001E-2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E9-374F-BA2B-1172E6326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63151"/>
        <c:axId val="707863200"/>
      </c:lineChart>
      <c:catAx>
        <c:axId val="43426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 of Day (Local Time)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863200"/>
        <c:crosses val="autoZero"/>
        <c:auto val="0"/>
        <c:lblAlgn val="ctr"/>
        <c:lblOffset val="100"/>
        <c:noMultiLvlLbl val="0"/>
      </c:catAx>
      <c:valAx>
        <c:axId val="7078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6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13444487060894"/>
          <c:y val="5.7379229623324111E-4"/>
          <c:w val="0.14634693048755726"/>
          <c:h val="0.18158863587997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Vestas V110-2.0 MW </a:t>
            </a:r>
            <a:r>
              <a:rPr lang="en-US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Arbuckle!$H$13:$BK$13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4.3999999999999997E-2</c:v>
                </c:pt>
                <c:pt idx="10">
                  <c:v>0.12</c:v>
                </c:pt>
                <c:pt idx="11">
                  <c:v>0.19600000000000001</c:v>
                </c:pt>
                <c:pt idx="12">
                  <c:v>0.27400000000000002</c:v>
                </c:pt>
                <c:pt idx="13">
                  <c:v>0.35199999999999998</c:v>
                </c:pt>
                <c:pt idx="14">
                  <c:v>0.47</c:v>
                </c:pt>
                <c:pt idx="15">
                  <c:v>0.60599999999999998</c:v>
                </c:pt>
                <c:pt idx="16">
                  <c:v>0.8</c:v>
                </c:pt>
                <c:pt idx="17">
                  <c:v>0.92600000000000005</c:v>
                </c:pt>
                <c:pt idx="18">
                  <c:v>1.1759999999999999</c:v>
                </c:pt>
                <c:pt idx="19">
                  <c:v>1.52</c:v>
                </c:pt>
                <c:pt idx="20">
                  <c:v>1.728</c:v>
                </c:pt>
                <c:pt idx="21">
                  <c:v>1.8120000000000001</c:v>
                </c:pt>
                <c:pt idx="22">
                  <c:v>1.8680000000000001</c:v>
                </c:pt>
                <c:pt idx="23">
                  <c:v>1.9219999999999999</c:v>
                </c:pt>
                <c:pt idx="24">
                  <c:v>1.966</c:v>
                </c:pt>
                <c:pt idx="25">
                  <c:v>1.986</c:v>
                </c:pt>
                <c:pt idx="26">
                  <c:v>1.992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6-124F-8DAB-8E875EA64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303199"/>
        <c:axId val="1742105263"/>
      </c:lineChart>
      <c:catAx>
        <c:axId val="174230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</a:t>
                </a:r>
                <a:r>
                  <a:rPr lang="en-US" baseline="0"/>
                  <a:t> Speed (MPH)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05263"/>
        <c:crosses val="autoZero"/>
        <c:auto val="1"/>
        <c:lblAlgn val="ctr"/>
        <c:lblOffset val="100"/>
        <c:noMultiLvlLbl val="0"/>
      </c:catAx>
      <c:valAx>
        <c:axId val="174210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30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Lindhal Wind Forecast (MW/h)</a:t>
            </a:r>
            <a:r>
              <a:rPr lang="en-US" baseline="0"/>
              <a:t> and Risk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514518421586984E-2"/>
          <c:y val="0.12530405405405406"/>
          <c:w val="0.89650553888500328"/>
          <c:h val="0.71862071717386666"/>
        </c:manualLayout>
      </c:layout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Lindahl!$H$21:$AE$21</c:f>
              <c:numCache>
                <c:formatCode>General</c:formatCode>
                <c:ptCount val="24"/>
                <c:pt idx="0">
                  <c:v>0.183</c:v>
                </c:pt>
                <c:pt idx="1">
                  <c:v>0.183</c:v>
                </c:pt>
                <c:pt idx="2">
                  <c:v>0.26800000000000002</c:v>
                </c:pt>
                <c:pt idx="3">
                  <c:v>0.183</c:v>
                </c:pt>
                <c:pt idx="4">
                  <c:v>0.34375</c:v>
                </c:pt>
                <c:pt idx="5">
                  <c:v>1.3149999999999999</c:v>
                </c:pt>
                <c:pt idx="6">
                  <c:v>1.103</c:v>
                </c:pt>
                <c:pt idx="7">
                  <c:v>0.9</c:v>
                </c:pt>
                <c:pt idx="8">
                  <c:v>0.81100000000000005</c:v>
                </c:pt>
                <c:pt idx="9">
                  <c:v>0.81100000000000005</c:v>
                </c:pt>
                <c:pt idx="10">
                  <c:v>1.103</c:v>
                </c:pt>
                <c:pt idx="11">
                  <c:v>1.103</c:v>
                </c:pt>
                <c:pt idx="12">
                  <c:v>0.9</c:v>
                </c:pt>
                <c:pt idx="13">
                  <c:v>0.81100000000000005</c:v>
                </c:pt>
                <c:pt idx="14">
                  <c:v>0.65100000000000002</c:v>
                </c:pt>
                <c:pt idx="15">
                  <c:v>0.52500000000000002</c:v>
                </c:pt>
                <c:pt idx="16">
                  <c:v>0.34375</c:v>
                </c:pt>
                <c:pt idx="17">
                  <c:v>4.9000000000000002E-2</c:v>
                </c:pt>
                <c:pt idx="18">
                  <c:v>4.9000000000000002E-2</c:v>
                </c:pt>
                <c:pt idx="19">
                  <c:v>0.183</c:v>
                </c:pt>
                <c:pt idx="20">
                  <c:v>0.183</c:v>
                </c:pt>
                <c:pt idx="21">
                  <c:v>0.26800000000000002</c:v>
                </c:pt>
                <c:pt idx="22">
                  <c:v>0.34375</c:v>
                </c:pt>
                <c:pt idx="23">
                  <c:v>0.41949999999999998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FC-EB44-A556-2DD740FC4E69}"/>
            </c:ext>
          </c:extLst>
        </c:ser>
        <c:ser>
          <c:idx val="0"/>
          <c:order val="1"/>
          <c:tx>
            <c:v>Risk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Lindahl!$H$22:$AE$22</c:f>
              <c:numCache>
                <c:formatCode>General</c:formatCode>
                <c:ptCount val="24"/>
                <c:pt idx="0">
                  <c:v>0.20130000000000001</c:v>
                </c:pt>
                <c:pt idx="1">
                  <c:v>0.20130000000000001</c:v>
                </c:pt>
                <c:pt idx="2">
                  <c:v>0.29480000000000001</c:v>
                </c:pt>
                <c:pt idx="3">
                  <c:v>0.20130000000000001</c:v>
                </c:pt>
                <c:pt idx="4">
                  <c:v>0.37812499999999999</c:v>
                </c:pt>
                <c:pt idx="5">
                  <c:v>1.5779999999999998</c:v>
                </c:pt>
                <c:pt idx="6">
                  <c:v>1.3235999999999999</c:v>
                </c:pt>
                <c:pt idx="7">
                  <c:v>1.08</c:v>
                </c:pt>
                <c:pt idx="8">
                  <c:v>0.97320000000000007</c:v>
                </c:pt>
                <c:pt idx="9">
                  <c:v>0.89210000000000012</c:v>
                </c:pt>
                <c:pt idx="10">
                  <c:v>1.2133</c:v>
                </c:pt>
                <c:pt idx="11">
                  <c:v>1.2133</c:v>
                </c:pt>
                <c:pt idx="12">
                  <c:v>0.99</c:v>
                </c:pt>
                <c:pt idx="13">
                  <c:v>0.89210000000000012</c:v>
                </c:pt>
                <c:pt idx="14">
                  <c:v>0.71610000000000007</c:v>
                </c:pt>
                <c:pt idx="15">
                  <c:v>0.57750000000000001</c:v>
                </c:pt>
                <c:pt idx="16">
                  <c:v>0.37812499999999999</c:v>
                </c:pt>
                <c:pt idx="17">
                  <c:v>5.3900000000000003E-2</c:v>
                </c:pt>
                <c:pt idx="18">
                  <c:v>5.3900000000000003E-2</c:v>
                </c:pt>
                <c:pt idx="19">
                  <c:v>0.20130000000000001</c:v>
                </c:pt>
                <c:pt idx="20">
                  <c:v>0.20130000000000001</c:v>
                </c:pt>
                <c:pt idx="21">
                  <c:v>0.29480000000000001</c:v>
                </c:pt>
                <c:pt idx="22">
                  <c:v>0.37812499999999999</c:v>
                </c:pt>
                <c:pt idx="23">
                  <c:v>0.46144999999999997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FC-EB44-A556-2DD740FC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63151"/>
        <c:axId val="707863200"/>
      </c:lineChart>
      <c:catAx>
        <c:axId val="434263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 of Day (Local Time)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863200"/>
        <c:crosses val="autoZero"/>
        <c:auto val="0"/>
        <c:lblAlgn val="ctr"/>
        <c:lblOffset val="100"/>
        <c:noMultiLvlLbl val="0"/>
      </c:catAx>
      <c:valAx>
        <c:axId val="7078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6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13444487060894"/>
          <c:y val="5.7379229623324111E-4"/>
          <c:w val="0.14634693048755726"/>
          <c:h val="0.18158863587997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Vestas V100-2.0 MW </a:t>
            </a:r>
            <a:r>
              <a:rPr lang="en-US"/>
              <a:t>Power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Lindahl!$H$13:$BJ$13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1.225E-2</c:v>
                </c:pt>
                <c:pt idx="8">
                  <c:v>4.9000000000000002E-2</c:v>
                </c:pt>
                <c:pt idx="9">
                  <c:v>9.7000000000000003E-2</c:v>
                </c:pt>
                <c:pt idx="10">
                  <c:v>0.183</c:v>
                </c:pt>
                <c:pt idx="11">
                  <c:v>0.26800000000000002</c:v>
                </c:pt>
                <c:pt idx="12">
                  <c:v>0.34375</c:v>
                </c:pt>
                <c:pt idx="13">
                  <c:v>0.41949999999999998</c:v>
                </c:pt>
                <c:pt idx="14">
                  <c:v>0.52500000000000002</c:v>
                </c:pt>
                <c:pt idx="15">
                  <c:v>0.65100000000000002</c:v>
                </c:pt>
                <c:pt idx="16">
                  <c:v>0.81100000000000005</c:v>
                </c:pt>
                <c:pt idx="17">
                  <c:v>0.9</c:v>
                </c:pt>
                <c:pt idx="18">
                  <c:v>1.103</c:v>
                </c:pt>
                <c:pt idx="19">
                  <c:v>1.3149999999999999</c:v>
                </c:pt>
                <c:pt idx="20">
                  <c:v>1.526</c:v>
                </c:pt>
                <c:pt idx="21">
                  <c:v>1.66025</c:v>
                </c:pt>
                <c:pt idx="22">
                  <c:v>1.794</c:v>
                </c:pt>
                <c:pt idx="23">
                  <c:v>1.9115</c:v>
                </c:pt>
                <c:pt idx="24">
                  <c:v>1.96</c:v>
                </c:pt>
                <c:pt idx="25">
                  <c:v>1.9875</c:v>
                </c:pt>
                <c:pt idx="26">
                  <c:v>1.9962500000000001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2-074F-9979-972665460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303199"/>
        <c:axId val="1742105263"/>
      </c:lineChart>
      <c:catAx>
        <c:axId val="174230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</a:t>
                </a:r>
                <a:r>
                  <a:rPr lang="en-US" baseline="0"/>
                  <a:t> Speed (MPH)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105263"/>
        <c:crosses val="autoZero"/>
        <c:auto val="1"/>
        <c:lblAlgn val="ctr"/>
        <c:lblOffset val="100"/>
        <c:noMultiLvlLbl val="0"/>
      </c:catAx>
      <c:valAx>
        <c:axId val="174210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30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34</xdr:row>
      <xdr:rowOff>152400</xdr:rowOff>
    </xdr:from>
    <xdr:to>
      <xdr:col>22</xdr:col>
      <xdr:colOff>279400</xdr:colOff>
      <xdr:row>58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FA08F-BDAF-5937-38C1-A41A51255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171450</xdr:colOff>
      <xdr:row>34</xdr:row>
      <xdr:rowOff>171450</xdr:rowOff>
    </xdr:from>
    <xdr:to>
      <xdr:col>42</xdr:col>
      <xdr:colOff>431800</xdr:colOff>
      <xdr:row>58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0C8DC0-A2A7-7A94-F9CE-6C3DBAD82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35</xdr:row>
      <xdr:rowOff>152400</xdr:rowOff>
    </xdr:from>
    <xdr:to>
      <xdr:col>22</xdr:col>
      <xdr:colOff>279400</xdr:colOff>
      <xdr:row>55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2F2DE1-29D4-474C-8E21-951E277CA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171450</xdr:colOff>
      <xdr:row>35</xdr:row>
      <xdr:rowOff>171450</xdr:rowOff>
    </xdr:from>
    <xdr:to>
      <xdr:col>42</xdr:col>
      <xdr:colOff>431800</xdr:colOff>
      <xdr:row>55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0210ED-FAC1-4643-8C32-2145F5582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22</xdr:row>
      <xdr:rowOff>88900</xdr:rowOff>
    </xdr:from>
    <xdr:to>
      <xdr:col>11</xdr:col>
      <xdr:colOff>114300</xdr:colOff>
      <xdr:row>42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89ADD7-9ADA-2649-9E70-BCDA7DEBAE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450850</xdr:colOff>
      <xdr:row>22</xdr:row>
      <xdr:rowOff>107950</xdr:rowOff>
    </xdr:from>
    <xdr:to>
      <xdr:col>22</xdr:col>
      <xdr:colOff>76200</xdr:colOff>
      <xdr:row>42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6FB7AB-4B19-A343-A662-C4EFDC4584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1</xdr:row>
      <xdr:rowOff>101600</xdr:rowOff>
    </xdr:from>
    <xdr:to>
      <xdr:col>11</xdr:col>
      <xdr:colOff>101600</xdr:colOff>
      <xdr:row>21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4D94E1-8D30-264D-BE0F-D097C7198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438150</xdr:colOff>
      <xdr:row>1</xdr:row>
      <xdr:rowOff>120650</xdr:rowOff>
    </xdr:from>
    <xdr:to>
      <xdr:col>22</xdr:col>
      <xdr:colOff>63500</xdr:colOff>
      <xdr:row>21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81C4B2-B6F8-5940-84F5-09D7830A3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7379-CD0F-7344-9452-1EE7570DAE42}">
  <dimension ref="G1:BK32"/>
  <sheetViews>
    <sheetView topLeftCell="G10" zoomScaleNormal="100" workbookViewId="0">
      <selection activeCell="G60" sqref="G60"/>
    </sheetView>
  </sheetViews>
  <sheetFormatPr baseColWidth="10" defaultColWidth="8.83203125" defaultRowHeight="15" x14ac:dyDescent="0.2"/>
  <cols>
    <col min="1" max="6" width="0" hidden="1" customWidth="1"/>
    <col min="7" max="7" width="38" customWidth="1"/>
    <col min="8" max="8" width="7.33203125" customWidth="1"/>
    <col min="9" max="14" width="5.83203125" customWidth="1"/>
    <col min="15" max="15" width="6.83203125" customWidth="1"/>
    <col min="16" max="46" width="5.83203125" customWidth="1"/>
  </cols>
  <sheetData>
    <row r="1" spans="7:62" hidden="1" x14ac:dyDescent="0.2"/>
    <row r="2" spans="7:62" hidden="1" x14ac:dyDescent="0.2"/>
    <row r="3" spans="7:62" hidden="1" x14ac:dyDescent="0.2"/>
    <row r="4" spans="7:62" hidden="1" x14ac:dyDescent="0.2"/>
    <row r="5" spans="7:62" hidden="1" x14ac:dyDescent="0.2"/>
    <row r="6" spans="7:62" hidden="1" x14ac:dyDescent="0.2"/>
    <row r="7" spans="7:62" hidden="1" x14ac:dyDescent="0.2"/>
    <row r="8" spans="7:62" hidden="1" x14ac:dyDescent="0.2"/>
    <row r="9" spans="7:62" hidden="1" x14ac:dyDescent="0.2"/>
    <row r="11" spans="7:62" x14ac:dyDescent="0.2">
      <c r="G11" t="s">
        <v>0</v>
      </c>
      <c r="H11">
        <v>0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14</v>
      </c>
      <c r="W11">
        <v>15</v>
      </c>
      <c r="X11">
        <v>16</v>
      </c>
      <c r="Y11">
        <v>17</v>
      </c>
      <c r="Z11">
        <v>18</v>
      </c>
      <c r="AA11">
        <v>19</v>
      </c>
      <c r="AB11">
        <v>20</v>
      </c>
      <c r="AC11">
        <v>21</v>
      </c>
      <c r="AD11">
        <v>22</v>
      </c>
      <c r="AE11">
        <v>23</v>
      </c>
      <c r="AF11">
        <v>24</v>
      </c>
      <c r="AG11">
        <v>25</v>
      </c>
      <c r="AH11">
        <v>26</v>
      </c>
      <c r="AI11">
        <v>27</v>
      </c>
      <c r="AJ11">
        <v>28</v>
      </c>
      <c r="AK11">
        <v>29</v>
      </c>
      <c r="AL11">
        <v>30</v>
      </c>
      <c r="AM11">
        <v>31</v>
      </c>
      <c r="AN11">
        <v>32</v>
      </c>
      <c r="AO11">
        <v>33</v>
      </c>
      <c r="AP11">
        <v>34</v>
      </c>
      <c r="AQ11">
        <v>35</v>
      </c>
      <c r="AR11">
        <v>36</v>
      </c>
      <c r="AS11">
        <v>37</v>
      </c>
      <c r="AT11">
        <v>38</v>
      </c>
      <c r="AU11">
        <v>39</v>
      </c>
      <c r="AV11">
        <v>40</v>
      </c>
      <c r="AW11">
        <v>41</v>
      </c>
      <c r="AX11">
        <v>42</v>
      </c>
      <c r="AY11">
        <v>43</v>
      </c>
      <c r="AZ11">
        <v>44</v>
      </c>
      <c r="BA11">
        <v>45</v>
      </c>
      <c r="BB11">
        <v>46</v>
      </c>
      <c r="BC11">
        <v>47</v>
      </c>
      <c r="BD11">
        <v>48</v>
      </c>
      <c r="BE11">
        <v>49</v>
      </c>
      <c r="BF11">
        <v>50</v>
      </c>
      <c r="BG11">
        <v>51</v>
      </c>
      <c r="BH11">
        <v>52</v>
      </c>
      <c r="BI11">
        <v>53</v>
      </c>
      <c r="BJ11">
        <v>54</v>
      </c>
    </row>
    <row r="12" spans="7:62" x14ac:dyDescent="0.2">
      <c r="G12" t="s">
        <v>11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6.1250000000000002E-3</v>
      </c>
      <c r="P12" s="1">
        <v>2.4500000000000001E-2</v>
      </c>
      <c r="Q12" s="1">
        <v>4.8500000000000001E-2</v>
      </c>
      <c r="R12" s="1">
        <v>9.1499999999999998E-2</v>
      </c>
      <c r="S12" s="1">
        <v>0.13400000000000001</v>
      </c>
      <c r="T12" s="1">
        <v>0.171875</v>
      </c>
      <c r="U12" s="1">
        <v>0.20974999999999999</v>
      </c>
      <c r="V12" s="1">
        <v>0.26250000000000001</v>
      </c>
      <c r="W12" s="1">
        <v>0.32550000000000001</v>
      </c>
      <c r="X12" s="1">
        <v>0.40550000000000003</v>
      </c>
      <c r="Y12" s="1">
        <v>0.45</v>
      </c>
      <c r="Z12" s="1">
        <v>0.55149999999999999</v>
      </c>
      <c r="AA12" s="1">
        <v>0.65749999999999997</v>
      </c>
      <c r="AB12" s="1">
        <v>0.76300000000000001</v>
      </c>
      <c r="AC12" s="1">
        <v>0.830125</v>
      </c>
      <c r="AD12" s="1">
        <v>0.89700000000000002</v>
      </c>
      <c r="AE12" s="1">
        <v>0.95574999999999999</v>
      </c>
      <c r="AF12" s="1">
        <v>0.98</v>
      </c>
      <c r="AG12" s="1">
        <v>0.99375000000000002</v>
      </c>
      <c r="AH12" s="1">
        <v>0.99812500000000004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0</v>
      </c>
    </row>
    <row r="13" spans="7:62" x14ac:dyDescent="0.2">
      <c r="G13" t="s">
        <v>7</v>
      </c>
      <c r="H13">
        <f>H12*2</f>
        <v>0</v>
      </c>
      <c r="I13">
        <f t="shared" ref="I13:BJ13" si="0">I12*2</f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1.225E-2</v>
      </c>
      <c r="P13">
        <f t="shared" si="0"/>
        <v>4.9000000000000002E-2</v>
      </c>
      <c r="Q13">
        <f t="shared" si="0"/>
        <v>9.7000000000000003E-2</v>
      </c>
      <c r="R13">
        <f t="shared" si="0"/>
        <v>0.183</v>
      </c>
      <c r="S13">
        <f t="shared" si="0"/>
        <v>0.26800000000000002</v>
      </c>
      <c r="T13">
        <f t="shared" si="0"/>
        <v>0.34375</v>
      </c>
      <c r="U13">
        <f t="shared" si="0"/>
        <v>0.41949999999999998</v>
      </c>
      <c r="V13">
        <f t="shared" si="0"/>
        <v>0.52500000000000002</v>
      </c>
      <c r="W13">
        <f t="shared" si="0"/>
        <v>0.65100000000000002</v>
      </c>
      <c r="X13">
        <f t="shared" si="0"/>
        <v>0.81100000000000005</v>
      </c>
      <c r="Y13">
        <f t="shared" si="0"/>
        <v>0.9</v>
      </c>
      <c r="Z13">
        <f t="shared" si="0"/>
        <v>1.103</v>
      </c>
      <c r="AA13">
        <f t="shared" si="0"/>
        <v>1.3149999999999999</v>
      </c>
      <c r="AB13">
        <f t="shared" si="0"/>
        <v>1.526</v>
      </c>
      <c r="AC13">
        <f t="shared" si="0"/>
        <v>1.66025</v>
      </c>
      <c r="AD13">
        <f t="shared" si="0"/>
        <v>1.794</v>
      </c>
      <c r="AE13">
        <f t="shared" si="0"/>
        <v>1.9115</v>
      </c>
      <c r="AF13">
        <f t="shared" si="0"/>
        <v>1.96</v>
      </c>
      <c r="AG13">
        <f t="shared" si="0"/>
        <v>1.9875</v>
      </c>
      <c r="AH13">
        <f t="shared" si="0"/>
        <v>1.9962500000000001</v>
      </c>
      <c r="AI13">
        <f t="shared" si="0"/>
        <v>2</v>
      </c>
      <c r="AJ13">
        <f t="shared" si="0"/>
        <v>2</v>
      </c>
      <c r="AK13">
        <f t="shared" si="0"/>
        <v>2</v>
      </c>
      <c r="AL13">
        <f t="shared" si="0"/>
        <v>2</v>
      </c>
      <c r="AM13">
        <f>AM12*2</f>
        <v>2</v>
      </c>
      <c r="AN13">
        <f t="shared" si="0"/>
        <v>2</v>
      </c>
      <c r="AO13">
        <f t="shared" si="0"/>
        <v>2</v>
      </c>
      <c r="AP13">
        <f t="shared" si="0"/>
        <v>2</v>
      </c>
      <c r="AQ13">
        <f t="shared" si="0"/>
        <v>2</v>
      </c>
      <c r="AR13">
        <f t="shared" si="0"/>
        <v>2</v>
      </c>
      <c r="AS13">
        <f t="shared" si="0"/>
        <v>2</v>
      </c>
      <c r="AT13">
        <f t="shared" si="0"/>
        <v>2</v>
      </c>
      <c r="AU13">
        <f t="shared" si="0"/>
        <v>2</v>
      </c>
      <c r="AV13">
        <f t="shared" si="0"/>
        <v>2</v>
      </c>
      <c r="AW13">
        <f t="shared" si="0"/>
        <v>2</v>
      </c>
      <c r="AX13">
        <f t="shared" si="0"/>
        <v>2</v>
      </c>
      <c r="AY13">
        <f t="shared" si="0"/>
        <v>2</v>
      </c>
      <c r="AZ13">
        <f>AZ12*2</f>
        <v>2</v>
      </c>
      <c r="BA13">
        <f t="shared" si="0"/>
        <v>2</v>
      </c>
      <c r="BB13">
        <f t="shared" si="0"/>
        <v>2</v>
      </c>
      <c r="BC13">
        <f t="shared" si="0"/>
        <v>2</v>
      </c>
      <c r="BD13">
        <f t="shared" si="0"/>
        <v>2</v>
      </c>
      <c r="BE13">
        <f t="shared" si="0"/>
        <v>2</v>
      </c>
      <c r="BF13">
        <f t="shared" si="0"/>
        <v>2</v>
      </c>
      <c r="BG13">
        <f t="shared" si="0"/>
        <v>2</v>
      </c>
      <c r="BH13">
        <f t="shared" si="0"/>
        <v>2</v>
      </c>
      <c r="BI13">
        <f t="shared" si="0"/>
        <v>2</v>
      </c>
      <c r="BJ13">
        <f t="shared" si="0"/>
        <v>0</v>
      </c>
    </row>
    <row r="17" spans="7:63" ht="19" x14ac:dyDescent="0.25">
      <c r="G17" s="3" t="s">
        <v>14</v>
      </c>
    </row>
    <row r="19" spans="7:63" x14ac:dyDescent="0.2">
      <c r="G19" t="s">
        <v>2</v>
      </c>
      <c r="H19">
        <v>0</v>
      </c>
      <c r="I19">
        <v>1</v>
      </c>
      <c r="J19">
        <v>2</v>
      </c>
      <c r="K19">
        <v>3</v>
      </c>
      <c r="L19">
        <v>4</v>
      </c>
      <c r="M19">
        <v>5</v>
      </c>
      <c r="N19">
        <v>6</v>
      </c>
      <c r="O19">
        <v>7</v>
      </c>
      <c r="P19">
        <v>8</v>
      </c>
      <c r="Q19">
        <v>9</v>
      </c>
      <c r="R19">
        <v>10</v>
      </c>
      <c r="S19">
        <v>11</v>
      </c>
      <c r="T19">
        <v>12</v>
      </c>
      <c r="U19">
        <v>13</v>
      </c>
      <c r="V19">
        <v>14</v>
      </c>
      <c r="W19">
        <v>15</v>
      </c>
      <c r="X19">
        <v>16</v>
      </c>
      <c r="Y19">
        <v>17</v>
      </c>
      <c r="Z19">
        <v>18</v>
      </c>
      <c r="AA19">
        <v>19</v>
      </c>
      <c r="AB19">
        <v>20</v>
      </c>
      <c r="AC19">
        <v>21</v>
      </c>
      <c r="AD19">
        <v>22</v>
      </c>
      <c r="AE19">
        <v>23</v>
      </c>
    </row>
    <row r="20" spans="7:63" s="4" customFormat="1" ht="30" customHeight="1" x14ac:dyDescent="0.25">
      <c r="G20" s="3" t="s">
        <v>10</v>
      </c>
      <c r="H20" s="3">
        <v>10</v>
      </c>
      <c r="I20" s="3">
        <v>10</v>
      </c>
      <c r="J20" s="3">
        <v>11</v>
      </c>
      <c r="K20" s="3">
        <v>10</v>
      </c>
      <c r="L20" s="3">
        <v>12</v>
      </c>
      <c r="M20" s="3">
        <v>19</v>
      </c>
      <c r="N20" s="3">
        <v>18</v>
      </c>
      <c r="O20" s="3">
        <v>17</v>
      </c>
      <c r="P20" s="3">
        <v>16</v>
      </c>
      <c r="Q20" s="3">
        <v>16</v>
      </c>
      <c r="R20" s="3">
        <v>18</v>
      </c>
      <c r="S20" s="3">
        <v>18</v>
      </c>
      <c r="T20" s="3">
        <v>17</v>
      </c>
      <c r="U20" s="3">
        <v>16</v>
      </c>
      <c r="V20" s="3">
        <v>15</v>
      </c>
      <c r="W20" s="3">
        <v>14</v>
      </c>
      <c r="X20" s="3">
        <v>12</v>
      </c>
      <c r="Y20" s="3">
        <v>8</v>
      </c>
      <c r="Z20" s="3">
        <v>8</v>
      </c>
      <c r="AA20" s="3">
        <v>10</v>
      </c>
      <c r="AB20" s="3">
        <v>10</v>
      </c>
      <c r="AC20" s="3">
        <v>11</v>
      </c>
      <c r="AD20" s="3">
        <v>12</v>
      </c>
      <c r="AE20" s="3">
        <v>13</v>
      </c>
    </row>
    <row r="21" spans="7:63" x14ac:dyDescent="0.2">
      <c r="G21" t="s">
        <v>9</v>
      </c>
      <c r="H21">
        <f>VLOOKUP(H20,'Lindahl Power Curvel'!A1:C56,3,FALSE)</f>
        <v>0.183</v>
      </c>
      <c r="I21">
        <f>VLOOKUP(I20,'Lindahl Power Curvel'!A1:C56,3,FALSE)</f>
        <v>0.183</v>
      </c>
      <c r="J21">
        <f>VLOOKUP(J20,'Lindahl Power Curvel'!A1:C56,3,FALSE)</f>
        <v>0.26800000000000002</v>
      </c>
      <c r="K21">
        <f>VLOOKUP(K20,'Lindahl Power Curvel'!A1:C56,3,FALSE)</f>
        <v>0.183</v>
      </c>
      <c r="L21">
        <f>VLOOKUP(L20,'Lindahl Power Curvel'!A1:C56,3,FALSE)</f>
        <v>0.34375</v>
      </c>
      <c r="M21">
        <f>VLOOKUP(M20,'Lindahl Power Curvel'!A1:C56,3,FALSE)</f>
        <v>1.3149999999999999</v>
      </c>
      <c r="N21">
        <f>VLOOKUP(N20,'Lindahl Power Curvel'!A1:C56,3,FALSE)</f>
        <v>1.103</v>
      </c>
      <c r="O21">
        <f>VLOOKUP(O20,'Lindahl Power Curvel'!A1:C56,3,FALSE)</f>
        <v>0.9</v>
      </c>
      <c r="P21">
        <f>VLOOKUP(P20,'Lindahl Power Curvel'!A1:C56,3,FALSE)</f>
        <v>0.81100000000000005</v>
      </c>
      <c r="Q21">
        <f>VLOOKUP(Q20,'Lindahl Power Curvel'!A1:C56,3,FALSE)</f>
        <v>0.81100000000000005</v>
      </c>
      <c r="R21">
        <f>VLOOKUP(R20,'Lindahl Power Curvel'!A1:C56,3,FALSE)</f>
        <v>1.103</v>
      </c>
      <c r="S21">
        <f>VLOOKUP(S20,'Lindahl Power Curvel'!A1:C56,3,FALSE)</f>
        <v>1.103</v>
      </c>
      <c r="T21">
        <f>VLOOKUP(T20,'Lindahl Power Curvel'!A1:C56,3,FALSE)</f>
        <v>0.9</v>
      </c>
      <c r="U21">
        <f>VLOOKUP(U20,'Lindahl Power Curvel'!A1:C56,3,FALSE)</f>
        <v>0.81100000000000005</v>
      </c>
      <c r="V21">
        <f>VLOOKUP(V20,'Lindahl Power Curvel'!A1:C56,3,FALSE)</f>
        <v>0.65100000000000002</v>
      </c>
      <c r="W21">
        <f>VLOOKUP(W20,'Lindahl Power Curvel'!A1:C56,3,FALSE)</f>
        <v>0.52500000000000002</v>
      </c>
      <c r="X21">
        <f>VLOOKUP(X20,'Lindahl Power Curvel'!A1:C56,3,FALSE)</f>
        <v>0.34375</v>
      </c>
      <c r="Y21">
        <f>VLOOKUP(Y20,'Lindahl Power Curvel'!A1:C56,3,FALSE)</f>
        <v>4.9000000000000002E-2</v>
      </c>
      <c r="Z21">
        <f>VLOOKUP(Z20,'Lindahl Power Curvel'!A1:C56,3,FALSE)</f>
        <v>4.9000000000000002E-2</v>
      </c>
      <c r="AA21">
        <f>VLOOKUP(AA20,'Lindahl Power Curvel'!A1:C56,3,FALSE)</f>
        <v>0.183</v>
      </c>
      <c r="AB21">
        <f>VLOOKUP(AB20,'Lindahl Power Curvel'!A1:C56,3,FALSE)</f>
        <v>0.183</v>
      </c>
      <c r="AC21">
        <f>VLOOKUP(AC20,'Lindahl Power Curvel'!A1:C56,3,FALSE)</f>
        <v>0.26800000000000002</v>
      </c>
      <c r="AD21">
        <f>VLOOKUP(AD20,'Lindahl Power Curvel'!A1:C56,3,FALSE)</f>
        <v>0.34375</v>
      </c>
      <c r="AE21">
        <f>VLOOKUP(AE20,'Lindahl Power Curvel'!A1:C56,3,FALSE)</f>
        <v>0.41949999999999998</v>
      </c>
    </row>
    <row r="22" spans="7:63" x14ac:dyDescent="0.2">
      <c r="G22" t="s">
        <v>15</v>
      </c>
      <c r="H22">
        <f>H21+(H21*0.1)</f>
        <v>0.20130000000000001</v>
      </c>
      <c r="I22">
        <f t="shared" ref="I22:AE22" si="1">I21+(I21*0.1)</f>
        <v>0.20130000000000001</v>
      </c>
      <c r="J22">
        <f t="shared" si="1"/>
        <v>0.29480000000000001</v>
      </c>
      <c r="K22">
        <f t="shared" si="1"/>
        <v>0.20130000000000001</v>
      </c>
      <c r="L22">
        <f t="shared" si="1"/>
        <v>0.37812499999999999</v>
      </c>
      <c r="M22">
        <f>M21+(M21*0.2)</f>
        <v>1.5779999999999998</v>
      </c>
      <c r="N22">
        <f t="shared" ref="N22:P22" si="2">N21+(N21*0.2)</f>
        <v>1.3235999999999999</v>
      </c>
      <c r="O22">
        <f t="shared" si="2"/>
        <v>1.08</v>
      </c>
      <c r="P22">
        <f t="shared" si="2"/>
        <v>0.97320000000000007</v>
      </c>
      <c r="Q22">
        <f t="shared" si="1"/>
        <v>0.89210000000000012</v>
      </c>
      <c r="R22">
        <f t="shared" si="1"/>
        <v>1.2133</v>
      </c>
      <c r="S22">
        <f t="shared" si="1"/>
        <v>1.2133</v>
      </c>
      <c r="T22">
        <f t="shared" si="1"/>
        <v>0.99</v>
      </c>
      <c r="U22">
        <f t="shared" si="1"/>
        <v>0.89210000000000012</v>
      </c>
      <c r="V22">
        <f t="shared" si="1"/>
        <v>0.71610000000000007</v>
      </c>
      <c r="W22">
        <f t="shared" si="1"/>
        <v>0.57750000000000001</v>
      </c>
      <c r="X22">
        <f t="shared" si="1"/>
        <v>0.37812499999999999</v>
      </c>
      <c r="Y22">
        <f t="shared" si="1"/>
        <v>5.3900000000000003E-2</v>
      </c>
      <c r="Z22">
        <f t="shared" si="1"/>
        <v>5.3900000000000003E-2</v>
      </c>
      <c r="AA22">
        <f t="shared" si="1"/>
        <v>0.20130000000000001</v>
      </c>
      <c r="AB22">
        <f t="shared" si="1"/>
        <v>0.20130000000000001</v>
      </c>
      <c r="AC22">
        <f t="shared" si="1"/>
        <v>0.29480000000000001</v>
      </c>
      <c r="AD22">
        <f t="shared" si="1"/>
        <v>0.37812499999999999</v>
      </c>
      <c r="AE22">
        <f t="shared" si="1"/>
        <v>0.46144999999999997</v>
      </c>
    </row>
    <row r="24" spans="7:63" x14ac:dyDescent="0.2">
      <c r="G24" t="s">
        <v>16</v>
      </c>
    </row>
    <row r="30" spans="7:63" x14ac:dyDescent="0.2">
      <c r="G30" t="s">
        <v>4</v>
      </c>
      <c r="H30">
        <v>0</v>
      </c>
      <c r="I30">
        <v>1</v>
      </c>
      <c r="J30">
        <v>2</v>
      </c>
      <c r="K30">
        <v>3</v>
      </c>
      <c r="L30">
        <v>4</v>
      </c>
      <c r="M30">
        <v>5</v>
      </c>
      <c r="N30">
        <v>6</v>
      </c>
      <c r="O30">
        <v>7</v>
      </c>
      <c r="P30">
        <v>8</v>
      </c>
      <c r="Q30">
        <v>9</v>
      </c>
      <c r="R30">
        <v>10</v>
      </c>
      <c r="S30">
        <v>11</v>
      </c>
      <c r="T30">
        <v>12</v>
      </c>
      <c r="U30">
        <v>13</v>
      </c>
      <c r="V30">
        <v>14</v>
      </c>
      <c r="W30">
        <v>15</v>
      </c>
      <c r="X30">
        <v>16</v>
      </c>
      <c r="Y30">
        <v>17</v>
      </c>
      <c r="Z30">
        <v>18</v>
      </c>
      <c r="AA30">
        <v>19</v>
      </c>
      <c r="AB30">
        <v>20</v>
      </c>
      <c r="AC30">
        <v>21</v>
      </c>
      <c r="AD30">
        <v>22</v>
      </c>
      <c r="AE30">
        <v>23</v>
      </c>
      <c r="AF30">
        <v>24</v>
      </c>
      <c r="AG30">
        <v>25</v>
      </c>
      <c r="AH30">
        <v>26</v>
      </c>
      <c r="AI30">
        <v>27</v>
      </c>
      <c r="AJ30">
        <v>28</v>
      </c>
      <c r="AK30">
        <v>29</v>
      </c>
      <c r="AL30">
        <v>30</v>
      </c>
      <c r="AM30">
        <v>31</v>
      </c>
      <c r="AN30">
        <v>32</v>
      </c>
      <c r="AO30">
        <v>33</v>
      </c>
      <c r="AP30">
        <v>34</v>
      </c>
      <c r="AQ30">
        <v>35</v>
      </c>
      <c r="AR30">
        <v>37</v>
      </c>
      <c r="AS30">
        <v>38</v>
      </c>
      <c r="AT30">
        <v>39</v>
      </c>
      <c r="AU30">
        <v>40</v>
      </c>
      <c r="AV30">
        <v>41</v>
      </c>
      <c r="AW30">
        <v>42</v>
      </c>
      <c r="AX30">
        <v>43</v>
      </c>
      <c r="AY30">
        <v>44</v>
      </c>
      <c r="AZ30">
        <v>45</v>
      </c>
      <c r="BA30">
        <v>46</v>
      </c>
      <c r="BB30">
        <v>47</v>
      </c>
      <c r="BC30">
        <v>48</v>
      </c>
      <c r="BD30">
        <v>49</v>
      </c>
      <c r="BE30">
        <v>50</v>
      </c>
      <c r="BF30">
        <v>51</v>
      </c>
      <c r="BG30">
        <v>52</v>
      </c>
      <c r="BH30">
        <v>53</v>
      </c>
      <c r="BI30">
        <v>54</v>
      </c>
      <c r="BJ30">
        <v>55</v>
      </c>
      <c r="BK30" t="s">
        <v>5</v>
      </c>
    </row>
    <row r="31" spans="7:63" x14ac:dyDescent="0.2">
      <c r="G31" t="s">
        <v>3</v>
      </c>
      <c r="H31">
        <f>COUNTIF($H$20:$AF$20,H30)</f>
        <v>0</v>
      </c>
      <c r="I31">
        <f t="shared" ref="I31:BJ31" si="3">COUNTIF($H$20:$AF$20,I30)</f>
        <v>0</v>
      </c>
      <c r="J31">
        <f t="shared" si="3"/>
        <v>0</v>
      </c>
      <c r="K31">
        <f t="shared" si="3"/>
        <v>0</v>
      </c>
      <c r="L31">
        <f t="shared" si="3"/>
        <v>0</v>
      </c>
      <c r="M31">
        <f t="shared" si="3"/>
        <v>0</v>
      </c>
      <c r="N31">
        <f t="shared" si="3"/>
        <v>0</v>
      </c>
      <c r="O31">
        <f t="shared" si="3"/>
        <v>0</v>
      </c>
      <c r="P31">
        <f t="shared" si="3"/>
        <v>2</v>
      </c>
      <c r="Q31">
        <f t="shared" si="3"/>
        <v>0</v>
      </c>
      <c r="R31">
        <f t="shared" si="3"/>
        <v>5</v>
      </c>
      <c r="S31">
        <f t="shared" si="3"/>
        <v>2</v>
      </c>
      <c r="T31">
        <f t="shared" si="3"/>
        <v>3</v>
      </c>
      <c r="U31">
        <f t="shared" si="3"/>
        <v>1</v>
      </c>
      <c r="V31">
        <f t="shared" si="3"/>
        <v>1</v>
      </c>
      <c r="W31">
        <f t="shared" si="3"/>
        <v>1</v>
      </c>
      <c r="X31">
        <f t="shared" si="3"/>
        <v>3</v>
      </c>
      <c r="Y31">
        <f t="shared" si="3"/>
        <v>2</v>
      </c>
      <c r="Z31">
        <f t="shared" si="3"/>
        <v>3</v>
      </c>
      <c r="AA31">
        <f t="shared" si="3"/>
        <v>1</v>
      </c>
      <c r="AB31">
        <f t="shared" si="3"/>
        <v>0</v>
      </c>
      <c r="AC31">
        <f t="shared" si="3"/>
        <v>0</v>
      </c>
      <c r="AD31">
        <f t="shared" si="3"/>
        <v>0</v>
      </c>
      <c r="AE31">
        <f t="shared" si="3"/>
        <v>0</v>
      </c>
      <c r="AF31">
        <f t="shared" si="3"/>
        <v>0</v>
      </c>
      <c r="AG31">
        <f t="shared" si="3"/>
        <v>0</v>
      </c>
      <c r="AH31">
        <f t="shared" si="3"/>
        <v>0</v>
      </c>
      <c r="AI31">
        <f t="shared" si="3"/>
        <v>0</v>
      </c>
      <c r="AJ31">
        <f t="shared" si="3"/>
        <v>0</v>
      </c>
      <c r="AK31">
        <f t="shared" si="3"/>
        <v>0</v>
      </c>
      <c r="AL31">
        <f t="shared" si="3"/>
        <v>0</v>
      </c>
      <c r="AM31">
        <f t="shared" si="3"/>
        <v>0</v>
      </c>
      <c r="AN31">
        <f t="shared" si="3"/>
        <v>0</v>
      </c>
      <c r="AO31">
        <f t="shared" si="3"/>
        <v>0</v>
      </c>
      <c r="AP31">
        <f t="shared" si="3"/>
        <v>0</v>
      </c>
      <c r="AQ31">
        <f t="shared" si="3"/>
        <v>0</v>
      </c>
      <c r="AR31">
        <f t="shared" si="3"/>
        <v>0</v>
      </c>
      <c r="AS31">
        <f t="shared" si="3"/>
        <v>0</v>
      </c>
      <c r="AT31">
        <f t="shared" si="3"/>
        <v>0</v>
      </c>
      <c r="AU31">
        <f t="shared" si="3"/>
        <v>0</v>
      </c>
      <c r="AV31">
        <f t="shared" si="3"/>
        <v>0</v>
      </c>
      <c r="AW31">
        <f t="shared" si="3"/>
        <v>0</v>
      </c>
      <c r="AX31">
        <f t="shared" si="3"/>
        <v>0</v>
      </c>
      <c r="AY31">
        <f t="shared" si="3"/>
        <v>0</v>
      </c>
      <c r="AZ31">
        <f t="shared" si="3"/>
        <v>0</v>
      </c>
      <c r="BA31">
        <f t="shared" si="3"/>
        <v>0</v>
      </c>
      <c r="BB31">
        <f t="shared" si="3"/>
        <v>0</v>
      </c>
      <c r="BC31">
        <f t="shared" si="3"/>
        <v>0</v>
      </c>
      <c r="BD31">
        <f t="shared" si="3"/>
        <v>0</v>
      </c>
      <c r="BE31">
        <f t="shared" si="3"/>
        <v>0</v>
      </c>
      <c r="BF31">
        <f t="shared" si="3"/>
        <v>0</v>
      </c>
      <c r="BG31">
        <f t="shared" si="3"/>
        <v>0</v>
      </c>
      <c r="BH31">
        <f t="shared" si="3"/>
        <v>0</v>
      </c>
      <c r="BI31">
        <f t="shared" si="3"/>
        <v>0</v>
      </c>
      <c r="BJ31">
        <f t="shared" si="3"/>
        <v>0</v>
      </c>
      <c r="BK31">
        <f>SUM(H31:BJ31)</f>
        <v>24</v>
      </c>
    </row>
    <row r="32" spans="7:63" x14ac:dyDescent="0.2">
      <c r="G32" t="s">
        <v>6</v>
      </c>
      <c r="H32">
        <f>H31*H13</f>
        <v>0</v>
      </c>
      <c r="I32">
        <f>I31*I13</f>
        <v>0</v>
      </c>
      <c r="J32">
        <f>J31*J13</f>
        <v>0</v>
      </c>
      <c r="K32">
        <f>K31*K13</f>
        <v>0</v>
      </c>
      <c r="L32">
        <f>L31*L13</f>
        <v>0</v>
      </c>
      <c r="M32">
        <f>M31*M13</f>
        <v>0</v>
      </c>
      <c r="N32">
        <f>N31*N13</f>
        <v>0</v>
      </c>
      <c r="O32">
        <f>O31*O13</f>
        <v>0</v>
      </c>
      <c r="P32">
        <f>P31*P13</f>
        <v>9.8000000000000004E-2</v>
      </c>
      <c r="Q32">
        <f>Q31*Q13</f>
        <v>0</v>
      </c>
      <c r="R32">
        <f>R31*R13</f>
        <v>0.91500000000000004</v>
      </c>
      <c r="S32">
        <f>S31*S13</f>
        <v>0.53600000000000003</v>
      </c>
      <c r="T32">
        <f>T31*T13</f>
        <v>1.03125</v>
      </c>
      <c r="U32">
        <f>U31*U13</f>
        <v>0.41949999999999998</v>
      </c>
      <c r="V32">
        <f>V31*V13</f>
        <v>0.52500000000000002</v>
      </c>
      <c r="W32">
        <f>W31*W13</f>
        <v>0.65100000000000002</v>
      </c>
      <c r="X32">
        <f>X31*X13</f>
        <v>2.4330000000000003</v>
      </c>
      <c r="Y32">
        <f>Y31*Y13</f>
        <v>1.8</v>
      </c>
      <c r="Z32">
        <f>Z31*Z13</f>
        <v>3.3090000000000002</v>
      </c>
      <c r="AA32">
        <f>AA31*AA13</f>
        <v>1.3149999999999999</v>
      </c>
      <c r="AB32">
        <f>AB31*AB13</f>
        <v>0</v>
      </c>
      <c r="AC32">
        <f>AC31*AC13</f>
        <v>0</v>
      </c>
      <c r="AD32">
        <f>AD31*AD13</f>
        <v>0</v>
      </c>
      <c r="AE32">
        <f>AE31*AE13</f>
        <v>0</v>
      </c>
      <c r="AF32">
        <f>AF31*AF13</f>
        <v>0</v>
      </c>
      <c r="AG32">
        <f>AG31*AG13</f>
        <v>0</v>
      </c>
      <c r="AH32">
        <f>AH31*AH13</f>
        <v>0</v>
      </c>
      <c r="AI32">
        <f>AI31*AI13</f>
        <v>0</v>
      </c>
      <c r="AJ32">
        <f>AJ31*AJ13</f>
        <v>0</v>
      </c>
      <c r="AK32">
        <f>AK31*AK13</f>
        <v>0</v>
      </c>
      <c r="AL32">
        <f>AL31*AL13</f>
        <v>0</v>
      </c>
      <c r="AM32">
        <f>AM31*AM13</f>
        <v>0</v>
      </c>
      <c r="AN32">
        <f>AN31*AN13</f>
        <v>0</v>
      </c>
      <c r="AO32">
        <f>AO31*AO13</f>
        <v>0</v>
      </c>
      <c r="AP32">
        <f>AP31*AP13</f>
        <v>0</v>
      </c>
      <c r="AQ32">
        <f>AQ31*AQ13</f>
        <v>0</v>
      </c>
      <c r="AR32">
        <f>AR31*AR13</f>
        <v>0</v>
      </c>
      <c r="AS32">
        <f>AS31*AS13</f>
        <v>0</v>
      </c>
      <c r="AT32">
        <f>AT31*AT13</f>
        <v>0</v>
      </c>
      <c r="AU32">
        <f>AU31*AU13</f>
        <v>0</v>
      </c>
      <c r="AV32">
        <f>AV31*AV13</f>
        <v>0</v>
      </c>
      <c r="AW32">
        <f>AW31*AW13</f>
        <v>0</v>
      </c>
      <c r="AX32">
        <f>AX31*AX13</f>
        <v>0</v>
      </c>
      <c r="AY32">
        <f>AY31*AY13</f>
        <v>0</v>
      </c>
      <c r="AZ32">
        <f>AZ31*AZ13</f>
        <v>0</v>
      </c>
      <c r="BA32">
        <f>BA31*BA13</f>
        <v>0</v>
      </c>
      <c r="BB32">
        <f>BB31*BB13</f>
        <v>0</v>
      </c>
      <c r="BC32">
        <f>BC31*BC13</f>
        <v>0</v>
      </c>
      <c r="BD32">
        <f>BD31*BD13</f>
        <v>0</v>
      </c>
      <c r="BE32">
        <f>BE31*BE13</f>
        <v>0</v>
      </c>
      <c r="BF32">
        <f>BF31*BF13</f>
        <v>0</v>
      </c>
      <c r="BG32">
        <f>BG31*BG13</f>
        <v>0</v>
      </c>
      <c r="BH32">
        <f>BH31*BH13</f>
        <v>0</v>
      </c>
      <c r="BI32">
        <f>BI31*BI13</f>
        <v>0</v>
      </c>
      <c r="BJ32">
        <f>BJ31*BJ13</f>
        <v>0</v>
      </c>
      <c r="BK32">
        <f>SUM(H32:BJ32)</f>
        <v>13.032750000000002</v>
      </c>
    </row>
  </sheetData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D50E-0B15-9449-B78B-60360D99DD0D}">
  <dimension ref="A1:C56"/>
  <sheetViews>
    <sheetView workbookViewId="0">
      <selection activeCell="C13" sqref="C13"/>
    </sheetView>
  </sheetViews>
  <sheetFormatPr baseColWidth="10" defaultRowHeight="15" x14ac:dyDescent="0.2"/>
  <cols>
    <col min="2" max="2" width="26.5" customWidth="1"/>
    <col min="3" max="3" width="20.6640625" customWidth="1"/>
  </cols>
  <sheetData>
    <row r="1" spans="1:3" x14ac:dyDescent="0.2">
      <c r="A1" t="str" cm="1">
        <f t="array" ref="A1:C56">TRANSPOSE(Lindahl!G11:BJ13)</f>
        <v>mph</v>
      </c>
      <c r="B1" t="str">
        <v>Lindahl Power Curve</v>
      </c>
      <c r="C1" t="str">
        <v>Lindahl Power MW (2.0)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2</v>
      </c>
      <c r="B4">
        <v>0</v>
      </c>
      <c r="C4">
        <v>0</v>
      </c>
    </row>
    <row r="5" spans="1:3" x14ac:dyDescent="0.2">
      <c r="A5">
        <v>3</v>
      </c>
      <c r="B5">
        <v>0</v>
      </c>
      <c r="C5">
        <v>0</v>
      </c>
    </row>
    <row r="6" spans="1:3" x14ac:dyDescent="0.2">
      <c r="A6">
        <v>4</v>
      </c>
      <c r="B6">
        <v>0</v>
      </c>
      <c r="C6">
        <v>0</v>
      </c>
    </row>
    <row r="7" spans="1:3" x14ac:dyDescent="0.2">
      <c r="A7">
        <v>5</v>
      </c>
      <c r="B7">
        <v>0</v>
      </c>
      <c r="C7">
        <v>0</v>
      </c>
    </row>
    <row r="8" spans="1:3" x14ac:dyDescent="0.2">
      <c r="A8">
        <v>6</v>
      </c>
      <c r="B8">
        <v>0</v>
      </c>
      <c r="C8">
        <v>0</v>
      </c>
    </row>
    <row r="9" spans="1:3" x14ac:dyDescent="0.2">
      <c r="A9">
        <v>7</v>
      </c>
      <c r="B9">
        <v>6.1250000000000002E-3</v>
      </c>
      <c r="C9">
        <v>1.225E-2</v>
      </c>
    </row>
    <row r="10" spans="1:3" x14ac:dyDescent="0.2">
      <c r="A10">
        <v>8</v>
      </c>
      <c r="B10">
        <v>2.4500000000000001E-2</v>
      </c>
      <c r="C10">
        <v>4.9000000000000002E-2</v>
      </c>
    </row>
    <row r="11" spans="1:3" x14ac:dyDescent="0.2">
      <c r="A11">
        <v>9</v>
      </c>
      <c r="B11">
        <v>4.8500000000000001E-2</v>
      </c>
      <c r="C11">
        <v>9.7000000000000003E-2</v>
      </c>
    </row>
    <row r="12" spans="1:3" x14ac:dyDescent="0.2">
      <c r="A12">
        <v>10</v>
      </c>
      <c r="B12">
        <v>9.1499999999999998E-2</v>
      </c>
      <c r="C12">
        <v>0.183</v>
      </c>
    </row>
    <row r="13" spans="1:3" x14ac:dyDescent="0.2">
      <c r="A13">
        <v>11</v>
      </c>
      <c r="B13">
        <v>0.13400000000000001</v>
      </c>
      <c r="C13">
        <v>0.26800000000000002</v>
      </c>
    </row>
    <row r="14" spans="1:3" x14ac:dyDescent="0.2">
      <c r="A14">
        <v>12</v>
      </c>
      <c r="B14">
        <v>0.171875</v>
      </c>
      <c r="C14">
        <v>0.34375</v>
      </c>
    </row>
    <row r="15" spans="1:3" x14ac:dyDescent="0.2">
      <c r="A15">
        <v>13</v>
      </c>
      <c r="B15">
        <v>0.20974999999999999</v>
      </c>
      <c r="C15">
        <v>0.41949999999999998</v>
      </c>
    </row>
    <row r="16" spans="1:3" x14ac:dyDescent="0.2">
      <c r="A16">
        <v>14</v>
      </c>
      <c r="B16">
        <v>0.26250000000000001</v>
      </c>
      <c r="C16">
        <v>0.52500000000000002</v>
      </c>
    </row>
    <row r="17" spans="1:3" x14ac:dyDescent="0.2">
      <c r="A17">
        <v>15</v>
      </c>
      <c r="B17">
        <v>0.32550000000000001</v>
      </c>
      <c r="C17">
        <v>0.65100000000000002</v>
      </c>
    </row>
    <row r="18" spans="1:3" x14ac:dyDescent="0.2">
      <c r="A18">
        <v>16</v>
      </c>
      <c r="B18">
        <v>0.40550000000000003</v>
      </c>
      <c r="C18">
        <v>0.81100000000000005</v>
      </c>
    </row>
    <row r="19" spans="1:3" x14ac:dyDescent="0.2">
      <c r="A19">
        <v>17</v>
      </c>
      <c r="B19">
        <v>0.45</v>
      </c>
      <c r="C19">
        <v>0.9</v>
      </c>
    </row>
    <row r="20" spans="1:3" x14ac:dyDescent="0.2">
      <c r="A20">
        <v>18</v>
      </c>
      <c r="B20">
        <v>0.55149999999999999</v>
      </c>
      <c r="C20">
        <v>1.103</v>
      </c>
    </row>
    <row r="21" spans="1:3" x14ac:dyDescent="0.2">
      <c r="A21">
        <v>19</v>
      </c>
      <c r="B21">
        <v>0.65749999999999997</v>
      </c>
      <c r="C21">
        <v>1.3149999999999999</v>
      </c>
    </row>
    <row r="22" spans="1:3" x14ac:dyDescent="0.2">
      <c r="A22">
        <v>20</v>
      </c>
      <c r="B22">
        <v>0.76300000000000001</v>
      </c>
      <c r="C22">
        <v>1.526</v>
      </c>
    </row>
    <row r="23" spans="1:3" x14ac:dyDescent="0.2">
      <c r="A23">
        <v>21</v>
      </c>
      <c r="B23">
        <v>0.830125</v>
      </c>
      <c r="C23">
        <v>1.66025</v>
      </c>
    </row>
    <row r="24" spans="1:3" x14ac:dyDescent="0.2">
      <c r="A24">
        <v>22</v>
      </c>
      <c r="B24">
        <v>0.89700000000000002</v>
      </c>
      <c r="C24">
        <v>1.794</v>
      </c>
    </row>
    <row r="25" spans="1:3" x14ac:dyDescent="0.2">
      <c r="A25">
        <v>23</v>
      </c>
      <c r="B25">
        <v>0.95574999999999999</v>
      </c>
      <c r="C25">
        <v>1.9115</v>
      </c>
    </row>
    <row r="26" spans="1:3" x14ac:dyDescent="0.2">
      <c r="A26">
        <v>24</v>
      </c>
      <c r="B26">
        <v>0.98</v>
      </c>
      <c r="C26">
        <v>1.96</v>
      </c>
    </row>
    <row r="27" spans="1:3" x14ac:dyDescent="0.2">
      <c r="A27">
        <v>25</v>
      </c>
      <c r="B27">
        <v>0.99375000000000002</v>
      </c>
      <c r="C27">
        <v>1.9875</v>
      </c>
    </row>
    <row r="28" spans="1:3" x14ac:dyDescent="0.2">
      <c r="A28">
        <v>26</v>
      </c>
      <c r="B28">
        <v>0.99812500000000004</v>
      </c>
      <c r="C28">
        <v>1.9962500000000001</v>
      </c>
    </row>
    <row r="29" spans="1:3" x14ac:dyDescent="0.2">
      <c r="A29">
        <v>27</v>
      </c>
      <c r="B29">
        <v>1</v>
      </c>
      <c r="C29">
        <v>2</v>
      </c>
    </row>
    <row r="30" spans="1:3" x14ac:dyDescent="0.2">
      <c r="A30">
        <v>28</v>
      </c>
      <c r="B30">
        <v>1</v>
      </c>
      <c r="C30">
        <v>2</v>
      </c>
    </row>
    <row r="31" spans="1:3" x14ac:dyDescent="0.2">
      <c r="A31">
        <v>29</v>
      </c>
      <c r="B31">
        <v>1</v>
      </c>
      <c r="C31">
        <v>2</v>
      </c>
    </row>
    <row r="32" spans="1:3" x14ac:dyDescent="0.2">
      <c r="A32">
        <v>30</v>
      </c>
      <c r="B32">
        <v>1</v>
      </c>
      <c r="C32">
        <v>2</v>
      </c>
    </row>
    <row r="33" spans="1:3" x14ac:dyDescent="0.2">
      <c r="A33">
        <v>31</v>
      </c>
      <c r="B33">
        <v>1</v>
      </c>
      <c r="C33">
        <v>2</v>
      </c>
    </row>
    <row r="34" spans="1:3" x14ac:dyDescent="0.2">
      <c r="A34">
        <v>32</v>
      </c>
      <c r="B34">
        <v>1</v>
      </c>
      <c r="C34">
        <v>2</v>
      </c>
    </row>
    <row r="35" spans="1:3" x14ac:dyDescent="0.2">
      <c r="A35">
        <v>33</v>
      </c>
      <c r="B35">
        <v>1</v>
      </c>
      <c r="C35">
        <v>2</v>
      </c>
    </row>
    <row r="36" spans="1:3" x14ac:dyDescent="0.2">
      <c r="A36">
        <v>34</v>
      </c>
      <c r="B36">
        <v>1</v>
      </c>
      <c r="C36">
        <v>2</v>
      </c>
    </row>
    <row r="37" spans="1:3" x14ac:dyDescent="0.2">
      <c r="A37">
        <v>35</v>
      </c>
      <c r="B37">
        <v>1</v>
      </c>
      <c r="C37">
        <v>2</v>
      </c>
    </row>
    <row r="38" spans="1:3" x14ac:dyDescent="0.2">
      <c r="A38">
        <v>36</v>
      </c>
      <c r="B38">
        <v>1</v>
      </c>
      <c r="C38">
        <v>2</v>
      </c>
    </row>
    <row r="39" spans="1:3" x14ac:dyDescent="0.2">
      <c r="A39">
        <v>37</v>
      </c>
      <c r="B39">
        <v>1</v>
      </c>
      <c r="C39">
        <v>2</v>
      </c>
    </row>
    <row r="40" spans="1:3" x14ac:dyDescent="0.2">
      <c r="A40">
        <v>38</v>
      </c>
      <c r="B40">
        <v>1</v>
      </c>
      <c r="C40">
        <v>2</v>
      </c>
    </row>
    <row r="41" spans="1:3" x14ac:dyDescent="0.2">
      <c r="A41">
        <v>39</v>
      </c>
      <c r="B41">
        <v>1</v>
      </c>
      <c r="C41">
        <v>2</v>
      </c>
    </row>
    <row r="42" spans="1:3" x14ac:dyDescent="0.2">
      <c r="A42">
        <v>40</v>
      </c>
      <c r="B42">
        <v>1</v>
      </c>
      <c r="C42">
        <v>2</v>
      </c>
    </row>
    <row r="43" spans="1:3" x14ac:dyDescent="0.2">
      <c r="A43">
        <v>41</v>
      </c>
      <c r="B43">
        <v>1</v>
      </c>
      <c r="C43">
        <v>2</v>
      </c>
    </row>
    <row r="44" spans="1:3" x14ac:dyDescent="0.2">
      <c r="A44">
        <v>42</v>
      </c>
      <c r="B44">
        <v>1</v>
      </c>
      <c r="C44">
        <v>2</v>
      </c>
    </row>
    <row r="45" spans="1:3" x14ac:dyDescent="0.2">
      <c r="A45">
        <v>43</v>
      </c>
      <c r="B45">
        <v>1</v>
      </c>
      <c r="C45">
        <v>2</v>
      </c>
    </row>
    <row r="46" spans="1:3" x14ac:dyDescent="0.2">
      <c r="A46">
        <v>44</v>
      </c>
      <c r="B46">
        <v>1</v>
      </c>
      <c r="C46">
        <v>2</v>
      </c>
    </row>
    <row r="47" spans="1:3" x14ac:dyDescent="0.2">
      <c r="A47">
        <v>45</v>
      </c>
      <c r="B47">
        <v>1</v>
      </c>
      <c r="C47">
        <v>2</v>
      </c>
    </row>
    <row r="48" spans="1:3" x14ac:dyDescent="0.2">
      <c r="A48">
        <v>46</v>
      </c>
      <c r="B48">
        <v>1</v>
      </c>
      <c r="C48">
        <v>2</v>
      </c>
    </row>
    <row r="49" spans="1:3" x14ac:dyDescent="0.2">
      <c r="A49">
        <v>47</v>
      </c>
      <c r="B49">
        <v>1</v>
      </c>
      <c r="C49">
        <v>2</v>
      </c>
    </row>
    <row r="50" spans="1:3" x14ac:dyDescent="0.2">
      <c r="A50">
        <v>48</v>
      </c>
      <c r="B50">
        <v>1</v>
      </c>
      <c r="C50">
        <v>2</v>
      </c>
    </row>
    <row r="51" spans="1:3" x14ac:dyDescent="0.2">
      <c r="A51">
        <v>49</v>
      </c>
      <c r="B51">
        <v>1</v>
      </c>
      <c r="C51">
        <v>2</v>
      </c>
    </row>
    <row r="52" spans="1:3" x14ac:dyDescent="0.2">
      <c r="A52">
        <v>50</v>
      </c>
      <c r="B52">
        <v>1</v>
      </c>
      <c r="C52">
        <v>2</v>
      </c>
    </row>
    <row r="53" spans="1:3" x14ac:dyDescent="0.2">
      <c r="A53">
        <v>51</v>
      </c>
      <c r="B53">
        <v>1</v>
      </c>
      <c r="C53">
        <v>2</v>
      </c>
    </row>
    <row r="54" spans="1:3" x14ac:dyDescent="0.2">
      <c r="A54">
        <v>52</v>
      </c>
      <c r="B54">
        <v>1</v>
      </c>
      <c r="C54">
        <v>2</v>
      </c>
    </row>
    <row r="55" spans="1:3" x14ac:dyDescent="0.2">
      <c r="A55">
        <v>53</v>
      </c>
      <c r="B55">
        <v>1</v>
      </c>
      <c r="C55">
        <v>2</v>
      </c>
    </row>
    <row r="56" spans="1:3" x14ac:dyDescent="0.2">
      <c r="A56">
        <v>54</v>
      </c>
      <c r="B56">
        <v>0</v>
      </c>
      <c r="C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295A-5ADD-7544-94B6-E999B1C5C083}">
  <sheetPr>
    <pageSetUpPr fitToPage="1"/>
  </sheetPr>
  <dimension ref="G1:BL33"/>
  <sheetViews>
    <sheetView topLeftCell="G20" zoomScaleNormal="100" workbookViewId="0">
      <selection activeCell="G23" sqref="G23"/>
    </sheetView>
  </sheetViews>
  <sheetFormatPr baseColWidth="10" defaultColWidth="8.83203125" defaultRowHeight="15" x14ac:dyDescent="0.2"/>
  <cols>
    <col min="1" max="6" width="0" hidden="1" customWidth="1"/>
    <col min="7" max="7" width="26.33203125" customWidth="1"/>
    <col min="8" max="47" width="5.83203125" customWidth="1"/>
  </cols>
  <sheetData>
    <row r="1" spans="7:63" hidden="1" x14ac:dyDescent="0.2"/>
    <row r="2" spans="7:63" hidden="1" x14ac:dyDescent="0.2"/>
    <row r="3" spans="7:63" hidden="1" x14ac:dyDescent="0.2"/>
    <row r="4" spans="7:63" hidden="1" x14ac:dyDescent="0.2"/>
    <row r="5" spans="7:63" hidden="1" x14ac:dyDescent="0.2"/>
    <row r="6" spans="7:63" hidden="1" x14ac:dyDescent="0.2"/>
    <row r="7" spans="7:63" hidden="1" x14ac:dyDescent="0.2"/>
    <row r="8" spans="7:63" hidden="1" x14ac:dyDescent="0.2"/>
    <row r="9" spans="7:63" hidden="1" x14ac:dyDescent="0.2"/>
    <row r="11" spans="7:63" x14ac:dyDescent="0.2">
      <c r="G11" t="s">
        <v>0</v>
      </c>
      <c r="H11">
        <v>0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14</v>
      </c>
      <c r="W11">
        <v>15</v>
      </c>
      <c r="X11">
        <v>16</v>
      </c>
      <c r="Y11">
        <v>17</v>
      </c>
      <c r="Z11">
        <v>18</v>
      </c>
      <c r="AA11">
        <v>19</v>
      </c>
      <c r="AB11">
        <v>20</v>
      </c>
      <c r="AC11">
        <v>21</v>
      </c>
      <c r="AD11">
        <v>22</v>
      </c>
      <c r="AE11">
        <v>23</v>
      </c>
      <c r="AF11">
        <v>24</v>
      </c>
      <c r="AG11">
        <v>25</v>
      </c>
      <c r="AH11">
        <v>26</v>
      </c>
      <c r="AI11">
        <v>27</v>
      </c>
      <c r="AJ11">
        <v>28</v>
      </c>
      <c r="AK11">
        <v>29</v>
      </c>
      <c r="AL11">
        <v>30</v>
      </c>
      <c r="AM11">
        <v>31</v>
      </c>
      <c r="AN11">
        <v>32</v>
      </c>
      <c r="AO11">
        <v>33</v>
      </c>
      <c r="AP11">
        <v>34</v>
      </c>
      <c r="AQ11">
        <v>35</v>
      </c>
      <c r="AR11" t="s">
        <v>0</v>
      </c>
      <c r="AS11">
        <v>36</v>
      </c>
      <c r="AT11">
        <v>37</v>
      </c>
      <c r="AU11">
        <v>38</v>
      </c>
      <c r="AV11">
        <v>39</v>
      </c>
      <c r="AW11">
        <v>40</v>
      </c>
      <c r="AX11">
        <v>41</v>
      </c>
      <c r="AY11">
        <v>42</v>
      </c>
      <c r="AZ11">
        <v>43</v>
      </c>
      <c r="BA11">
        <v>44</v>
      </c>
      <c r="BB11">
        <v>45</v>
      </c>
      <c r="BC11">
        <v>46</v>
      </c>
      <c r="BD11">
        <v>47</v>
      </c>
      <c r="BE11">
        <v>48</v>
      </c>
      <c r="BF11">
        <v>49</v>
      </c>
      <c r="BG11">
        <v>50</v>
      </c>
      <c r="BH11">
        <v>51</v>
      </c>
      <c r="BI11">
        <v>52</v>
      </c>
      <c r="BJ11">
        <v>53</v>
      </c>
      <c r="BK11">
        <v>54</v>
      </c>
    </row>
    <row r="12" spans="7:63" x14ac:dyDescent="0.2">
      <c r="G12" t="s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2.1999999999999999E-2</v>
      </c>
      <c r="R12">
        <v>0.06</v>
      </c>
      <c r="S12">
        <v>9.8000000000000004E-2</v>
      </c>
      <c r="T12">
        <v>0.13700000000000001</v>
      </c>
      <c r="U12">
        <v>0.17599999999999999</v>
      </c>
      <c r="V12">
        <v>0.23499999999999999</v>
      </c>
      <c r="W12">
        <v>0.30299999999999999</v>
      </c>
      <c r="X12">
        <v>0.4</v>
      </c>
      <c r="Y12">
        <v>0.46300000000000002</v>
      </c>
      <c r="Z12">
        <v>0.58799999999999997</v>
      </c>
      <c r="AA12">
        <v>0.76</v>
      </c>
      <c r="AB12">
        <v>0.86399999999999999</v>
      </c>
      <c r="AC12">
        <v>0.90600000000000003</v>
      </c>
      <c r="AD12">
        <v>0.93400000000000005</v>
      </c>
      <c r="AE12">
        <v>0.96099999999999997</v>
      </c>
      <c r="AF12">
        <v>0.98299999999999998</v>
      </c>
      <c r="AG12">
        <v>0.99299999999999999</v>
      </c>
      <c r="AH12">
        <v>0.996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</row>
    <row r="13" spans="7:63" x14ac:dyDescent="0.2">
      <c r="G13" t="s">
        <v>7</v>
      </c>
      <c r="H13">
        <f>H12*2</f>
        <v>0</v>
      </c>
      <c r="I13">
        <f t="shared" ref="I13:BK13" si="0">I12*2</f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4.3999999999999997E-2</v>
      </c>
      <c r="R13">
        <f t="shared" si="0"/>
        <v>0.12</v>
      </c>
      <c r="S13">
        <f t="shared" si="0"/>
        <v>0.19600000000000001</v>
      </c>
      <c r="T13">
        <f t="shared" si="0"/>
        <v>0.27400000000000002</v>
      </c>
      <c r="U13">
        <f t="shared" si="0"/>
        <v>0.35199999999999998</v>
      </c>
      <c r="V13">
        <f t="shared" si="0"/>
        <v>0.47</v>
      </c>
      <c r="W13">
        <f t="shared" si="0"/>
        <v>0.60599999999999998</v>
      </c>
      <c r="X13">
        <f t="shared" si="0"/>
        <v>0.8</v>
      </c>
      <c r="Y13">
        <f t="shared" si="0"/>
        <v>0.92600000000000005</v>
      </c>
      <c r="Z13">
        <f t="shared" si="0"/>
        <v>1.1759999999999999</v>
      </c>
      <c r="AA13">
        <f t="shared" si="0"/>
        <v>1.52</v>
      </c>
      <c r="AB13">
        <f t="shared" si="0"/>
        <v>1.728</v>
      </c>
      <c r="AC13">
        <f t="shared" si="0"/>
        <v>1.8120000000000001</v>
      </c>
      <c r="AD13">
        <f t="shared" si="0"/>
        <v>1.8680000000000001</v>
      </c>
      <c r="AE13">
        <f t="shared" si="0"/>
        <v>1.9219999999999999</v>
      </c>
      <c r="AF13">
        <f t="shared" si="0"/>
        <v>1.966</v>
      </c>
      <c r="AG13">
        <f t="shared" si="0"/>
        <v>1.986</v>
      </c>
      <c r="AH13">
        <f t="shared" si="0"/>
        <v>1.992</v>
      </c>
      <c r="AI13">
        <f t="shared" si="0"/>
        <v>2</v>
      </c>
      <c r="AJ13">
        <f t="shared" si="0"/>
        <v>2</v>
      </c>
      <c r="AK13">
        <f t="shared" si="0"/>
        <v>2</v>
      </c>
      <c r="AL13">
        <f t="shared" si="0"/>
        <v>2</v>
      </c>
      <c r="AM13">
        <f>AM12*2</f>
        <v>2</v>
      </c>
      <c r="AN13">
        <f t="shared" si="0"/>
        <v>2</v>
      </c>
      <c r="AO13">
        <f t="shared" si="0"/>
        <v>2</v>
      </c>
      <c r="AP13">
        <f t="shared" si="0"/>
        <v>2</v>
      </c>
      <c r="AQ13">
        <f t="shared" si="0"/>
        <v>2</v>
      </c>
      <c r="AR13">
        <f t="shared" si="0"/>
        <v>2</v>
      </c>
      <c r="AS13">
        <f t="shared" si="0"/>
        <v>2</v>
      </c>
      <c r="AT13">
        <f t="shared" si="0"/>
        <v>2</v>
      </c>
      <c r="AU13">
        <f t="shared" si="0"/>
        <v>2</v>
      </c>
      <c r="AV13">
        <f t="shared" si="0"/>
        <v>2</v>
      </c>
      <c r="AW13">
        <f t="shared" si="0"/>
        <v>2</v>
      </c>
      <c r="AX13">
        <f t="shared" si="0"/>
        <v>2</v>
      </c>
      <c r="AY13">
        <f t="shared" si="0"/>
        <v>2</v>
      </c>
      <c r="AZ13">
        <f t="shared" si="0"/>
        <v>2</v>
      </c>
      <c r="BA13">
        <f>BA12*2</f>
        <v>2</v>
      </c>
      <c r="BB13">
        <f t="shared" si="0"/>
        <v>2</v>
      </c>
      <c r="BC13">
        <f t="shared" si="0"/>
        <v>2</v>
      </c>
      <c r="BD13">
        <f t="shared" si="0"/>
        <v>2</v>
      </c>
      <c r="BE13">
        <f t="shared" si="0"/>
        <v>2</v>
      </c>
      <c r="BF13">
        <f t="shared" si="0"/>
        <v>2</v>
      </c>
      <c r="BG13">
        <f t="shared" si="0"/>
        <v>2</v>
      </c>
      <c r="BH13">
        <f t="shared" si="0"/>
        <v>2</v>
      </c>
      <c r="BI13">
        <f t="shared" si="0"/>
        <v>2</v>
      </c>
      <c r="BJ13">
        <f t="shared" si="0"/>
        <v>2</v>
      </c>
      <c r="BK13">
        <f t="shared" si="0"/>
        <v>0</v>
      </c>
    </row>
    <row r="20" spans="7:64" x14ac:dyDescent="0.2">
      <c r="G20" t="s">
        <v>2</v>
      </c>
      <c r="H20">
        <v>0</v>
      </c>
      <c r="I20">
        <v>1</v>
      </c>
      <c r="J20">
        <v>2</v>
      </c>
      <c r="K20">
        <v>3</v>
      </c>
      <c r="L20">
        <v>4</v>
      </c>
      <c r="M20">
        <v>5</v>
      </c>
      <c r="N20">
        <v>6</v>
      </c>
      <c r="O20">
        <v>7</v>
      </c>
      <c r="P20">
        <v>8</v>
      </c>
      <c r="Q20">
        <v>9</v>
      </c>
      <c r="R20">
        <v>10</v>
      </c>
      <c r="S20">
        <v>11</v>
      </c>
      <c r="T20">
        <v>12</v>
      </c>
      <c r="U20">
        <v>13</v>
      </c>
      <c r="V20">
        <v>14</v>
      </c>
      <c r="W20">
        <v>15</v>
      </c>
      <c r="X20">
        <v>16</v>
      </c>
      <c r="Y20">
        <v>17</v>
      </c>
      <c r="Z20">
        <v>18</v>
      </c>
      <c r="AA20">
        <v>19</v>
      </c>
      <c r="AB20">
        <v>20</v>
      </c>
      <c r="AC20">
        <v>21</v>
      </c>
      <c r="AD20">
        <v>22</v>
      </c>
      <c r="AE20">
        <v>23</v>
      </c>
    </row>
    <row r="21" spans="7:64" x14ac:dyDescent="0.2">
      <c r="G21" s="2" t="s">
        <v>12</v>
      </c>
      <c r="H21" s="2">
        <v>7</v>
      </c>
      <c r="I21" s="2">
        <v>6</v>
      </c>
      <c r="J21" s="2">
        <v>6</v>
      </c>
      <c r="K21" s="2">
        <v>10</v>
      </c>
      <c r="L21" s="2">
        <v>18</v>
      </c>
      <c r="M21" s="2">
        <v>19</v>
      </c>
      <c r="N21" s="2">
        <v>18</v>
      </c>
      <c r="O21" s="2">
        <v>17</v>
      </c>
      <c r="P21" s="2">
        <v>16</v>
      </c>
      <c r="Q21" s="2">
        <v>16</v>
      </c>
      <c r="R21" s="2">
        <v>18</v>
      </c>
      <c r="S21" s="2">
        <v>18</v>
      </c>
      <c r="T21" s="2">
        <v>10</v>
      </c>
      <c r="U21" s="2">
        <v>12</v>
      </c>
      <c r="V21" s="2">
        <v>13</v>
      </c>
      <c r="W21" s="2">
        <v>12</v>
      </c>
      <c r="X21" s="2">
        <v>12</v>
      </c>
      <c r="Y21" s="2">
        <v>13</v>
      </c>
      <c r="Z21" s="2">
        <v>14</v>
      </c>
      <c r="AA21" s="2">
        <v>11</v>
      </c>
      <c r="AB21" s="2">
        <v>10</v>
      </c>
      <c r="AC21" s="2">
        <v>10</v>
      </c>
      <c r="AD21" s="2">
        <v>8</v>
      </c>
      <c r="AE21" s="2">
        <v>5</v>
      </c>
    </row>
    <row r="22" spans="7:64" x14ac:dyDescent="0.2">
      <c r="G22" t="s">
        <v>9</v>
      </c>
      <c r="H22">
        <v>0</v>
      </c>
      <c r="I22">
        <f>N13</f>
        <v>0</v>
      </c>
      <c r="J22">
        <f>N13</f>
        <v>0</v>
      </c>
      <c r="K22">
        <v>0.06</v>
      </c>
      <c r="L22">
        <v>0.58799999999999997</v>
      </c>
      <c r="M22">
        <v>0.76</v>
      </c>
      <c r="N22">
        <v>0.58799999999999997</v>
      </c>
      <c r="O22">
        <v>0.46300000000000002</v>
      </c>
      <c r="P22">
        <v>0.4</v>
      </c>
      <c r="Q22">
        <v>0.4</v>
      </c>
      <c r="R22">
        <v>0.58799999999999997</v>
      </c>
      <c r="S22">
        <v>0.58799999999999997</v>
      </c>
      <c r="T22">
        <v>0.06</v>
      </c>
      <c r="U22">
        <v>0.13700000000000001</v>
      </c>
      <c r="V22">
        <v>0.17599999999999999</v>
      </c>
      <c r="W22">
        <v>0.13700000000000001</v>
      </c>
      <c r="X22">
        <v>0.13700000000000001</v>
      </c>
      <c r="Y22">
        <v>0.17599999999999999</v>
      </c>
      <c r="Z22">
        <v>0.23499999999999999</v>
      </c>
      <c r="AA22">
        <v>9.8000000000000004E-2</v>
      </c>
      <c r="AB22">
        <v>0.06</v>
      </c>
      <c r="AC22">
        <v>0.06</v>
      </c>
      <c r="AD22">
        <v>0</v>
      </c>
      <c r="AE22">
        <v>0</v>
      </c>
    </row>
    <row r="23" spans="7:64" x14ac:dyDescent="0.2">
      <c r="G23" t="s">
        <v>13</v>
      </c>
      <c r="H23">
        <f>H22-(H22*0.2)</f>
        <v>0</v>
      </c>
      <c r="I23">
        <f t="shared" ref="I23:AE23" si="1">I22-(I22*0.2)</f>
        <v>0</v>
      </c>
      <c r="J23">
        <f t="shared" si="1"/>
        <v>0</v>
      </c>
      <c r="K23">
        <f t="shared" si="1"/>
        <v>4.8000000000000001E-2</v>
      </c>
      <c r="L23">
        <f t="shared" si="1"/>
        <v>0.47039999999999998</v>
      </c>
      <c r="M23">
        <f t="shared" si="1"/>
        <v>0.60799999999999998</v>
      </c>
      <c r="N23">
        <f t="shared" si="1"/>
        <v>0.47039999999999998</v>
      </c>
      <c r="O23">
        <f t="shared" si="1"/>
        <v>0.37040000000000001</v>
      </c>
      <c r="P23">
        <f t="shared" si="1"/>
        <v>0.32</v>
      </c>
      <c r="Q23">
        <f t="shared" si="1"/>
        <v>0.32</v>
      </c>
      <c r="R23">
        <f t="shared" si="1"/>
        <v>0.47039999999999998</v>
      </c>
      <c r="S23">
        <f t="shared" si="1"/>
        <v>0.47039999999999998</v>
      </c>
      <c r="T23">
        <f t="shared" si="1"/>
        <v>4.8000000000000001E-2</v>
      </c>
      <c r="U23">
        <f t="shared" si="1"/>
        <v>0.1096</v>
      </c>
      <c r="V23">
        <f t="shared" si="1"/>
        <v>0.14079999999999998</v>
      </c>
      <c r="W23">
        <f t="shared" si="1"/>
        <v>0.1096</v>
      </c>
      <c r="X23">
        <f t="shared" si="1"/>
        <v>0.1096</v>
      </c>
      <c r="Y23">
        <f t="shared" si="1"/>
        <v>0.14079999999999998</v>
      </c>
      <c r="Z23">
        <f t="shared" si="1"/>
        <v>0.188</v>
      </c>
      <c r="AA23">
        <f t="shared" si="1"/>
        <v>7.8399999999999997E-2</v>
      </c>
      <c r="AB23">
        <f t="shared" si="1"/>
        <v>4.8000000000000001E-2</v>
      </c>
      <c r="AC23">
        <f t="shared" si="1"/>
        <v>4.8000000000000001E-2</v>
      </c>
      <c r="AD23">
        <f t="shared" si="1"/>
        <v>0</v>
      </c>
      <c r="AE23">
        <f t="shared" si="1"/>
        <v>0</v>
      </c>
    </row>
    <row r="31" spans="7:64" x14ac:dyDescent="0.2">
      <c r="G31" t="s">
        <v>4</v>
      </c>
      <c r="H31">
        <v>0</v>
      </c>
      <c r="I31">
        <v>1</v>
      </c>
      <c r="J31">
        <v>2</v>
      </c>
      <c r="K31">
        <v>3</v>
      </c>
      <c r="L31">
        <v>4</v>
      </c>
      <c r="M31">
        <v>5</v>
      </c>
      <c r="N31">
        <v>6</v>
      </c>
      <c r="O31">
        <v>7</v>
      </c>
      <c r="P31">
        <v>8</v>
      </c>
      <c r="Q31">
        <v>9</v>
      </c>
      <c r="R31">
        <v>10</v>
      </c>
      <c r="S31">
        <v>11</v>
      </c>
      <c r="T31">
        <v>12</v>
      </c>
      <c r="U31">
        <v>13</v>
      </c>
      <c r="V31">
        <v>14</v>
      </c>
      <c r="W31">
        <v>15</v>
      </c>
      <c r="X31">
        <v>16</v>
      </c>
      <c r="Y31">
        <v>17</v>
      </c>
      <c r="Z31">
        <v>18</v>
      </c>
      <c r="AA31">
        <v>19</v>
      </c>
      <c r="AB31">
        <v>20</v>
      </c>
      <c r="AC31">
        <v>21</v>
      </c>
      <c r="AD31">
        <v>22</v>
      </c>
      <c r="AE31">
        <v>23</v>
      </c>
      <c r="AF31">
        <v>24</v>
      </c>
      <c r="AG31">
        <v>25</v>
      </c>
      <c r="AH31">
        <v>26</v>
      </c>
      <c r="AI31">
        <v>27</v>
      </c>
      <c r="AJ31">
        <v>28</v>
      </c>
      <c r="AK31">
        <v>29</v>
      </c>
      <c r="AL31">
        <v>30</v>
      </c>
      <c r="AM31">
        <v>31</v>
      </c>
      <c r="AN31">
        <v>32</v>
      </c>
      <c r="AO31">
        <v>33</v>
      </c>
      <c r="AP31">
        <v>34</v>
      </c>
      <c r="AQ31">
        <v>35</v>
      </c>
      <c r="AR31">
        <v>36</v>
      </c>
      <c r="AS31">
        <v>37</v>
      </c>
      <c r="AT31">
        <v>38</v>
      </c>
      <c r="AU31">
        <v>39</v>
      </c>
      <c r="AV31">
        <v>40</v>
      </c>
      <c r="AW31">
        <v>41</v>
      </c>
      <c r="AX31">
        <v>42</v>
      </c>
      <c r="AY31">
        <v>43</v>
      </c>
      <c r="AZ31">
        <v>44</v>
      </c>
      <c r="BA31">
        <v>45</v>
      </c>
      <c r="BB31">
        <v>46</v>
      </c>
      <c r="BC31">
        <v>47</v>
      </c>
      <c r="BD31">
        <v>48</v>
      </c>
      <c r="BE31">
        <v>49</v>
      </c>
      <c r="BF31">
        <v>50</v>
      </c>
      <c r="BG31">
        <v>51</v>
      </c>
      <c r="BH31">
        <v>52</v>
      </c>
      <c r="BI31">
        <v>53</v>
      </c>
      <c r="BJ31">
        <v>54</v>
      </c>
      <c r="BK31">
        <v>55</v>
      </c>
      <c r="BL31" t="s">
        <v>5</v>
      </c>
    </row>
    <row r="32" spans="7:64" x14ac:dyDescent="0.2">
      <c r="G32" t="s">
        <v>8</v>
      </c>
      <c r="H32">
        <f>COUNTIF($H$21:$AF$21,H31)</f>
        <v>0</v>
      </c>
      <c r="I32">
        <f t="shared" ref="I32:BK32" si="2">COUNTIF($H$21:$AF$21,I31)</f>
        <v>0</v>
      </c>
      <c r="J32">
        <f t="shared" si="2"/>
        <v>0</v>
      </c>
      <c r="K32">
        <f t="shared" si="2"/>
        <v>0</v>
      </c>
      <c r="L32">
        <f t="shared" si="2"/>
        <v>0</v>
      </c>
      <c r="M32">
        <f t="shared" si="2"/>
        <v>1</v>
      </c>
      <c r="N32">
        <f t="shared" si="2"/>
        <v>2</v>
      </c>
      <c r="O32">
        <f t="shared" si="2"/>
        <v>1</v>
      </c>
      <c r="P32">
        <f t="shared" si="2"/>
        <v>1</v>
      </c>
      <c r="Q32">
        <f t="shared" si="2"/>
        <v>0</v>
      </c>
      <c r="R32">
        <f t="shared" si="2"/>
        <v>4</v>
      </c>
      <c r="S32">
        <f t="shared" si="2"/>
        <v>1</v>
      </c>
      <c r="T32">
        <f t="shared" si="2"/>
        <v>3</v>
      </c>
      <c r="U32">
        <f t="shared" si="2"/>
        <v>2</v>
      </c>
      <c r="V32">
        <f t="shared" si="2"/>
        <v>1</v>
      </c>
      <c r="W32">
        <f t="shared" si="2"/>
        <v>0</v>
      </c>
      <c r="X32">
        <f t="shared" si="2"/>
        <v>2</v>
      </c>
      <c r="Y32">
        <f t="shared" si="2"/>
        <v>1</v>
      </c>
      <c r="Z32">
        <f t="shared" si="2"/>
        <v>4</v>
      </c>
      <c r="AA32">
        <f t="shared" si="2"/>
        <v>1</v>
      </c>
      <c r="AB32">
        <f t="shared" si="2"/>
        <v>0</v>
      </c>
      <c r="AC32">
        <f t="shared" si="2"/>
        <v>0</v>
      </c>
      <c r="AD32">
        <f t="shared" si="2"/>
        <v>0</v>
      </c>
      <c r="AE32">
        <f t="shared" si="2"/>
        <v>0</v>
      </c>
      <c r="AF32">
        <f t="shared" si="2"/>
        <v>0</v>
      </c>
      <c r="AG32">
        <f t="shared" si="2"/>
        <v>0</v>
      </c>
      <c r="AH32">
        <f t="shared" si="2"/>
        <v>0</v>
      </c>
      <c r="AI32">
        <f t="shared" si="2"/>
        <v>0</v>
      </c>
      <c r="AJ32">
        <f t="shared" si="2"/>
        <v>0</v>
      </c>
      <c r="AK32">
        <f t="shared" si="2"/>
        <v>0</v>
      </c>
      <c r="AL32">
        <f t="shared" si="2"/>
        <v>0</v>
      </c>
      <c r="AM32">
        <f t="shared" si="2"/>
        <v>0</v>
      </c>
      <c r="AN32">
        <f t="shared" si="2"/>
        <v>0</v>
      </c>
      <c r="AO32">
        <f t="shared" si="2"/>
        <v>0</v>
      </c>
      <c r="AP32">
        <f t="shared" si="2"/>
        <v>0</v>
      </c>
      <c r="AQ32">
        <f t="shared" si="2"/>
        <v>0</v>
      </c>
      <c r="AR32">
        <f t="shared" si="2"/>
        <v>0</v>
      </c>
      <c r="AS32">
        <f t="shared" si="2"/>
        <v>0</v>
      </c>
      <c r="AT32">
        <f t="shared" si="2"/>
        <v>0</v>
      </c>
      <c r="AU32">
        <f t="shared" si="2"/>
        <v>0</v>
      </c>
      <c r="AV32">
        <f t="shared" si="2"/>
        <v>0</v>
      </c>
      <c r="AW32">
        <f t="shared" si="2"/>
        <v>0</v>
      </c>
      <c r="AX32">
        <f t="shared" si="2"/>
        <v>0</v>
      </c>
      <c r="AY32">
        <f t="shared" si="2"/>
        <v>0</v>
      </c>
      <c r="AZ32">
        <f t="shared" si="2"/>
        <v>0</v>
      </c>
      <c r="BA32">
        <f t="shared" si="2"/>
        <v>0</v>
      </c>
      <c r="BB32">
        <f t="shared" si="2"/>
        <v>0</v>
      </c>
      <c r="BC32">
        <f t="shared" si="2"/>
        <v>0</v>
      </c>
      <c r="BD32">
        <f t="shared" si="2"/>
        <v>0</v>
      </c>
      <c r="BE32">
        <f t="shared" si="2"/>
        <v>0</v>
      </c>
      <c r="BF32">
        <f t="shared" si="2"/>
        <v>0</v>
      </c>
      <c r="BG32">
        <f t="shared" si="2"/>
        <v>0</v>
      </c>
      <c r="BH32">
        <f t="shared" si="2"/>
        <v>0</v>
      </c>
      <c r="BI32">
        <f t="shared" si="2"/>
        <v>0</v>
      </c>
      <c r="BJ32">
        <f t="shared" si="2"/>
        <v>0</v>
      </c>
      <c r="BK32">
        <f t="shared" si="2"/>
        <v>0</v>
      </c>
      <c r="BL32">
        <f>SUM(H32:BK32)</f>
        <v>24</v>
      </c>
    </row>
    <row r="33" spans="7:64" x14ac:dyDescent="0.2">
      <c r="G33" t="s">
        <v>6</v>
      </c>
      <c r="H33">
        <f>H32*H13</f>
        <v>0</v>
      </c>
      <c r="I33">
        <f t="shared" ref="I33:AL33" si="3">I32*I13</f>
        <v>0</v>
      </c>
      <c r="J33">
        <f t="shared" si="3"/>
        <v>0</v>
      </c>
      <c r="K33">
        <f t="shared" si="3"/>
        <v>0</v>
      </c>
      <c r="L33">
        <f t="shared" si="3"/>
        <v>0</v>
      </c>
      <c r="M33">
        <f t="shared" si="3"/>
        <v>0</v>
      </c>
      <c r="N33">
        <f t="shared" si="3"/>
        <v>0</v>
      </c>
      <c r="O33">
        <f t="shared" si="3"/>
        <v>0</v>
      </c>
      <c r="P33">
        <f t="shared" si="3"/>
        <v>0</v>
      </c>
      <c r="Q33">
        <f t="shared" si="3"/>
        <v>0</v>
      </c>
      <c r="R33">
        <f t="shared" si="3"/>
        <v>0.48</v>
      </c>
      <c r="S33">
        <f t="shared" si="3"/>
        <v>0.19600000000000001</v>
      </c>
      <c r="T33">
        <f t="shared" si="3"/>
        <v>0.82200000000000006</v>
      </c>
      <c r="U33">
        <f t="shared" si="3"/>
        <v>0.70399999999999996</v>
      </c>
      <c r="V33">
        <f t="shared" si="3"/>
        <v>0.47</v>
      </c>
      <c r="W33">
        <f t="shared" si="3"/>
        <v>0</v>
      </c>
      <c r="X33">
        <f t="shared" si="3"/>
        <v>1.6</v>
      </c>
      <c r="Y33">
        <f t="shared" si="3"/>
        <v>0.92600000000000005</v>
      </c>
      <c r="Z33">
        <f t="shared" si="3"/>
        <v>4.7039999999999997</v>
      </c>
      <c r="AA33">
        <f t="shared" si="3"/>
        <v>1.52</v>
      </c>
      <c r="AB33">
        <f t="shared" si="3"/>
        <v>0</v>
      </c>
      <c r="AC33">
        <f t="shared" si="3"/>
        <v>0</v>
      </c>
      <c r="AD33">
        <f t="shared" si="3"/>
        <v>0</v>
      </c>
      <c r="AE33">
        <f t="shared" si="3"/>
        <v>0</v>
      </c>
      <c r="AF33">
        <f t="shared" si="3"/>
        <v>0</v>
      </c>
      <c r="AG33">
        <f t="shared" si="3"/>
        <v>0</v>
      </c>
      <c r="AH33">
        <f t="shared" si="3"/>
        <v>0</v>
      </c>
      <c r="AI33">
        <f t="shared" si="3"/>
        <v>0</v>
      </c>
      <c r="AJ33">
        <f t="shared" si="3"/>
        <v>0</v>
      </c>
      <c r="AK33">
        <f t="shared" si="3"/>
        <v>0</v>
      </c>
      <c r="AL33">
        <f t="shared" si="3"/>
        <v>0</v>
      </c>
      <c r="AM33">
        <f t="shared" ref="AM33:BK33" si="4">AM32*AM13</f>
        <v>0</v>
      </c>
      <c r="AN33">
        <f t="shared" si="4"/>
        <v>0</v>
      </c>
      <c r="AO33">
        <f t="shared" si="4"/>
        <v>0</v>
      </c>
      <c r="AP33">
        <f t="shared" si="4"/>
        <v>0</v>
      </c>
      <c r="AQ33">
        <f t="shared" si="4"/>
        <v>0</v>
      </c>
      <c r="AR33">
        <f t="shared" si="4"/>
        <v>0</v>
      </c>
      <c r="AS33">
        <f t="shared" si="4"/>
        <v>0</v>
      </c>
      <c r="AT33">
        <f t="shared" si="4"/>
        <v>0</v>
      </c>
      <c r="AU33">
        <f t="shared" si="4"/>
        <v>0</v>
      </c>
      <c r="AV33">
        <f t="shared" si="4"/>
        <v>0</v>
      </c>
      <c r="AW33">
        <f t="shared" si="4"/>
        <v>0</v>
      </c>
      <c r="AX33">
        <f t="shared" si="4"/>
        <v>0</v>
      </c>
      <c r="AY33">
        <f t="shared" si="4"/>
        <v>0</v>
      </c>
      <c r="AZ33">
        <f t="shared" si="4"/>
        <v>0</v>
      </c>
      <c r="BA33">
        <f t="shared" si="4"/>
        <v>0</v>
      </c>
      <c r="BB33">
        <f t="shared" si="4"/>
        <v>0</v>
      </c>
      <c r="BC33">
        <f t="shared" si="4"/>
        <v>0</v>
      </c>
      <c r="BD33">
        <f t="shared" si="4"/>
        <v>0</v>
      </c>
      <c r="BE33">
        <f t="shared" si="4"/>
        <v>0</v>
      </c>
      <c r="BF33">
        <f t="shared" si="4"/>
        <v>0</v>
      </c>
      <c r="BG33">
        <f t="shared" si="4"/>
        <v>0</v>
      </c>
      <c r="BH33">
        <f t="shared" si="4"/>
        <v>0</v>
      </c>
      <c r="BI33">
        <f t="shared" si="4"/>
        <v>0</v>
      </c>
      <c r="BJ33">
        <f t="shared" si="4"/>
        <v>0</v>
      </c>
      <c r="BK33">
        <f t="shared" si="4"/>
        <v>0</v>
      </c>
      <c r="BL33">
        <f>SUM(H33:BK33)</f>
        <v>11.422000000000001</v>
      </c>
    </row>
  </sheetData>
  <pageMargins left="0.7" right="0.7" top="0.75" bottom="0.75" header="0.3" footer="0.3"/>
  <pageSetup scale="28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046E-C704-FB4B-9BDE-B4A24B598FE4}">
  <sheetPr>
    <pageSetUpPr fitToPage="1"/>
  </sheetPr>
  <dimension ref="A1"/>
  <sheetViews>
    <sheetView tabSelected="1" workbookViewId="0">
      <selection activeCell="L8" sqref="L8"/>
    </sheetView>
  </sheetViews>
  <sheetFormatPr baseColWidth="10" defaultRowHeight="15" x14ac:dyDescent="0.2"/>
  <sheetData/>
  <pageMargins left="0.7" right="0.7" top="0.75" bottom="0.75" header="0.3" footer="0.3"/>
  <pageSetup scale="46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Lindahl</vt:lpstr>
      <vt:lpstr>Lindahl Power Curvel</vt:lpstr>
      <vt:lpstr>Arbuckle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Davenport</dc:creator>
  <cp:lastModifiedBy>Erick Adame</cp:lastModifiedBy>
  <cp:lastPrinted>2023-11-16T09:51:36Z</cp:lastPrinted>
  <dcterms:created xsi:type="dcterms:W3CDTF">2023-11-13T22:19:08Z</dcterms:created>
  <dcterms:modified xsi:type="dcterms:W3CDTF">2023-12-06T22:54:55Z</dcterms:modified>
</cp:coreProperties>
</file>