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<sst xmlns="http://schemas.openxmlformats.org/spreadsheetml/2006/main" count="64" uniqueCount="45">
  <si>
    <t>Metaheurísca</t>
  </si>
  <si>
    <t>Instância</t>
  </si>
  <si>
    <t>Nº de Cidades</t>
  </si>
  <si>
    <t>Custo Inicial</t>
  </si>
  <si>
    <t>Custo Final</t>
  </si>
  <si>
    <t>Melhoria (%)</t>
  </si>
  <si>
    <t>Tempo (seg)</t>
  </si>
  <si>
    <t>Tempo Médio (seg)</t>
  </si>
  <si>
    <t>instance_10_1</t>
  </si>
  <si>
    <t>instance_10_2</t>
  </si>
  <si>
    <t>instance_10_3</t>
  </si>
  <si>
    <t>instance_20_1</t>
  </si>
  <si>
    <t>instance_20_2</t>
  </si>
  <si>
    <t>instance_20_3</t>
  </si>
  <si>
    <t>instance_30_1</t>
  </si>
  <si>
    <t>instance_30_2</t>
  </si>
  <si>
    <t>instance_30_3</t>
  </si>
  <si>
    <t>instance_40_1</t>
  </si>
  <si>
    <t>instance_40_2</t>
  </si>
  <si>
    <t>instance_40_3</t>
  </si>
  <si>
    <t>instance_50_1</t>
  </si>
  <si>
    <t>instance_50_2</t>
  </si>
  <si>
    <t>instance_50_3</t>
  </si>
  <si>
    <t>instance_60_1</t>
  </si>
  <si>
    <t>instance_60_2</t>
  </si>
  <si>
    <t>instance_60_3</t>
  </si>
  <si>
    <t>instance_70_1</t>
  </si>
  <si>
    <t>instance_70_2</t>
  </si>
  <si>
    <t>instance_70_3</t>
  </si>
  <si>
    <t>instance_80_1</t>
  </si>
  <si>
    <t>instance_80_2</t>
  </si>
  <si>
    <t>instance_80_3</t>
  </si>
  <si>
    <t>instance_90_1</t>
  </si>
  <si>
    <t>instance_90_2</t>
  </si>
  <si>
    <t>instance_90_3</t>
  </si>
  <si>
    <t>instance_100_1</t>
  </si>
  <si>
    <t>instance_100_2</t>
  </si>
  <si>
    <t>instance_100_3</t>
  </si>
  <si>
    <t>Comparação</t>
  </si>
  <si>
    <t>Custo Metaheurística</t>
  </si>
  <si>
    <t>Custo Exato</t>
  </si>
  <si>
    <t>Melhora(%)</t>
  </si>
  <si>
    <t>Tempo exato</t>
  </si>
  <si>
    <t>Tempo metaheurística</t>
  </si>
  <si>
    <t>Tamanho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</si>
</sst>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sz val="18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</font>
    <font>
      <sz val="18.0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0" fontId="2" numFmtId="2" xfId="0" applyAlignment="1" applyBorder="1" applyFont="1" applyNumberFormat="1">
      <alignment horizontal="center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center" readingOrder="0" vertical="center"/>
    </xf>
    <xf borderId="1" fillId="0" fontId="7" numFmtId="4" xfId="0" applyAlignment="1" applyBorder="1" applyFont="1" applyNumberFormat="1">
      <alignment horizontal="center" readingOrder="0" vertical="center"/>
    </xf>
    <xf borderId="1" fillId="0" fontId="4" numFmtId="1" xfId="0" applyAlignment="1" applyBorder="1" applyFont="1" applyNumberFormat="1">
      <alignment horizontal="center" readingOrder="0" vertical="center"/>
    </xf>
    <xf borderId="1" fillId="0" fontId="4" numFmtId="2" xfId="0" applyAlignment="1" applyBorder="1" applyFont="1" applyNumberForma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4" xfId="0" applyAlignment="1" applyBorder="1" applyFont="1" applyNumberFormat="1">
      <alignment horizontal="center" readingOrder="0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Planilha1!$U$22</c:f>
            </c:strRef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Planilha1!$S$23:$S$32</c:f>
            </c:strRef>
          </c:cat>
          <c:val>
            <c:numRef>
              <c:f>Planilha1!$U$23:$U$32</c:f>
            </c:numRef>
          </c:val>
        </c:ser>
        <c:ser>
          <c:idx val="1"/>
          <c:order val="1"/>
          <c:tx>
            <c:strRef>
              <c:f>Planilha1!$W$22</c:f>
            </c:strRef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Planilha1!$S$23:$S$32</c:f>
            </c:strRef>
          </c:cat>
          <c:val>
            <c:numRef>
              <c:f>Planilha1!$W$23:$W$32</c:f>
            </c:numRef>
          </c:val>
        </c:ser>
        <c:axId val="2126669092"/>
        <c:axId val="2052395722"/>
      </c:barChart>
      <c:catAx>
        <c:axId val="2126669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nº de cidades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2395722"/>
      </c:catAx>
      <c:valAx>
        <c:axId val="2052395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Custo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669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Planilha1!$F$60</c:f>
            </c:strRef>
          </c:tx>
          <c:spPr>
            <a:solidFill>
              <a:schemeClr val="accent1"/>
            </a:solidFill>
          </c:spPr>
          <c:cat>
            <c:strRef>
              <c:f>Planilha1!$E$61:$E$69</c:f>
            </c:strRef>
          </c:cat>
          <c:val>
            <c:numRef>
              <c:f>Planilha1!$F$61:$F$69</c:f>
            </c:numRef>
          </c:val>
        </c:ser>
        <c:ser>
          <c:idx val="1"/>
          <c:order val="1"/>
          <c:tx>
            <c:strRef>
              <c:f>Planilha1!$I$60</c:f>
            </c:strRef>
          </c:tx>
          <c:spPr>
            <a:solidFill>
              <a:schemeClr val="accent2"/>
            </a:solidFill>
          </c:spPr>
          <c:cat>
            <c:strRef>
              <c:f>Planilha1!$E$61:$E$69</c:f>
            </c:strRef>
          </c:cat>
          <c:val>
            <c:numRef>
              <c:f>Planilha1!$I$61:$I$69</c:f>
            </c:numRef>
          </c:val>
        </c:ser>
        <c:ser>
          <c:idx val="2"/>
          <c:order val="2"/>
          <c:tx>
            <c:strRef>
              <c:f>Planilha1!$J$60</c:f>
            </c:strRef>
          </c:tx>
          <c:cat>
            <c:strRef>
              <c:f>Planilha1!$E$61:$E$69</c:f>
            </c:strRef>
          </c:cat>
          <c:val>
            <c:numRef>
              <c:f>Planilha1!$J$61:$J$69</c:f>
            </c:numRef>
          </c:val>
        </c:ser>
        <c:ser>
          <c:idx val="3"/>
          <c:order val="3"/>
          <c:tx>
            <c:strRef>
              <c:f>Planilha1!$K$60</c:f>
            </c:strRef>
          </c:tx>
          <c:cat>
            <c:strRef>
              <c:f>Planilha1!$E$61:$E$69</c:f>
            </c:strRef>
          </c:cat>
          <c:val>
            <c:numRef>
              <c:f>Planilha1!$K$61:$K$69</c:f>
            </c:numRef>
          </c:val>
        </c:ser>
        <c:axId val="1796992632"/>
        <c:axId val="863009718"/>
      </c:barChart>
      <c:catAx>
        <c:axId val="179699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nº de cidades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009718"/>
      </c:catAx>
      <c:valAx>
        <c:axId val="863009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>Custo de Viagem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992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val>
            <c:numRef>
              <c:f>Planilha1!$T$72:$T$80</c:f>
            </c:numRef>
          </c:val>
        </c:ser>
        <c:ser>
          <c:idx val="1"/>
          <c:order val="1"/>
          <c:val>
            <c:numRef>
              <c:f>Planilha1!$U$72:$U$80</c:f>
            </c:numRef>
          </c:val>
        </c:ser>
        <c:axId val="1999947869"/>
        <c:axId val="935361543"/>
      </c:barChart>
      <c:catAx>
        <c:axId val="1999947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361543"/>
      </c:catAx>
      <c:valAx>
        <c:axId val="935361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9478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104775</xdr:colOff>
      <xdr:row>36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571500</xdr:colOff>
      <xdr:row>72</xdr:row>
      <xdr:rowOff>9525</xdr:rowOff>
    </xdr:from>
    <xdr:ext cx="4895850" cy="3152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114300</xdr:colOff>
      <xdr:row>72</xdr:row>
      <xdr:rowOff>9525</xdr:rowOff>
    </xdr:from>
    <xdr:ext cx="4943475" cy="30575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min="11" max="11" width="11.63"/>
    <col customWidth="1" min="12" max="27" width="7.63"/>
  </cols>
  <sheetData>
    <row r="3">
      <c r="C3" s="1" t="s">
        <v>0</v>
      </c>
    </row>
    <row r="5">
      <c r="C5" s="2" t="s">
        <v>1</v>
      </c>
      <c r="D5" s="3"/>
      <c r="E5" s="4"/>
      <c r="F5" s="2" t="s">
        <v>2</v>
      </c>
      <c r="G5" s="4"/>
      <c r="H5" s="2" t="s">
        <v>3</v>
      </c>
      <c r="I5" s="4"/>
      <c r="J5" s="2" t="s">
        <v>4</v>
      </c>
      <c r="K5" s="3"/>
      <c r="L5" s="4"/>
      <c r="M5" s="2" t="s">
        <v>5</v>
      </c>
      <c r="N5" s="4"/>
      <c r="O5" s="2" t="s">
        <v>6</v>
      </c>
      <c r="P5" s="4"/>
      <c r="S5" s="2" t="s">
        <v>2</v>
      </c>
      <c r="T5" s="4"/>
      <c r="U5" s="2" t="s">
        <v>7</v>
      </c>
      <c r="V5" s="4"/>
    </row>
    <row r="6">
      <c r="C6" s="2" t="s">
        <v>8</v>
      </c>
      <c r="D6" s="3"/>
      <c r="E6" s="4"/>
      <c r="F6" s="5">
        <v>10.0</v>
      </c>
      <c r="G6" s="4"/>
      <c r="H6" s="2">
        <v>33.0</v>
      </c>
      <c r="I6" s="4"/>
      <c r="J6" s="2">
        <v>29.0</v>
      </c>
      <c r="K6" s="3"/>
      <c r="L6" s="4"/>
      <c r="M6" s="6">
        <f t="shared" ref="M6:M35" si="1">100-(J6*100/H6)</f>
        <v>12.12121212</v>
      </c>
      <c r="N6" s="4"/>
      <c r="O6" s="2">
        <v>0.0</v>
      </c>
      <c r="P6" s="4"/>
      <c r="S6" s="2">
        <v>10.0</v>
      </c>
      <c r="T6" s="4"/>
      <c r="U6" s="6">
        <f>AVERAGE(O6:P8)</f>
        <v>0.006666666667</v>
      </c>
      <c r="V6" s="4"/>
    </row>
    <row r="7">
      <c r="C7" s="2" t="s">
        <v>9</v>
      </c>
      <c r="D7" s="3"/>
      <c r="E7" s="4"/>
      <c r="F7" s="2">
        <v>10.0</v>
      </c>
      <c r="G7" s="4"/>
      <c r="H7" s="2">
        <v>22.0</v>
      </c>
      <c r="I7" s="4"/>
      <c r="J7" s="2">
        <v>22.0</v>
      </c>
      <c r="K7" s="3"/>
      <c r="L7" s="4"/>
      <c r="M7" s="6">
        <f t="shared" si="1"/>
        <v>0</v>
      </c>
      <c r="N7" s="4"/>
      <c r="O7" s="2">
        <v>0.02</v>
      </c>
      <c r="P7" s="4"/>
      <c r="S7" s="2">
        <v>20.0</v>
      </c>
      <c r="T7" s="4"/>
      <c r="U7" s="6">
        <f>AVERAGE(O9:P11)</f>
        <v>0.09666666667</v>
      </c>
      <c r="V7" s="4"/>
    </row>
    <row r="8">
      <c r="C8" s="2" t="s">
        <v>10</v>
      </c>
      <c r="D8" s="3"/>
      <c r="E8" s="4"/>
      <c r="F8" s="2">
        <v>10.0</v>
      </c>
      <c r="G8" s="4"/>
      <c r="H8" s="2">
        <v>36.0</v>
      </c>
      <c r="I8" s="4"/>
      <c r="J8" s="2">
        <v>30.0</v>
      </c>
      <c r="K8" s="3"/>
      <c r="L8" s="4"/>
      <c r="M8" s="6">
        <f t="shared" si="1"/>
        <v>16.66666667</v>
      </c>
      <c r="N8" s="4"/>
      <c r="O8" s="2">
        <v>0.0</v>
      </c>
      <c r="P8" s="4"/>
      <c r="S8" s="2">
        <v>30.0</v>
      </c>
      <c r="T8" s="4"/>
      <c r="U8" s="6">
        <f>AVERAGE(O12:P14)</f>
        <v>0.71</v>
      </c>
      <c r="V8" s="4"/>
    </row>
    <row r="9">
      <c r="C9" s="2" t="s">
        <v>11</v>
      </c>
      <c r="D9" s="3"/>
      <c r="E9" s="4"/>
      <c r="F9" s="2">
        <v>20.0</v>
      </c>
      <c r="G9" s="4"/>
      <c r="H9" s="2">
        <v>195.0</v>
      </c>
      <c r="I9" s="4"/>
      <c r="J9" s="2">
        <v>157.0</v>
      </c>
      <c r="K9" s="3"/>
      <c r="L9" s="4"/>
      <c r="M9" s="6">
        <f t="shared" si="1"/>
        <v>19.48717949</v>
      </c>
      <c r="N9" s="4"/>
      <c r="O9" s="2">
        <v>0.09</v>
      </c>
      <c r="P9" s="4"/>
      <c r="S9" s="2">
        <v>40.0</v>
      </c>
      <c r="T9" s="4"/>
      <c r="U9" s="6">
        <f>AVERAGE(O15:P17)</f>
        <v>4.016666667</v>
      </c>
      <c r="V9" s="4"/>
    </row>
    <row r="10">
      <c r="C10" s="2" t="s">
        <v>12</v>
      </c>
      <c r="D10" s="3"/>
      <c r="E10" s="4"/>
      <c r="F10" s="2">
        <v>20.0</v>
      </c>
      <c r="G10" s="4"/>
      <c r="H10" s="2">
        <v>204.0</v>
      </c>
      <c r="I10" s="4"/>
      <c r="J10" s="2">
        <v>155.0</v>
      </c>
      <c r="K10" s="3"/>
      <c r="L10" s="4"/>
      <c r="M10" s="6">
        <f t="shared" si="1"/>
        <v>24.01960784</v>
      </c>
      <c r="N10" s="4"/>
      <c r="O10" s="2">
        <v>0.09</v>
      </c>
      <c r="P10" s="4"/>
      <c r="S10" s="2">
        <v>50.0</v>
      </c>
      <c r="T10" s="4"/>
      <c r="U10" s="6">
        <f>AVERAGE(O18:P20)</f>
        <v>12.63333333</v>
      </c>
      <c r="V10" s="4"/>
    </row>
    <row r="11">
      <c r="C11" s="2" t="s">
        <v>13</v>
      </c>
      <c r="D11" s="3"/>
      <c r="E11" s="4"/>
      <c r="F11" s="2">
        <v>20.0</v>
      </c>
      <c r="G11" s="4"/>
      <c r="H11" s="2">
        <v>204.0</v>
      </c>
      <c r="I11" s="4"/>
      <c r="J11" s="2">
        <v>161.0</v>
      </c>
      <c r="K11" s="3"/>
      <c r="L11" s="4"/>
      <c r="M11" s="6">
        <f t="shared" si="1"/>
        <v>21.07843137</v>
      </c>
      <c r="N11" s="4"/>
      <c r="O11" s="2">
        <v>0.11</v>
      </c>
      <c r="P11" s="4"/>
      <c r="S11" s="2">
        <v>60.0</v>
      </c>
      <c r="T11" s="4"/>
      <c r="U11" s="6">
        <f>AVERAGE(O21:P23)</f>
        <v>29.95666667</v>
      </c>
      <c r="V11" s="4"/>
    </row>
    <row r="12">
      <c r="C12" s="2" t="s">
        <v>14</v>
      </c>
      <c r="D12" s="3"/>
      <c r="E12" s="4"/>
      <c r="F12" s="2">
        <v>30.0</v>
      </c>
      <c r="G12" s="4"/>
      <c r="H12" s="2">
        <v>231.0</v>
      </c>
      <c r="I12" s="4"/>
      <c r="J12" s="2">
        <v>215.0</v>
      </c>
      <c r="K12" s="3"/>
      <c r="L12" s="4"/>
      <c r="M12" s="6">
        <f t="shared" si="1"/>
        <v>6.926406926</v>
      </c>
      <c r="N12" s="4"/>
      <c r="O12" s="2">
        <v>0.73</v>
      </c>
      <c r="P12" s="4"/>
      <c r="S12" s="2">
        <v>70.0</v>
      </c>
      <c r="T12" s="4"/>
      <c r="U12" s="6">
        <f>AVERAGE(O24:P26)</f>
        <v>64.25666667</v>
      </c>
      <c r="V12" s="4"/>
    </row>
    <row r="13">
      <c r="C13" s="2" t="s">
        <v>15</v>
      </c>
      <c r="D13" s="3"/>
      <c r="E13" s="4"/>
      <c r="F13" s="2">
        <v>30.0</v>
      </c>
      <c r="G13" s="4"/>
      <c r="H13" s="2">
        <v>159.0</v>
      </c>
      <c r="I13" s="4"/>
      <c r="J13" s="2">
        <v>136.0</v>
      </c>
      <c r="K13" s="3"/>
      <c r="L13" s="4"/>
      <c r="M13" s="6">
        <f t="shared" si="1"/>
        <v>14.46540881</v>
      </c>
      <c r="N13" s="4"/>
      <c r="O13" s="2">
        <v>0.7</v>
      </c>
      <c r="P13" s="4"/>
      <c r="S13" s="2">
        <v>80.0</v>
      </c>
      <c r="T13" s="4"/>
      <c r="U13" s="6">
        <f>AVERAGE(O27:P29)</f>
        <v>125.73</v>
      </c>
      <c r="V13" s="4"/>
    </row>
    <row r="14">
      <c r="C14" s="2" t="s">
        <v>16</v>
      </c>
      <c r="D14" s="3"/>
      <c r="E14" s="4"/>
      <c r="F14" s="2">
        <v>30.0</v>
      </c>
      <c r="G14" s="4"/>
      <c r="H14" s="2">
        <v>196.0</v>
      </c>
      <c r="I14" s="4"/>
      <c r="J14" s="2">
        <v>150.0</v>
      </c>
      <c r="K14" s="3"/>
      <c r="L14" s="4"/>
      <c r="M14" s="6">
        <f t="shared" si="1"/>
        <v>23.46938776</v>
      </c>
      <c r="N14" s="4"/>
      <c r="O14" s="2">
        <v>0.7</v>
      </c>
      <c r="P14" s="4"/>
      <c r="S14" s="2">
        <v>90.0</v>
      </c>
      <c r="T14" s="4"/>
      <c r="U14" s="6">
        <f>AVERAGE(O30:P32)</f>
        <v>229.39</v>
      </c>
      <c r="V14" s="4"/>
    </row>
    <row r="15">
      <c r="C15" s="2" t="s">
        <v>17</v>
      </c>
      <c r="D15" s="3"/>
      <c r="E15" s="4"/>
      <c r="F15" s="2">
        <v>40.0</v>
      </c>
      <c r="G15" s="4"/>
      <c r="H15" s="2">
        <v>439.0</v>
      </c>
      <c r="I15" s="4"/>
      <c r="J15" s="2">
        <v>324.0</v>
      </c>
      <c r="K15" s="3"/>
      <c r="L15" s="4"/>
      <c r="M15" s="6">
        <f t="shared" si="1"/>
        <v>26.19589977</v>
      </c>
      <c r="N15" s="4"/>
      <c r="O15" s="2">
        <v>4.33</v>
      </c>
      <c r="P15" s="4"/>
      <c r="S15" s="2">
        <v>100.0</v>
      </c>
      <c r="T15" s="4"/>
      <c r="U15" s="6">
        <f>AVERAGE(O33:P35)</f>
        <v>416.58</v>
      </c>
      <c r="V15" s="4"/>
    </row>
    <row r="16">
      <c r="C16" s="2" t="s">
        <v>18</v>
      </c>
      <c r="D16" s="3"/>
      <c r="E16" s="4"/>
      <c r="F16" s="2">
        <v>40.0</v>
      </c>
      <c r="G16" s="4"/>
      <c r="H16" s="2">
        <v>310.0</v>
      </c>
      <c r="I16" s="4"/>
      <c r="J16" s="2">
        <v>263.0</v>
      </c>
      <c r="K16" s="3"/>
      <c r="L16" s="4"/>
      <c r="M16" s="6">
        <f t="shared" si="1"/>
        <v>15.16129032</v>
      </c>
      <c r="N16" s="4"/>
      <c r="O16" s="2">
        <v>3.96</v>
      </c>
      <c r="P16" s="4"/>
    </row>
    <row r="17">
      <c r="C17" s="2" t="s">
        <v>19</v>
      </c>
      <c r="D17" s="3"/>
      <c r="E17" s="4"/>
      <c r="F17" s="2">
        <v>40.0</v>
      </c>
      <c r="G17" s="4"/>
      <c r="H17" s="2">
        <v>422.0</v>
      </c>
      <c r="I17" s="4"/>
      <c r="J17" s="2">
        <v>323.0</v>
      </c>
      <c r="K17" s="3"/>
      <c r="L17" s="4"/>
      <c r="M17" s="6">
        <f t="shared" si="1"/>
        <v>23.45971564</v>
      </c>
      <c r="N17" s="4"/>
      <c r="O17" s="2">
        <v>3.76</v>
      </c>
      <c r="P17" s="4"/>
    </row>
    <row r="18">
      <c r="C18" s="2" t="s">
        <v>20</v>
      </c>
      <c r="D18" s="3"/>
      <c r="E18" s="4"/>
      <c r="F18" s="2">
        <v>50.0</v>
      </c>
      <c r="G18" s="4"/>
      <c r="H18" s="2">
        <v>316.0</v>
      </c>
      <c r="I18" s="4"/>
      <c r="J18" s="2">
        <v>295.0</v>
      </c>
      <c r="K18" s="3"/>
      <c r="L18" s="4"/>
      <c r="M18" s="6">
        <f t="shared" si="1"/>
        <v>6.64556962</v>
      </c>
      <c r="N18" s="4"/>
      <c r="O18" s="2">
        <v>12.35</v>
      </c>
      <c r="P18" s="4"/>
    </row>
    <row r="19">
      <c r="C19" s="2" t="s">
        <v>21</v>
      </c>
      <c r="D19" s="3"/>
      <c r="E19" s="4"/>
      <c r="F19" s="2">
        <v>50.0</v>
      </c>
      <c r="G19" s="4"/>
      <c r="H19" s="2">
        <v>542.0</v>
      </c>
      <c r="I19" s="4"/>
      <c r="J19" s="2">
        <v>456.0</v>
      </c>
      <c r="K19" s="3"/>
      <c r="L19" s="4"/>
      <c r="M19" s="6">
        <f t="shared" si="1"/>
        <v>15.86715867</v>
      </c>
      <c r="N19" s="4"/>
      <c r="O19" s="2">
        <v>13.43</v>
      </c>
      <c r="P19" s="4"/>
    </row>
    <row r="20">
      <c r="C20" s="2" t="s">
        <v>22</v>
      </c>
      <c r="D20" s="3"/>
      <c r="E20" s="4"/>
      <c r="F20" s="2">
        <v>50.0</v>
      </c>
      <c r="G20" s="4"/>
      <c r="H20" s="2">
        <v>520.0</v>
      </c>
      <c r="I20" s="4"/>
      <c r="J20" s="5">
        <v>380.0</v>
      </c>
      <c r="K20" s="3"/>
      <c r="L20" s="4"/>
      <c r="M20" s="6">
        <f t="shared" si="1"/>
        <v>26.92307692</v>
      </c>
      <c r="N20" s="4"/>
      <c r="O20" s="2">
        <v>12.12</v>
      </c>
      <c r="P20" s="4"/>
    </row>
    <row r="21" ht="15.75" customHeight="1">
      <c r="C21" s="2" t="s">
        <v>23</v>
      </c>
      <c r="D21" s="3"/>
      <c r="E21" s="4"/>
      <c r="F21" s="2">
        <v>60.0</v>
      </c>
      <c r="G21" s="4"/>
      <c r="H21" s="2">
        <v>556.0</v>
      </c>
      <c r="I21" s="4"/>
      <c r="J21" s="2">
        <v>419.0</v>
      </c>
      <c r="K21" s="3"/>
      <c r="L21" s="4"/>
      <c r="M21" s="6">
        <f t="shared" si="1"/>
        <v>24.64028777</v>
      </c>
      <c r="N21" s="4"/>
      <c r="O21" s="2">
        <v>30.77</v>
      </c>
      <c r="P21" s="4"/>
    </row>
    <row r="22" ht="15.75" customHeight="1">
      <c r="C22" s="2" t="s">
        <v>24</v>
      </c>
      <c r="D22" s="3"/>
      <c r="E22" s="4"/>
      <c r="F22" s="2">
        <v>60.0</v>
      </c>
      <c r="G22" s="4"/>
      <c r="H22" s="2">
        <v>567.0</v>
      </c>
      <c r="I22" s="4"/>
      <c r="J22" s="2">
        <v>444.0</v>
      </c>
      <c r="K22" s="3"/>
      <c r="L22" s="4"/>
      <c r="M22" s="6">
        <f t="shared" si="1"/>
        <v>21.69312169</v>
      </c>
      <c r="N22" s="4"/>
      <c r="O22" s="2">
        <v>29.69</v>
      </c>
      <c r="P22" s="4"/>
      <c r="U22" s="7" t="s">
        <v>3</v>
      </c>
      <c r="W22" s="7" t="s">
        <v>4</v>
      </c>
    </row>
    <row r="23" ht="15.75" customHeight="1">
      <c r="C23" s="2" t="s">
        <v>25</v>
      </c>
      <c r="D23" s="3"/>
      <c r="E23" s="4"/>
      <c r="F23" s="2">
        <v>60.0</v>
      </c>
      <c r="G23" s="4"/>
      <c r="H23" s="2">
        <v>460.0</v>
      </c>
      <c r="I23" s="4"/>
      <c r="J23" s="2">
        <v>400.0</v>
      </c>
      <c r="K23" s="3"/>
      <c r="L23" s="4"/>
      <c r="M23" s="6">
        <f t="shared" si="1"/>
        <v>13.04347826</v>
      </c>
      <c r="N23" s="4"/>
      <c r="O23" s="2">
        <v>29.41</v>
      </c>
      <c r="P23" s="4"/>
      <c r="S23" s="2">
        <v>10.0</v>
      </c>
      <c r="T23" s="4"/>
      <c r="U23" s="2">
        <v>36.0</v>
      </c>
      <c r="V23" s="4"/>
      <c r="W23" s="2">
        <v>30.0</v>
      </c>
      <c r="X23" s="4"/>
    </row>
    <row r="24" ht="15.75" customHeight="1">
      <c r="C24" s="2" t="s">
        <v>26</v>
      </c>
      <c r="D24" s="3"/>
      <c r="E24" s="4"/>
      <c r="F24" s="2">
        <v>70.0</v>
      </c>
      <c r="G24" s="4"/>
      <c r="H24" s="2">
        <v>355.0</v>
      </c>
      <c r="I24" s="4"/>
      <c r="J24" s="2">
        <v>323.0</v>
      </c>
      <c r="K24" s="3"/>
      <c r="L24" s="4"/>
      <c r="M24" s="6">
        <f t="shared" si="1"/>
        <v>9.014084507</v>
      </c>
      <c r="N24" s="4"/>
      <c r="O24" s="2">
        <v>62.71</v>
      </c>
      <c r="P24" s="4"/>
      <c r="S24" s="2">
        <v>20.0</v>
      </c>
      <c r="T24" s="4"/>
      <c r="U24" s="2">
        <v>204.0</v>
      </c>
      <c r="V24" s="4"/>
      <c r="W24" s="2">
        <v>155.0</v>
      </c>
      <c r="X24" s="4"/>
    </row>
    <row r="25" ht="15.75" customHeight="1">
      <c r="C25" s="2" t="s">
        <v>27</v>
      </c>
      <c r="D25" s="3"/>
      <c r="E25" s="4"/>
      <c r="F25" s="2">
        <v>70.0</v>
      </c>
      <c r="G25" s="4"/>
      <c r="H25" s="2">
        <v>424.0</v>
      </c>
      <c r="I25" s="4"/>
      <c r="J25" s="2">
        <v>380.0</v>
      </c>
      <c r="K25" s="3"/>
      <c r="L25" s="4"/>
      <c r="M25" s="6">
        <f t="shared" si="1"/>
        <v>10.37735849</v>
      </c>
      <c r="N25" s="4"/>
      <c r="O25" s="2">
        <v>67.4</v>
      </c>
      <c r="P25" s="4"/>
      <c r="S25" s="2">
        <v>30.0</v>
      </c>
      <c r="T25" s="4"/>
      <c r="U25" s="2">
        <v>196.0</v>
      </c>
      <c r="V25" s="4"/>
      <c r="W25" s="2">
        <v>150.0</v>
      </c>
      <c r="X25" s="4"/>
    </row>
    <row r="26" ht="15.75" customHeight="1">
      <c r="C26" s="2" t="s">
        <v>28</v>
      </c>
      <c r="D26" s="3"/>
      <c r="E26" s="4"/>
      <c r="F26" s="2">
        <v>70.0</v>
      </c>
      <c r="G26" s="4"/>
      <c r="H26" s="2">
        <v>483.0</v>
      </c>
      <c r="I26" s="4"/>
      <c r="J26" s="2">
        <v>432.0</v>
      </c>
      <c r="K26" s="3"/>
      <c r="L26" s="4"/>
      <c r="M26" s="6">
        <f t="shared" si="1"/>
        <v>10.55900621</v>
      </c>
      <c r="N26" s="4"/>
      <c r="O26" s="2">
        <v>62.66</v>
      </c>
      <c r="P26" s="4"/>
      <c r="S26" s="2">
        <v>40.0</v>
      </c>
      <c r="T26" s="4"/>
      <c r="U26" s="2">
        <v>439.0</v>
      </c>
      <c r="V26" s="4"/>
      <c r="W26" s="2">
        <v>324.0</v>
      </c>
      <c r="X26" s="4"/>
    </row>
    <row r="27" ht="15.75" customHeight="1">
      <c r="C27" s="2" t="s">
        <v>29</v>
      </c>
      <c r="D27" s="3"/>
      <c r="E27" s="4"/>
      <c r="F27" s="2">
        <v>80.0</v>
      </c>
      <c r="G27" s="4"/>
      <c r="H27" s="2">
        <v>536.0</v>
      </c>
      <c r="I27" s="4"/>
      <c r="J27" s="2">
        <v>469.0</v>
      </c>
      <c r="K27" s="3"/>
      <c r="L27" s="4"/>
      <c r="M27" s="6">
        <f t="shared" si="1"/>
        <v>12.5</v>
      </c>
      <c r="N27" s="4"/>
      <c r="O27" s="2">
        <v>125.19</v>
      </c>
      <c r="P27" s="4"/>
      <c r="S27" s="2">
        <v>50.0</v>
      </c>
      <c r="T27" s="4"/>
      <c r="U27" s="2">
        <v>520.0</v>
      </c>
      <c r="V27" s="4"/>
      <c r="W27" s="5">
        <v>380.0</v>
      </c>
      <c r="X27" s="4"/>
    </row>
    <row r="28" ht="15.75" customHeight="1">
      <c r="C28" s="2" t="s">
        <v>30</v>
      </c>
      <c r="D28" s="3"/>
      <c r="E28" s="4"/>
      <c r="F28" s="2">
        <v>80.0</v>
      </c>
      <c r="G28" s="4"/>
      <c r="H28" s="2">
        <v>506.0</v>
      </c>
      <c r="I28" s="4"/>
      <c r="J28" s="2">
        <v>422.0</v>
      </c>
      <c r="K28" s="3"/>
      <c r="L28" s="4"/>
      <c r="M28" s="6">
        <f t="shared" si="1"/>
        <v>16.60079051</v>
      </c>
      <c r="N28" s="4"/>
      <c r="O28" s="2">
        <v>126.23</v>
      </c>
      <c r="P28" s="4"/>
      <c r="S28" s="2">
        <v>60.0</v>
      </c>
      <c r="T28" s="4"/>
      <c r="U28" s="2">
        <v>556.0</v>
      </c>
      <c r="V28" s="4"/>
      <c r="W28" s="2">
        <v>419.0</v>
      </c>
      <c r="X28" s="4"/>
    </row>
    <row r="29" ht="15.75" customHeight="1">
      <c r="C29" s="2" t="s">
        <v>31</v>
      </c>
      <c r="D29" s="3"/>
      <c r="E29" s="4"/>
      <c r="F29" s="2">
        <v>80.0</v>
      </c>
      <c r="G29" s="4"/>
      <c r="H29" s="2">
        <v>559.0</v>
      </c>
      <c r="I29" s="4"/>
      <c r="J29" s="2">
        <v>474.0</v>
      </c>
      <c r="K29" s="3"/>
      <c r="L29" s="4"/>
      <c r="M29" s="6">
        <f t="shared" si="1"/>
        <v>15.20572451</v>
      </c>
      <c r="N29" s="4"/>
      <c r="O29" s="2">
        <v>125.77</v>
      </c>
      <c r="P29" s="4"/>
      <c r="S29" s="2">
        <v>70.0</v>
      </c>
      <c r="T29" s="4"/>
      <c r="U29" s="2">
        <v>483.0</v>
      </c>
      <c r="V29" s="4"/>
      <c r="W29" s="2">
        <v>432.0</v>
      </c>
      <c r="X29" s="4"/>
    </row>
    <row r="30" ht="15.75" customHeight="1">
      <c r="C30" s="2" t="s">
        <v>32</v>
      </c>
      <c r="D30" s="3"/>
      <c r="E30" s="4"/>
      <c r="F30" s="2">
        <v>90.0</v>
      </c>
      <c r="G30" s="4"/>
      <c r="H30" s="2">
        <v>525.0</v>
      </c>
      <c r="I30" s="4"/>
      <c r="J30" s="2">
        <v>487.0</v>
      </c>
      <c r="K30" s="3"/>
      <c r="L30" s="4"/>
      <c r="M30" s="6">
        <f t="shared" si="1"/>
        <v>7.238095238</v>
      </c>
      <c r="N30" s="4"/>
      <c r="O30" s="2">
        <v>232.36</v>
      </c>
      <c r="P30" s="4"/>
      <c r="S30" s="2">
        <v>80.0</v>
      </c>
      <c r="T30" s="4"/>
      <c r="U30" s="2">
        <v>506.0</v>
      </c>
      <c r="V30" s="4"/>
      <c r="W30" s="2">
        <v>422.0</v>
      </c>
      <c r="X30" s="4"/>
    </row>
    <row r="31" ht="15.75" customHeight="1">
      <c r="C31" s="2" t="s">
        <v>33</v>
      </c>
      <c r="D31" s="3"/>
      <c r="E31" s="4"/>
      <c r="F31" s="2">
        <v>90.0</v>
      </c>
      <c r="G31" s="4"/>
      <c r="H31" s="2">
        <v>516.0</v>
      </c>
      <c r="I31" s="4"/>
      <c r="J31" s="2">
        <v>438.0</v>
      </c>
      <c r="K31" s="3"/>
      <c r="L31" s="4"/>
      <c r="M31" s="6">
        <f t="shared" si="1"/>
        <v>15.11627907</v>
      </c>
      <c r="N31" s="4"/>
      <c r="O31" s="2">
        <v>226.17</v>
      </c>
      <c r="P31" s="4"/>
      <c r="S31" s="2">
        <v>90.0</v>
      </c>
      <c r="T31" s="4"/>
      <c r="U31" s="2">
        <v>516.0</v>
      </c>
      <c r="V31" s="4"/>
      <c r="W31" s="2">
        <v>438.0</v>
      </c>
      <c r="X31" s="4"/>
    </row>
    <row r="32" ht="15.75" customHeight="1">
      <c r="C32" s="2" t="s">
        <v>34</v>
      </c>
      <c r="D32" s="3"/>
      <c r="E32" s="4"/>
      <c r="F32" s="2">
        <v>90.0</v>
      </c>
      <c r="G32" s="4"/>
      <c r="H32" s="2">
        <v>458.0</v>
      </c>
      <c r="I32" s="4"/>
      <c r="J32" s="2">
        <v>391.0</v>
      </c>
      <c r="K32" s="3"/>
      <c r="L32" s="4"/>
      <c r="M32" s="6">
        <f t="shared" si="1"/>
        <v>14.62882096</v>
      </c>
      <c r="N32" s="4"/>
      <c r="O32" s="2">
        <v>229.64</v>
      </c>
      <c r="P32" s="4"/>
      <c r="S32" s="2">
        <v>100.0</v>
      </c>
      <c r="T32" s="4"/>
      <c r="U32" s="5">
        <v>459.0</v>
      </c>
      <c r="V32" s="4"/>
      <c r="W32" s="5">
        <v>381.0</v>
      </c>
      <c r="X32" s="4"/>
    </row>
    <row r="33" ht="15.75" customHeight="1">
      <c r="C33" s="2" t="s">
        <v>35</v>
      </c>
      <c r="D33" s="3"/>
      <c r="E33" s="4"/>
      <c r="F33" s="2">
        <v>100.0</v>
      </c>
      <c r="G33" s="4"/>
      <c r="H33" s="5">
        <v>555.0</v>
      </c>
      <c r="I33" s="4"/>
      <c r="J33" s="5">
        <v>470.0</v>
      </c>
      <c r="K33" s="3"/>
      <c r="L33" s="4"/>
      <c r="M33" s="6">
        <f t="shared" si="1"/>
        <v>15.31531532</v>
      </c>
      <c r="N33" s="4"/>
      <c r="O33" s="5">
        <v>427.32</v>
      </c>
      <c r="P33" s="4"/>
    </row>
    <row r="34" ht="15.75" customHeight="1">
      <c r="C34" s="2" t="s">
        <v>36</v>
      </c>
      <c r="D34" s="3"/>
      <c r="E34" s="4"/>
      <c r="F34" s="2">
        <v>100.0</v>
      </c>
      <c r="G34" s="4"/>
      <c r="H34" s="5">
        <v>459.0</v>
      </c>
      <c r="I34" s="4"/>
      <c r="J34" s="5">
        <v>381.0</v>
      </c>
      <c r="K34" s="3"/>
      <c r="L34" s="4"/>
      <c r="M34" s="6">
        <f t="shared" si="1"/>
        <v>16.99346405</v>
      </c>
      <c r="N34" s="4"/>
      <c r="O34" s="5">
        <v>410.52</v>
      </c>
      <c r="P34" s="4"/>
    </row>
    <row r="35" ht="15.75" customHeight="1">
      <c r="C35" s="2" t="s">
        <v>37</v>
      </c>
      <c r="D35" s="3"/>
      <c r="E35" s="4"/>
      <c r="F35" s="2">
        <v>100.0</v>
      </c>
      <c r="G35" s="4"/>
      <c r="H35" s="5">
        <v>503.0</v>
      </c>
      <c r="I35" s="4"/>
      <c r="J35" s="5">
        <v>426.0</v>
      </c>
      <c r="K35" s="3"/>
      <c r="L35" s="4"/>
      <c r="M35" s="6">
        <f t="shared" si="1"/>
        <v>15.30815109</v>
      </c>
      <c r="N35" s="4"/>
      <c r="O35" s="5">
        <v>411.9</v>
      </c>
      <c r="P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B58" s="8" t="s">
        <v>38</v>
      </c>
    </row>
    <row r="59" ht="15.75" customHeight="1"/>
    <row r="60" ht="15.75" customHeight="1">
      <c r="B60" s="2" t="s">
        <v>1</v>
      </c>
      <c r="C60" s="3"/>
      <c r="D60" s="4"/>
      <c r="E60" s="2" t="s">
        <v>2</v>
      </c>
      <c r="F60" s="4"/>
      <c r="G60" s="2" t="s">
        <v>3</v>
      </c>
      <c r="H60" s="4"/>
      <c r="I60" s="5" t="s">
        <v>39</v>
      </c>
      <c r="J60" s="4"/>
      <c r="K60" s="9" t="s">
        <v>40</v>
      </c>
      <c r="L60" s="5" t="s">
        <v>41</v>
      </c>
      <c r="M60" s="4"/>
      <c r="N60" s="2" t="s">
        <v>6</v>
      </c>
      <c r="O60" s="4"/>
      <c r="Q60" s="5" t="s">
        <v>2</v>
      </c>
      <c r="R60" s="4"/>
      <c r="S60" s="5" t="s">
        <v>7</v>
      </c>
      <c r="T60" s="4"/>
    </row>
    <row r="61" ht="15.75" customHeight="1">
      <c r="B61" s="2" t="s">
        <v>8</v>
      </c>
      <c r="C61" s="3"/>
      <c r="D61" s="4"/>
      <c r="E61" s="5">
        <v>10.0</v>
      </c>
      <c r="F61" s="4"/>
      <c r="G61" s="2">
        <v>33.0</v>
      </c>
      <c r="H61" s="4"/>
      <c r="I61" s="5">
        <v>29.0</v>
      </c>
      <c r="J61" s="4"/>
      <c r="K61" s="10">
        <v>23.0</v>
      </c>
      <c r="L61" s="6">
        <f t="shared" ref="L61:L69" si="2">(1- DIVIDE(K61,I61)) *100</f>
        <v>20.68965517</v>
      </c>
      <c r="M61" s="4"/>
      <c r="N61" s="5">
        <v>0.08</v>
      </c>
      <c r="O61" s="4"/>
      <c r="Q61" s="11">
        <v>10.0</v>
      </c>
      <c r="R61" s="4"/>
      <c r="S61" s="12">
        <f>AVERAGE(N61:O63)</f>
        <v>0.1533333333</v>
      </c>
      <c r="T61" s="4"/>
    </row>
    <row r="62" ht="15.75" customHeight="1">
      <c r="B62" s="2" t="s">
        <v>9</v>
      </c>
      <c r="C62" s="3"/>
      <c r="D62" s="4"/>
      <c r="E62" s="2">
        <v>10.0</v>
      </c>
      <c r="F62" s="4"/>
      <c r="G62" s="2">
        <v>22.0</v>
      </c>
      <c r="H62" s="4"/>
      <c r="I62" s="2">
        <v>22.0</v>
      </c>
      <c r="J62" s="4"/>
      <c r="K62" s="10">
        <v>21.0</v>
      </c>
      <c r="L62" s="6">
        <f t="shared" si="2"/>
        <v>4.545454545</v>
      </c>
      <c r="M62" s="4"/>
      <c r="N62" s="5">
        <v>0.15</v>
      </c>
      <c r="O62" s="4"/>
      <c r="Q62" s="11">
        <v>20.0</v>
      </c>
      <c r="R62" s="4"/>
      <c r="S62" s="13">
        <f>AVERAGE(N64:O66)</f>
        <v>0.4</v>
      </c>
      <c r="T62" s="4"/>
    </row>
    <row r="63" ht="15.75" customHeight="1">
      <c r="B63" s="2" t="s">
        <v>10</v>
      </c>
      <c r="C63" s="3"/>
      <c r="D63" s="4"/>
      <c r="E63" s="2">
        <v>10.0</v>
      </c>
      <c r="F63" s="4"/>
      <c r="G63" s="2">
        <v>36.0</v>
      </c>
      <c r="H63" s="4"/>
      <c r="I63" s="2">
        <v>30.0</v>
      </c>
      <c r="J63" s="4"/>
      <c r="K63" s="10">
        <v>29.0</v>
      </c>
      <c r="L63" s="6">
        <f t="shared" si="2"/>
        <v>3.333333333</v>
      </c>
      <c r="M63" s="4"/>
      <c r="N63" s="5">
        <v>0.23</v>
      </c>
      <c r="O63" s="4"/>
      <c r="Q63" s="11">
        <v>30.0</v>
      </c>
      <c r="R63" s="4"/>
      <c r="S63" s="12">
        <f>AVERAGE(N67:O69)</f>
        <v>1.313333333</v>
      </c>
      <c r="T63" s="4"/>
    </row>
    <row r="64" ht="15.75" customHeight="1">
      <c r="B64" s="2" t="s">
        <v>11</v>
      </c>
      <c r="C64" s="3"/>
      <c r="D64" s="4"/>
      <c r="E64" s="2">
        <v>20.0</v>
      </c>
      <c r="F64" s="4"/>
      <c r="G64" s="2">
        <v>195.0</v>
      </c>
      <c r="H64" s="4"/>
      <c r="I64" s="2">
        <v>157.0</v>
      </c>
      <c r="J64" s="4"/>
      <c r="K64" s="10">
        <v>123.0</v>
      </c>
      <c r="L64" s="6">
        <f t="shared" si="2"/>
        <v>21.65605096</v>
      </c>
      <c r="M64" s="4"/>
      <c r="N64" s="5">
        <v>0.4</v>
      </c>
      <c r="O64" s="4"/>
    </row>
    <row r="65" ht="15.75" customHeight="1">
      <c r="B65" s="2" t="s">
        <v>12</v>
      </c>
      <c r="C65" s="3"/>
      <c r="D65" s="4"/>
      <c r="E65" s="2">
        <v>20.0</v>
      </c>
      <c r="F65" s="4"/>
      <c r="G65" s="2">
        <v>204.0</v>
      </c>
      <c r="H65" s="4"/>
      <c r="I65" s="2">
        <v>155.0</v>
      </c>
      <c r="J65" s="4"/>
      <c r="K65" s="10">
        <v>110.0</v>
      </c>
      <c r="L65" s="6">
        <f t="shared" si="2"/>
        <v>29.03225806</v>
      </c>
      <c r="M65" s="4"/>
      <c r="N65" s="5">
        <v>0.38</v>
      </c>
      <c r="O65" s="4"/>
    </row>
    <row r="66" ht="15.75" customHeight="1">
      <c r="B66" s="2" t="s">
        <v>13</v>
      </c>
      <c r="C66" s="3"/>
      <c r="D66" s="4"/>
      <c r="E66" s="2">
        <v>20.0</v>
      </c>
      <c r="F66" s="4"/>
      <c r="G66" s="2">
        <v>204.0</v>
      </c>
      <c r="H66" s="4"/>
      <c r="I66" s="2">
        <v>161.0</v>
      </c>
      <c r="J66" s="4"/>
      <c r="K66" s="10">
        <v>129.0</v>
      </c>
      <c r="L66" s="6">
        <f t="shared" si="2"/>
        <v>19.8757764</v>
      </c>
      <c r="M66" s="4"/>
      <c r="N66" s="5">
        <v>0.42</v>
      </c>
      <c r="O66" s="4"/>
    </row>
    <row r="67" ht="15.75" customHeight="1">
      <c r="B67" s="2" t="s">
        <v>14</v>
      </c>
      <c r="C67" s="3"/>
      <c r="D67" s="4"/>
      <c r="E67" s="2">
        <v>30.0</v>
      </c>
      <c r="F67" s="4"/>
      <c r="G67" s="2">
        <v>231.0</v>
      </c>
      <c r="H67" s="4"/>
      <c r="I67" s="2">
        <v>215.0</v>
      </c>
      <c r="J67" s="4"/>
      <c r="K67" s="10">
        <v>142.0</v>
      </c>
      <c r="L67" s="6">
        <f t="shared" si="2"/>
        <v>33.95348837</v>
      </c>
      <c r="M67" s="4"/>
      <c r="N67" s="5">
        <v>1.35</v>
      </c>
      <c r="O67" s="4"/>
    </row>
    <row r="68" ht="15.75" customHeight="1">
      <c r="B68" s="2" t="s">
        <v>15</v>
      </c>
      <c r="C68" s="3"/>
      <c r="D68" s="4"/>
      <c r="E68" s="2">
        <v>30.0</v>
      </c>
      <c r="F68" s="4"/>
      <c r="G68" s="2">
        <v>159.0</v>
      </c>
      <c r="H68" s="4"/>
      <c r="I68" s="2">
        <v>136.0</v>
      </c>
      <c r="J68" s="3"/>
      <c r="K68" s="10">
        <v>95.0</v>
      </c>
      <c r="L68" s="6">
        <f t="shared" si="2"/>
        <v>30.14705882</v>
      </c>
      <c r="M68" s="4"/>
      <c r="N68" s="5">
        <v>1.27</v>
      </c>
      <c r="O68" s="4"/>
    </row>
    <row r="69" ht="15.75" customHeight="1">
      <c r="B69" s="2" t="s">
        <v>16</v>
      </c>
      <c r="C69" s="3"/>
      <c r="D69" s="4"/>
      <c r="E69" s="2">
        <v>30.0</v>
      </c>
      <c r="F69" s="4"/>
      <c r="G69" s="2">
        <v>196.0</v>
      </c>
      <c r="H69" s="4"/>
      <c r="I69" s="2">
        <v>150.0</v>
      </c>
      <c r="J69" s="3"/>
      <c r="K69" s="10">
        <v>107.0</v>
      </c>
      <c r="L69" s="6">
        <f t="shared" si="2"/>
        <v>28.66666667</v>
      </c>
      <c r="M69" s="4"/>
      <c r="N69" s="5">
        <v>1.32</v>
      </c>
      <c r="O69" s="4"/>
    </row>
    <row r="70" ht="15.75" customHeight="1"/>
    <row r="71" ht="15.75" customHeight="1">
      <c r="T71" s="5" t="s">
        <v>42</v>
      </c>
      <c r="U71" s="4"/>
      <c r="V71" s="5" t="s">
        <v>43</v>
      </c>
      <c r="W71" s="4"/>
      <c r="X71" s="7" t="s">
        <v>38</v>
      </c>
      <c r="Z71" s="7" t="s">
        <v>44</v>
      </c>
    </row>
    <row r="72" ht="15.75" customHeight="1">
      <c r="T72" s="14">
        <v>0.08</v>
      </c>
      <c r="U72" s="4"/>
      <c r="V72" s="14">
        <v>0.0</v>
      </c>
      <c r="W72" s="4"/>
      <c r="X72" s="15">
        <f t="shared" ref="X72:X80" si="3"> 1 - DIVIDE(V72,T72)</f>
        <v>1</v>
      </c>
      <c r="Z72" s="5">
        <v>10.0</v>
      </c>
      <c r="AA72" s="4"/>
    </row>
    <row r="73" ht="15.75" customHeight="1">
      <c r="T73" s="14">
        <v>0.15</v>
      </c>
      <c r="U73" s="4"/>
      <c r="V73" s="2">
        <v>0.02</v>
      </c>
      <c r="W73" s="4"/>
      <c r="X73" s="15">
        <f t="shared" si="3"/>
        <v>0.8666666667</v>
      </c>
      <c r="Z73" s="2">
        <v>10.0</v>
      </c>
      <c r="AA73" s="4"/>
    </row>
    <row r="74" ht="15.75" customHeight="1">
      <c r="T74" s="14">
        <v>0.23</v>
      </c>
      <c r="U74" s="4"/>
      <c r="V74" s="2">
        <v>0.0</v>
      </c>
      <c r="W74" s="4"/>
      <c r="X74" s="15">
        <f t="shared" si="3"/>
        <v>1</v>
      </c>
      <c r="Z74" s="2">
        <v>10.0</v>
      </c>
      <c r="AA74" s="4"/>
    </row>
    <row r="75" ht="15.75" customHeight="1">
      <c r="T75" s="14">
        <v>0.4</v>
      </c>
      <c r="U75" s="4"/>
      <c r="V75" s="2">
        <v>0.09</v>
      </c>
      <c r="W75" s="4"/>
      <c r="X75" s="15">
        <f t="shared" si="3"/>
        <v>0.775</v>
      </c>
      <c r="Z75" s="2">
        <v>20.0</v>
      </c>
      <c r="AA75" s="4"/>
    </row>
    <row r="76" ht="15.75" customHeight="1">
      <c r="T76" s="14">
        <v>0.38</v>
      </c>
      <c r="U76" s="4"/>
      <c r="V76" s="2">
        <v>0.09</v>
      </c>
      <c r="W76" s="4"/>
      <c r="X76" s="15">
        <f t="shared" si="3"/>
        <v>0.7631578947</v>
      </c>
      <c r="Z76" s="2">
        <v>20.0</v>
      </c>
      <c r="AA76" s="4"/>
    </row>
    <row r="77" ht="15.75" customHeight="1">
      <c r="T77" s="14">
        <v>0.42</v>
      </c>
      <c r="U77" s="4"/>
      <c r="V77" s="2">
        <v>0.11</v>
      </c>
      <c r="W77" s="4"/>
      <c r="X77" s="15">
        <f t="shared" si="3"/>
        <v>0.7380952381</v>
      </c>
      <c r="Z77" s="2">
        <v>20.0</v>
      </c>
      <c r="AA77" s="4"/>
    </row>
    <row r="78" ht="15.75" customHeight="1">
      <c r="T78" s="14">
        <v>1.35</v>
      </c>
      <c r="U78" s="4"/>
      <c r="V78" s="2">
        <v>0.73</v>
      </c>
      <c r="W78" s="4"/>
      <c r="X78" s="15">
        <f t="shared" si="3"/>
        <v>0.4592592593</v>
      </c>
      <c r="Z78" s="2">
        <v>30.0</v>
      </c>
      <c r="AA78" s="4"/>
    </row>
    <row r="79" ht="15.75" customHeight="1">
      <c r="T79" s="14">
        <v>1.27</v>
      </c>
      <c r="U79" s="4"/>
      <c r="V79" s="2">
        <v>0.7</v>
      </c>
      <c r="W79" s="4"/>
      <c r="X79" s="15">
        <f t="shared" si="3"/>
        <v>0.4488188976</v>
      </c>
      <c r="Z79" s="2">
        <v>30.0</v>
      </c>
      <c r="AA79" s="4"/>
    </row>
    <row r="80" ht="15.75" customHeight="1">
      <c r="T80" s="14">
        <v>1.32</v>
      </c>
      <c r="U80" s="4"/>
      <c r="V80" s="2">
        <v>0.7</v>
      </c>
      <c r="W80" s="4"/>
      <c r="X80" s="15">
        <f t="shared" si="3"/>
        <v>0.4696969697</v>
      </c>
      <c r="Z80" s="2">
        <v>30.0</v>
      </c>
      <c r="AA80" s="4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6">
    <mergeCell ref="O25:P25"/>
    <mergeCell ref="S25:T25"/>
    <mergeCell ref="U25:V25"/>
    <mergeCell ref="W25:X25"/>
    <mergeCell ref="S28:T28"/>
    <mergeCell ref="U28:V28"/>
    <mergeCell ref="S26:T26"/>
    <mergeCell ref="U26:V26"/>
    <mergeCell ref="W26:X26"/>
    <mergeCell ref="S27:T27"/>
    <mergeCell ref="U27:V27"/>
    <mergeCell ref="W27:X27"/>
    <mergeCell ref="W28:X28"/>
    <mergeCell ref="H26:I26"/>
    <mergeCell ref="H27:I27"/>
    <mergeCell ref="H28:I28"/>
    <mergeCell ref="J26:L26"/>
    <mergeCell ref="J27:L27"/>
    <mergeCell ref="J28:L28"/>
    <mergeCell ref="C25:E25"/>
    <mergeCell ref="F25:G25"/>
    <mergeCell ref="M25:N25"/>
    <mergeCell ref="C26:E26"/>
    <mergeCell ref="O26:P26"/>
    <mergeCell ref="H25:I25"/>
    <mergeCell ref="J25:L25"/>
    <mergeCell ref="H29:I29"/>
    <mergeCell ref="J29:L29"/>
    <mergeCell ref="J30:L30"/>
    <mergeCell ref="W29:X29"/>
    <mergeCell ref="S29:T29"/>
    <mergeCell ref="U29:V29"/>
    <mergeCell ref="W30:X30"/>
    <mergeCell ref="S30:T30"/>
    <mergeCell ref="U30:V30"/>
    <mergeCell ref="H30:I30"/>
    <mergeCell ref="M26:N26"/>
    <mergeCell ref="M27:N27"/>
    <mergeCell ref="O27:P27"/>
    <mergeCell ref="M28:N28"/>
    <mergeCell ref="O28:P28"/>
    <mergeCell ref="C28:E28"/>
    <mergeCell ref="C29:E29"/>
    <mergeCell ref="F29:G29"/>
    <mergeCell ref="M29:N29"/>
    <mergeCell ref="O29:P29"/>
    <mergeCell ref="C30:E30"/>
    <mergeCell ref="F30:G30"/>
    <mergeCell ref="M30:N30"/>
    <mergeCell ref="O30:P30"/>
    <mergeCell ref="C31:E31"/>
    <mergeCell ref="O31:P31"/>
    <mergeCell ref="H31:I31"/>
    <mergeCell ref="J31:L31"/>
    <mergeCell ref="C35:E35"/>
    <mergeCell ref="F35:G35"/>
    <mergeCell ref="M35:N35"/>
    <mergeCell ref="O35:P35"/>
    <mergeCell ref="H35:I35"/>
    <mergeCell ref="H34:I34"/>
    <mergeCell ref="J34:L34"/>
    <mergeCell ref="J35:L35"/>
    <mergeCell ref="O33:P33"/>
    <mergeCell ref="F26:G26"/>
    <mergeCell ref="C27:E27"/>
    <mergeCell ref="F27:G27"/>
    <mergeCell ref="F28:G28"/>
    <mergeCell ref="H32:I32"/>
    <mergeCell ref="H33:I33"/>
    <mergeCell ref="M31:N31"/>
    <mergeCell ref="M32:N32"/>
    <mergeCell ref="O32:P32"/>
    <mergeCell ref="M33:N33"/>
    <mergeCell ref="J33:L33"/>
    <mergeCell ref="J32:L32"/>
    <mergeCell ref="C20:E20"/>
    <mergeCell ref="F20:G20"/>
    <mergeCell ref="M20:N20"/>
    <mergeCell ref="O20:P20"/>
    <mergeCell ref="C21:E21"/>
    <mergeCell ref="O21:P21"/>
    <mergeCell ref="J20:L20"/>
    <mergeCell ref="J21:L21"/>
    <mergeCell ref="C18:E18"/>
    <mergeCell ref="C19:E19"/>
    <mergeCell ref="F19:G19"/>
    <mergeCell ref="M19:N19"/>
    <mergeCell ref="O19:P19"/>
    <mergeCell ref="H19:I19"/>
    <mergeCell ref="J18:L18"/>
    <mergeCell ref="J19:L19"/>
    <mergeCell ref="F21:G21"/>
    <mergeCell ref="C22:E22"/>
    <mergeCell ref="F22:G22"/>
    <mergeCell ref="F23:G23"/>
    <mergeCell ref="H20:I20"/>
    <mergeCell ref="H21:I21"/>
    <mergeCell ref="H22:I22"/>
    <mergeCell ref="H23:I23"/>
    <mergeCell ref="S23:T23"/>
    <mergeCell ref="U23:V23"/>
    <mergeCell ref="W23:X23"/>
    <mergeCell ref="S24:T24"/>
    <mergeCell ref="U24:V24"/>
    <mergeCell ref="W24:X24"/>
    <mergeCell ref="M18:N18"/>
    <mergeCell ref="C17:E17"/>
    <mergeCell ref="F17:G17"/>
    <mergeCell ref="M17:N17"/>
    <mergeCell ref="O17:P17"/>
    <mergeCell ref="O18:P18"/>
    <mergeCell ref="H17:I17"/>
    <mergeCell ref="J17:L17"/>
    <mergeCell ref="H18:I18"/>
    <mergeCell ref="J22:L22"/>
    <mergeCell ref="J23:L23"/>
    <mergeCell ref="C23:E23"/>
    <mergeCell ref="C24:E24"/>
    <mergeCell ref="F24:G24"/>
    <mergeCell ref="M24:N24"/>
    <mergeCell ref="O24:P24"/>
    <mergeCell ref="H24:I24"/>
    <mergeCell ref="J24:L24"/>
    <mergeCell ref="M21:N21"/>
    <mergeCell ref="M22:N22"/>
    <mergeCell ref="O22:P22"/>
    <mergeCell ref="M23:N23"/>
    <mergeCell ref="O23:P23"/>
    <mergeCell ref="F9:G9"/>
    <mergeCell ref="M9:N9"/>
    <mergeCell ref="O9:P9"/>
    <mergeCell ref="S9:T9"/>
    <mergeCell ref="U9:V9"/>
    <mergeCell ref="H9:I9"/>
    <mergeCell ref="J9:L9"/>
    <mergeCell ref="C9:E9"/>
    <mergeCell ref="C10:E10"/>
    <mergeCell ref="F10:G10"/>
    <mergeCell ref="M10:N10"/>
    <mergeCell ref="O10:P10"/>
    <mergeCell ref="H10:I10"/>
    <mergeCell ref="J10:L10"/>
    <mergeCell ref="S10:T10"/>
    <mergeCell ref="S11:T11"/>
    <mergeCell ref="U10:V10"/>
    <mergeCell ref="F11:G11"/>
    <mergeCell ref="M11:N11"/>
    <mergeCell ref="O11:P11"/>
    <mergeCell ref="U11:V11"/>
    <mergeCell ref="H11:I11"/>
    <mergeCell ref="J11:L11"/>
    <mergeCell ref="F5:G5"/>
    <mergeCell ref="M5:N5"/>
    <mergeCell ref="O5:P5"/>
    <mergeCell ref="S5:T5"/>
    <mergeCell ref="U5:V5"/>
    <mergeCell ref="H5:I5"/>
    <mergeCell ref="J5:L5"/>
    <mergeCell ref="S6:T6"/>
    <mergeCell ref="U6:V6"/>
    <mergeCell ref="C5:E5"/>
    <mergeCell ref="C6:E6"/>
    <mergeCell ref="F6:G6"/>
    <mergeCell ref="M6:N6"/>
    <mergeCell ref="O6:P6"/>
    <mergeCell ref="H6:I6"/>
    <mergeCell ref="J6:L6"/>
    <mergeCell ref="F7:G7"/>
    <mergeCell ref="M7:N7"/>
    <mergeCell ref="O7:P7"/>
    <mergeCell ref="S7:T7"/>
    <mergeCell ref="U7:V7"/>
    <mergeCell ref="H7:I7"/>
    <mergeCell ref="J7:L7"/>
    <mergeCell ref="S8:T8"/>
    <mergeCell ref="U8:V8"/>
    <mergeCell ref="C7:E7"/>
    <mergeCell ref="C8:E8"/>
    <mergeCell ref="F8:G8"/>
    <mergeCell ref="M8:N8"/>
    <mergeCell ref="O8:P8"/>
    <mergeCell ref="H8:I8"/>
    <mergeCell ref="J8:L8"/>
    <mergeCell ref="S12:T12"/>
    <mergeCell ref="U12:V12"/>
    <mergeCell ref="H12:I12"/>
    <mergeCell ref="J12:L12"/>
    <mergeCell ref="C33:E33"/>
    <mergeCell ref="C34:E34"/>
    <mergeCell ref="F34:G34"/>
    <mergeCell ref="M34:N34"/>
    <mergeCell ref="O34:P34"/>
    <mergeCell ref="S31:T31"/>
    <mergeCell ref="U31:V31"/>
    <mergeCell ref="W31:X31"/>
    <mergeCell ref="S32:T32"/>
    <mergeCell ref="U32:V32"/>
    <mergeCell ref="W32:X32"/>
    <mergeCell ref="F31:G31"/>
    <mergeCell ref="C32:E32"/>
    <mergeCell ref="F32:G32"/>
    <mergeCell ref="F33:G33"/>
    <mergeCell ref="C11:E11"/>
    <mergeCell ref="C12:E12"/>
    <mergeCell ref="F12:G12"/>
    <mergeCell ref="M12:N12"/>
    <mergeCell ref="O12:P12"/>
    <mergeCell ref="F13:G13"/>
    <mergeCell ref="M13:N13"/>
    <mergeCell ref="O13:P13"/>
    <mergeCell ref="S13:T13"/>
    <mergeCell ref="U13:V13"/>
    <mergeCell ref="H13:I13"/>
    <mergeCell ref="J13:L13"/>
    <mergeCell ref="S14:T14"/>
    <mergeCell ref="U14:V14"/>
    <mergeCell ref="C13:E13"/>
    <mergeCell ref="C14:E14"/>
    <mergeCell ref="F14:G14"/>
    <mergeCell ref="M14:N14"/>
    <mergeCell ref="O14:P14"/>
    <mergeCell ref="H14:I14"/>
    <mergeCell ref="J14:L14"/>
    <mergeCell ref="F15:G15"/>
    <mergeCell ref="M15:N15"/>
    <mergeCell ref="O15:P15"/>
    <mergeCell ref="S15:T15"/>
    <mergeCell ref="U15:V15"/>
    <mergeCell ref="H15:I15"/>
    <mergeCell ref="J15:L15"/>
    <mergeCell ref="C15:E15"/>
    <mergeCell ref="C16:E16"/>
    <mergeCell ref="F16:G16"/>
    <mergeCell ref="M16:N16"/>
    <mergeCell ref="O16:P16"/>
    <mergeCell ref="H16:I16"/>
    <mergeCell ref="J16:L16"/>
    <mergeCell ref="F18:G18"/>
    <mergeCell ref="Q60:R60"/>
    <mergeCell ref="S60:T60"/>
    <mergeCell ref="S62:T62"/>
    <mergeCell ref="S63:T63"/>
    <mergeCell ref="B63:D63"/>
    <mergeCell ref="E63:F63"/>
    <mergeCell ref="L62:M62"/>
    <mergeCell ref="L63:M63"/>
    <mergeCell ref="S61:T61"/>
    <mergeCell ref="Q62:R62"/>
    <mergeCell ref="Q61:R61"/>
    <mergeCell ref="Q63:R63"/>
    <mergeCell ref="E62:F62"/>
    <mergeCell ref="G62:H62"/>
    <mergeCell ref="B62:D62"/>
    <mergeCell ref="N62:O62"/>
    <mergeCell ref="B64:D64"/>
    <mergeCell ref="I65:J65"/>
    <mergeCell ref="B65:D65"/>
    <mergeCell ref="N63:O63"/>
    <mergeCell ref="N65:O65"/>
    <mergeCell ref="N64:O64"/>
    <mergeCell ref="L64:M64"/>
    <mergeCell ref="L65:M65"/>
    <mergeCell ref="L66:M66"/>
    <mergeCell ref="L67:M67"/>
    <mergeCell ref="E65:F65"/>
    <mergeCell ref="G65:H65"/>
    <mergeCell ref="B66:D66"/>
    <mergeCell ref="B67:D67"/>
    <mergeCell ref="E67:F67"/>
    <mergeCell ref="G67:H67"/>
    <mergeCell ref="I67:J67"/>
    <mergeCell ref="E64:F64"/>
    <mergeCell ref="G64:H64"/>
    <mergeCell ref="N61:O61"/>
    <mergeCell ref="L61:M61"/>
    <mergeCell ref="B61:D61"/>
    <mergeCell ref="E61:F61"/>
    <mergeCell ref="G61:H61"/>
    <mergeCell ref="I61:J61"/>
    <mergeCell ref="L60:M60"/>
    <mergeCell ref="N60:O60"/>
    <mergeCell ref="B60:D60"/>
    <mergeCell ref="E60:F60"/>
    <mergeCell ref="G60:H60"/>
    <mergeCell ref="I60:J60"/>
    <mergeCell ref="E66:F66"/>
    <mergeCell ref="G66:H66"/>
    <mergeCell ref="G63:H63"/>
    <mergeCell ref="I63:J63"/>
    <mergeCell ref="I64:J64"/>
    <mergeCell ref="I66:J66"/>
    <mergeCell ref="I62:J62"/>
    <mergeCell ref="E69:F69"/>
    <mergeCell ref="G69:H69"/>
    <mergeCell ref="I68:J68"/>
    <mergeCell ref="N68:O68"/>
    <mergeCell ref="E68:F68"/>
    <mergeCell ref="G68:H68"/>
    <mergeCell ref="B68:D68"/>
    <mergeCell ref="B69:D69"/>
    <mergeCell ref="I69:J69"/>
    <mergeCell ref="L68:M68"/>
    <mergeCell ref="L69:M69"/>
    <mergeCell ref="N69:O69"/>
    <mergeCell ref="N67:O67"/>
    <mergeCell ref="N66:O66"/>
    <mergeCell ref="V74:W74"/>
    <mergeCell ref="V73:W73"/>
    <mergeCell ref="V72:W72"/>
    <mergeCell ref="V71:W71"/>
    <mergeCell ref="V76:W76"/>
    <mergeCell ref="V75:W75"/>
    <mergeCell ref="T71:U71"/>
    <mergeCell ref="T72:U72"/>
    <mergeCell ref="T76:U76"/>
    <mergeCell ref="T74:U74"/>
    <mergeCell ref="T77:U77"/>
    <mergeCell ref="T73:U73"/>
    <mergeCell ref="V77:W77"/>
    <mergeCell ref="T75:U75"/>
    <mergeCell ref="X79:Y79"/>
    <mergeCell ref="X78:Y78"/>
    <mergeCell ref="T80:U80"/>
    <mergeCell ref="T79:U79"/>
    <mergeCell ref="T78:U78"/>
    <mergeCell ref="V80:W80"/>
    <mergeCell ref="V79:W79"/>
    <mergeCell ref="V78:W78"/>
    <mergeCell ref="X81:Y81"/>
    <mergeCell ref="X80:Y80"/>
    <mergeCell ref="X77:Y77"/>
    <mergeCell ref="X76:Y76"/>
    <mergeCell ref="Z78:AA78"/>
    <mergeCell ref="Z79:AA79"/>
    <mergeCell ref="Z77:AA77"/>
    <mergeCell ref="Z76:AA76"/>
    <mergeCell ref="Z80:AA80"/>
    <mergeCell ref="Z73:AA73"/>
    <mergeCell ref="Z72:AA72"/>
    <mergeCell ref="X74:Y74"/>
    <mergeCell ref="X73:Y73"/>
    <mergeCell ref="X72:Y72"/>
    <mergeCell ref="X75:Y75"/>
    <mergeCell ref="Z75:AA75"/>
    <mergeCell ref="Z74:AA74"/>
    <mergeCell ref="Z71:AA71"/>
  </mergeCells>
  <printOptions/>
  <pageMargins bottom="0.787401575" footer="0.0" header="0.0" left="0.511811024" right="0.511811024" top="0.787401575"/>
  <pageSetup paperSize="9" orientation="portrait"/>
  <drawing r:id="rId1"/>
</worksheet>
</file>