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8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flpachacama_espe_edu_ec/Documents/"/>
    </mc:Choice>
  </mc:AlternateContent>
  <xr:revisionPtr revIDLastSave="0" documentId="8_{CB7B443A-E6F4-4EE4-9F46-E4DD850C453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<sst xmlns="http://schemas.openxmlformats.org/spreadsheetml/2006/main" count="140" uniqueCount="101">
  <si>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</si>
  <si>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</si>
  <si>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</si>
  <si>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</si>
  <si>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</si>
  <si>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</si>
  <si>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</si>
  <si>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</si>
  <si>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</si>
  <si>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</si>
  <si>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</si>
  <si>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</si>
  <si>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</si>
  <si>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</si>
  <si>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</si>
  <si>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</si>
  <si>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solicita Usuario y Contraseña</t>
  </si>
  <si>
    <t>Acceder al sistema</t>
  </si>
  <si>
    <t>Evitar el ingreso de personal no autorizado</t>
  </si>
  <si>
    <t>Administrador</t>
  </si>
  <si>
    <t>Solicitar usuario y contraseña al Administrador</t>
  </si>
  <si>
    <t>Juan</t>
  </si>
  <si>
    <t>Alta</t>
  </si>
  <si>
    <t>En proceso</t>
  </si>
  <si>
    <t>Ingresar el usuario y contraseña correctamente</t>
  </si>
  <si>
    <t>NINGUNO</t>
  </si>
  <si>
    <t>Ingreso/Registro/Autentificacion</t>
  </si>
  <si>
    <t>REQ002</t>
  </si>
  <si>
    <t>El progama debera pedir que ingrese usuario y contraseña para acceder al sistema.</t>
  </si>
  <si>
    <t>Usuario</t>
  </si>
  <si>
    <t>Solicitar usuario y contraseña a los Usuarios</t>
  </si>
  <si>
    <t>Freddy</t>
  </si>
  <si>
    <t>Verificar el ingreso de usuario y contrasea sea la correcta</t>
  </si>
  <si>
    <t>Solicitar autentficacion del usuario</t>
  </si>
  <si>
    <t>REQ003</t>
  </si>
  <si>
    <t>El progama debera crear una cuenta para los usuarios.</t>
  </si>
  <si>
    <t>Registrarse ingresando datos personales</t>
  </si>
  <si>
    <t>Para poder tener acceso al sistema</t>
  </si>
  <si>
    <t>Llenar los campos con la información solicitada</t>
  </si>
  <si>
    <t xml:space="preserve">Media </t>
  </si>
  <si>
    <t>Verificar en la base de datos que se ingrese correctamente la informaciòn.</t>
  </si>
  <si>
    <t>Solicitar un login de Registro</t>
  </si>
  <si>
    <t>REQ004</t>
  </si>
  <si>
    <t>La aplicacion debe permitir ver la informacion dentro del perfil</t>
  </si>
  <si>
    <t>Mostar en pantalla la información ingresada</t>
  </si>
  <si>
    <t>Para verificar la información que se ingreso en la creación de la cuenta</t>
  </si>
  <si>
    <t>Administrador y Usuarios</t>
  </si>
  <si>
    <t xml:space="preserve">Seleccionando la opcion Perfil </t>
  </si>
  <si>
    <t>Verificar en la base de datos que se encuentra registrado el usuario.</t>
  </si>
  <si>
    <t>Resgistro de Vóley/ Perfil</t>
  </si>
  <si>
    <t>REQ005</t>
  </si>
  <si>
    <t>El programa debera registrar Equipos.</t>
  </si>
  <si>
    <t>Solicitar los datos del equipo y representante del mismo</t>
  </si>
  <si>
    <t>Para conocer las caracteristicas de cada equipo</t>
  </si>
  <si>
    <t>Seleccionando la opción de guardar equipo</t>
  </si>
  <si>
    <t>Erick</t>
  </si>
  <si>
    <t>Verificacion de datos de usuario.</t>
  </si>
  <si>
    <t>Registro de Vóley /Agregar Equipo</t>
  </si>
  <si>
    <t>REQ006</t>
  </si>
  <si>
    <t>El programa debera registrar a los deportistas</t>
  </si>
  <si>
    <t>Solicitar registar deportista</t>
  </si>
  <si>
    <t>Conocer los datos de los participantes</t>
  </si>
  <si>
    <t>Seleccionando la opción de guardar jugador</t>
  </si>
  <si>
    <t>Verificar la informacion ingresada en la base de archivos de texto</t>
  </si>
  <si>
    <t>Registro de Vóley /Agregar deportista</t>
  </si>
  <si>
    <t>REQ007</t>
  </si>
  <si>
    <t>El programa debera clasificar por categorias.</t>
  </si>
  <si>
    <t>Mostrar a los jugadores por categorias dependiendo de su edad</t>
  </si>
  <si>
    <t>Para observar de manera automatica las caracteristicas de los jugadores</t>
  </si>
  <si>
    <t>Seleccionando la categorias</t>
  </si>
  <si>
    <t>Verificar la categoria según la fecha de nacimiento</t>
  </si>
  <si>
    <t>Registro de Voléy/Categorias</t>
  </si>
  <si>
    <t>REQ008</t>
  </si>
  <si>
    <t>El programa debera mostrar la información ingresada de manera organizada</t>
  </si>
  <si>
    <t>Indicar los reportes de todos los datos ingresados</t>
  </si>
  <si>
    <t>Para la verificación de la información ingresada anteriormente</t>
  </si>
  <si>
    <t xml:space="preserve">Usuario </t>
  </si>
  <si>
    <t>Seleccionando la opcion catergorias y ver la informacion</t>
  </si>
  <si>
    <t>Verificar la informacion ingresada sea la correcta</t>
  </si>
  <si>
    <t>Registro de Voléy/ Reportes</t>
  </si>
  <si>
    <t>REQ009</t>
  </si>
  <si>
    <t>REQ010</t>
  </si>
  <si>
    <t xml:space="preserve">QUE NOMAS SE CAMBIA MIJA??? FREDDYYY </t>
  </si>
  <si>
    <t>REQ011</t>
  </si>
  <si>
    <t>REQ012</t>
  </si>
  <si>
    <t>REQ013</t>
  </si>
  <si>
    <t>REQ014</t>
  </si>
  <si>
    <t>REQ015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</si>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</sst>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b/>
      <i/>
      <sz val="11"/>
      <color theme="7" tint="-0.499984740745262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8" fillId="0" borderId="23" xfId="0" applyFont="1" applyBorder="1" applyAlignment="1"/>
    <xf numFmtId="0" fontId="8" fillId="0" borderId="25" xfId="0" applyFont="1" applyBorder="1" applyAlignment="1"/>
    <xf numFmtId="0" fontId="8" fillId="0" borderId="24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4" zoomScale="80" zoomScaleNormal="80" workbookViewId="0">
      <selection activeCell="B6" sqref="B6:B13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1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3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33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3" customHeight="1">
      <c r="B6" s="34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2</v>
      </c>
      <c r="J6" s="9">
        <v>44918</v>
      </c>
      <c r="K6" s="8" t="s">
        <v>22</v>
      </c>
      <c r="L6" s="8" t="s">
        <v>23</v>
      </c>
      <c r="M6" s="37" t="s">
        <v>24</v>
      </c>
      <c r="N6" s="25" t="s">
        <v>25</v>
      </c>
      <c r="O6" s="25" t="s">
        <v>26</v>
      </c>
    </row>
    <row r="7" spans="2:15" ht="39.75" customHeight="1">
      <c r="B7" s="34" t="s">
        <v>27</v>
      </c>
      <c r="C7" s="8" t="s">
        <v>28</v>
      </c>
      <c r="D7" s="8" t="s">
        <v>17</v>
      </c>
      <c r="E7" s="8" t="s">
        <v>18</v>
      </c>
      <c r="F7" s="8" t="s">
        <v>29</v>
      </c>
      <c r="G7" s="8" t="s">
        <v>30</v>
      </c>
      <c r="H7" s="8" t="s">
        <v>31</v>
      </c>
      <c r="I7" s="8">
        <v>1</v>
      </c>
      <c r="J7" s="9">
        <v>44918</v>
      </c>
      <c r="K7" s="8" t="s">
        <v>22</v>
      </c>
      <c r="L7" s="25" t="s">
        <v>23</v>
      </c>
      <c r="M7" s="8" t="s">
        <v>32</v>
      </c>
      <c r="N7" s="8" t="s">
        <v>25</v>
      </c>
      <c r="O7" s="8" t="s">
        <v>33</v>
      </c>
    </row>
    <row r="8" spans="2:15" ht="39.75" customHeight="1">
      <c r="B8" s="34" t="s">
        <v>34</v>
      </c>
      <c r="C8" s="35" t="s">
        <v>35</v>
      </c>
      <c r="D8" s="36" t="s">
        <v>36</v>
      </c>
      <c r="E8" s="36" t="s">
        <v>37</v>
      </c>
      <c r="F8" s="8" t="s">
        <v>29</v>
      </c>
      <c r="G8" s="36" t="s">
        <v>38</v>
      </c>
      <c r="H8" s="36" t="s">
        <v>21</v>
      </c>
      <c r="I8" s="25">
        <v>1</v>
      </c>
      <c r="J8" s="9">
        <v>44918</v>
      </c>
      <c r="K8" s="8" t="s">
        <v>39</v>
      </c>
      <c r="L8" s="8" t="s">
        <v>23</v>
      </c>
      <c r="M8" s="8" t="s">
        <v>40</v>
      </c>
      <c r="N8" s="8" t="s">
        <v>25</v>
      </c>
      <c r="O8" s="8" t="s">
        <v>41</v>
      </c>
    </row>
    <row r="9" spans="2:15" ht="39.75" customHeight="1">
      <c r="B9" s="34" t="s">
        <v>42</v>
      </c>
      <c r="C9" s="8" t="s">
        <v>43</v>
      </c>
      <c r="D9" s="8" t="s">
        <v>44</v>
      </c>
      <c r="E9" s="8" t="s">
        <v>45</v>
      </c>
      <c r="F9" s="8" t="s">
        <v>46</v>
      </c>
      <c r="G9" s="8" t="s">
        <v>47</v>
      </c>
      <c r="H9" s="8" t="s">
        <v>31</v>
      </c>
      <c r="I9" s="8">
        <v>2</v>
      </c>
      <c r="J9" s="9">
        <v>44917</v>
      </c>
      <c r="K9" s="8" t="s">
        <v>22</v>
      </c>
      <c r="L9" s="8" t="s">
        <v>23</v>
      </c>
      <c r="M9" s="8" t="s">
        <v>48</v>
      </c>
      <c r="N9" s="8" t="s">
        <v>25</v>
      </c>
      <c r="O9" s="8" t="s">
        <v>49</v>
      </c>
    </row>
    <row r="10" spans="2:15" ht="39.75" customHeight="1">
      <c r="B10" s="34" t="s">
        <v>50</v>
      </c>
      <c r="C10" s="8" t="s">
        <v>51</v>
      </c>
      <c r="D10" s="8" t="s">
        <v>52</v>
      </c>
      <c r="E10" s="8" t="s">
        <v>53</v>
      </c>
      <c r="F10" s="8" t="s">
        <v>29</v>
      </c>
      <c r="G10" s="8" t="s">
        <v>54</v>
      </c>
      <c r="H10" s="8" t="s">
        <v>55</v>
      </c>
      <c r="I10" s="8">
        <v>1</v>
      </c>
      <c r="J10" s="9">
        <v>44917</v>
      </c>
      <c r="K10" s="8" t="s">
        <v>22</v>
      </c>
      <c r="L10" s="8" t="s">
        <v>23</v>
      </c>
      <c r="M10" s="8" t="s">
        <v>56</v>
      </c>
      <c r="N10" s="8" t="s">
        <v>25</v>
      </c>
      <c r="O10" s="8" t="s">
        <v>57</v>
      </c>
    </row>
    <row r="11" spans="2:15" ht="39.75" customHeight="1">
      <c r="B11" s="34" t="s">
        <v>58</v>
      </c>
      <c r="C11" s="8" t="s">
        <v>59</v>
      </c>
      <c r="D11" s="8" t="s">
        <v>60</v>
      </c>
      <c r="E11" s="8" t="s">
        <v>61</v>
      </c>
      <c r="F11" s="8" t="s">
        <v>29</v>
      </c>
      <c r="G11" s="8" t="s">
        <v>62</v>
      </c>
      <c r="H11" s="8" t="s">
        <v>55</v>
      </c>
      <c r="I11" s="8">
        <v>2</v>
      </c>
      <c r="J11" s="9">
        <v>44918</v>
      </c>
      <c r="K11" s="8" t="s">
        <v>22</v>
      </c>
      <c r="L11" s="8" t="s">
        <v>23</v>
      </c>
      <c r="M11" s="9" t="s">
        <v>63</v>
      </c>
      <c r="N11" s="9" t="s">
        <v>25</v>
      </c>
      <c r="O11" s="9" t="s">
        <v>64</v>
      </c>
    </row>
    <row r="12" spans="2:15" ht="58.5" customHeight="1">
      <c r="B12" s="34" t="s">
        <v>65</v>
      </c>
      <c r="C12" s="8" t="s">
        <v>66</v>
      </c>
      <c r="D12" s="8" t="s">
        <v>67</v>
      </c>
      <c r="E12" s="8" t="s">
        <v>68</v>
      </c>
      <c r="F12" s="8" t="s">
        <v>29</v>
      </c>
      <c r="G12" s="8" t="s">
        <v>69</v>
      </c>
      <c r="H12" s="8" t="s">
        <v>31</v>
      </c>
      <c r="I12" s="8">
        <v>2</v>
      </c>
      <c r="J12" s="9">
        <v>44941</v>
      </c>
      <c r="K12" s="8" t="s">
        <v>22</v>
      </c>
      <c r="L12" s="8" t="s">
        <v>23</v>
      </c>
      <c r="M12" s="9" t="s">
        <v>70</v>
      </c>
      <c r="N12" s="9" t="s">
        <v>25</v>
      </c>
      <c r="O12" s="9" t="s">
        <v>71</v>
      </c>
    </row>
    <row r="13" spans="2:15" ht="39.75" customHeight="1">
      <c r="B13" s="34" t="s">
        <v>72</v>
      </c>
      <c r="C13" s="8" t="s">
        <v>73</v>
      </c>
      <c r="D13" s="8" t="s">
        <v>74</v>
      </c>
      <c r="E13" s="8" t="s">
        <v>75</v>
      </c>
      <c r="F13" s="8" t="s">
        <v>76</v>
      </c>
      <c r="G13" s="8" t="s">
        <v>77</v>
      </c>
      <c r="H13" s="8" t="s">
        <v>21</v>
      </c>
      <c r="I13" s="8">
        <v>1</v>
      </c>
      <c r="J13" s="9">
        <v>44941</v>
      </c>
      <c r="K13" s="8" t="s">
        <v>22</v>
      </c>
      <c r="L13" s="8" t="s">
        <v>23</v>
      </c>
      <c r="M13" s="9" t="s">
        <v>78</v>
      </c>
      <c r="N13" s="9" t="s">
        <v>25</v>
      </c>
      <c r="O13" s="9" t="s">
        <v>79</v>
      </c>
    </row>
    <row r="14" spans="2:15" ht="39.75" customHeight="1">
      <c r="B14" s="6" t="s">
        <v>80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2:15" ht="39.75" customHeight="1">
      <c r="B15" s="6" t="s">
        <v>81</v>
      </c>
      <c r="C15" s="7"/>
      <c r="D15" s="7"/>
      <c r="E15" s="7"/>
      <c r="F15" s="7"/>
      <c r="G15" s="7" t="s">
        <v>82</v>
      </c>
      <c r="H15" s="7"/>
      <c r="I15" s="8"/>
      <c r="J15" s="9"/>
      <c r="K15" s="8"/>
      <c r="L15" s="8"/>
      <c r="M15" s="7"/>
      <c r="N15" s="7"/>
      <c r="O15" s="7"/>
    </row>
    <row r="16" spans="2:15" ht="39.75" customHeight="1">
      <c r="B16" s="6" t="s">
        <v>83</v>
      </c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>
      <c r="B17" s="6" t="s">
        <v>84</v>
      </c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>
      <c r="B18" s="6" t="s">
        <v>85</v>
      </c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>
      <c r="B19" s="6" t="s">
        <v>86</v>
      </c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>
      <c r="B20" s="6" t="s">
        <v>87</v>
      </c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>
      <c r="I21" s="3"/>
      <c r="J21" s="3"/>
      <c r="K21" s="10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1"/>
      <c r="L25" s="3"/>
    </row>
    <row r="26" spans="2:15" ht="19.5" customHeight="1">
      <c r="I26" s="1"/>
      <c r="J26" s="1"/>
      <c r="K26" s="11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88</v>
      </c>
      <c r="M30" s="4"/>
    </row>
    <row r="31" spans="2:15" ht="19.5" customHeight="1">
      <c r="I31" s="1"/>
      <c r="J31" s="1"/>
      <c r="K31" s="2" t="s">
        <v>39</v>
      </c>
      <c r="L31" s="1" t="s">
        <v>23</v>
      </c>
      <c r="M31" s="4"/>
    </row>
    <row r="32" spans="2:15" ht="19.5" customHeight="1">
      <c r="I32" s="1"/>
      <c r="J32" s="1"/>
      <c r="K32" s="2" t="s">
        <v>89</v>
      </c>
      <c r="L32" s="1" t="s">
        <v>90</v>
      </c>
      <c r="M32" s="4"/>
    </row>
    <row r="33" spans="9:13" ht="19.5" customHeight="1">
      <c r="I33" s="1"/>
      <c r="J33" s="1"/>
      <c r="K33" s="2"/>
      <c r="L33" s="1" t="s">
        <v>91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0"/>
      <c r="L1000" s="3"/>
    </row>
    <row r="1001" spans="9:12" ht="15.75" customHeight="1">
      <c r="I1001" s="3"/>
      <c r="J1001" s="3"/>
      <c r="K1001" s="10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22" sqref="C22:D24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2"/>
      <c r="D4" s="12"/>
      <c r="E4" s="12"/>
      <c r="F4" s="4"/>
    </row>
    <row r="5" spans="2:16" hidden="1">
      <c r="C5" s="12"/>
      <c r="D5" s="12"/>
      <c r="E5" s="12"/>
      <c r="F5" s="4"/>
    </row>
    <row r="6" spans="2:16" ht="39.75" customHeight="1">
      <c r="B6" s="43" t="s">
        <v>92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ht="9.75" customHeight="1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6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>
      <c r="B9" s="31"/>
      <c r="C9" s="14" t="s">
        <v>1</v>
      </c>
      <c r="D9" s="15"/>
      <c r="E9" s="44" t="s">
        <v>93</v>
      </c>
      <c r="F9" s="50"/>
      <c r="G9" s="15"/>
      <c r="H9" s="44" t="s">
        <v>11</v>
      </c>
      <c r="I9" s="50"/>
      <c r="J9" s="16"/>
      <c r="K9" s="16"/>
      <c r="L9" s="16"/>
      <c r="M9" s="16"/>
      <c r="N9" s="16"/>
      <c r="O9" s="16"/>
      <c r="P9" s="32"/>
    </row>
    <row r="10" spans="2:16" ht="30" customHeight="1">
      <c r="B10" s="31"/>
      <c r="C10" s="17" t="s">
        <v>15</v>
      </c>
      <c r="D10" s="18"/>
      <c r="E10" s="45" t="str">
        <f>VLOOKUP(C10,'Formato descripción HU'!B6:O20,5,0)</f>
        <v>Administrador</v>
      </c>
      <c r="F10" s="50"/>
      <c r="G10" s="19"/>
      <c r="H10" s="45" t="str">
        <f>VLOOKUP(C10,'Formato descripción HU'!B6:O20,11,0)</f>
        <v>En proceso</v>
      </c>
      <c r="I10" s="50"/>
      <c r="J10" s="19"/>
      <c r="K10" s="16"/>
      <c r="L10" s="16"/>
      <c r="M10" s="16"/>
      <c r="N10" s="16"/>
      <c r="O10" s="16"/>
      <c r="P10" s="32"/>
    </row>
    <row r="11" spans="2:16" ht="9.75" customHeight="1">
      <c r="B11" s="31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2"/>
    </row>
    <row r="12" spans="2:16" ht="30" customHeight="1">
      <c r="B12" s="31"/>
      <c r="C12" s="14" t="s">
        <v>94</v>
      </c>
      <c r="D12" s="18"/>
      <c r="E12" s="44" t="s">
        <v>10</v>
      </c>
      <c r="F12" s="50"/>
      <c r="G12" s="19"/>
      <c r="H12" s="44" t="s">
        <v>95</v>
      </c>
      <c r="I12" s="50"/>
      <c r="J12" s="19"/>
      <c r="K12" s="21"/>
      <c r="L12" s="21"/>
      <c r="M12" s="16"/>
      <c r="N12" s="21"/>
      <c r="O12" s="21"/>
      <c r="P12" s="32"/>
    </row>
    <row r="13" spans="2:16" ht="30" customHeight="1">
      <c r="B13" s="31"/>
      <c r="C13" s="17">
        <f>VLOOKUP('Historia de Usuario'!C10,'Formato descripción HU'!B6:O20,8,0)</f>
        <v>2</v>
      </c>
      <c r="D13" s="18"/>
      <c r="E13" s="45" t="str">
        <f>VLOOKUP(C10,'Formato descripción HU'!B6:O20,10,0)</f>
        <v>Alta</v>
      </c>
      <c r="F13" s="50"/>
      <c r="G13" s="19"/>
      <c r="H13" s="45" t="str">
        <f>VLOOKUP(C10,'Formato descripción HU'!B6:O20,7,0)</f>
        <v>Juan</v>
      </c>
      <c r="I13" s="50"/>
      <c r="J13" s="19"/>
      <c r="K13" s="21"/>
      <c r="L13" s="21"/>
      <c r="M13" s="16"/>
      <c r="N13" s="21"/>
      <c r="O13" s="21"/>
      <c r="P13" s="32"/>
    </row>
    <row r="14" spans="2:16" ht="9.75" customHeight="1">
      <c r="B14" s="31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2"/>
    </row>
    <row r="15" spans="2:16" ht="19.5" customHeight="1">
      <c r="B15" s="31"/>
      <c r="C15" s="39" t="s">
        <v>96</v>
      </c>
      <c r="D15" s="46" t="str">
        <f>VLOOKUP(C10,'Formato descripción HU'!B6:O20,3,0)</f>
        <v>Acceder al sistema</v>
      </c>
      <c r="E15" s="51"/>
      <c r="F15" s="16"/>
      <c r="G15" s="39" t="s">
        <v>97</v>
      </c>
      <c r="H15" s="46" t="str">
        <f>VLOOKUP(C10,'Formato descripción HU'!B6:O20,4,0)</f>
        <v>Evitar el ingreso de personal no autorizado</v>
      </c>
      <c r="I15" s="52"/>
      <c r="J15" s="51"/>
      <c r="K15" s="16"/>
      <c r="L15" s="39" t="s">
        <v>98</v>
      </c>
      <c r="M15" s="42" t="str">
        <f>VLOOKUP(C10,'Formato descripción HU'!B6:O20,6,0)</f>
        <v>Solicitar usuario y contraseña al Administrador</v>
      </c>
      <c r="N15" s="52"/>
      <c r="O15" s="51"/>
      <c r="P15" s="32"/>
    </row>
    <row r="16" spans="2:16" ht="19.5" customHeight="1">
      <c r="B16" s="31"/>
      <c r="C16" s="53"/>
      <c r="D16" s="54"/>
      <c r="E16" s="55"/>
      <c r="F16" s="16"/>
      <c r="G16" s="53"/>
      <c r="H16" s="54"/>
      <c r="I16" s="48"/>
      <c r="J16" s="55"/>
      <c r="K16" s="16"/>
      <c r="L16" s="53"/>
      <c r="M16" s="54"/>
      <c r="N16" s="48"/>
      <c r="O16" s="55"/>
      <c r="P16" s="32"/>
    </row>
    <row r="17" spans="2:16" ht="19.5" customHeight="1">
      <c r="B17" s="31"/>
      <c r="C17" s="56"/>
      <c r="D17" s="57"/>
      <c r="E17" s="58"/>
      <c r="F17" s="16"/>
      <c r="G17" s="56"/>
      <c r="H17" s="57"/>
      <c r="I17" s="59"/>
      <c r="J17" s="58"/>
      <c r="K17" s="16"/>
      <c r="L17" s="56"/>
      <c r="M17" s="57"/>
      <c r="N17" s="59"/>
      <c r="O17" s="58"/>
      <c r="P17" s="32"/>
    </row>
    <row r="18" spans="2:16" ht="9.75" customHeight="1">
      <c r="B18" s="31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2"/>
    </row>
    <row r="19" spans="2:16" ht="19.5" customHeight="1">
      <c r="B19" s="31"/>
      <c r="C19" s="40" t="s">
        <v>99</v>
      </c>
      <c r="D19" s="51"/>
      <c r="E19" s="47" t="str">
        <f>VLOOKUP(C10,'Formato descripción HU'!B6:O20,14,0)</f>
        <v>Ingreso/Registro/Autentificacion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2"/>
    </row>
    <row r="20" spans="2:16" ht="19.5" customHeight="1">
      <c r="B20" s="31"/>
      <c r="C20" s="57"/>
      <c r="D20" s="58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2"/>
    </row>
    <row r="21" spans="2:16" ht="9.75" customHeight="1">
      <c r="B21" s="3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2"/>
    </row>
    <row r="22" spans="2:16" ht="19.5" customHeight="1">
      <c r="B22" s="31"/>
      <c r="C22" s="41" t="s">
        <v>100</v>
      </c>
      <c r="D22" s="51"/>
      <c r="E22" s="42" t="str">
        <f>VLOOKUP(C10,'Formato descripción HU'!B6:O20,12,0)</f>
        <v>Ingresar el usuario y contraseña correctamente</v>
      </c>
      <c r="F22" s="52"/>
      <c r="G22" s="52"/>
      <c r="H22" s="51"/>
      <c r="I22" s="16"/>
      <c r="J22" s="41" t="s">
        <v>13</v>
      </c>
      <c r="K22" s="51"/>
      <c r="L22" s="42" t="str">
        <f>VLOOKUP(C10,'Formato descripción HU'!B6:O20,13,0)</f>
        <v>NINGUNO</v>
      </c>
      <c r="M22" s="52"/>
      <c r="N22" s="52"/>
      <c r="O22" s="51"/>
      <c r="P22" s="32"/>
    </row>
    <row r="23" spans="2:16" ht="19.5" customHeight="1">
      <c r="B23" s="31"/>
      <c r="C23" s="54"/>
      <c r="D23" s="55"/>
      <c r="E23" s="54"/>
      <c r="F23" s="48"/>
      <c r="G23" s="48"/>
      <c r="H23" s="55"/>
      <c r="I23" s="16"/>
      <c r="J23" s="54"/>
      <c r="K23" s="55"/>
      <c r="L23" s="54"/>
      <c r="M23" s="48"/>
      <c r="N23" s="48"/>
      <c r="O23" s="55"/>
      <c r="P23" s="32"/>
    </row>
    <row r="24" spans="2:16" ht="19.5" customHeight="1">
      <c r="B24" s="31"/>
      <c r="C24" s="57"/>
      <c r="D24" s="58"/>
      <c r="E24" s="57"/>
      <c r="F24" s="59"/>
      <c r="G24" s="59"/>
      <c r="H24" s="58"/>
      <c r="I24" s="16"/>
      <c r="J24" s="57"/>
      <c r="K24" s="58"/>
      <c r="L24" s="57"/>
      <c r="M24" s="59"/>
      <c r="N24" s="59"/>
      <c r="O24" s="58"/>
      <c r="P24" s="32"/>
    </row>
    <row r="25" spans="2:16" ht="9.75" customHeight="1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B8FD45B5611248B918CED45CE64E3A" ma:contentTypeVersion="9" ma:contentTypeDescription="Crear nuevo documento." ma:contentTypeScope="" ma:versionID="bd2e560d239d944374c3636abcddf940">
  <xsd:schema xmlns:xsd="http://www.w3.org/2001/XMLSchema" xmlns:xs="http://www.w3.org/2001/XMLSchema" xmlns:p="http://schemas.microsoft.com/office/2006/metadata/properties" xmlns:ns3="c13e63fa-8622-403c-b17c-fc7759c31d8c" xmlns:ns4="f9968226-41a9-4e16-a3b5-7b4f08e60939" targetNamespace="http://schemas.microsoft.com/office/2006/metadata/properties" ma:root="true" ma:fieldsID="616c9ed57b9ba7afcf5a2e09705791a7" ns3:_="" ns4:_="">
    <xsd:import namespace="c13e63fa-8622-403c-b17c-fc7759c31d8c"/>
    <xsd:import namespace="f9968226-41a9-4e16-a3b5-7b4f08e609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3e63fa-8622-403c-b17c-fc7759c31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68226-41a9-4e16-a3b5-7b4f08e609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B96101-68B5-40D1-85D2-8A868CC69A30}"/>
</file>

<file path=customXml/itemProps2.xml><?xml version="1.0" encoding="utf-8"?>
<ds:datastoreItem xmlns:ds="http://schemas.openxmlformats.org/officeDocument/2006/customXml" ds:itemID="{CA18087F-888F-4D17-B258-11352ED3B015}"/>
</file>

<file path=customXml/itemProps3.xml><?xml version="1.0" encoding="utf-8"?>
<ds:datastoreItem xmlns:ds="http://schemas.openxmlformats.org/officeDocument/2006/customXml" ds:itemID="{FF52B0D5-50D2-4E7F-A19C-C550F1BB86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2022-12-21T17:55:13Z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0x01010055B8FD45B5611248B918CED45CE64E3A</vt:lpwstr>
  </property>
</Properties>
</file>