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f3c05e3c827a5f84/Escritorio/"/>
    </mc:Choice>
  </mc:AlternateContent>
  <xr:revisionPtr revIDLastSave="0" documentId="8_{D098B321-09F1-4D75-B465-82ACCFC41DC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<sst xmlns="http://schemas.openxmlformats.org/spreadsheetml/2006/main" count="133" uniqueCount="96">
  <si>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</si>
  <si>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</si>
  <si>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</si>
  <si>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</si>
  <si>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</si>
  <si>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</si>
  <si>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</si>
  <si>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</si>
  <si>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</si>
  <si>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</si>
  <si>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</si>
  <si>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</si>
  <si>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</si>
  <si>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</si>
  <si>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</si>
  <si>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</si>
  <si>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Administrador</t>
  </si>
  <si>
    <t>Alta</t>
  </si>
  <si>
    <t>En proceso</t>
  </si>
  <si>
    <t>REQ002</t>
  </si>
  <si>
    <t>Solicitar usuario y contraseña</t>
  </si>
  <si>
    <t>Verificar en la base de datos que se ingrese correctamente la informaciòn.</t>
  </si>
  <si>
    <t>REQ003</t>
  </si>
  <si>
    <t xml:space="preserve">Media </t>
  </si>
  <si>
    <t>REQ004</t>
  </si>
  <si>
    <t>REQ005</t>
  </si>
  <si>
    <t>Verificacion de datos de usuario.</t>
  </si>
  <si>
    <t>REQ006</t>
  </si>
  <si>
    <t>REQ007</t>
  </si>
  <si>
    <t>Freddy</t>
  </si>
  <si>
    <t>REQ008</t>
  </si>
  <si>
    <t>No iniciado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</si>
  <si>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</si>
  <si>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</si>
  <si>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</si>
  <si>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</si>
  <si>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</si>
  <si>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</si>
  <si>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</si>
  <si>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</si>
  <si>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</si>
  <si>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</si>
  <si>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</si>
  <si>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</si>
  <si>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Tener acceso al sistema</t>
  </si>
  <si>
    <t>Solicitar usuario y contraseña esclusivamente para el Administrador</t>
  </si>
  <si>
    <t>Ingresar el usuario y contraseña correctamente</t>
  </si>
  <si>
    <t>Ingreso/Registro/Autentificacion</t>
  </si>
  <si>
    <t>El programa solicita Usuario y Contraseña</t>
  </si>
  <si>
    <t xml:space="preserve">Solicitar la autentificacion </t>
  </si>
  <si>
    <t>Usuario</t>
  </si>
  <si>
    <t>Verificar el ingreso de usuario y contrasea sea la correcta</t>
  </si>
  <si>
    <t>Solicitar autentficacion del usuario</t>
  </si>
  <si>
    <t>El progama debera crear una cuenta para los usuarios.</t>
  </si>
  <si>
    <t>Registrar la información adecuadamente</t>
  </si>
  <si>
    <t>Acceder al sistema para llenar los datos  respectivamente</t>
  </si>
  <si>
    <t>Registrarse, Ingresando datos personales</t>
  </si>
  <si>
    <t>Llenar todos los campos correspondientes alos datos personales</t>
  </si>
  <si>
    <t>Solicitar un login de Registro</t>
  </si>
  <si>
    <t>La aplicacion debe permitir ver la informacion dentro del perfil</t>
  </si>
  <si>
    <t>Mostar en pantalla la información ingresada</t>
  </si>
  <si>
    <t>Para adaptarse al sistema</t>
  </si>
  <si>
    <t>Administrador y Usuarios</t>
  </si>
  <si>
    <t xml:space="preserve">Seleccionando la opcion Perfil </t>
  </si>
  <si>
    <t>Verificar en la base de datos que se encuentra registrado el usuario.</t>
  </si>
  <si>
    <t>El programa debera registrar Equipos.</t>
  </si>
  <si>
    <t>Ingresar la informacion adecuadamente.</t>
  </si>
  <si>
    <t>El programa debera registrar a los deportistas</t>
  </si>
  <si>
    <t>Solicitar registar deportista</t>
  </si>
  <si>
    <t>Conocer los datos de los participantes</t>
  </si>
  <si>
    <t xml:space="preserve">Solicitar la opcion paraguardar la informacion </t>
  </si>
  <si>
    <t>Solicita llenar todos los campos con los datos personales.</t>
  </si>
  <si>
    <t>Verificar la informacion ingresada en la base de archivos de texto</t>
  </si>
  <si>
    <t>El programa debera reconocer por categorias.</t>
  </si>
  <si>
    <t>Indicar por categorias</t>
  </si>
  <si>
    <t>Conoces cada participante por categoria</t>
  </si>
  <si>
    <t>El programa debera mostrar los reportes</t>
  </si>
  <si>
    <t>Indicar los reportes de todos los datos ingresados</t>
  </si>
  <si>
    <t>Conocer el equipo y compañeros</t>
  </si>
  <si>
    <t xml:space="preserve">Usuario </t>
  </si>
  <si>
    <t>Seleccionando la cateoria en la que estan.</t>
  </si>
  <si>
    <t>Verificar la categoria según la fecha de nacimiento</t>
  </si>
  <si>
    <t>El progama debera pedir que ingrese usuario y contraseña para acceder al sistema.</t>
  </si>
  <si>
    <t>Seleccionando la opcion catergorias y poder ver la informacion</t>
  </si>
  <si>
    <t>Juan</t>
  </si>
  <si>
    <t>Erick</t>
  </si>
  <si>
    <t>Solicitar los datos del director tecnico</t>
  </si>
  <si>
    <t>Registro de Voléy/ Reportes</t>
  </si>
  <si>
    <t>Registro de Voléy/Categorias</t>
  </si>
  <si>
    <t>Registro de Vóley /Agregar deportista</t>
  </si>
  <si>
    <t>Registro de Vóley /Agregar Equipo</t>
  </si>
  <si>
    <t>Resgistro de Vóley/ Perfil</t>
  </si>
  <si>
    <t>Poder tener autentificacion</t>
  </si>
  <si>
    <t>Verificar la informacion ingresada sea la correcta</t>
  </si>
  <si>
    <t>15/01/2023</t>
  </si>
  <si>
    <t>NINGUNO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</si>
</sst>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4" x14ac:knownFonts="1">
    <font>
      <sz val="11"/>
      <color theme="1"/>
      <name val="Arial"/>
    </font>
    <font>
      <sz val="11"/>
      <color theme="1"/>
      <name val="Calibri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b/>
      <i/>
      <sz val="11"/>
      <color theme="7" tint="-0.499984740745262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vertical="center"/>
    </xf>
    <xf numFmtId="0" fontId="0" fillId="3" borderId="8" xfId="0" applyFill="1" applyBorder="1"/>
    <xf numFmtId="0" fontId="10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0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1" fillId="0" borderId="3" xfId="0" applyFont="1" applyBorder="1" applyAlignment="1">
      <alignment horizontal="center" vertical="center" wrapText="1"/>
    </xf>
    <xf numFmtId="0" fontId="0" fillId="3" borderId="10" xfId="0" applyFill="1" applyBorder="1"/>
    <xf numFmtId="0" fontId="5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/>
    <xf numFmtId="0" fontId="8" fillId="6" borderId="9" xfId="0" applyFont="1" applyFill="1" applyBorder="1" applyAlignment="1">
      <alignment horizontal="center" vertical="center"/>
    </xf>
    <xf numFmtId="0" fontId="7" fillId="0" borderId="13" xfId="0" applyFont="1" applyBorder="1"/>
    <xf numFmtId="0" fontId="7" fillId="0" borderId="16" xfId="0" applyFont="1" applyBorder="1"/>
    <xf numFmtId="0" fontId="11" fillId="7" borderId="10" xfId="0" applyFont="1" applyFill="1" applyBorder="1" applyAlignment="1">
      <alignment horizontal="center" vertical="center"/>
    </xf>
    <xf numFmtId="0" fontId="7" fillId="0" borderId="11" xfId="0" applyFont="1" applyBorder="1"/>
    <xf numFmtId="0" fontId="7" fillId="0" borderId="23" xfId="0" applyFont="1" applyBorder="1"/>
    <xf numFmtId="0" fontId="7" fillId="0" borderId="25" xfId="0" applyFont="1" applyBorder="1"/>
    <xf numFmtId="0" fontId="8" fillId="4" borderId="10" xfId="0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1" fillId="5" borderId="10" xfId="0" applyFont="1" applyFill="1" applyBorder="1" applyAlignment="1">
      <alignment horizontal="center" vertical="center"/>
    </xf>
    <xf numFmtId="0" fontId="7" fillId="0" borderId="12" xfId="0" applyFont="1" applyBorder="1"/>
    <xf numFmtId="0" fontId="7" fillId="0" borderId="24" xfId="0" applyFont="1" applyBorder="1"/>
    <xf numFmtId="0" fontId="6" fillId="3" borderId="4" xfId="0" applyFont="1" applyFill="1" applyBorder="1" applyAlignment="1">
      <alignment horizontal="center" vertical="center" wrapText="1"/>
    </xf>
    <xf numFmtId="0" fontId="7" fillId="0" borderId="5" xfId="0" applyFont="1" applyBorder="1"/>
    <xf numFmtId="0" fontId="7" fillId="0" borderId="6" xfId="0" applyFont="1" applyBorder="1"/>
    <xf numFmtId="0" fontId="8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/>
    </xf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21" xfId="0" applyFont="1" applyBorder="1"/>
    <xf numFmtId="0" fontId="7" fillId="0" borderId="22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1"/>
  <sheetViews>
    <sheetView showGridLines="0" topLeftCell="A8" workbookViewId="0">
      <selection activeCell="M9" sqref="M9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11.62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30" t="s">
        <v>0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29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86.25" customHeight="1" x14ac:dyDescent="0.2">
      <c r="B6" s="57" t="s">
        <v>15</v>
      </c>
      <c r="C6" s="58" t="s">
        <v>48</v>
      </c>
      <c r="D6" s="58" t="s">
        <v>44</v>
      </c>
      <c r="E6" s="58" t="s">
        <v>54</v>
      </c>
      <c r="F6" s="58" t="s">
        <v>16</v>
      </c>
      <c r="G6" s="58" t="s">
        <v>45</v>
      </c>
      <c r="H6" s="58" t="s">
        <v>84</v>
      </c>
      <c r="I6" s="58">
        <v>2</v>
      </c>
      <c r="J6" s="59">
        <v>44918</v>
      </c>
      <c r="K6" s="58" t="s">
        <v>17</v>
      </c>
      <c r="L6" s="58" t="s">
        <v>33</v>
      </c>
      <c r="M6" s="60" t="s">
        <v>46</v>
      </c>
      <c r="N6" s="21" t="s">
        <v>95</v>
      </c>
      <c r="O6" s="21" t="s">
        <v>47</v>
      </c>
    </row>
    <row r="7" spans="2:15" ht="58.5" customHeight="1" x14ac:dyDescent="0.2">
      <c r="B7" s="57" t="s">
        <v>19</v>
      </c>
      <c r="C7" s="58" t="s">
        <v>82</v>
      </c>
      <c r="D7" s="58" t="s">
        <v>49</v>
      </c>
      <c r="E7" s="58" t="s">
        <v>55</v>
      </c>
      <c r="F7" s="58" t="s">
        <v>50</v>
      </c>
      <c r="G7" s="58" t="s">
        <v>20</v>
      </c>
      <c r="H7" s="58" t="s">
        <v>29</v>
      </c>
      <c r="I7" s="58">
        <v>1</v>
      </c>
      <c r="J7" s="59">
        <v>44918</v>
      </c>
      <c r="K7" s="58" t="s">
        <v>17</v>
      </c>
      <c r="L7" s="21" t="s">
        <v>33</v>
      </c>
      <c r="M7" s="58" t="s">
        <v>51</v>
      </c>
      <c r="N7" s="58" t="s">
        <v>95</v>
      </c>
      <c r="O7" s="58" t="s">
        <v>52</v>
      </c>
    </row>
    <row r="8" spans="2:15" ht="69" customHeight="1" x14ac:dyDescent="0.2">
      <c r="B8" s="57" t="s">
        <v>22</v>
      </c>
      <c r="C8" s="58" t="s">
        <v>53</v>
      </c>
      <c r="D8" s="21" t="s">
        <v>56</v>
      </c>
      <c r="E8" s="21" t="s">
        <v>92</v>
      </c>
      <c r="F8" s="58" t="s">
        <v>50</v>
      </c>
      <c r="G8" s="21" t="s">
        <v>57</v>
      </c>
      <c r="H8" s="21" t="s">
        <v>84</v>
      </c>
      <c r="I8" s="21">
        <v>1</v>
      </c>
      <c r="J8" s="59">
        <v>44918</v>
      </c>
      <c r="K8" s="58" t="s">
        <v>23</v>
      </c>
      <c r="L8" s="21" t="s">
        <v>33</v>
      </c>
      <c r="M8" s="58" t="s">
        <v>21</v>
      </c>
      <c r="N8" s="58" t="s">
        <v>95</v>
      </c>
      <c r="O8" s="58" t="s">
        <v>58</v>
      </c>
    </row>
    <row r="9" spans="2:15" ht="63" customHeight="1" x14ac:dyDescent="0.2">
      <c r="B9" s="57" t="s">
        <v>24</v>
      </c>
      <c r="C9" s="58" t="s">
        <v>59</v>
      </c>
      <c r="D9" s="58" t="s">
        <v>60</v>
      </c>
      <c r="E9" s="58" t="s">
        <v>61</v>
      </c>
      <c r="F9" s="58" t="s">
        <v>62</v>
      </c>
      <c r="G9" s="58" t="s">
        <v>63</v>
      </c>
      <c r="H9" s="58" t="s">
        <v>29</v>
      </c>
      <c r="I9" s="58">
        <v>2</v>
      </c>
      <c r="J9" s="59">
        <v>44917</v>
      </c>
      <c r="K9" s="58" t="s">
        <v>17</v>
      </c>
      <c r="L9" s="21" t="s">
        <v>33</v>
      </c>
      <c r="M9" s="58" t="s">
        <v>64</v>
      </c>
      <c r="N9" s="58" t="s">
        <v>95</v>
      </c>
      <c r="O9" s="58" t="s">
        <v>91</v>
      </c>
    </row>
    <row r="10" spans="2:15" ht="58.5" customHeight="1" x14ac:dyDescent="0.2">
      <c r="B10" s="57" t="s">
        <v>25</v>
      </c>
      <c r="C10" s="58" t="s">
        <v>65</v>
      </c>
      <c r="D10" s="58" t="s">
        <v>86</v>
      </c>
      <c r="E10" s="58" t="s">
        <v>66</v>
      </c>
      <c r="F10" s="58" t="s">
        <v>50</v>
      </c>
      <c r="G10" s="58" t="s">
        <v>70</v>
      </c>
      <c r="H10" s="58" t="s">
        <v>85</v>
      </c>
      <c r="I10" s="58">
        <v>1</v>
      </c>
      <c r="J10" s="59">
        <v>44917</v>
      </c>
      <c r="K10" s="58" t="s">
        <v>17</v>
      </c>
      <c r="L10" s="21" t="s">
        <v>33</v>
      </c>
      <c r="M10" s="58" t="s">
        <v>26</v>
      </c>
      <c r="N10" s="58" t="s">
        <v>95</v>
      </c>
      <c r="O10" s="58" t="s">
        <v>90</v>
      </c>
    </row>
    <row r="11" spans="2:15" ht="50.25" customHeight="1" x14ac:dyDescent="0.2">
      <c r="B11" s="57" t="s">
        <v>27</v>
      </c>
      <c r="C11" s="58" t="s">
        <v>67</v>
      </c>
      <c r="D11" s="58" t="s">
        <v>68</v>
      </c>
      <c r="E11" s="58" t="s">
        <v>69</v>
      </c>
      <c r="F11" s="58" t="s">
        <v>50</v>
      </c>
      <c r="G11" s="58" t="s">
        <v>71</v>
      </c>
      <c r="H11" s="58" t="s">
        <v>85</v>
      </c>
      <c r="I11" s="58">
        <v>2</v>
      </c>
      <c r="J11" s="59" t="s">
        <v>94</v>
      </c>
      <c r="K11" s="58" t="s">
        <v>17</v>
      </c>
      <c r="L11" s="21" t="s">
        <v>33</v>
      </c>
      <c r="M11" s="59" t="s">
        <v>72</v>
      </c>
      <c r="N11" s="59" t="s">
        <v>95</v>
      </c>
      <c r="O11" s="59" t="s">
        <v>89</v>
      </c>
    </row>
    <row r="12" spans="2:15" ht="55.5" customHeight="1" x14ac:dyDescent="0.2">
      <c r="B12" s="57" t="s">
        <v>28</v>
      </c>
      <c r="C12" s="58" t="s">
        <v>73</v>
      </c>
      <c r="D12" s="58" t="s">
        <v>74</v>
      </c>
      <c r="E12" s="58" t="s">
        <v>75</v>
      </c>
      <c r="F12" s="58" t="s">
        <v>50</v>
      </c>
      <c r="G12" s="58" t="s">
        <v>80</v>
      </c>
      <c r="H12" s="58" t="s">
        <v>29</v>
      </c>
      <c r="I12" s="58">
        <v>2</v>
      </c>
      <c r="J12" s="59">
        <v>44941</v>
      </c>
      <c r="K12" s="58" t="s">
        <v>17</v>
      </c>
      <c r="L12" s="21" t="s">
        <v>33</v>
      </c>
      <c r="M12" s="59" t="s">
        <v>81</v>
      </c>
      <c r="N12" s="59" t="s">
        <v>95</v>
      </c>
      <c r="O12" s="59" t="s">
        <v>88</v>
      </c>
    </row>
    <row r="13" spans="2:15" ht="39.75" customHeight="1" x14ac:dyDescent="0.2">
      <c r="B13" s="57" t="s">
        <v>30</v>
      </c>
      <c r="C13" s="58" t="s">
        <v>76</v>
      </c>
      <c r="D13" s="58" t="s">
        <v>77</v>
      </c>
      <c r="E13" s="58" t="s">
        <v>78</v>
      </c>
      <c r="F13" s="58" t="s">
        <v>79</v>
      </c>
      <c r="G13" s="58" t="s">
        <v>83</v>
      </c>
      <c r="H13" s="58" t="s">
        <v>84</v>
      </c>
      <c r="I13" s="58">
        <v>1</v>
      </c>
      <c r="J13" s="59">
        <v>44941</v>
      </c>
      <c r="K13" s="58" t="s">
        <v>17</v>
      </c>
      <c r="L13" s="21" t="s">
        <v>33</v>
      </c>
      <c r="M13" s="59" t="s">
        <v>93</v>
      </c>
      <c r="N13" s="59" t="s">
        <v>95</v>
      </c>
      <c r="O13" s="59" t="s">
        <v>87</v>
      </c>
    </row>
    <row r="14" spans="2:15" ht="39.75" customHeight="1" x14ac:dyDescent="0.2"/>
    <row r="15" spans="2:15" ht="39.75" customHeight="1" x14ac:dyDescent="0.2"/>
    <row r="16" spans="2:15" ht="39.75" customHeight="1" x14ac:dyDescent="0.2"/>
    <row r="17" spans="9:13" ht="39.75" customHeight="1" x14ac:dyDescent="0.2"/>
    <row r="18" spans="9:13" ht="39.75" customHeight="1" x14ac:dyDescent="0.2"/>
    <row r="19" spans="9:13" ht="39.75" customHeight="1" x14ac:dyDescent="0.2"/>
    <row r="20" spans="9:13" ht="39.75" customHeight="1" x14ac:dyDescent="0.2"/>
    <row r="21" spans="9:13" ht="19.5" customHeight="1" x14ac:dyDescent="0.2">
      <c r="I21" s="3"/>
      <c r="J21" s="3"/>
      <c r="K21" s="6"/>
      <c r="L21" s="3"/>
    </row>
    <row r="22" spans="9:13" ht="19.5" customHeight="1" x14ac:dyDescent="0.25">
      <c r="I22" s="1"/>
      <c r="J22" s="1"/>
      <c r="K22" s="2"/>
      <c r="L22" s="3"/>
    </row>
    <row r="23" spans="9:13" ht="19.5" customHeight="1" x14ac:dyDescent="0.25">
      <c r="I23" s="1"/>
      <c r="J23" s="1"/>
      <c r="K23" s="2"/>
      <c r="L23" s="3"/>
    </row>
    <row r="24" spans="9:13" ht="19.5" customHeight="1" x14ac:dyDescent="0.25">
      <c r="I24" s="1"/>
      <c r="J24" s="1"/>
      <c r="K24" s="2"/>
      <c r="L24" s="3"/>
    </row>
    <row r="25" spans="9:13" ht="19.5" customHeight="1" x14ac:dyDescent="0.2">
      <c r="I25" s="1"/>
      <c r="J25" s="1"/>
      <c r="K25" s="7"/>
      <c r="L25" s="3"/>
    </row>
    <row r="26" spans="9:13" ht="19.5" customHeight="1" x14ac:dyDescent="0.2">
      <c r="I26" s="1"/>
      <c r="J26" s="1"/>
      <c r="K26" s="7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 t="s">
        <v>17</v>
      </c>
      <c r="L30" s="1" t="s">
        <v>31</v>
      </c>
      <c r="M30" s="4"/>
    </row>
    <row r="31" spans="9:13" ht="19.5" customHeight="1" x14ac:dyDescent="0.25">
      <c r="I31" s="1"/>
      <c r="J31" s="1"/>
      <c r="K31" s="2" t="s">
        <v>23</v>
      </c>
      <c r="L31" s="1" t="s">
        <v>18</v>
      </c>
      <c r="M31" s="4"/>
    </row>
    <row r="32" spans="9:13" ht="19.5" customHeight="1" x14ac:dyDescent="0.25">
      <c r="I32" s="1"/>
      <c r="J32" s="1"/>
      <c r="K32" s="2" t="s">
        <v>32</v>
      </c>
      <c r="L32" s="1" t="s">
        <v>33</v>
      </c>
      <c r="M32" s="4"/>
    </row>
    <row r="33" spans="9:13" ht="19.5" customHeight="1" x14ac:dyDescent="0.25">
      <c r="I33" s="1"/>
      <c r="J33" s="1"/>
      <c r="K33" s="2"/>
      <c r="L33" s="1" t="s">
        <v>34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6"/>
      <c r="L1000" s="3"/>
    </row>
    <row r="1001" spans="9:12" ht="15.75" customHeight="1" x14ac:dyDescent="0.2">
      <c r="I1001" s="3"/>
      <c r="J1001" s="3"/>
      <c r="K1001" s="6"/>
      <c r="L1001" s="3"/>
    </row>
  </sheetData>
  <mergeCells count="1">
    <mergeCell ref="B3:O3"/>
  </mergeCells>
  <dataValidations count="2">
    <dataValidation type="list" allowBlank="1" showErrorMessage="1" sqref="L6:L13" xr:uid="{00000000-0002-0000-0000-000000000000}">
      <formula1>$L$30:$L$33</formula1>
    </dataValidation>
    <dataValidation type="list" allowBlank="1" showErrorMessage="1" sqref="K6:K13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abSelected="1" workbookViewId="0">
      <selection activeCell="D29" sqref="D29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8"/>
      <c r="D4" s="8"/>
      <c r="E4" s="8"/>
      <c r="F4" s="4"/>
    </row>
    <row r="5" spans="2:16" hidden="1" x14ac:dyDescent="0.25">
      <c r="C5" s="8"/>
      <c r="D5" s="8"/>
      <c r="E5" s="8"/>
      <c r="F5" s="4"/>
    </row>
    <row r="6" spans="2:16" ht="39.75" customHeight="1" x14ac:dyDescent="0.2">
      <c r="B6" s="45" t="s">
        <v>35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7"/>
    </row>
    <row r="7" spans="2:16" ht="9.75" customHeight="1" x14ac:dyDescent="0.2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6" ht="9.75" customHeight="1" x14ac:dyDescent="0.25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spans="2:16" ht="30" customHeight="1" x14ac:dyDescent="0.2">
      <c r="B9" s="27"/>
      <c r="C9" s="10" t="s">
        <v>1</v>
      </c>
      <c r="D9" s="11"/>
      <c r="E9" s="48" t="s">
        <v>36</v>
      </c>
      <c r="F9" s="47"/>
      <c r="G9" s="11"/>
      <c r="H9" s="48" t="s">
        <v>11</v>
      </c>
      <c r="I9" s="47"/>
      <c r="J9" s="12"/>
      <c r="K9" s="12"/>
      <c r="L9" s="12"/>
      <c r="M9" s="12"/>
      <c r="N9" s="12"/>
      <c r="O9" s="12"/>
      <c r="P9" s="28"/>
    </row>
    <row r="10" spans="2:16" ht="30" customHeight="1" x14ac:dyDescent="0.2">
      <c r="B10" s="27"/>
      <c r="C10" s="13" t="s">
        <v>30</v>
      </c>
      <c r="D10" s="14"/>
      <c r="E10" s="49" t="str">
        <f>VLOOKUP(C10,'Formato descripción HU'!B6:O20,5,0)</f>
        <v xml:space="preserve">Usuario </v>
      </c>
      <c r="F10" s="47"/>
      <c r="G10" s="15"/>
      <c r="H10" s="49" t="str">
        <f>VLOOKUP(C10,'Formato descripción HU'!B6:O20,11,0)</f>
        <v>Terminado</v>
      </c>
      <c r="I10" s="47"/>
      <c r="J10" s="15"/>
      <c r="K10" s="12"/>
      <c r="L10" s="12"/>
      <c r="M10" s="12"/>
      <c r="N10" s="12"/>
      <c r="O10" s="12"/>
      <c r="P10" s="28"/>
    </row>
    <row r="11" spans="2:16" ht="9.75" customHeight="1" x14ac:dyDescent="0.2">
      <c r="B11" s="27"/>
      <c r="C11" s="16"/>
      <c r="D11" s="14"/>
      <c r="E11" s="17"/>
      <c r="F11" s="17"/>
      <c r="G11" s="15"/>
      <c r="H11" s="17"/>
      <c r="I11" s="17"/>
      <c r="J11" s="15"/>
      <c r="K11" s="17"/>
      <c r="L11" s="17"/>
      <c r="M11" s="12"/>
      <c r="N11" s="17"/>
      <c r="O11" s="17"/>
      <c r="P11" s="28"/>
    </row>
    <row r="12" spans="2:16" ht="30" customHeight="1" x14ac:dyDescent="0.2">
      <c r="B12" s="27"/>
      <c r="C12" s="10" t="s">
        <v>37</v>
      </c>
      <c r="D12" s="14"/>
      <c r="E12" s="48" t="s">
        <v>10</v>
      </c>
      <c r="F12" s="47"/>
      <c r="G12" s="15"/>
      <c r="H12" s="48" t="s">
        <v>38</v>
      </c>
      <c r="I12" s="47"/>
      <c r="J12" s="15"/>
      <c r="K12" s="17"/>
      <c r="L12" s="17"/>
      <c r="M12" s="12"/>
      <c r="N12" s="17"/>
      <c r="O12" s="17"/>
      <c r="P12" s="28"/>
    </row>
    <row r="13" spans="2:16" ht="30" customHeight="1" x14ac:dyDescent="0.2">
      <c r="B13" s="27"/>
      <c r="C13" s="13">
        <f>VLOOKUP('Historia de Usuario'!C10,'Formato descripción HU'!B6:O20,8,0)</f>
        <v>1</v>
      </c>
      <c r="D13" s="14"/>
      <c r="E13" s="49" t="str">
        <f>VLOOKUP(C10,'Formato descripción HU'!B6:O20,10,0)</f>
        <v>Alta</v>
      </c>
      <c r="F13" s="47"/>
      <c r="G13" s="15"/>
      <c r="H13" s="49" t="str">
        <f>VLOOKUP(C10,'Formato descripción HU'!B6:O20,7,0)</f>
        <v>Juan</v>
      </c>
      <c r="I13" s="47"/>
      <c r="J13" s="15"/>
      <c r="K13" s="17"/>
      <c r="L13" s="17"/>
      <c r="M13" s="12"/>
      <c r="N13" s="17"/>
      <c r="O13" s="17"/>
      <c r="P13" s="28"/>
    </row>
    <row r="14" spans="2:16" ht="9.75" customHeight="1" x14ac:dyDescent="0.2">
      <c r="B14" s="27"/>
      <c r="C14" s="12"/>
      <c r="D14" s="14"/>
      <c r="E14" s="12"/>
      <c r="F14" s="12"/>
      <c r="G14" s="15"/>
      <c r="H14" s="15"/>
      <c r="I14" s="12"/>
      <c r="J14" s="12"/>
      <c r="K14" s="12"/>
      <c r="L14" s="12"/>
      <c r="M14" s="12"/>
      <c r="N14" s="12"/>
      <c r="O14" s="12"/>
      <c r="P14" s="28"/>
    </row>
    <row r="15" spans="2:16" ht="19.5" customHeight="1" x14ac:dyDescent="0.2">
      <c r="B15" s="27"/>
      <c r="C15" s="32" t="s">
        <v>39</v>
      </c>
      <c r="D15" s="50" t="str">
        <f>VLOOKUP(C10,'Formato descripción HU'!B6:O20,3,0)</f>
        <v>Indicar los reportes de todos los datos ingresados</v>
      </c>
      <c r="E15" s="36"/>
      <c r="F15" s="12"/>
      <c r="G15" s="32" t="s">
        <v>40</v>
      </c>
      <c r="H15" s="50" t="str">
        <f>VLOOKUP(C10,'Formato descripción HU'!B6:O20,4,0)</f>
        <v>Conocer el equipo y compañeros</v>
      </c>
      <c r="I15" s="43"/>
      <c r="J15" s="36"/>
      <c r="K15" s="12"/>
      <c r="L15" s="32" t="s">
        <v>41</v>
      </c>
      <c r="M15" s="42" t="str">
        <f>VLOOKUP(C10,'Formato descripción HU'!B6:O20,6,0)</f>
        <v>Seleccionando la opcion catergorias y poder ver la informacion</v>
      </c>
      <c r="N15" s="43"/>
      <c r="O15" s="36"/>
      <c r="P15" s="28"/>
    </row>
    <row r="16" spans="2:16" ht="19.5" customHeight="1" x14ac:dyDescent="0.2">
      <c r="B16" s="27"/>
      <c r="C16" s="33"/>
      <c r="D16" s="40"/>
      <c r="E16" s="41"/>
      <c r="F16" s="12"/>
      <c r="G16" s="33"/>
      <c r="H16" s="40"/>
      <c r="I16" s="31"/>
      <c r="J16" s="41"/>
      <c r="K16" s="12"/>
      <c r="L16" s="33"/>
      <c r="M16" s="40"/>
      <c r="N16" s="31"/>
      <c r="O16" s="41"/>
      <c r="P16" s="28"/>
    </row>
    <row r="17" spans="2:16" ht="19.5" customHeight="1" x14ac:dyDescent="0.2">
      <c r="B17" s="27"/>
      <c r="C17" s="34"/>
      <c r="D17" s="37"/>
      <c r="E17" s="38"/>
      <c r="F17" s="12"/>
      <c r="G17" s="34"/>
      <c r="H17" s="37"/>
      <c r="I17" s="44"/>
      <c r="J17" s="38"/>
      <c r="K17" s="12"/>
      <c r="L17" s="34"/>
      <c r="M17" s="37"/>
      <c r="N17" s="44"/>
      <c r="O17" s="38"/>
      <c r="P17" s="28"/>
    </row>
    <row r="18" spans="2:16" ht="9.75" customHeight="1" x14ac:dyDescent="0.2">
      <c r="B18" s="27"/>
      <c r="C18" s="12"/>
      <c r="D18" s="12"/>
      <c r="E18" s="12"/>
      <c r="F18" s="12"/>
      <c r="G18" s="15"/>
      <c r="H18" s="15"/>
      <c r="I18" s="15"/>
      <c r="J18" s="12"/>
      <c r="K18" s="12"/>
      <c r="L18" s="12"/>
      <c r="M18" s="12"/>
      <c r="N18" s="12"/>
      <c r="O18" s="12"/>
      <c r="P18" s="28"/>
    </row>
    <row r="19" spans="2:16" ht="19.5" customHeight="1" x14ac:dyDescent="0.2">
      <c r="B19" s="27"/>
      <c r="C19" s="35" t="s">
        <v>42</v>
      </c>
      <c r="D19" s="36"/>
      <c r="E19" s="51" t="str">
        <f>VLOOKUP(C10,'Formato descripción HU'!B6:O20,14,0)</f>
        <v>Registro de Voléy/ Reportes</v>
      </c>
      <c r="F19" s="52"/>
      <c r="G19" s="52"/>
      <c r="H19" s="52"/>
      <c r="I19" s="52"/>
      <c r="J19" s="52"/>
      <c r="K19" s="52"/>
      <c r="L19" s="52"/>
      <c r="M19" s="52"/>
      <c r="N19" s="52"/>
      <c r="O19" s="53"/>
      <c r="P19" s="28"/>
    </row>
    <row r="20" spans="2:16" ht="19.5" customHeight="1" x14ac:dyDescent="0.2">
      <c r="B20" s="27"/>
      <c r="C20" s="37"/>
      <c r="D20" s="38"/>
      <c r="E20" s="54"/>
      <c r="F20" s="55"/>
      <c r="G20" s="55"/>
      <c r="H20" s="55"/>
      <c r="I20" s="55"/>
      <c r="J20" s="55"/>
      <c r="K20" s="55"/>
      <c r="L20" s="55"/>
      <c r="M20" s="55"/>
      <c r="N20" s="55"/>
      <c r="O20" s="56"/>
      <c r="P20" s="28"/>
    </row>
    <row r="21" spans="2:16" ht="9.75" customHeight="1" x14ac:dyDescent="0.2">
      <c r="B21" s="27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28"/>
    </row>
    <row r="22" spans="2:16" ht="19.5" customHeight="1" x14ac:dyDescent="0.2">
      <c r="B22" s="27"/>
      <c r="C22" s="39" t="s">
        <v>43</v>
      </c>
      <c r="D22" s="36"/>
      <c r="E22" s="42" t="str">
        <f>VLOOKUP(C10,'Formato descripción HU'!B6:O20,12,0)</f>
        <v>Verificar la informacion ingresada sea la correcta</v>
      </c>
      <c r="F22" s="43"/>
      <c r="G22" s="43"/>
      <c r="H22" s="36"/>
      <c r="I22" s="12"/>
      <c r="J22" s="39" t="s">
        <v>13</v>
      </c>
      <c r="K22" s="36"/>
      <c r="L22" s="42" t="str">
        <f>VLOOKUP(C10,'Formato descripción HU'!B6:O20,13,0)</f>
        <v>NINGUNO</v>
      </c>
      <c r="M22" s="43"/>
      <c r="N22" s="43"/>
      <c r="O22" s="36"/>
      <c r="P22" s="28"/>
    </row>
    <row r="23" spans="2:16" ht="19.5" customHeight="1" x14ac:dyDescent="0.2">
      <c r="B23" s="27"/>
      <c r="C23" s="40"/>
      <c r="D23" s="41"/>
      <c r="E23" s="40"/>
      <c r="F23" s="31"/>
      <c r="G23" s="31"/>
      <c r="H23" s="41"/>
      <c r="I23" s="12"/>
      <c r="J23" s="40"/>
      <c r="K23" s="41"/>
      <c r="L23" s="40"/>
      <c r="M23" s="31"/>
      <c r="N23" s="31"/>
      <c r="O23" s="41"/>
      <c r="P23" s="28"/>
    </row>
    <row r="24" spans="2:16" ht="19.5" customHeight="1" x14ac:dyDescent="0.2">
      <c r="B24" s="27"/>
      <c r="C24" s="37"/>
      <c r="D24" s="38"/>
      <c r="E24" s="37"/>
      <c r="F24" s="44"/>
      <c r="G24" s="44"/>
      <c r="H24" s="38"/>
      <c r="I24" s="12"/>
      <c r="J24" s="37"/>
      <c r="K24" s="38"/>
      <c r="L24" s="37"/>
      <c r="M24" s="44"/>
      <c r="N24" s="44"/>
      <c r="O24" s="38"/>
      <c r="P24" s="28"/>
    </row>
    <row r="25" spans="2:16" ht="9.75" customHeight="1" x14ac:dyDescent="0.2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20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Erick Revelo</cp:lastModifiedBy>
  <cp:revision/>
  <dcterms:created xsi:type="dcterms:W3CDTF">2019-10-21T15:37:14Z</dcterms:created>
  <dcterms:modified xsi:type="dcterms:W3CDTF">2023-02-08T03:29:35Z</dcterms:modified>
  <cp:category/>
  <cp:contentStatus/>
</cp:coreProperties>
</file>