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le9\AppData\Local\Microsoft\Windows\INetCache\Content.Outlook\HPJRNFTM\"/>
    </mc:Choice>
  </mc:AlternateContent>
  <xr:revisionPtr revIDLastSave="0" documentId="13_ncr:1_{BBB1DDD3-FCCD-4800-9DA0-684F6DAF26CA}" xr6:coauthVersionLast="47" xr6:coauthVersionMax="47" xr10:uidLastSave="{00000000-0000-0000-0000-000000000000}"/>
  <bookViews>
    <workbookView showHorizontalScroll="0" showSheetTabs="0" xWindow="-108" yWindow="-108" windowWidth="23256" windowHeight="12456" xr2:uid="{00000000-000D-0000-FFFF-FFFF00000000}"/>
  </bookViews>
  <sheets>
    <sheet name="Nokia Failure Report" sheetId="1" r:id="rId1"/>
    <sheet name="SWH" sheetId="2" r:id="rId2"/>
    <sheet name="Sheet2" sheetId="3" r:id="rId3"/>
    <sheet name="sites" sheetId="7" r:id="rId4"/>
  </sheets>
  <definedNames>
    <definedName name="_xlnm._FilterDatabase" localSheetId="1" hidden="1">SWH!$A$1:$K$282</definedName>
    <definedName name="Address">SWH!$K$1:$K$95</definedName>
    <definedName name="Adress">SWH!$K$1:$K$33</definedName>
    <definedName name="Alias">SWH!$B$2:$B$345</definedName>
    <definedName name="AMAZONAS">sites!$G$2:$G$12</definedName>
    <definedName name="ANTIOQUIA">sites!$H$2:$H$342</definedName>
    <definedName name="ARAUCA">sites!$I$2:$I$23</definedName>
    <definedName name="_xlnm.Print_Area" localSheetId="0">'Nokia Failure Report'!$B$6:$R$72</definedName>
    <definedName name="ARMENIA">sites!$J$2:$J$37</definedName>
    <definedName name="ATLANTICO">sites!$K$2:$K$50</definedName>
    <definedName name="BARRANCA">sites!$L$2:$L$21</definedName>
    <definedName name="BARRANQUILLA">sites!$M$2:$M$181</definedName>
    <definedName name="BOG">sites!$N$2:$N$1079</definedName>
    <definedName name="bogota">sites!$B$2</definedName>
    <definedName name="BOLIVAR">sites!$O$2:$O$90</definedName>
    <definedName name="BOYACA">sites!$P$2:$P$147</definedName>
    <definedName name="BUCARAMANGA">sites!$Q$2:$Q$82</definedName>
    <definedName name="BUENAVENTURA">sites!$R$2:$R$13</definedName>
    <definedName name="BUGA">sites!$S$2:$S$8</definedName>
    <definedName name="CALDAS">sites!$T$2:$T$93</definedName>
    <definedName name="CALI">sites!$U$2:$U$217</definedName>
    <definedName name="CAQUETA">sites!$V$2:$V$31</definedName>
    <definedName name="CARTAGENA">sites!$W$2:$W$121</definedName>
    <definedName name="CASANARE">sites!$X$2:$X$63</definedName>
    <definedName name="CAUCA">sites!$Y$2:$Y$92</definedName>
    <definedName name="CESAR">sites!$Z$2:$Z$75</definedName>
    <definedName name="CHIA">sites!$AA$2:$AA$13</definedName>
    <definedName name="CHOCO">sites!$AB$2:$AB$45</definedName>
    <definedName name="CORDOBA">sites!$AC$2:$AC$119</definedName>
    <definedName name="costa">sites!$C$2:$C$16</definedName>
    <definedName name="CUCUTA">sites!$AD$2:$AD$80</definedName>
    <definedName name="CUNDINAMARCA">sites!$AE$2:$AE$273</definedName>
    <definedName name="descripción">SWH!$E$2:$E$282</definedName>
    <definedName name="Dir">SWH!$K$2:$K$95</definedName>
    <definedName name="Dirección">SWH!$K$1:$K$95</definedName>
    <definedName name="DUITAMA">sites!$AF$2:$AF$17</definedName>
    <definedName name="FACATATIVA">sites!$AG$2:$AG$11</definedName>
    <definedName name="FLORENCIA">sites!$AH$2:$AH$23</definedName>
    <definedName name="FUSAGASUGA">sites!$AI$2:$AI$13</definedName>
    <definedName name="GIRARDOT">sites!$AJ$2:$AJ$11</definedName>
    <definedName name="GUAINIA">sites!$AK$2:$AK$5</definedName>
    <definedName name="GUAJIRA">sites!$AL$2:$AL$54</definedName>
    <definedName name="GUAVIARE">sites!$AM$2:$AM$6</definedName>
    <definedName name="HUILA">sites!$AN$2:$AN$91</definedName>
    <definedName name="IBAGUE">sites!$AO$2:$AO$52</definedName>
    <definedName name="JAMUNDI">sites!$AP$2:$AP$9</definedName>
    <definedName name="LETICIA">sites!$AQ$2</definedName>
    <definedName name="MAGDALENA">sites!$AR$2:$AR$76</definedName>
    <definedName name="MAICAO">sites!$AS$2:$AS$10</definedName>
    <definedName name="MANIZALES">sites!$AT$2:$AT$52</definedName>
    <definedName name="MEDELLIN">sites!$AU$2:$AU$368</definedName>
    <definedName name="META">sites!$AV$2:$AV$98</definedName>
    <definedName name="MOCOA">sites!$AW$2:$AW$5</definedName>
    <definedName name="MONTERIA">sites!$AX$2:$AX$48</definedName>
    <definedName name="NARIÑO">sites!$AY$2:$AY$114</definedName>
    <definedName name="NEIVA">sites!$AZ$2:$AZ$33</definedName>
    <definedName name="noroccidente">sites!$D$2:$D$11</definedName>
    <definedName name="NORTEDESANTANDER">sites!$BA$2:$BA$80</definedName>
    <definedName name="ORIENTE">sites!$E$2:$E$31</definedName>
    <definedName name="PALMIRA">sites!$BB$2:$BB$19</definedName>
    <definedName name="PASTO">sites!$BC$2:$BC$32</definedName>
    <definedName name="PEREIRA">sites!$BD$2:$BD$82</definedName>
    <definedName name="POPAYAN">sites!$BE$2:$BE$29</definedName>
    <definedName name="PUTUMAYO">sites!$BF$2:$BF$31</definedName>
    <definedName name="QUIBDO">sites!$BG$2:$BG$11</definedName>
    <definedName name="QUINDIO">sites!$BH$2:$BH$49</definedName>
    <definedName name="regional">sites!$A$2:$A$6</definedName>
    <definedName name="RIOHACHA">sites!$BI$2:$BI$11</definedName>
    <definedName name="RISARALDA">sites!$BJ$2:$BJ$55</definedName>
    <definedName name="SalesItem">SWH!$A$2:$A$600</definedName>
    <definedName name="SANJOSEDELGUAVIARE">sites!$BL$2:$BL$9</definedName>
    <definedName name="SANTAMARTA">sites!$BM$2:$BM$37</definedName>
    <definedName name="SANTANDER">sites!$BN$2:$BN$124</definedName>
    <definedName name="SINCELEJO">sites!$BO$2:$BO$28</definedName>
    <definedName name="SITIO">SWH!$I$1:$I$5000</definedName>
    <definedName name="SITIOS">SWH!$I$20:$I$5000</definedName>
    <definedName name="SOACHA">sites!$BP$2:$BP$29</definedName>
    <definedName name="SOGAMOSO">sites!$BQ$2:$BQ$14</definedName>
    <definedName name="SUCRE">sites!$BR$2:$BR$63</definedName>
    <definedName name="SUROCCIDENTE">sites!$F$2:$F$20</definedName>
    <definedName name="TOLIMA">sites!$BS$2:$BS$131</definedName>
    <definedName name="TULUA">sites!$BT$2:$BT$19</definedName>
    <definedName name="TUNJA">sites!$BU$2:$BU$29</definedName>
    <definedName name="UBATE">sites!$BV$2:$BV$5</definedName>
    <definedName name="VALLE">sites!$BW$2:$BW$175</definedName>
    <definedName name="VALLEDUPAR">sites!$BX$2:$BX$33</definedName>
    <definedName name="VAUPES">sites!$BY$2:$BY$7</definedName>
    <definedName name="VICHADA">sites!$BZ$2:$BZ$9</definedName>
    <definedName name="VILLAVICENCIO">sites!$CA$2:$CA$84</definedName>
    <definedName name="YOPAL">sites!$CB$2:$CB$28</definedName>
    <definedName name="ZIPAQUIRA">sites!$CC$2:$CC$11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2" i="1" l="1"/>
  <c r="C12" i="1" l="1"/>
  <c r="L45" i="1" l="1"/>
  <c r="M16" i="1"/>
  <c r="B35" i="1"/>
  <c r="H42" i="1"/>
  <c r="H40" i="1"/>
  <c r="H38" i="1"/>
  <c r="G37" i="1"/>
  <c r="E2" i="1"/>
  <c r="M12" i="1"/>
  <c r="G35" i="1"/>
  <c r="C35" i="1"/>
  <c r="C18" i="1"/>
  <c r="C16" i="1"/>
  <c r="G28" i="1"/>
  <c r="P53" i="1"/>
  <c r="B53" i="1"/>
  <c r="C54" i="1"/>
  <c r="I50" i="1"/>
  <c r="B52" i="1"/>
  <c r="B51" i="1"/>
  <c r="B50" i="1"/>
  <c r="Q48" i="1"/>
  <c r="Q47" i="1"/>
  <c r="O47" i="1"/>
  <c r="O32" i="1"/>
  <c r="G47" i="1"/>
  <c r="B49" i="1"/>
  <c r="P40" i="1"/>
  <c r="P38" i="1"/>
  <c r="O37" i="1"/>
  <c r="M42" i="1"/>
  <c r="M40" i="1"/>
  <c r="O45" i="1"/>
  <c r="B47" i="1"/>
  <c r="B45" i="1"/>
  <c r="G45" i="1"/>
  <c r="C45" i="1"/>
  <c r="D44" i="1"/>
  <c r="D42" i="1"/>
  <c r="D40" i="1"/>
  <c r="D38" i="1"/>
  <c r="C37" i="1"/>
  <c r="O35" i="1"/>
  <c r="L35" i="1"/>
  <c r="Q32" i="1"/>
  <c r="L32" i="1"/>
  <c r="I32" i="1"/>
  <c r="G32" i="1"/>
  <c r="E32" i="1"/>
  <c r="C32" i="1"/>
  <c r="B32" i="1"/>
  <c r="O28" i="1"/>
  <c r="I28" i="1"/>
  <c r="F31" i="1"/>
  <c r="F30" i="1"/>
  <c r="C29" i="1"/>
  <c r="C28" i="1"/>
  <c r="P22" i="1"/>
  <c r="P23" i="1"/>
  <c r="P26" i="1"/>
  <c r="P25" i="1"/>
  <c r="P24" i="1"/>
  <c r="O21" i="1"/>
  <c r="H27" i="1"/>
  <c r="H25" i="1"/>
  <c r="H24" i="1"/>
  <c r="D25" i="1"/>
  <c r="H23" i="1"/>
  <c r="H22" i="1"/>
  <c r="H21" i="1"/>
  <c r="D26" i="1"/>
  <c r="D24" i="1"/>
  <c r="C22" i="1"/>
  <c r="B22" i="1"/>
  <c r="O20" i="1"/>
  <c r="G20" i="1"/>
  <c r="B21" i="1"/>
  <c r="B20" i="1"/>
  <c r="M10" i="1"/>
  <c r="B16" i="1"/>
  <c r="Q14" i="1"/>
  <c r="B10" i="1"/>
  <c r="C10" i="1"/>
  <c r="Q50" i="1"/>
  <c r="O50" i="1"/>
  <c r="C53" i="1"/>
  <c r="M38" i="1"/>
  <c r="B48" i="1"/>
  <c r="C47" i="1"/>
  <c r="B37" i="1"/>
  <c r="B36" i="1"/>
  <c r="H44" i="1"/>
  <c r="D31" i="1"/>
</calcChain>
</file>

<file path=xl/sharedStrings.xml><?xml version="1.0" encoding="utf-8"?>
<sst xmlns="http://schemas.openxmlformats.org/spreadsheetml/2006/main" count="6993" uniqueCount="6330">
  <si>
    <t xml:space="preserve">1. Error printout </t>
  </si>
  <si>
    <t xml:space="preserve">     pcs</t>
  </si>
  <si>
    <t>pcs</t>
  </si>
  <si>
    <t>d</t>
  </si>
  <si>
    <t>h</t>
  </si>
  <si>
    <t>min</t>
  </si>
  <si>
    <t>%</t>
  </si>
  <si>
    <t>Arrived at NET</t>
  </si>
  <si>
    <t>File Id.</t>
  </si>
  <si>
    <r>
      <t xml:space="preserve">     </t>
    </r>
    <r>
      <rPr>
        <b/>
        <sz val="8"/>
        <color indexed="12"/>
        <rFont val="Rotis Sans Serif for Nokia"/>
        <family val="2"/>
      </rPr>
      <t xml:space="preserve"> </t>
    </r>
    <r>
      <rPr>
        <sz val="8"/>
        <color indexed="12"/>
        <rFont val="Rotis Sans Serif for Nokia"/>
        <family val="2"/>
      </rPr>
      <t>pcs</t>
    </r>
  </si>
  <si>
    <t>Fax</t>
  </si>
  <si>
    <t>Modulo</t>
  </si>
  <si>
    <t>FAILURE REPORT</t>
  </si>
  <si>
    <t>El presente Reporte de Falla, avala el intercambio de propiedad del equipo registrado en éste informe a Nokia Colombia, sujeto</t>
  </si>
  <si>
    <t>al Contrato de soporte vigente entre Nokia Colombia y el cliente</t>
  </si>
  <si>
    <t>RMA</t>
  </si>
  <si>
    <t>Comcel Care Aranda  -  WBS: W-0403-RE-02</t>
  </si>
  <si>
    <t>Comcel Care Barranquilla  -  WBS: W-0403-RE-07</t>
  </si>
  <si>
    <t>Comcel Care Bucaramanga  -  WBS: W-0403-RE-08</t>
  </si>
  <si>
    <t>Comcel Care Cali Acopi  -  WBS: W-0403-RE-10</t>
  </si>
  <si>
    <t>Comcel Care Cali Prados del Limonar  -  WBS: W-0403-RE-09</t>
  </si>
  <si>
    <t>Comcel Care Cartagena  -  WBS: W-0403-RE-11</t>
  </si>
  <si>
    <t>Comcel Care Cucuta Bco Santander  -  WBS: W-0403-RE-13</t>
  </si>
  <si>
    <t>Comcel Care Cucuta La Merced  -  WBS: W-0403-RE-12</t>
  </si>
  <si>
    <t>Comcel Care Florencia  -  WBS: W-0403-RE-14</t>
  </si>
  <si>
    <t>Comcel Care Ibague  -  WBS: W-0403-RE-15</t>
  </si>
  <si>
    <t>Comcel Care Medellin  -  WBS: W-0403-RE-16</t>
  </si>
  <si>
    <t>Comcel Care Neiva  -  WBS: W-0403-RE-17</t>
  </si>
  <si>
    <t>Comcel Care Pasto  -  WBS: W-0403-RE-18</t>
  </si>
  <si>
    <t>Comcel Care Pereira  -  WBS: W-0403-RE-19</t>
  </si>
  <si>
    <t>Comcel Care Prado  -  WBS: W-0403-RE-03</t>
  </si>
  <si>
    <t>Comcel Care Santa Marta  -  WBS: W-0403-RE-20</t>
  </si>
  <si>
    <t>Comcel Care Sincelejo  -  WBS: W-0403-RE-21</t>
  </si>
  <si>
    <t>Comcel Care Tunja Florida Parque  -  WBS: W-0403-RE-22</t>
  </si>
  <si>
    <t>Comcel Care Tunja San Martin  -  WBS: W-0403-RE-23</t>
  </si>
  <si>
    <t>Comcel Care Valledupar  -  WBS: W-0403-RE-24</t>
  </si>
  <si>
    <t>Comcel Care Varta  -  WBS: W-0403-RE-06</t>
  </si>
  <si>
    <t>Comcel Care Venecia  -  WBS: W-0403-RE-05</t>
  </si>
  <si>
    <t>Comcel Care Villavicencio La Esperanza  -  WBS: W-0403-RE-27</t>
  </si>
  <si>
    <t>Comcel Care Villavicencio La Florida  -  WBS: W-0403-RE-25</t>
  </si>
  <si>
    <t>Comcel Care Villavicencio Los Rosales  -  WBS: W-0403-RE-26</t>
  </si>
  <si>
    <t>Comcel Instalaciones Barranquilla  -  WBS: W-0403-RE-29</t>
  </si>
  <si>
    <t>Comcel Instalaciones Bogota  -  WBS: W-0403-RE-28</t>
  </si>
  <si>
    <t>Comcel Instalaciones Cali  -  WBS: W-0403-RE-30</t>
  </si>
  <si>
    <t>Comcel Instalaciones Medellin  -  WBS: W-0403-RE-31</t>
  </si>
  <si>
    <t>Comcel Instalaciones Pereira  -  WBS: W-0403-RE-32</t>
  </si>
  <si>
    <t>X</t>
  </si>
  <si>
    <t xml:space="preserve"> </t>
  </si>
  <si>
    <t>x</t>
  </si>
  <si>
    <t>PSC6-CB</t>
  </si>
  <si>
    <t>Item Code</t>
  </si>
  <si>
    <t>Alias</t>
  </si>
  <si>
    <t>00047065.00</t>
  </si>
  <si>
    <t>CVSB + cable</t>
  </si>
  <si>
    <t>00053740.00</t>
  </si>
  <si>
    <t>MCP18-B repl MCPC2-A</t>
  </si>
  <si>
    <t>082849A</t>
  </si>
  <si>
    <t>FSMB Core</t>
  </si>
  <si>
    <t>083536A</t>
  </si>
  <si>
    <t>FRFA</t>
  </si>
  <si>
    <t>083675A</t>
  </si>
  <si>
    <t>FRCA</t>
  </si>
  <si>
    <t>083684A</t>
  </si>
  <si>
    <t>FRCB</t>
  </si>
  <si>
    <t>083693A</t>
  </si>
  <si>
    <t>FRFB Core</t>
  </si>
  <si>
    <t>083780A</t>
  </si>
  <si>
    <t>CORE ASSY  2 FSPB 4 FSMD</t>
  </si>
  <si>
    <t>083833A</t>
  </si>
  <si>
    <t>FSME</t>
  </si>
  <si>
    <t>467208A</t>
  </si>
  <si>
    <t xml:space="preserve">VIFA BTS </t>
  </si>
  <si>
    <t>467610A</t>
  </si>
  <si>
    <t>VXRB</t>
  </si>
  <si>
    <t>467612A</t>
  </si>
  <si>
    <t>VXTA</t>
  </si>
  <si>
    <t>467833A</t>
  </si>
  <si>
    <t>WCGA WBAND GSM 900</t>
  </si>
  <si>
    <t>467835A</t>
  </si>
  <si>
    <t>WCPA ,GSM1900</t>
  </si>
  <si>
    <t>467866A</t>
  </si>
  <si>
    <t xml:space="preserve">PWSB </t>
  </si>
  <si>
    <t>467868A</t>
  </si>
  <si>
    <t>BOIA</t>
  </si>
  <si>
    <t>468131A</t>
  </si>
  <si>
    <t xml:space="preserve">BB2E TRX </t>
  </si>
  <si>
    <t>468220A</t>
  </si>
  <si>
    <t xml:space="preserve">DVDB DUAL GSM1800,B </t>
  </si>
  <si>
    <t>468221A</t>
  </si>
  <si>
    <t>DVPA DUALGSM1900</t>
  </si>
  <si>
    <t>468231A</t>
  </si>
  <si>
    <t>WTPA</t>
  </si>
  <si>
    <t>468261A</t>
  </si>
  <si>
    <t>HVSB BTS POWER 110VAC</t>
  </si>
  <si>
    <t>468654A</t>
  </si>
  <si>
    <t>WTFA</t>
  </si>
  <si>
    <t>468706A</t>
  </si>
  <si>
    <t>TSPB TRX RF1900</t>
  </si>
  <si>
    <t>468877A</t>
  </si>
  <si>
    <t>DVTC DUAL  DPLX FLTR</t>
  </si>
  <si>
    <t>469087A</t>
  </si>
  <si>
    <t xml:space="preserve">TSTB TRX </t>
  </si>
  <si>
    <t>469643A</t>
  </si>
  <si>
    <t>BB2F</t>
  </si>
  <si>
    <t>469644A</t>
  </si>
  <si>
    <t>DVTD</t>
  </si>
  <si>
    <t>469773A</t>
  </si>
  <si>
    <t>CVSG</t>
  </si>
  <si>
    <t>470030A</t>
  </si>
  <si>
    <t>CVSB</t>
  </si>
  <si>
    <t>470031A</t>
  </si>
  <si>
    <t>CVSD</t>
  </si>
  <si>
    <t>470140A</t>
  </si>
  <si>
    <t>FPAA 11</t>
  </si>
  <si>
    <t>470214A</t>
  </si>
  <si>
    <t>EXTA</t>
  </si>
  <si>
    <t>470217A</t>
  </si>
  <si>
    <t>EXPA</t>
  </si>
  <si>
    <t>470246A</t>
  </si>
  <si>
    <t>ESMA</t>
  </si>
  <si>
    <t>470247A</t>
  </si>
  <si>
    <t>FIEA</t>
  </si>
  <si>
    <t>470249A</t>
  </si>
  <si>
    <t>ERTA</t>
  </si>
  <si>
    <t>470254A</t>
  </si>
  <si>
    <t>ERPA</t>
  </si>
  <si>
    <t>470327A</t>
  </si>
  <si>
    <t>WCGT 11</t>
  </si>
  <si>
    <t>470329A</t>
  </si>
  <si>
    <t>WCPT 11</t>
  </si>
  <si>
    <t>471007A</t>
  </si>
  <si>
    <t>FIFA</t>
  </si>
  <si>
    <t>471025A</t>
  </si>
  <si>
    <t>FTIA</t>
  </si>
  <si>
    <t>471248A</t>
  </si>
  <si>
    <t>FTJA</t>
  </si>
  <si>
    <t>471424A</t>
  </si>
  <si>
    <t>FSEB</t>
  </si>
  <si>
    <t>471492A</t>
  </si>
  <si>
    <t>EWGB</t>
  </si>
  <si>
    <t>471494A</t>
  </si>
  <si>
    <t>EWPB</t>
  </si>
  <si>
    <t>471720A</t>
  </si>
  <si>
    <t>FTIB</t>
  </si>
  <si>
    <t>472043A</t>
  </si>
  <si>
    <t>EXTB</t>
  </si>
  <si>
    <t>472046A</t>
  </si>
  <si>
    <t>EXPB</t>
  </si>
  <si>
    <t>472142A</t>
  </si>
  <si>
    <t>FXCA</t>
  </si>
  <si>
    <t>472166A</t>
  </si>
  <si>
    <t>FXFA</t>
  </si>
  <si>
    <t>C08661</t>
  </si>
  <si>
    <t>CLAB</t>
  </si>
  <si>
    <t>C08705</t>
  </si>
  <si>
    <t>CL2TG</t>
  </si>
  <si>
    <t>C08736</t>
  </si>
  <si>
    <t>EC2ET</t>
  </si>
  <si>
    <t>C08773</t>
  </si>
  <si>
    <t>TRCO</t>
  </si>
  <si>
    <t>C08825</t>
  </si>
  <si>
    <t>CL2TG-S</t>
  </si>
  <si>
    <t>C08826</t>
  </si>
  <si>
    <t>CL3TG</t>
  </si>
  <si>
    <t>C08830</t>
  </si>
  <si>
    <t>DSMA</t>
  </si>
  <si>
    <t>C08839</t>
  </si>
  <si>
    <t>CLAB-S</t>
  </si>
  <si>
    <t>C08841</t>
  </si>
  <si>
    <t>TR16-S</t>
  </si>
  <si>
    <t>C08853</t>
  </si>
  <si>
    <t>SWCSM-S</t>
  </si>
  <si>
    <t>C08854</t>
  </si>
  <si>
    <t>SWSPS-S</t>
  </si>
  <si>
    <t>C08860</t>
  </si>
  <si>
    <t>PSC1-S</t>
  </si>
  <si>
    <t>C08887</t>
  </si>
  <si>
    <t>MBIF-UA</t>
  </si>
  <si>
    <t>C08901</t>
  </si>
  <si>
    <t>ET2E-S</t>
  </si>
  <si>
    <t>C08902</t>
  </si>
  <si>
    <t>ET2E-SC</t>
  </si>
  <si>
    <t>C08947</t>
  </si>
  <si>
    <t>SWCOP-A</t>
  </si>
  <si>
    <t>C08949</t>
  </si>
  <si>
    <t>SERO-A</t>
  </si>
  <si>
    <t>C08950</t>
  </si>
  <si>
    <t>HWAT-A</t>
  </si>
  <si>
    <t>C08951</t>
  </si>
  <si>
    <t>AS7-A</t>
  </si>
  <si>
    <t>C08953</t>
  </si>
  <si>
    <t>PSC6-A</t>
  </si>
  <si>
    <t>C08986</t>
  </si>
  <si>
    <t>TSS3</t>
  </si>
  <si>
    <t>C08989</t>
  </si>
  <si>
    <t>PD20</t>
  </si>
  <si>
    <t>C08990</t>
  </si>
  <si>
    <t xml:space="preserve">CDSP </t>
  </si>
  <si>
    <t>C100400</t>
  </si>
  <si>
    <t>ESB20</t>
  </si>
  <si>
    <t>C100470</t>
  </si>
  <si>
    <t>CP550-B</t>
  </si>
  <si>
    <t>C100530</t>
  </si>
  <si>
    <t>EC2E-N</t>
  </si>
  <si>
    <t>C100580</t>
  </si>
  <si>
    <t>SF10</t>
  </si>
  <si>
    <t>C100590</t>
  </si>
  <si>
    <t>MX622-B</t>
  </si>
  <si>
    <t>C100610</t>
  </si>
  <si>
    <t>NI4S1-B</t>
  </si>
  <si>
    <t>C100640</t>
  </si>
  <si>
    <t>ODAD-A</t>
  </si>
  <si>
    <t>C100720</t>
  </si>
  <si>
    <t>HDPU-A</t>
  </si>
  <si>
    <t>C100880</t>
  </si>
  <si>
    <t>EHAT</t>
  </si>
  <si>
    <t>C100910</t>
  </si>
  <si>
    <t>CCP10</t>
  </si>
  <si>
    <t>C101160</t>
  </si>
  <si>
    <t>IPFGE</t>
  </si>
  <si>
    <t>C101180</t>
  </si>
  <si>
    <t>CP710-A</t>
  </si>
  <si>
    <t>C101810</t>
  </si>
  <si>
    <t>ODPU-A</t>
  </si>
  <si>
    <t>C102350</t>
  </si>
  <si>
    <t>SECMO-B</t>
  </si>
  <si>
    <t>C103030</t>
  </si>
  <si>
    <t>BIE1C</t>
  </si>
  <si>
    <t>C103060</t>
  </si>
  <si>
    <t>BIE1T</t>
  </si>
  <si>
    <t>C103491</t>
  </si>
  <si>
    <t>IW1S1</t>
  </si>
  <si>
    <t>C104317</t>
  </si>
  <si>
    <t>MCPC2-A</t>
  </si>
  <si>
    <t>C104462</t>
  </si>
  <si>
    <t>HDS-A</t>
  </si>
  <si>
    <t>C104511</t>
  </si>
  <si>
    <t>MDS-A</t>
  </si>
  <si>
    <t>C104512</t>
  </si>
  <si>
    <t>PCU-B</t>
  </si>
  <si>
    <t>C104625</t>
  </si>
  <si>
    <t>AL2S-A AAL2 Switching Unit</t>
  </si>
  <si>
    <t>C104965</t>
  </si>
  <si>
    <t>MBIF-CR</t>
  </si>
  <si>
    <t>C105007</t>
  </si>
  <si>
    <t>AS7-C</t>
  </si>
  <si>
    <t>C105254</t>
  </si>
  <si>
    <t>PCU-T</t>
  </si>
  <si>
    <t>C105507</t>
  </si>
  <si>
    <t>ET2E-T</t>
  </si>
  <si>
    <t>C105508</t>
  </si>
  <si>
    <t>ET2E-TC</t>
  </si>
  <si>
    <t>C105510</t>
  </si>
  <si>
    <t>ECE2</t>
  </si>
  <si>
    <t>C105546</t>
  </si>
  <si>
    <t>CDSP-C</t>
  </si>
  <si>
    <t>C105547</t>
  </si>
  <si>
    <t>AL2S-B</t>
  </si>
  <si>
    <t>C105866</t>
  </si>
  <si>
    <t>MX622-C</t>
  </si>
  <si>
    <t>C108000</t>
  </si>
  <si>
    <t>ESB20-A</t>
  </si>
  <si>
    <t>C108407</t>
  </si>
  <si>
    <t>PCU2-D</t>
  </si>
  <si>
    <t>C108427</t>
  </si>
  <si>
    <t>ESA24</t>
  </si>
  <si>
    <t>C108487</t>
  </si>
  <si>
    <t>SW128B</t>
  </si>
  <si>
    <t>C108488</t>
  </si>
  <si>
    <t>CP816-A</t>
  </si>
  <si>
    <t>C108785</t>
  </si>
  <si>
    <t>ET4E-C</t>
  </si>
  <si>
    <t>C108885</t>
  </si>
  <si>
    <t>ESB26</t>
  </si>
  <si>
    <t>C109045</t>
  </si>
  <si>
    <t>CDSP-D</t>
  </si>
  <si>
    <t>C109047</t>
  </si>
  <si>
    <t>AL2S-D</t>
  </si>
  <si>
    <t>C109093</t>
  </si>
  <si>
    <t>CCP18-A</t>
  </si>
  <si>
    <t>C109235</t>
  </si>
  <si>
    <t>ESB14-A</t>
  </si>
  <si>
    <t>C109365</t>
  </si>
  <si>
    <t>SW256B</t>
  </si>
  <si>
    <t>C109447</t>
  </si>
  <si>
    <t>MX1G6</t>
  </si>
  <si>
    <t>C109451</t>
  </si>
  <si>
    <t>NP2GE</t>
  </si>
  <si>
    <t>C109452</t>
  </si>
  <si>
    <t>NP8S1</t>
  </si>
  <si>
    <t>C109453</t>
  </si>
  <si>
    <t>SERO-B</t>
  </si>
  <si>
    <t>C109454</t>
  </si>
  <si>
    <t>TR3E</t>
  </si>
  <si>
    <t>C109471</t>
  </si>
  <si>
    <t>PSC6-C</t>
  </si>
  <si>
    <t>C109472</t>
  </si>
  <si>
    <t>PD30</t>
  </si>
  <si>
    <t>C109474</t>
  </si>
  <si>
    <t>ETS2</t>
  </si>
  <si>
    <t>C109494</t>
  </si>
  <si>
    <t>IOCP-E</t>
  </si>
  <si>
    <t>C109500</t>
  </si>
  <si>
    <t>IW16P1A</t>
  </si>
  <si>
    <t>C109519</t>
  </si>
  <si>
    <t>ET16</t>
  </si>
  <si>
    <t>C109577</t>
  </si>
  <si>
    <t>CPI1-B</t>
  </si>
  <si>
    <t>C109633</t>
  </si>
  <si>
    <t>MCP18</t>
  </si>
  <si>
    <t>C109700</t>
  </si>
  <si>
    <t>MX622-D</t>
  </si>
  <si>
    <t>C109702</t>
  </si>
  <si>
    <t>IW1S1A</t>
  </si>
  <si>
    <t>C109732</t>
  </si>
  <si>
    <t>HDF1-C</t>
  </si>
  <si>
    <t>C109767</t>
  </si>
  <si>
    <t>CP710-AB</t>
  </si>
  <si>
    <t>C109941</t>
  </si>
  <si>
    <t>HDS-B</t>
  </si>
  <si>
    <t>C110306</t>
  </si>
  <si>
    <t>ET2E-TB</t>
  </si>
  <si>
    <t>C110307</t>
  </si>
  <si>
    <t>ET2E-TCB</t>
  </si>
  <si>
    <t>C110383</t>
  </si>
  <si>
    <t>G34AM-A</t>
  </si>
  <si>
    <t>C110468</t>
  </si>
  <si>
    <t>SF20H</t>
  </si>
  <si>
    <t>C110546</t>
  </si>
  <si>
    <t>SBMUX-A</t>
  </si>
  <si>
    <t>C110547</t>
  </si>
  <si>
    <t>MCP18-B</t>
  </si>
  <si>
    <t>C110581</t>
  </si>
  <si>
    <t>ASMGR-A</t>
  </si>
  <si>
    <t>C110598</t>
  </si>
  <si>
    <t>HDSAM-A</t>
  </si>
  <si>
    <t>C110629</t>
  </si>
  <si>
    <t>PCU2-E</t>
  </si>
  <si>
    <t>C110791</t>
  </si>
  <si>
    <t>AS7-D</t>
  </si>
  <si>
    <t>C110830</t>
  </si>
  <si>
    <t>CDSP-DH</t>
  </si>
  <si>
    <t>C110879</t>
  </si>
  <si>
    <t>NP8S1-A</t>
  </si>
  <si>
    <t>C110888</t>
  </si>
  <si>
    <t>AHUB2-A</t>
  </si>
  <si>
    <t>C110899</t>
  </si>
  <si>
    <t>SF10E</t>
  </si>
  <si>
    <t>C110911</t>
  </si>
  <si>
    <t>MX1G6-A</t>
  </si>
  <si>
    <t>C110926</t>
  </si>
  <si>
    <t>NP2GE-A</t>
  </si>
  <si>
    <t>C111008</t>
  </si>
  <si>
    <t>ADPDU-A</t>
  </si>
  <si>
    <t>C111034</t>
  </si>
  <si>
    <t>CCP18-C</t>
  </si>
  <si>
    <t>C111134</t>
  </si>
  <si>
    <t>CP816-AC</t>
  </si>
  <si>
    <t>C111169</t>
  </si>
  <si>
    <t>SWPRO-C</t>
  </si>
  <si>
    <t>C111178</t>
  </si>
  <si>
    <t>PSC6-AB</t>
  </si>
  <si>
    <t>C111179</t>
  </si>
  <si>
    <t>C111180</t>
  </si>
  <si>
    <t>PSC6-D</t>
  </si>
  <si>
    <t>C111195</t>
  </si>
  <si>
    <t>CDSP-DT</t>
  </si>
  <si>
    <t>C111249</t>
  </si>
  <si>
    <t>CL2TG-U</t>
  </si>
  <si>
    <t>C111250</t>
  </si>
  <si>
    <t>HWAT-B</t>
  </si>
  <si>
    <t>C111323</t>
  </si>
  <si>
    <t>NP8S1-B</t>
  </si>
  <si>
    <t>C111413</t>
  </si>
  <si>
    <t>IW8S1-A</t>
  </si>
  <si>
    <t>C111417</t>
  </si>
  <si>
    <t>ESA40-A</t>
  </si>
  <si>
    <t>C111430</t>
  </si>
  <si>
    <t>AMPP1-A</t>
  </si>
  <si>
    <t>C111441</t>
  </si>
  <si>
    <t>CP1D-A</t>
  </si>
  <si>
    <t>C111462</t>
  </si>
  <si>
    <t>CL3TG-UA</t>
  </si>
  <si>
    <t>C111545</t>
  </si>
  <si>
    <t>TR3T</t>
  </si>
  <si>
    <t>C111574</t>
  </si>
  <si>
    <t>TSS3-A</t>
  </si>
  <si>
    <t>C111587</t>
  </si>
  <si>
    <t>NP2GE-B</t>
  </si>
  <si>
    <t>C111825</t>
  </si>
  <si>
    <t>ESB24-D</t>
  </si>
  <si>
    <t>C111943</t>
  </si>
  <si>
    <t>CCP1D-A</t>
  </si>
  <si>
    <t>C111945</t>
  </si>
  <si>
    <t>ADSP1-B</t>
  </si>
  <si>
    <t>C111968</t>
  </si>
  <si>
    <t>AHUB3-A</t>
  </si>
  <si>
    <t>C111969</t>
  </si>
  <si>
    <t>ACPI4-A</t>
  </si>
  <si>
    <t>C111970</t>
  </si>
  <si>
    <t>CPRT4-A</t>
  </si>
  <si>
    <t>C111974</t>
  </si>
  <si>
    <t>HBRT3-A</t>
  </si>
  <si>
    <t>C111975</t>
  </si>
  <si>
    <t>ACAR1-B</t>
  </si>
  <si>
    <t>C111977</t>
  </si>
  <si>
    <t>HDS-C</t>
  </si>
  <si>
    <t>C112000</t>
  </si>
  <si>
    <t>MPPAM-C</t>
  </si>
  <si>
    <t>C112001</t>
  </si>
  <si>
    <t>SCNAM-B</t>
  </si>
  <si>
    <t>C112390</t>
  </si>
  <si>
    <t>DCAR1-AB</t>
  </si>
  <si>
    <t>C71080</t>
  </si>
  <si>
    <t>EC2T</t>
  </si>
  <si>
    <t>C71700</t>
  </si>
  <si>
    <t>TBUF</t>
  </si>
  <si>
    <t>C71770</t>
  </si>
  <si>
    <t>HDAD2-A</t>
  </si>
  <si>
    <t>C72370</t>
  </si>
  <si>
    <t>IW16P1</t>
  </si>
  <si>
    <t>C72380</t>
  </si>
  <si>
    <t>DSMA-S</t>
  </si>
  <si>
    <t>C73430</t>
  </si>
  <si>
    <t>AS7-X</t>
  </si>
  <si>
    <t>C74000</t>
  </si>
  <si>
    <t>CP6MX</t>
  </si>
  <si>
    <t>C74920</t>
  </si>
  <si>
    <t>MBIF-B</t>
  </si>
  <si>
    <t>C74990</t>
  </si>
  <si>
    <t>MBIF-C</t>
  </si>
  <si>
    <t>C81550</t>
  </si>
  <si>
    <t>AS7-B</t>
  </si>
  <si>
    <t>CS71003.01</t>
  </si>
  <si>
    <t>SP Switchmode rect 48-1700</t>
  </si>
  <si>
    <t>CS71003.02</t>
  </si>
  <si>
    <t>Switchmode rectifi</t>
  </si>
  <si>
    <t>CS7110003</t>
  </si>
  <si>
    <t>Smartpack contr</t>
  </si>
  <si>
    <t>CS71133.52</t>
  </si>
  <si>
    <t>Control unit PCS 25.48</t>
  </si>
  <si>
    <t>CS7113352</t>
  </si>
  <si>
    <t>Ctrl unit PCS 25.4</t>
  </si>
  <si>
    <t>CS7113398</t>
  </si>
  <si>
    <t>FMP32.48</t>
  </si>
  <si>
    <t>CS71159.01</t>
  </si>
  <si>
    <t>Power System Contr</t>
  </si>
  <si>
    <t>CS71159.10</t>
  </si>
  <si>
    <t>SP Controller 1000</t>
  </si>
  <si>
    <t>CS71200.07</t>
  </si>
  <si>
    <t>Rectifier RM1110</t>
  </si>
  <si>
    <t>CS7120007</t>
  </si>
  <si>
    <t>CS71505.02</t>
  </si>
  <si>
    <t>Rectifier 1300W</t>
  </si>
  <si>
    <t>CS7150502</t>
  </si>
  <si>
    <t>CS71507.02</t>
  </si>
  <si>
    <t>ADUB</t>
  </si>
  <si>
    <t>CS71508.02</t>
  </si>
  <si>
    <t>CCUA</t>
  </si>
  <si>
    <t>CS7160000</t>
  </si>
  <si>
    <t>Rectifier FP2</t>
  </si>
  <si>
    <t>CS7160010</t>
  </si>
  <si>
    <t>FP2 2kW HE Rect.</t>
  </si>
  <si>
    <t>CS7213100</t>
  </si>
  <si>
    <t>controller unit</t>
  </si>
  <si>
    <t>CS7213300</t>
  </si>
  <si>
    <t>Rectifier FMP16.48</t>
  </si>
  <si>
    <t>CS72991.02</t>
  </si>
  <si>
    <t>Ultra MHA850</t>
  </si>
  <si>
    <t>CS7299112</t>
  </si>
  <si>
    <t>MDTA</t>
  </si>
  <si>
    <t>CS72993.08</t>
  </si>
  <si>
    <t>MHA MNPF 1900</t>
  </si>
  <si>
    <t>CS7299310</t>
  </si>
  <si>
    <t>MNPF</t>
  </si>
  <si>
    <t>CS7299320</t>
  </si>
  <si>
    <t>Dual MHA 1900  Rx:1850-1910MHz</t>
  </si>
  <si>
    <t>CS72994.02</t>
  </si>
  <si>
    <t>Bias Tee BPGV</t>
  </si>
  <si>
    <t>CS72994.03</t>
  </si>
  <si>
    <t>Bias Tee BPDV</t>
  </si>
  <si>
    <t>CS7299412</t>
  </si>
  <si>
    <t>WBVC</t>
  </si>
  <si>
    <t>CS7299413</t>
  </si>
  <si>
    <t>WBVB</t>
  </si>
  <si>
    <t>EVL:241119.105</t>
  </si>
  <si>
    <t>FLATPACK2 48V 3000W</t>
  </si>
  <si>
    <t>EVL:242100.118</t>
  </si>
  <si>
    <t>CONTROL UNIT SMARTPACK</t>
  </si>
  <si>
    <t>P01076</t>
  </si>
  <si>
    <t>WDW4 Hard Disk Drive (3.5 inch, 4 GB, wi</t>
  </si>
  <si>
    <t>P01086</t>
  </si>
  <si>
    <t>MO52 Magneto-optical Disk Drive (5.2 GB)</t>
  </si>
  <si>
    <t>P01088</t>
  </si>
  <si>
    <t>DAT20G</t>
  </si>
  <si>
    <t>P01090</t>
  </si>
  <si>
    <t>MO91</t>
  </si>
  <si>
    <t>P01091</t>
  </si>
  <si>
    <t>WDW18-S Hard Disk Drive (3.5 inch, 18 GB</t>
  </si>
  <si>
    <t>P01096</t>
  </si>
  <si>
    <t>WDW36 Hard Disk Drive 36GB</t>
  </si>
  <si>
    <t>P01098</t>
  </si>
  <si>
    <t>WDW73 Hard Disk Drive 73GB</t>
  </si>
  <si>
    <t>P01113</t>
  </si>
  <si>
    <t>HDS14-A</t>
  </si>
  <si>
    <t>P01115</t>
  </si>
  <si>
    <t>BRD50-A BluRay Drive 50GB</t>
  </si>
  <si>
    <t>P01118</t>
  </si>
  <si>
    <t>WDW147</t>
  </si>
  <si>
    <t>P01119</t>
  </si>
  <si>
    <t>HDS30-A</t>
  </si>
  <si>
    <t>P02060</t>
  </si>
  <si>
    <t>WDW73-B</t>
  </si>
  <si>
    <t>RDT:AT-Q010020</t>
  </si>
  <si>
    <t>QUAD STM-1/OC3 SM IR OPT LC CR + TMMv2</t>
  </si>
  <si>
    <t>RDT:CP-0000027</t>
  </si>
  <si>
    <t>hiD3140/HD eMCP CONTROL CARD</t>
  </si>
  <si>
    <t>RDT:CU-E750241</t>
  </si>
  <si>
    <t>hiD3140HD BNC75 OPT E1 CLK SEC 4.6 G.703</t>
  </si>
  <si>
    <t>RDT:IF-OR00211</t>
  </si>
  <si>
    <t>hiD3140HD 1:1 OPT Red 2xSM PM</t>
  </si>
  <si>
    <t>RDT:IF-R450750</t>
  </si>
  <si>
    <t>PM:BT</t>
  </si>
  <si>
    <t>RDT:IF-R456110</t>
  </si>
  <si>
    <t>hiD3140HD 63 port E1/T1 120ohm PM</t>
  </si>
  <si>
    <t>RDT:IF-S062120</t>
  </si>
  <si>
    <t>hiD3140 HD Ch.STM1 (VC12) PM Opt.1+1 APS</t>
  </si>
  <si>
    <t>RDT:IF-ST00600</t>
  </si>
  <si>
    <t>hiD31HD StdBy PM63/32port E1/T1&amp;Ch STM1</t>
  </si>
  <si>
    <t>RDT:IM-HD00100</t>
  </si>
  <si>
    <t>IMA HD Service Card</t>
  </si>
  <si>
    <t>RDT:IP-B200000</t>
  </si>
  <si>
    <t>BIAS: IP Router</t>
  </si>
  <si>
    <t>RDT:LN-E100000</t>
  </si>
  <si>
    <t>ETH 10/100 LAN</t>
  </si>
  <si>
    <t>RDT:PC-F000128</t>
  </si>
  <si>
    <t>hiD3100 Red/Spare Flash Card 128Mega</t>
  </si>
  <si>
    <t>RDT:PS-V480400</t>
  </si>
  <si>
    <t>PSUR</t>
  </si>
  <si>
    <t>T54062.02</t>
  </si>
  <si>
    <t>FlexiHopper 4E1 13 B LO 266MHz</t>
  </si>
  <si>
    <t>T55061.22</t>
  </si>
  <si>
    <t>FLEXIHOPPER 8 E LO 119M</t>
  </si>
  <si>
    <t>T55061.26</t>
  </si>
  <si>
    <t>FLEXIHOPPER 8 E HI 119M</t>
  </si>
  <si>
    <t>T55065.03</t>
  </si>
  <si>
    <t>T55065.03 F</t>
  </si>
  <si>
    <t>T55065.11</t>
  </si>
  <si>
    <t>T55065.11 F</t>
  </si>
  <si>
    <t>T55211.02</t>
  </si>
  <si>
    <t>FIU 19 EXU 16x2M  75 Ohms</t>
  </si>
  <si>
    <t>T55340.01</t>
  </si>
  <si>
    <t>T55340.01 C</t>
  </si>
  <si>
    <t>T55340.03</t>
  </si>
  <si>
    <t>FIU 19E 0x2M 1+0 with 2nd FB</t>
  </si>
  <si>
    <t>T55340.61</t>
  </si>
  <si>
    <t>FIU 19E UPG for 16x2M to 1+1</t>
  </si>
  <si>
    <t>CS71008.01</t>
  </si>
  <si>
    <t>468532A</t>
  </si>
  <si>
    <t>P02032</t>
  </si>
  <si>
    <t>C08614</t>
  </si>
  <si>
    <t>T55340.81</t>
  </si>
  <si>
    <t>082192A</t>
  </si>
  <si>
    <t>468530A</t>
  </si>
  <si>
    <t>T55300.01</t>
  </si>
  <si>
    <t>C103757</t>
  </si>
  <si>
    <t>CS71960.02</t>
  </si>
  <si>
    <t>C08690</t>
  </si>
  <si>
    <t>083064A</t>
  </si>
  <si>
    <t>CS71133.98</t>
  </si>
  <si>
    <t>CS7114002</t>
  </si>
  <si>
    <t>CS7222311</t>
  </si>
  <si>
    <t>081910A</t>
  </si>
  <si>
    <t>072513A</t>
  </si>
  <si>
    <t>CS71008</t>
  </si>
  <si>
    <t>SFPS1L</t>
  </si>
  <si>
    <t>CL1TG</t>
  </si>
  <si>
    <t>FIU 19E 16x2M 1+1 75</t>
  </si>
  <si>
    <t>MR512M</t>
  </si>
  <si>
    <t>TON-FIA</t>
  </si>
  <si>
    <t>FAN PLATE SUB-ASSEMBLY</t>
  </si>
  <si>
    <t>Diplexer 900/WCDMA</t>
  </si>
  <si>
    <t>DTRU</t>
  </si>
  <si>
    <t>RFU BACKPLANE SP</t>
  </si>
  <si>
    <t>CS7136219</t>
  </si>
  <si>
    <t>065924A</t>
  </si>
  <si>
    <t>471397A</t>
  </si>
  <si>
    <t>470141A</t>
  </si>
  <si>
    <t>CS7216901</t>
  </si>
  <si>
    <t>T55210.02</t>
  </si>
  <si>
    <t>083299A</t>
  </si>
  <si>
    <t>468704A</t>
  </si>
  <si>
    <t>020423A</t>
  </si>
  <si>
    <t>FSEC 11</t>
  </si>
  <si>
    <t>FPBA 11</t>
  </si>
  <si>
    <t>IndOmn DB 2dBi</t>
  </si>
  <si>
    <t>T55210.02 B</t>
  </si>
  <si>
    <t>FEPD</t>
  </si>
  <si>
    <t>TSGB TRX RF UNIT EDGE 900</t>
  </si>
  <si>
    <t>PS 12V170FS</t>
  </si>
  <si>
    <t>BSC01ALK</t>
  </si>
  <si>
    <t>BSC01ARA</t>
  </si>
  <si>
    <t>BSC01BAR</t>
  </si>
  <si>
    <t>BSC01BUC</t>
  </si>
  <si>
    <t>BSC01CAL</t>
  </si>
  <si>
    <t>BSC01CAR</t>
  </si>
  <si>
    <t>BSC01COM</t>
  </si>
  <si>
    <t>BSC01CUC</t>
  </si>
  <si>
    <t>BSC01FLO</t>
  </si>
  <si>
    <t>BSC01FON</t>
  </si>
  <si>
    <t>BSC01HUA</t>
  </si>
  <si>
    <t>BSC01IBA</t>
  </si>
  <si>
    <t>BSC01ING</t>
  </si>
  <si>
    <t>BSC01MED</t>
  </si>
  <si>
    <t>BSC01NEI</t>
  </si>
  <si>
    <t>BSC01PAS</t>
  </si>
  <si>
    <t>BSC01PRA</t>
  </si>
  <si>
    <t>BSC01SAI</t>
  </si>
  <si>
    <t>Barranquilla - Cra 42F No.90-167</t>
  </si>
  <si>
    <t>Bogotá - Autopista Bogotá Medellín Kilometro 7.5, 200 metros antes del peaje, parque industrial de Bruselas, Bodega Comcel</t>
  </si>
  <si>
    <t>Bogotá - Aranda - Calle 16 NO. 50-51</t>
  </si>
  <si>
    <t>Bogotá Prado - Calle 145 # 52 / 47</t>
  </si>
  <si>
    <t>Bogotá- Puente Largo - Calle 106 A  No. 54-21</t>
  </si>
  <si>
    <t>Bogotá- Venecia - Cra 68 A No. 39 F - 55 sur</t>
  </si>
  <si>
    <t>Bucaramanga - Calle 11 No 15-56 Barrio Los Comuneros</t>
  </si>
  <si>
    <t>Cali - Cra 79 No. 15A -10 Prados del Limonar</t>
  </si>
  <si>
    <t>Cartagena - Avenida Plan Parejo Carrera 15 # 29-84</t>
  </si>
  <si>
    <t>Cúcuta - Calle 10 Nº 3 – 42 Edificio Banco Santander</t>
  </si>
  <si>
    <t>Cúcuta - Calle 0 No. 4 - 54 Barrio La Merced Cúcuta</t>
  </si>
  <si>
    <t>Florencia - Calle 2A No. 5C BIS-13 Sector 6 Andes Altos- Malvinas</t>
  </si>
  <si>
    <t>Ibagué - Urbanización Villa Vanesa Manzana A Casa 1</t>
  </si>
  <si>
    <t xml:space="preserve">Ibagué - Calle 57 No. 4A – 53  Manzana G Casa 12 Conjunto Cerrado Torreón de  Piedrapintada, Barrio La Flores   </t>
  </si>
  <si>
    <t>Medellín - Cra 55 No. 49-88</t>
  </si>
  <si>
    <t>Medellín - Cra 55A #49-88. Intalaciones</t>
  </si>
  <si>
    <t>Neiva - Cra 8 NO. 7 - 20 OFC 202</t>
  </si>
  <si>
    <t>Pasto - Calle 12 # 4 – 15. Barrio chapal</t>
  </si>
  <si>
    <t>Pereira - Cra 11 No. 37-59</t>
  </si>
  <si>
    <t>San Andrés  - Av 20 julio diagonal a la 1era iglesia Bautista</t>
  </si>
  <si>
    <t>Santa Marta - Calle 17 #  2- 76</t>
  </si>
  <si>
    <t>Santa Marta - Centro Comercial Buenavista, locales 28 al 33</t>
  </si>
  <si>
    <t>Sincelejo - Cra 38 # 72-96. Edificio Torre Comcel pot la Troncal. Diagonal al Distrito Militar</t>
  </si>
  <si>
    <t>Sincelejo - Cra 16 C # 33-17 Barrio España Sincelejo. Oficina Cra 38 No 8 - 38. Diagonal al distrito militar No 11</t>
  </si>
  <si>
    <t>Tunja - Calle 9 # 29-60 BLOQUE 6 APT 302</t>
  </si>
  <si>
    <t>Tunja - Cra 9 No 18-12 Barrio los Alisos</t>
  </si>
  <si>
    <t>Tunja - CRa7 No 68 a 46  Barrio La Colorada</t>
  </si>
  <si>
    <t>Valledupar - Calle 6D NO. 19A2 - 47</t>
  </si>
  <si>
    <t>Villavicencio - KM. 2 Vía Puerto López– Contiguo Universidad Santo Tomás Campus de Aguas claras</t>
  </si>
  <si>
    <t>FR 3000W Rectifier</t>
  </si>
  <si>
    <t>M2HA Multicoupler Unit 2 Way 1800/1900</t>
  </si>
  <si>
    <t>NM2LA Multicoupler 2 Way 800/900</t>
  </si>
  <si>
    <t>FIU 19E Main Unit</t>
  </si>
  <si>
    <t>SP Q1IA Adapter</t>
  </si>
  <si>
    <t>PMP25.48 SIC OVS</t>
  </si>
  <si>
    <t>pcs Alarm interface</t>
  </si>
  <si>
    <t>FR 48V-3000W Rectifier Fan cooled</t>
  </si>
  <si>
    <t>Oak Electronics Module</t>
  </si>
  <si>
    <t>Ultrasite Edge BTS CRMA + TRSA</t>
  </si>
  <si>
    <t>Barranquilla Instalaciones - Vía 40 # 71-197 Centro Industrial Marysol Bodega 600</t>
  </si>
  <si>
    <t>Cali Instalaciones - Cra 79 No. 15A -10 Prados del Limonar</t>
  </si>
  <si>
    <t>Pereira Instalaciones - Cra 11 No 37-59</t>
  </si>
  <si>
    <t>regional</t>
  </si>
  <si>
    <t>Dpto/ciudad</t>
  </si>
  <si>
    <t>sitio</t>
  </si>
  <si>
    <t>bogota</t>
  </si>
  <si>
    <t>costa</t>
  </si>
  <si>
    <t>noroccidente</t>
  </si>
  <si>
    <t>ORIENTE</t>
  </si>
  <si>
    <t>SUROCCIDENTE</t>
  </si>
  <si>
    <t>AMAZONAS</t>
  </si>
  <si>
    <t>ANTIOQUIA</t>
  </si>
  <si>
    <t>ARAUCA</t>
  </si>
  <si>
    <t>ARMENIA</t>
  </si>
  <si>
    <t>ATLANTICO</t>
  </si>
  <si>
    <t>BARRANCA</t>
  </si>
  <si>
    <t>BARRANQUILLA</t>
  </si>
  <si>
    <t>BOG</t>
  </si>
  <si>
    <t>BOLIVAR</t>
  </si>
  <si>
    <t>BOYACA</t>
  </si>
  <si>
    <t>BUCARAMANGA</t>
  </si>
  <si>
    <t>BUENAVENTURA</t>
  </si>
  <si>
    <t>BUGA</t>
  </si>
  <si>
    <t>CALDAS</t>
  </si>
  <si>
    <t>CALI</t>
  </si>
  <si>
    <t>CAQUETA</t>
  </si>
  <si>
    <t>CARTAGENA</t>
  </si>
  <si>
    <t>CASANARE</t>
  </si>
  <si>
    <t>CAUCA</t>
  </si>
  <si>
    <t>CESAR</t>
  </si>
  <si>
    <t>CHIA</t>
  </si>
  <si>
    <t>CHOCO</t>
  </si>
  <si>
    <t>CORDOBA</t>
  </si>
  <si>
    <t>CUCUTA</t>
  </si>
  <si>
    <t>CUNDINAMARCA</t>
  </si>
  <si>
    <t>DUITAMA</t>
  </si>
  <si>
    <t>FACATATIVA</t>
  </si>
  <si>
    <t>FLORENCIA</t>
  </si>
  <si>
    <t>FUSAGASUGA</t>
  </si>
  <si>
    <t>GIRARDOT</t>
  </si>
  <si>
    <t>GUAINIA</t>
  </si>
  <si>
    <t>GUAJIRA</t>
  </si>
  <si>
    <t>GUAVIARE</t>
  </si>
  <si>
    <t>HUILA</t>
  </si>
  <si>
    <t>IBAGUE</t>
  </si>
  <si>
    <t>JAMUNDI</t>
  </si>
  <si>
    <t>LETICIA</t>
  </si>
  <si>
    <t>MAGDALENA</t>
  </si>
  <si>
    <t>MAICAO</t>
  </si>
  <si>
    <t>MANIZALES</t>
  </si>
  <si>
    <t>MEDELLIN</t>
  </si>
  <si>
    <t>META</t>
  </si>
  <si>
    <t>MOCOA</t>
  </si>
  <si>
    <t>MONTERIA</t>
  </si>
  <si>
    <t>NARIÑO</t>
  </si>
  <si>
    <t>NEIVA</t>
  </si>
  <si>
    <t>PALMIRA</t>
  </si>
  <si>
    <t>PASTO</t>
  </si>
  <si>
    <t>PEREIRA</t>
  </si>
  <si>
    <t>POPAYAN</t>
  </si>
  <si>
    <t>PUTUMAYO</t>
  </si>
  <si>
    <t>QUIBDO</t>
  </si>
  <si>
    <t>QUINDIO</t>
  </si>
  <si>
    <t>RIOHACHA</t>
  </si>
  <si>
    <t>RISARALDA</t>
  </si>
  <si>
    <t>SANTANDER</t>
  </si>
  <si>
    <t>SINCELEJO</t>
  </si>
  <si>
    <t>SOACHA</t>
  </si>
  <si>
    <t>SOGAMOSO</t>
  </si>
  <si>
    <t>SUCRE</t>
  </si>
  <si>
    <t>TOLIMA</t>
  </si>
  <si>
    <t>TULUA</t>
  </si>
  <si>
    <t>TUNJA</t>
  </si>
  <si>
    <t>UBATE</t>
  </si>
  <si>
    <t>VALLE</t>
  </si>
  <si>
    <t>VALLEDUPAR</t>
  </si>
  <si>
    <t>VAUPES</t>
  </si>
  <si>
    <t>VICHADA</t>
  </si>
  <si>
    <t>VILLAVICENCIO</t>
  </si>
  <si>
    <t>YOPAL</t>
  </si>
  <si>
    <t>ZIPAQUIRA</t>
  </si>
  <si>
    <t>BOGOTA</t>
  </si>
  <si>
    <t>AMZ.Atacuari</t>
  </si>
  <si>
    <t>ANT.Abejorral</t>
  </si>
  <si>
    <t>ARA.Arauca-1</t>
  </si>
  <si>
    <t>ARM.Alcazar</t>
  </si>
  <si>
    <t>ATL.Agua Marina</t>
  </si>
  <si>
    <t>BCA.Alcazar</t>
  </si>
  <si>
    <t>BAR.11 de Noviembre</t>
  </si>
  <si>
    <t>BOG.11 de Noviembre</t>
  </si>
  <si>
    <t>BOL.Achi</t>
  </si>
  <si>
    <t>BOY.Albarracin</t>
  </si>
  <si>
    <t>BUC.Acropolis</t>
  </si>
  <si>
    <t>BNV.Brisas</t>
  </si>
  <si>
    <t>BGA.Buga-1</t>
  </si>
  <si>
    <t>CAD.Aguadas</t>
  </si>
  <si>
    <t>CAL.1 de Mayo</t>
  </si>
  <si>
    <t>CAQ.Albania</t>
  </si>
  <si>
    <t>CAR.7 de Agosto</t>
  </si>
  <si>
    <t>CAS.Aguazul-1</t>
  </si>
  <si>
    <t>CAU.Alfonso</t>
  </si>
  <si>
    <t>CES.Aguachica-1</t>
  </si>
  <si>
    <t>CHI.Chia Norte</t>
  </si>
  <si>
    <t>CHO.Acandi</t>
  </si>
  <si>
    <t>COR.Arache</t>
  </si>
  <si>
    <t>CUC.Aeropuerto</t>
  </si>
  <si>
    <t>CUN.Abocol calle 80</t>
  </si>
  <si>
    <t>DUI.Alcazares</t>
  </si>
  <si>
    <t>FAC.Batallon</t>
  </si>
  <si>
    <t>FLO.Batallon</t>
  </si>
  <si>
    <t>FUS.Alto el Roble</t>
  </si>
  <si>
    <t>GIR.Alt del Penon-2</t>
  </si>
  <si>
    <t>GUA.Bco Minas</t>
  </si>
  <si>
    <t>GUJ.Albania</t>
  </si>
  <si>
    <t>GUV.Calamar</t>
  </si>
  <si>
    <t>HUI.Acevedo</t>
  </si>
  <si>
    <t>IBG.Ambala</t>
  </si>
  <si>
    <t>JAM.Alfaguara</t>
  </si>
  <si>
    <t>LET.Leticia-1</t>
  </si>
  <si>
    <t>MAG.Aceites</t>
  </si>
  <si>
    <t>MAI.Boscan</t>
  </si>
  <si>
    <t>MAN.Alta Suiza</t>
  </si>
  <si>
    <t>CCM MEDELLIN</t>
  </si>
  <si>
    <t>MET.Acacias</t>
  </si>
  <si>
    <t>MOC.Mocoa-1</t>
  </si>
  <si>
    <t>MON.6 de Marzo</t>
  </si>
  <si>
    <t>NAR.Aldana</t>
  </si>
  <si>
    <t>NEI.Alamos</t>
  </si>
  <si>
    <t>NOR.Abrego</t>
  </si>
  <si>
    <t>PAL.Antonio Narino</t>
  </si>
  <si>
    <t>CCM PASTO</t>
  </si>
  <si>
    <t>CCM PEREIRA</t>
  </si>
  <si>
    <t>POP.Aida Lucia</t>
  </si>
  <si>
    <t>PUT.Coembi</t>
  </si>
  <si>
    <t>QUB.Cabi</t>
  </si>
  <si>
    <t>QUI.Abedules</t>
  </si>
  <si>
    <t>RIO.Aeropuerto</t>
  </si>
  <si>
    <t>RIS.Altagracia</t>
  </si>
  <si>
    <t>SAN.Buenavista</t>
  </si>
  <si>
    <t>SJG.San Jose-1</t>
  </si>
  <si>
    <t>STA.11 de Noviembre</t>
  </si>
  <si>
    <t>SND.Acapulco</t>
  </si>
  <si>
    <t>CCM 20 DE ENERO</t>
  </si>
  <si>
    <t>SOA.Cazuca</t>
  </si>
  <si>
    <t>SOG.Centro</t>
  </si>
  <si>
    <t>SUC.Aguacate</t>
  </si>
  <si>
    <t>TOL.Alvarado</t>
  </si>
  <si>
    <t>TUL.Bosquesito</t>
  </si>
  <si>
    <t>TUN.Brigada</t>
  </si>
  <si>
    <t>UBA.La Patera</t>
  </si>
  <si>
    <t>VAL.Aeropuerto</t>
  </si>
  <si>
    <t>VAD.1 de Mayo</t>
  </si>
  <si>
    <t>VAU.Acaricuara</t>
  </si>
  <si>
    <t>VCH.Cazuarito</t>
  </si>
  <si>
    <t>VCO.7 de Agosto</t>
  </si>
  <si>
    <t>YOP.Aeropuerto</t>
  </si>
  <si>
    <t>ZIP.Barandillas</t>
  </si>
  <si>
    <t>COSTA</t>
  </si>
  <si>
    <t>AMZ.El Encanto</t>
  </si>
  <si>
    <t>ANT.Abejorral Pantanillo</t>
  </si>
  <si>
    <t>ARA.Arauca-2</t>
  </si>
  <si>
    <t>ARM.Armenia</t>
  </si>
  <si>
    <t>ATL.Arroyo de Piedra</t>
  </si>
  <si>
    <t>BCA.Campestre</t>
  </si>
  <si>
    <t>BAR.20 de Julio</t>
  </si>
  <si>
    <t>BOG.12 de Octubre</t>
  </si>
  <si>
    <t>BOL.Altos del Rosario</t>
  </si>
  <si>
    <t>BOY.Almeida</t>
  </si>
  <si>
    <t>BUC.Aeropuerto</t>
  </si>
  <si>
    <t>BNV.Colpuertos</t>
  </si>
  <si>
    <t>BGA.Buga-2</t>
  </si>
  <si>
    <t>CAD.Aguadas-2</t>
  </si>
  <si>
    <t>CAL.66-1</t>
  </si>
  <si>
    <t>CAQ.Belen</t>
  </si>
  <si>
    <t>CAR.Aeropuerto</t>
  </si>
  <si>
    <t>CAS.Aguazul-2</t>
  </si>
  <si>
    <t>CAU.Almaguer</t>
  </si>
  <si>
    <t>CES.Aguachica-2</t>
  </si>
  <si>
    <t>CHI.Chia-5</t>
  </si>
  <si>
    <t>CHO.Alto Baudo</t>
  </si>
  <si>
    <t>COR.Arenoso</t>
  </si>
  <si>
    <t>CUC.Aeropuerto-2</t>
  </si>
  <si>
    <t>CUN.Agua de Dios</t>
  </si>
  <si>
    <t>DUI.Candido Quintero</t>
  </si>
  <si>
    <t>FAC.Cartagenita-2</t>
  </si>
  <si>
    <t>FLO.Berlin</t>
  </si>
  <si>
    <t>FUS.Andes</t>
  </si>
  <si>
    <t>GIR.Altos del Penon</t>
  </si>
  <si>
    <t>GUA.Cacahual</t>
  </si>
  <si>
    <t>GUJ.Aremasain</t>
  </si>
  <si>
    <t>GUV.Calamar-2</t>
  </si>
  <si>
    <t>HUI.Acevedo-2</t>
  </si>
  <si>
    <t>IBG.Arboledas</t>
  </si>
  <si>
    <t>JAM.Cazadores</t>
  </si>
  <si>
    <t>MAG.Algarrobo</t>
  </si>
  <si>
    <t>MAI.Centro</t>
  </si>
  <si>
    <t>MAN.Alto Tablazo</t>
  </si>
  <si>
    <t>MED. La Campina-2</t>
  </si>
  <si>
    <t>MET.Acacias-2</t>
  </si>
  <si>
    <t>MOC.Mocoa-2</t>
  </si>
  <si>
    <t>MON.Alameda</t>
  </si>
  <si>
    <t>NAR.Altaquer</t>
  </si>
  <si>
    <t>NEI.Altico</t>
  </si>
  <si>
    <t>NOR.Agua Clara</t>
  </si>
  <si>
    <t>PAL.Barrio Nuevo</t>
  </si>
  <si>
    <t>PAS.Acueducto</t>
  </si>
  <si>
    <t>PER.Aeropuerto</t>
  </si>
  <si>
    <t>POP.Americas</t>
  </si>
  <si>
    <t>PUT.Colon</t>
  </si>
  <si>
    <t>QUB.Carano</t>
  </si>
  <si>
    <t>QUI.Aeropuerto</t>
  </si>
  <si>
    <t>RIO.Aeropuerto-2</t>
  </si>
  <si>
    <t>RIS.Apia</t>
  </si>
  <si>
    <t>SAN.Casa Baja</t>
  </si>
  <si>
    <t>SJG.San Jose-2</t>
  </si>
  <si>
    <t>STA.Aeropuerto</t>
  </si>
  <si>
    <t>SND.Alto Viento</t>
  </si>
  <si>
    <t>SIN.20 de Enero</t>
  </si>
  <si>
    <t>SOA.Cazuca:P1</t>
  </si>
  <si>
    <t>SOG.Centro-2</t>
  </si>
  <si>
    <t>SUC.Balsillas</t>
  </si>
  <si>
    <t>TOL.Ambalema</t>
  </si>
  <si>
    <t>TUL.Campina</t>
  </si>
  <si>
    <t>TUN.Centro</t>
  </si>
  <si>
    <t>UBA.Terminal</t>
  </si>
  <si>
    <t>VAL.Aeropuerto-2</t>
  </si>
  <si>
    <t>VAD.450 Anos</t>
  </si>
  <si>
    <t>VAU.Caruru</t>
  </si>
  <si>
    <t>VCH.Cumaribo</t>
  </si>
  <si>
    <t>VCO.7 de Agosto-2</t>
  </si>
  <si>
    <t>YOP.Aeropuerto-2</t>
  </si>
  <si>
    <t>ZIP.Centro</t>
  </si>
  <si>
    <t>AMZ.Fuerte Amazonas</t>
  </si>
  <si>
    <t>ANT.Abriaqui</t>
  </si>
  <si>
    <t>ARA.Arauca-3</t>
  </si>
  <si>
    <t>ARM.Av. 19</t>
  </si>
  <si>
    <t>ATL.Baranoa</t>
  </si>
  <si>
    <t>BCA.Ciudad Bolivar</t>
  </si>
  <si>
    <t>BAR.Aduana</t>
  </si>
  <si>
    <t>BOG.12 de Octubre-2</t>
  </si>
  <si>
    <t>BOL.Arenal</t>
  </si>
  <si>
    <t>BOY.Alto Pirgua</t>
  </si>
  <si>
    <t>BUC.Alcaldia</t>
  </si>
  <si>
    <t>BNV.Eucaristico</t>
  </si>
  <si>
    <t>BGA.Buga-3</t>
  </si>
  <si>
    <t>CAD.Aguadas-3</t>
  </si>
  <si>
    <t>CAL.66-2</t>
  </si>
  <si>
    <t>CAQ.Cartagena</t>
  </si>
  <si>
    <t>CAR.Arismendy Andrade</t>
  </si>
  <si>
    <t>CAS.Aguazul-3</t>
  </si>
  <si>
    <t>CAU.Altamira</t>
  </si>
  <si>
    <t>CES.Aguachica-3</t>
  </si>
  <si>
    <t>CHI.Colombia</t>
  </si>
  <si>
    <t>CHO.Alto Bonito</t>
  </si>
  <si>
    <t>COR.Arroyo Arena</t>
  </si>
  <si>
    <t>CUC.Alfonso Lopez</t>
  </si>
  <si>
    <t>CUN.Alqueria Calle 80</t>
  </si>
  <si>
    <t>DUI.Carrefour</t>
  </si>
  <si>
    <t>FAC.Centro</t>
  </si>
  <si>
    <t>FLO.Bocana</t>
  </si>
  <si>
    <t>FUS.Cabana</t>
  </si>
  <si>
    <t>GIR.Carrefour</t>
  </si>
  <si>
    <t>GUA.Pto Inirida</t>
  </si>
  <si>
    <t>GUJ.Bahia Honda</t>
  </si>
  <si>
    <t>GUV.El retorno</t>
  </si>
  <si>
    <t>HUI.Agrado</t>
  </si>
  <si>
    <t>IBG.Arkacentro</t>
  </si>
  <si>
    <t>JAM.Jamundi-1</t>
  </si>
  <si>
    <t>MAG.Apure</t>
  </si>
  <si>
    <t>MAI.Divino Nino</t>
  </si>
  <si>
    <t>MAN.Bajo Palermo</t>
  </si>
  <si>
    <t>MED.10 con inferior</t>
  </si>
  <si>
    <t>MET.Acacias-3</t>
  </si>
  <si>
    <t>MOC.Mocoa-3</t>
  </si>
  <si>
    <t>MON.Alameda-2</t>
  </si>
  <si>
    <t>NAR.Amarillo</t>
  </si>
  <si>
    <t>NEI.Antonio Narino</t>
  </si>
  <si>
    <t>NOR.Alto Sanin Villa</t>
  </si>
  <si>
    <t>PAL.Bosque</t>
  </si>
  <si>
    <t>PAS.Agualongo</t>
  </si>
  <si>
    <t>PER.Alamos</t>
  </si>
  <si>
    <t>POP.Antigua</t>
  </si>
  <si>
    <t>PUT.Curiquinga</t>
  </si>
  <si>
    <t>QUB.Platinita</t>
  </si>
  <si>
    <t>QUI.Aguacatal</t>
  </si>
  <si>
    <t>RIO.Calancala</t>
  </si>
  <si>
    <t>RIS.Apia-2</t>
  </si>
  <si>
    <t>SAN.La Barracuda</t>
  </si>
  <si>
    <t>SJG.San Jose-3</t>
  </si>
  <si>
    <t>STA.Aeropuerto (P2)</t>
  </si>
  <si>
    <t>SND.Aratoca</t>
  </si>
  <si>
    <t>SIN.Argelia</t>
  </si>
  <si>
    <t>SOA.Cazuca:P2</t>
  </si>
  <si>
    <t>SOG.Chapinero</t>
  </si>
  <si>
    <t>SUC.Berrugas</t>
  </si>
  <si>
    <t>TOL.Anaime</t>
  </si>
  <si>
    <t>TUL.Canasta</t>
  </si>
  <si>
    <t>TUN.Centro-2</t>
  </si>
  <si>
    <t>UBA.Ubate-3</t>
  </si>
  <si>
    <t>VAL.Aguaclara</t>
  </si>
  <si>
    <t>VAD.5 de Noviembre</t>
  </si>
  <si>
    <t>VAU.Mitu</t>
  </si>
  <si>
    <t>VCH.La Primavera</t>
  </si>
  <si>
    <t>VCO.Alfonso Lopez</t>
  </si>
  <si>
    <t>YOP.Alcaravan</t>
  </si>
  <si>
    <t>ZIP.Decima</t>
  </si>
  <si>
    <t>AMZ.La Chorrera</t>
  </si>
  <si>
    <t>ANT.Acuarela</t>
  </si>
  <si>
    <t>ARA.Arauca-4</t>
  </si>
  <si>
    <t>ARM.Bosque</t>
  </si>
  <si>
    <t>ATL.Baranoa-2</t>
  </si>
  <si>
    <t>BCA.Club Cardale</t>
  </si>
  <si>
    <t>BAR.Aeropuerto</t>
  </si>
  <si>
    <t>BOG.20 de Julio</t>
  </si>
  <si>
    <t>BOL.Arenal del Sur</t>
  </si>
  <si>
    <t>BOY.Aquitania-1</t>
  </si>
  <si>
    <t>BUC.Altos de Villabel</t>
  </si>
  <si>
    <t>BNV.Inmaculada</t>
  </si>
  <si>
    <t>BGA.Buga-5</t>
  </si>
  <si>
    <t>CAD.Aguadas-4</t>
  </si>
  <si>
    <t>CAL.7 de Agosto</t>
  </si>
  <si>
    <t>CAQ.Cartagena-2</t>
  </si>
  <si>
    <t>CAR.Arsenal</t>
  </si>
  <si>
    <t>CAS.Aguazul-4</t>
  </si>
  <si>
    <t>CAU.Argelia</t>
  </si>
  <si>
    <t>CES.Aguachica-4</t>
  </si>
  <si>
    <t>CHI.Delicias</t>
  </si>
  <si>
    <t>CHO.Bagado</t>
  </si>
  <si>
    <t>COR.Ayapel</t>
  </si>
  <si>
    <t>CUC.Americas</t>
  </si>
  <si>
    <t>CUN.Alto de Rosas</t>
  </si>
  <si>
    <t>DUI.Centro</t>
  </si>
  <si>
    <t>FAC.Centro-2</t>
  </si>
  <si>
    <t>FLO.Bocana-2</t>
  </si>
  <si>
    <t>FUS.Centro</t>
  </si>
  <si>
    <t>GIR.Centro</t>
  </si>
  <si>
    <t>GUA.Pto Inirida-2</t>
  </si>
  <si>
    <t>GUJ.Banaderos</t>
  </si>
  <si>
    <t>GUV.Miraflores</t>
  </si>
  <si>
    <t>HUI.Aipe</t>
  </si>
  <si>
    <t>IBG.Avicola</t>
  </si>
  <si>
    <t>JAM.Jamundi-2</t>
  </si>
  <si>
    <t>MAG.Aracataca</t>
  </si>
  <si>
    <t>MAI.Internacional</t>
  </si>
  <si>
    <t>MAN.Batallon</t>
  </si>
  <si>
    <t>MED.80 con Guayabal</t>
  </si>
  <si>
    <t>MET.Acacias-4</t>
  </si>
  <si>
    <t>MOC.Mocoa-5</t>
  </si>
  <si>
    <t>MON.Alameda-3</t>
  </si>
  <si>
    <t>NAR.Ancuya</t>
  </si>
  <si>
    <t>NEI.Barrio Chicala</t>
  </si>
  <si>
    <t>NOR.Arboledas</t>
  </si>
  <si>
    <t>PAL.Carrefour</t>
  </si>
  <si>
    <t>PAS.Aranda</t>
  </si>
  <si>
    <t>PER.Audifarma</t>
  </si>
  <si>
    <t>POP.Barrio Chino</t>
  </si>
  <si>
    <t>PUT.El Placer</t>
  </si>
  <si>
    <t>QUB.Quibdo</t>
  </si>
  <si>
    <t>QUI.Alto de la Linea</t>
  </si>
  <si>
    <t>RIO.Centro</t>
  </si>
  <si>
    <t>RIS.Astilla</t>
  </si>
  <si>
    <t>SAN.La Loma</t>
  </si>
  <si>
    <t>SJG.San Jose-4</t>
  </si>
  <si>
    <t>STA.Alcazares</t>
  </si>
  <si>
    <t>SND.Barbosa</t>
  </si>
  <si>
    <t>SIN.Av San Carlos</t>
  </si>
  <si>
    <t>SOA.Cazuca:P3</t>
  </si>
  <si>
    <t>SOG.Colombia</t>
  </si>
  <si>
    <t>SUC.Betulia</t>
  </si>
  <si>
    <t>TOL.Anzoategui</t>
  </si>
  <si>
    <t>TUL.Centro</t>
  </si>
  <si>
    <t>TUN.Centro-2:H1</t>
  </si>
  <si>
    <t>UBA.Universidad</t>
  </si>
  <si>
    <t>VAL.Aguila Indoor</t>
  </si>
  <si>
    <t>VAD.5 Esquinas</t>
  </si>
  <si>
    <t>VAU.Taraira</t>
  </si>
  <si>
    <t>VCH.Marandua</t>
  </si>
  <si>
    <t>VCO.Alkosto</t>
  </si>
  <si>
    <t>YOP.Avenida 30</t>
  </si>
  <si>
    <t>ZIP.El Bosque</t>
  </si>
  <si>
    <t>AMZ.La Pedrera</t>
  </si>
  <si>
    <t>ANT.Aeropuerto JMC</t>
  </si>
  <si>
    <t>ARA.Arauca-5</t>
  </si>
  <si>
    <t>ARM.Campestre</t>
  </si>
  <si>
    <t>ATL.Campeche</t>
  </si>
  <si>
    <t>BCA.Colombia</t>
  </si>
  <si>
    <t>BAR.Aeropuerto-2</t>
  </si>
  <si>
    <t>BOG.20 de Julio-2</t>
  </si>
  <si>
    <t>BOL.Arjona</t>
  </si>
  <si>
    <t>BOY.Aquitania-2</t>
  </si>
  <si>
    <t>BUC.Alvarez</t>
  </si>
  <si>
    <t>BNV.Klinger</t>
  </si>
  <si>
    <t>BGA.Centro</t>
  </si>
  <si>
    <t>CAD.Alto Castillo</t>
  </si>
  <si>
    <t>CAL.Acopi</t>
  </si>
  <si>
    <t>CAQ.Cerro Sonora</t>
  </si>
  <si>
    <t>CAR.Av Venezuela (P1)</t>
  </si>
  <si>
    <t>CAS.Aguazul-5</t>
  </si>
  <si>
    <t>CAU.Balboa</t>
  </si>
  <si>
    <t>CES.Aguachica-5</t>
  </si>
  <si>
    <t>CHI.El Cairo</t>
  </si>
  <si>
    <t>CHO.Bahia Cupica</t>
  </si>
  <si>
    <t>COR.Ayapel-2</t>
  </si>
  <si>
    <t>CUC.Americas-2</t>
  </si>
  <si>
    <t>CUN.Alto del Trigo</t>
  </si>
  <si>
    <t>DUI.Ciudadela Industrial</t>
  </si>
  <si>
    <t>FAC.El Corso</t>
  </si>
  <si>
    <t>FLO.Centro</t>
  </si>
  <si>
    <t>FUS.Centro-2</t>
  </si>
  <si>
    <t>GIR.Centro-2</t>
  </si>
  <si>
    <t>GUJ.Barrancas</t>
  </si>
  <si>
    <t>GUV.Piedra Gorda</t>
  </si>
  <si>
    <t>HUI.Algeciras</t>
  </si>
  <si>
    <t>IBG.Boqueron</t>
  </si>
  <si>
    <t>JAM.Jamundi-3</t>
  </si>
  <si>
    <t>MAG.Aracataca-2</t>
  </si>
  <si>
    <t>MAI.Libano</t>
  </si>
  <si>
    <t>MAN.Bosques del Encenillo</t>
  </si>
  <si>
    <t>MED.Acevedo</t>
  </si>
  <si>
    <t>MET.Acacias-5</t>
  </si>
  <si>
    <t>MON.Balcones de Castellana</t>
  </si>
  <si>
    <t>NAR.Aponte</t>
  </si>
  <si>
    <t>NEI.Batallon</t>
  </si>
  <si>
    <t>NOR.Bochalema</t>
  </si>
  <si>
    <t>PAL.Centro</t>
  </si>
  <si>
    <t>PAS.Aurora</t>
  </si>
  <si>
    <t>PER.Av del Rio</t>
  </si>
  <si>
    <t>POP.Caldas</t>
  </si>
  <si>
    <t>PUT.La Hormiga</t>
  </si>
  <si>
    <t>QUB.Quibdo Medrano</t>
  </si>
  <si>
    <t>QUI.Barcelona</t>
  </si>
  <si>
    <t>RIO.Guevara</t>
  </si>
  <si>
    <t>RIS.Balboa</t>
  </si>
  <si>
    <t>SAN.Maracaibo</t>
  </si>
  <si>
    <t>SJG.San Jose-5</t>
  </si>
  <si>
    <t>STA.Argos</t>
  </si>
  <si>
    <t>SND.Barbosa-2</t>
  </si>
  <si>
    <t>SIN.Barlovento</t>
  </si>
  <si>
    <t>SOA.Cazuca:P4</t>
  </si>
  <si>
    <t>SOG.El Laguito</t>
  </si>
  <si>
    <t>SUC.Bremen</t>
  </si>
  <si>
    <t>TOL.Asoleado</t>
  </si>
  <si>
    <t>TUL.Chiminangos</t>
  </si>
  <si>
    <t>TUN.Comfaboy</t>
  </si>
  <si>
    <t>VAL.Alcala</t>
  </si>
  <si>
    <t>VAD.Abastos</t>
  </si>
  <si>
    <t>VAU.Villa Fatima</t>
  </si>
  <si>
    <t>VCH.Pto Carreno</t>
  </si>
  <si>
    <t>VCO.Alkosto-2</t>
  </si>
  <si>
    <t>YOP.Batallon</t>
  </si>
  <si>
    <t>ZIP.La Floresta</t>
  </si>
  <si>
    <t>AMZ.Miriti Parana</t>
  </si>
  <si>
    <t>ANT.Aeropuerto JMC-2</t>
  </si>
  <si>
    <t>ARA.Arauquita</t>
  </si>
  <si>
    <t>ARM.Casa Blanca</t>
  </si>
  <si>
    <t>ATL.Campo la Cruz</t>
  </si>
  <si>
    <t>BCA.El Progreso</t>
  </si>
  <si>
    <t>BAR.Aguila</t>
  </si>
  <si>
    <t>BOG.20 de Julio-3</t>
  </si>
  <si>
    <t>BOL.Arjona-2</t>
  </si>
  <si>
    <t>BOY.Aquitania-3</t>
  </si>
  <si>
    <t>BUC.Anillo Vial</t>
  </si>
  <si>
    <t>BNV.Muelle</t>
  </si>
  <si>
    <t>BGA.Guadalajara</t>
  </si>
  <si>
    <t>CAD.Alto Cauca</t>
  </si>
  <si>
    <t>CAL.Acueducto</t>
  </si>
  <si>
    <t>CAQ.Curillo</t>
  </si>
  <si>
    <t>CAR.Av Venezuela (P2)</t>
  </si>
  <si>
    <t>CAS.Algarrobos</t>
  </si>
  <si>
    <t>CAU.Bolivar</t>
  </si>
  <si>
    <t>CES.Aguachica-6</t>
  </si>
  <si>
    <t>CHI.Estacion</t>
  </si>
  <si>
    <t>CHO.Bahia Solano</t>
  </si>
  <si>
    <t>COR.Ayapel-3</t>
  </si>
  <si>
    <t>CUC.Anillo Vial</t>
  </si>
  <si>
    <t>CUN.Alto El Vino</t>
  </si>
  <si>
    <t>DUI.Colombia</t>
  </si>
  <si>
    <t>FAC.Exito</t>
  </si>
  <si>
    <t>FLO.Chapinero</t>
  </si>
  <si>
    <t>FUS.Coburgo</t>
  </si>
  <si>
    <t>GIR.Charrasquero</t>
  </si>
  <si>
    <t>GUJ.Buenavista</t>
  </si>
  <si>
    <t>HUI.Algeciras-2</t>
  </si>
  <si>
    <t>IBG.Boqueron:H1</t>
  </si>
  <si>
    <t>JAM.Jamundi-4</t>
  </si>
  <si>
    <t>MAG.Ariguani</t>
  </si>
  <si>
    <t>MAI.Libano-2</t>
  </si>
  <si>
    <t>MAN.Cable</t>
  </si>
  <si>
    <t>MED.Aeroparque</t>
  </si>
  <si>
    <t>MET.Acacias-6</t>
  </si>
  <si>
    <t>MON.Bavaria</t>
  </si>
  <si>
    <t>NAR.Arboleda</t>
  </si>
  <si>
    <t>NEI.Brigada</t>
  </si>
  <si>
    <t>NOR.Bucarasica</t>
  </si>
  <si>
    <t>PAL.Coronado</t>
  </si>
  <si>
    <t>PAS.Batallon</t>
  </si>
  <si>
    <t>PER.Av Sur</t>
  </si>
  <si>
    <t>POP.Campanario</t>
  </si>
  <si>
    <t>PUT.La Hormiga-2</t>
  </si>
  <si>
    <t>QUB.Quibdo-2 Rosales</t>
  </si>
  <si>
    <t>QUI.Barragan</t>
  </si>
  <si>
    <t>RIO.Las Mercedes</t>
  </si>
  <si>
    <t>RIS.Balboa-2</t>
  </si>
  <si>
    <t>SAN.San Andres</t>
  </si>
  <si>
    <t>SJG.San Jose-6</t>
  </si>
  <si>
    <t>STA.Av Ferrocarril</t>
  </si>
  <si>
    <t>SND.Barbosa-4</t>
  </si>
  <si>
    <t>SIN.Bloques-2</t>
  </si>
  <si>
    <t>SOA.Cazuca:P5</t>
  </si>
  <si>
    <t>SOG.El Rosario</t>
  </si>
  <si>
    <t>SUC.Buenavista</t>
  </si>
  <si>
    <t>TOL.Ataco</t>
  </si>
  <si>
    <t>TUL.Estadio</t>
  </si>
  <si>
    <t>TUN.Curubal</t>
  </si>
  <si>
    <t>VAL.Amaime</t>
  </si>
  <si>
    <t>VAD.Alfonso Lopez</t>
  </si>
  <si>
    <t>VAU.Yavarate</t>
  </si>
  <si>
    <t>VCH.Pto Carreno-2</t>
  </si>
  <si>
    <t>VCO.Americas</t>
  </si>
  <si>
    <t>YOP.Bello Horizonte</t>
  </si>
  <si>
    <t>ZIP.Las Villas</t>
  </si>
  <si>
    <t>AMZ.Puerto Alegria</t>
  </si>
  <si>
    <t>ANT.Alambra</t>
  </si>
  <si>
    <t>ARA.Betoyes</t>
  </si>
  <si>
    <t>ARM.Castellana-1</t>
  </si>
  <si>
    <t>ATL.Candelaria</t>
  </si>
  <si>
    <t>BCA.El Progreso-2</t>
  </si>
  <si>
    <t>BAR.Alboraya</t>
  </si>
  <si>
    <t>BOG.7 de Agosto</t>
  </si>
  <si>
    <t>BOL.Arroyo Grande</t>
  </si>
  <si>
    <t>BOY.Arcabuco</t>
  </si>
  <si>
    <t>BUC.Antonia Santos</t>
  </si>
  <si>
    <t>BNV.Naval</t>
  </si>
  <si>
    <t>BGA.Molinos</t>
  </si>
  <si>
    <t>CAD.Alto Lisboa</t>
  </si>
  <si>
    <t>CAL.Aguacatal</t>
  </si>
  <si>
    <t>CAQ.Doncello</t>
  </si>
  <si>
    <t>CAR.Azembla</t>
  </si>
  <si>
    <t>CAS.Cano Chiquito</t>
  </si>
  <si>
    <t>CAU.Bolivar-2</t>
  </si>
  <si>
    <t>CES.Aguas Blancas</t>
  </si>
  <si>
    <t>CHI.Puente Piedra</t>
  </si>
  <si>
    <t>CHO.Belen de Bajira</t>
  </si>
  <si>
    <t>COR.Batata</t>
  </si>
  <si>
    <t>CUC.Antonia Santos</t>
  </si>
  <si>
    <t>CUN.Anapoima</t>
  </si>
  <si>
    <t>DUI.Innovo Plaza</t>
  </si>
  <si>
    <t>FAC.Facatativa-3</t>
  </si>
  <si>
    <t>FLO.Ciudadela</t>
  </si>
  <si>
    <t>FUS.El Indio</t>
  </si>
  <si>
    <t>GIR.La Estacion</t>
  </si>
  <si>
    <t>GUJ.Cabo de la Vela</t>
  </si>
  <si>
    <t>HUI.Altamira</t>
  </si>
  <si>
    <t>IBG.Boqueron-2</t>
  </si>
  <si>
    <t>JAM.La Morada</t>
  </si>
  <si>
    <t>MAG.Banco-4</t>
  </si>
  <si>
    <t>MAI.Loma Fresca</t>
  </si>
  <si>
    <t>MAN.Callejas</t>
  </si>
  <si>
    <t>MED.Aguacatala</t>
  </si>
  <si>
    <t>MET.Acacias-7</t>
  </si>
  <si>
    <t>MON.Boston</t>
  </si>
  <si>
    <t>NAR.Barbacoas</t>
  </si>
  <si>
    <t>NEI.Cambulos</t>
  </si>
  <si>
    <t>NOR.Cachira</t>
  </si>
  <si>
    <t>PAL.Danubio</t>
  </si>
  <si>
    <t>PAS.Briceno</t>
  </si>
  <si>
    <t>PER.Batallon</t>
  </si>
  <si>
    <t>POP.Canada</t>
  </si>
  <si>
    <t>PUT.La Hormiga-3</t>
  </si>
  <si>
    <t>QUB.Quibdo-3</t>
  </si>
  <si>
    <t>QUI.Buenavista</t>
  </si>
  <si>
    <t>RIO.Mar Azul</t>
  </si>
  <si>
    <t>RIS.Belen de Umbria</t>
  </si>
  <si>
    <t>SAN.San Luis</t>
  </si>
  <si>
    <t>SJG.San Jose-7</t>
  </si>
  <si>
    <t>STA.Baltime</t>
  </si>
  <si>
    <t>SND.Barichara</t>
  </si>
  <si>
    <t>SIN.Bongo</t>
  </si>
  <si>
    <t>SOA.Cazuca:P6</t>
  </si>
  <si>
    <t>SOG.El Sol</t>
  </si>
  <si>
    <t>SUC.Caimito</t>
  </si>
  <si>
    <t>TOL.Aurora</t>
  </si>
  <si>
    <t>TUL.Exito</t>
  </si>
  <si>
    <t>TUN.El Topo</t>
  </si>
  <si>
    <t>VAL.Andalucia</t>
  </si>
  <si>
    <t>VAD.Boliche</t>
  </si>
  <si>
    <t>VCH.San Teodoro</t>
  </si>
  <si>
    <t>VCO.Bolivar</t>
  </si>
  <si>
    <t>YOP.Bello Horizonte-2</t>
  </si>
  <si>
    <t>ZIP.Terminal</t>
  </si>
  <si>
    <t>AMZ.Puerto Arica</t>
  </si>
  <si>
    <t>ANT.Alejandria</t>
  </si>
  <si>
    <t>ARA.Cravo Norte</t>
  </si>
  <si>
    <t>ARM.Castellana-2</t>
  </si>
  <si>
    <t>ATL.Caracoli</t>
  </si>
  <si>
    <t>BCA.Galan Gomez</t>
  </si>
  <si>
    <t>BAR.Alcala</t>
  </si>
  <si>
    <t>BOG.ABB-2</t>
  </si>
  <si>
    <t>BOL.Arroyo Hondo</t>
  </si>
  <si>
    <t>BOY.Arcabuco-2</t>
  </si>
  <si>
    <t>BUC.Antonia Santos-2</t>
  </si>
  <si>
    <t>BNV.Nayita</t>
  </si>
  <si>
    <t>CAD.Anserma-1</t>
  </si>
  <si>
    <t>CAL.Aguacatal-2</t>
  </si>
  <si>
    <t>CAQ.Doncello-2</t>
  </si>
  <si>
    <t>CAR.Barcelona:H1</t>
  </si>
  <si>
    <t>CAS.Caribayona</t>
  </si>
  <si>
    <t>CAU.Bolivar-3</t>
  </si>
  <si>
    <t>CES.Agustin Codazzi</t>
  </si>
  <si>
    <t>CHI.Rio Frio</t>
  </si>
  <si>
    <t>CHO.Bete</t>
  </si>
  <si>
    <t>COR.Berastegui</t>
  </si>
  <si>
    <t>CUC.Antonia Santos-2</t>
  </si>
  <si>
    <t>CUN.Anapoima-2</t>
  </si>
  <si>
    <t>DUI.La Esperanza</t>
  </si>
  <si>
    <t>FAC.Hospital</t>
  </si>
  <si>
    <t>FLO.Estadio</t>
  </si>
  <si>
    <t>FUS.Hospital</t>
  </si>
  <si>
    <t>GIR.Sena</t>
  </si>
  <si>
    <t>GUJ.Camarones</t>
  </si>
  <si>
    <t>HUI.Argentina</t>
  </si>
  <si>
    <t>IBG.Cadiz</t>
  </si>
  <si>
    <t>JAM.Las Mercedes</t>
  </si>
  <si>
    <t>MAG.Barbara Pinto</t>
  </si>
  <si>
    <t>MAI.Maicaito</t>
  </si>
  <si>
    <t>MAN.Callejas-2</t>
  </si>
  <si>
    <t>MED.Ajizal</t>
  </si>
  <si>
    <t>MET.Acacias-8</t>
  </si>
  <si>
    <t>MON.Calle 28</t>
  </si>
  <si>
    <t>NAR.Belen</t>
  </si>
  <si>
    <t>NEI.Centro</t>
  </si>
  <si>
    <t>NOR.Cacota</t>
  </si>
  <si>
    <t>PAL.El Sena</t>
  </si>
  <si>
    <t>PAS.CAC</t>
  </si>
  <si>
    <t>PER.Belalcazar</t>
  </si>
  <si>
    <t>POP.Centro</t>
  </si>
  <si>
    <t>PUT.La Tagua</t>
  </si>
  <si>
    <t>QUB.Quibdo-4</t>
  </si>
  <si>
    <t>QUI.Calarca</t>
  </si>
  <si>
    <t>RIO.Rancheria</t>
  </si>
  <si>
    <t>RIS.Belen de Umbria Parque</t>
  </si>
  <si>
    <t>SAN.Serie Bay</t>
  </si>
  <si>
    <t>SJG.San Jose-8</t>
  </si>
  <si>
    <t>STA.Bastidas</t>
  </si>
  <si>
    <t>SND.Berlin</t>
  </si>
  <si>
    <t>SIN.Bosque</t>
  </si>
  <si>
    <t>SOA.Centro</t>
  </si>
  <si>
    <t>SOG.Gustavo Jimenez</t>
  </si>
  <si>
    <t>SUC.Canito</t>
  </si>
  <si>
    <t>TOL.Bilbao</t>
  </si>
  <si>
    <t>TUL.Inmaculada</t>
  </si>
  <si>
    <t>TUN.Glorieta</t>
  </si>
  <si>
    <t>VAL.Andinapolis</t>
  </si>
  <si>
    <t>VAD.Cacique Upar</t>
  </si>
  <si>
    <t>VCH.Santa Rosalia</t>
  </si>
  <si>
    <t>VCO.Bolivar-2</t>
  </si>
  <si>
    <t>YOP.Brozquero</t>
  </si>
  <si>
    <t>ZIP.Via Cogua</t>
  </si>
  <si>
    <t>AMZ.Puerto Narino</t>
  </si>
  <si>
    <t>ANT.Alto Bonito Cocorna</t>
  </si>
  <si>
    <t>ARA.EL Rosario</t>
  </si>
  <si>
    <t>ARM.Centenario</t>
  </si>
  <si>
    <t>ATL.Cascajal</t>
  </si>
  <si>
    <t>BCA.Km 16</t>
  </si>
  <si>
    <t>BAR.Alfonso Lopez</t>
  </si>
  <si>
    <t>BOG.ABC Cargo Logistic</t>
  </si>
  <si>
    <t>BOL.Barranco de Loba</t>
  </si>
  <si>
    <t>BOY.Belen</t>
  </si>
  <si>
    <t>BUC.Antonia Santos-3</t>
  </si>
  <si>
    <t>BNV.Palacio</t>
  </si>
  <si>
    <t>CAD.Anserma-2</t>
  </si>
  <si>
    <t>CAL.Alamos</t>
  </si>
  <si>
    <t>CAQ.Getucha</t>
  </si>
  <si>
    <t>CAR.Base Naval</t>
  </si>
  <si>
    <t>CAS.Chameza</t>
  </si>
  <si>
    <t>CAU.Buenos Aires</t>
  </si>
  <si>
    <t>CES.Agustin Codazzi-2</t>
  </si>
  <si>
    <t>CHI.Rio Frio-2</t>
  </si>
  <si>
    <t>CHO.Boca de Pepe</t>
  </si>
  <si>
    <t>COR.Buenavista</t>
  </si>
  <si>
    <t>CUC.Antonia Santos-3</t>
  </si>
  <si>
    <t>CUN.Anapoima-3</t>
  </si>
  <si>
    <t>DUI.La Milagrosa</t>
  </si>
  <si>
    <t>FAC.Los Llanitos</t>
  </si>
  <si>
    <t>FLO.Galerias</t>
  </si>
  <si>
    <t>FUS.La Pampa</t>
  </si>
  <si>
    <t>GIR.Tocarema</t>
  </si>
  <si>
    <t>GUJ.Campana</t>
  </si>
  <si>
    <t>HUI.Argentina-2</t>
  </si>
  <si>
    <t>IBG.Calle 15</t>
  </si>
  <si>
    <t>MAG.Barbara Pinto-2</t>
  </si>
  <si>
    <t>MAI.Paraguachon</t>
  </si>
  <si>
    <t>MAN.Campo Amor</t>
  </si>
  <si>
    <t>MED.Alamos</t>
  </si>
  <si>
    <t>MET.Acacias-9</t>
  </si>
  <si>
    <t>MON.Calle 31</t>
  </si>
  <si>
    <t>NAR.Buesaco</t>
  </si>
  <si>
    <t>NEI.Chapinero</t>
  </si>
  <si>
    <t>NOR.Campo Dos</t>
  </si>
  <si>
    <t>PAL.Emilia</t>
  </si>
  <si>
    <t>PAS.Caicedo</t>
  </si>
  <si>
    <t>PER.Bosques de la Acuarela</t>
  </si>
  <si>
    <t>POP.Coliseo</t>
  </si>
  <si>
    <t>PUT.Orito</t>
  </si>
  <si>
    <t>QUB.San Judas</t>
  </si>
  <si>
    <t>QUI.Calarca-3</t>
  </si>
  <si>
    <t>RIO.Terminal</t>
  </si>
  <si>
    <t>RIS.Belen de Umbria-2</t>
  </si>
  <si>
    <t>SAN.Tom Hooker</t>
  </si>
  <si>
    <t>STA.Batallon</t>
  </si>
  <si>
    <t>SND.Betulia</t>
  </si>
  <si>
    <t>SIN.Candelaria-2</t>
  </si>
  <si>
    <t>SOA.Compartir</t>
  </si>
  <si>
    <t>SOG.La Isla</t>
  </si>
  <si>
    <t>SUC.Chalan</t>
  </si>
  <si>
    <t>TOL.Cajamarca</t>
  </si>
  <si>
    <t>TUL.La 14</t>
  </si>
  <si>
    <t>TUN.Jorge Eliecer</t>
  </si>
  <si>
    <t>VAL.Ansermanuevo</t>
  </si>
  <si>
    <t>VAD.Caja Agraria</t>
  </si>
  <si>
    <t>VCO.Cai Catama</t>
  </si>
  <si>
    <t>YOP.Canaguaro</t>
  </si>
  <si>
    <t>ZIP.Zipaquira-5</t>
  </si>
  <si>
    <t>AMZ.Puerto Santander</t>
  </si>
  <si>
    <t>ANT.Alto Minas</t>
  </si>
  <si>
    <t>ARA.Fortul</t>
  </si>
  <si>
    <t>ARM.Central de Abastos</t>
  </si>
  <si>
    <t>ATL.El Morro</t>
  </si>
  <si>
    <t>BCA.La Esperanza</t>
  </si>
  <si>
    <t>BAR.Altamira</t>
  </si>
  <si>
    <t>BOG.AC Nielsen-1</t>
  </si>
  <si>
    <t>BOL.Baru Nuevo</t>
  </si>
  <si>
    <t>BOY.Belencito</t>
  </si>
  <si>
    <t>BUC.Bolarqui</t>
  </si>
  <si>
    <t>BNV.Policarpa</t>
  </si>
  <si>
    <t>CAD.Anserma-3</t>
  </si>
  <si>
    <t>CAL.Aldebaran</t>
  </si>
  <si>
    <t>CAQ.La Union</t>
  </si>
  <si>
    <t>CAR.Bazurto</t>
  </si>
  <si>
    <t>CAS.Corralito</t>
  </si>
  <si>
    <t>CAU.Cajibio</t>
  </si>
  <si>
    <t>CES.Arjona</t>
  </si>
  <si>
    <t>CHI.Rio Frio-3</t>
  </si>
  <si>
    <t>CHO.Canton de San Pablo</t>
  </si>
  <si>
    <t>COR.Buenos Aires</t>
  </si>
  <si>
    <t>CUC.Barrio Blanco</t>
  </si>
  <si>
    <t>CUN.Anapoima-4</t>
  </si>
  <si>
    <t>DUI.La Tolosa</t>
  </si>
  <si>
    <t>FAC.Via Alban</t>
  </si>
  <si>
    <t>FLO.Galerias-2</t>
  </si>
  <si>
    <t>FUS.Mirador</t>
  </si>
  <si>
    <t>GIR.Via Flandes</t>
  </si>
  <si>
    <t>GUJ.Carraipia</t>
  </si>
  <si>
    <t>HUI.Baraya</t>
  </si>
  <si>
    <t>IBG.Cementerio</t>
  </si>
  <si>
    <t>MAG.Bonda</t>
  </si>
  <si>
    <t>MAN.Castillo</t>
  </si>
  <si>
    <t>MED.Aldea</t>
  </si>
  <si>
    <t>MET.Alto de la Virgen</t>
  </si>
  <si>
    <t>MON.Calle 41</t>
  </si>
  <si>
    <t>NAR.Buesaco-2</t>
  </si>
  <si>
    <t>NEI.Chicala</t>
  </si>
  <si>
    <t>NOR.Carmen de Nazareth</t>
  </si>
  <si>
    <t>PAL.Estacion</t>
  </si>
  <si>
    <t>PAS.Catambuco</t>
  </si>
  <si>
    <t>PER.Camara</t>
  </si>
  <si>
    <t>POP.El Uvo</t>
  </si>
  <si>
    <t>PUT.Orito-2</t>
  </si>
  <si>
    <t>QUB.Yesquita</t>
  </si>
  <si>
    <t>QUI.Calarca-4</t>
  </si>
  <si>
    <t>RIO.Universidades</t>
  </si>
  <si>
    <t>RIS.Boqueron</t>
  </si>
  <si>
    <t>STA.Bavaria</t>
  </si>
  <si>
    <t>SND.Bolivar</t>
  </si>
  <si>
    <t>SIN.Corralejas</t>
  </si>
  <si>
    <t>SOA.Compartir-2</t>
  </si>
  <si>
    <t>SOG.La Villita</t>
  </si>
  <si>
    <t>SUC.Chapinero</t>
  </si>
  <si>
    <t>TOL.Cajamarca-2</t>
  </si>
  <si>
    <t>TUL.La Playa</t>
  </si>
  <si>
    <t>TUN.La Esmeralda</t>
  </si>
  <si>
    <t>VAL.Argelia</t>
  </si>
  <si>
    <t>VAD.Centro</t>
  </si>
  <si>
    <t>VCO.Cai Catama-2</t>
  </si>
  <si>
    <t>YOP.Clinica</t>
  </si>
  <si>
    <t>ZIP.Zipaquira-7</t>
  </si>
  <si>
    <t>AMZ.Tarapaca</t>
  </si>
  <si>
    <t>ANT.Amaga-2</t>
  </si>
  <si>
    <t>ARA.La Esmeralda</t>
  </si>
  <si>
    <t>ARM.Centro-1</t>
  </si>
  <si>
    <t>ATL.Galapa</t>
  </si>
  <si>
    <t>BCA.La Libertad</t>
  </si>
  <si>
    <t>BAR.Alto Prado</t>
  </si>
  <si>
    <t>BOG.AC Nielsen-2</t>
  </si>
  <si>
    <t>BOL.Bayunca</t>
  </si>
  <si>
    <t>BOY.Beteitiva</t>
  </si>
  <si>
    <t>BUC.Bucarica</t>
  </si>
  <si>
    <t>BNV.Pueblo Nuevo</t>
  </si>
  <si>
    <t>CAD.Aranzazu</t>
  </si>
  <si>
    <t>CAL.Alfonso Lopez</t>
  </si>
  <si>
    <t>CAQ.Larandia</t>
  </si>
  <si>
    <t>CAR.Bco Popular-1</t>
  </si>
  <si>
    <t>CAS.Cusiva</t>
  </si>
  <si>
    <t>CAU.Caldono</t>
  </si>
  <si>
    <t>CES.Astrea</t>
  </si>
  <si>
    <t>CHI.U Sabana</t>
  </si>
  <si>
    <t>CHO.Capurgana</t>
  </si>
  <si>
    <t>COR.Canalete</t>
  </si>
  <si>
    <t>CUC.Barrio Bogota</t>
  </si>
  <si>
    <t>CUN.Anolaima</t>
  </si>
  <si>
    <t>DUI.Los Alpes</t>
  </si>
  <si>
    <t>FLO.Galerias-3</t>
  </si>
  <si>
    <t>FUS.Pekin</t>
  </si>
  <si>
    <t>GUJ.Castilletes</t>
  </si>
  <si>
    <t>HUI.Bruselas</t>
  </si>
  <si>
    <t>IBG.Centenario</t>
  </si>
  <si>
    <t>MAG.Cabrito</t>
  </si>
  <si>
    <t>MAN.Centro</t>
  </si>
  <si>
    <t>MED.Alejandria</t>
  </si>
  <si>
    <t>MET.Apiay-1</t>
  </si>
  <si>
    <t>MON.Cantaclaro</t>
  </si>
  <si>
    <t>NAR.Cabrera</t>
  </si>
  <si>
    <t>NEI.Comuna Sur</t>
  </si>
  <si>
    <t>NOR.Carrizales</t>
  </si>
  <si>
    <t>PAL.Gaitan</t>
  </si>
  <si>
    <t>PAS.Cesmag-N</t>
  </si>
  <si>
    <t>PER.Campestre</t>
  </si>
  <si>
    <t>POP.Empaques</t>
  </si>
  <si>
    <t>PUT.Orito-3</t>
  </si>
  <si>
    <t>QUI.Campanario</t>
  </si>
  <si>
    <t>RIS.Carmelo Bajo</t>
  </si>
  <si>
    <t>STA.Bello Horizonte</t>
  </si>
  <si>
    <t>SND.Cabrera</t>
  </si>
  <si>
    <t>SIN.El Progreso</t>
  </si>
  <si>
    <t>SOA.El Mirador</t>
  </si>
  <si>
    <t>SOG.Monquira</t>
  </si>
  <si>
    <t>SUC.Chocho</t>
  </si>
  <si>
    <t>TOL.Carmen de Apicala</t>
  </si>
  <si>
    <t>TUL.La Quinta</t>
  </si>
  <si>
    <t>TUN.La Florida</t>
  </si>
  <si>
    <t>VAL.Argelia-2</t>
  </si>
  <si>
    <t>VAD.Cerritos</t>
  </si>
  <si>
    <t>VCO.Calle 41</t>
  </si>
  <si>
    <t>YOP.Coracora</t>
  </si>
  <si>
    <t>ANT.Amalfi</t>
  </si>
  <si>
    <t>ARA.Panama</t>
  </si>
  <si>
    <t>ARM.Centro-2</t>
  </si>
  <si>
    <t>ATL.Hibacharo</t>
  </si>
  <si>
    <t>BCA.La Libertad-2</t>
  </si>
  <si>
    <t>BAR.Alto Prado-2</t>
  </si>
  <si>
    <t>BOG.Acapulco</t>
  </si>
  <si>
    <t>BOL.Boca Canoa</t>
  </si>
  <si>
    <t>BOY.Borbur</t>
  </si>
  <si>
    <t>BUC.Cabecera</t>
  </si>
  <si>
    <t>BNV.Sombrita</t>
  </si>
  <si>
    <t>CAD.Aranzazu-2</t>
  </si>
  <si>
    <t>CAL.Alhambra</t>
  </si>
  <si>
    <t>CAQ.Milan</t>
  </si>
  <si>
    <t>CAR.Bco Popular-2</t>
  </si>
  <si>
    <t>CAS.El Cacho</t>
  </si>
  <si>
    <t>CAU.Calibio</t>
  </si>
  <si>
    <t>CES.Astrea-2</t>
  </si>
  <si>
    <t>CHI.U Sabana-2:H1</t>
  </si>
  <si>
    <t>CHO.Carmen Darien</t>
  </si>
  <si>
    <t>COR.Canalete-2</t>
  </si>
  <si>
    <t>CUC.Belen</t>
  </si>
  <si>
    <t>CUN.Aposentos</t>
  </si>
  <si>
    <t>DUI.Pedagogica</t>
  </si>
  <si>
    <t>FLO.Los Alpes</t>
  </si>
  <si>
    <t>FUS.Terminal</t>
  </si>
  <si>
    <t>GUJ.Cerrejon</t>
  </si>
  <si>
    <t>HUI.Buenavista</t>
  </si>
  <si>
    <t>IBG.Centro</t>
  </si>
  <si>
    <t>MAG.Calabazo</t>
  </si>
  <si>
    <t>MAN.Cervantes</t>
  </si>
  <si>
    <t>MED.Alfonso Lopez</t>
  </si>
  <si>
    <t>MET.Apiay-2</t>
  </si>
  <si>
    <t>MON.Cantaclaro-2</t>
  </si>
  <si>
    <t>NAR.Cajapi</t>
  </si>
  <si>
    <t>NEI.Concha Acustica</t>
  </si>
  <si>
    <t>NOR.Chinacota</t>
  </si>
  <si>
    <t>PAL.Las Flores</t>
  </si>
  <si>
    <t>PAS.Cesmag-S</t>
  </si>
  <si>
    <t>PER.Canaan</t>
  </si>
  <si>
    <t xml:space="preserve">POP.Gobernacion Indoor </t>
  </si>
  <si>
    <t>PUT.Pto Asis-1</t>
  </si>
  <si>
    <t>QUI.Cerro Castillo</t>
  </si>
  <si>
    <t>RIS.Cerritos</t>
  </si>
  <si>
    <t>STA.Campestre</t>
  </si>
  <si>
    <t>SND.California</t>
  </si>
  <si>
    <t>SIN.El Progreso-3</t>
  </si>
  <si>
    <t>SOA.El Sol</t>
  </si>
  <si>
    <t>SOG.Santa Barbara</t>
  </si>
  <si>
    <t>SUC.Cispataca</t>
  </si>
  <si>
    <t>TOL.Carmen-2</t>
  </si>
  <si>
    <t>TUL.Marandua</t>
  </si>
  <si>
    <t>TUN.La Fuente</t>
  </si>
  <si>
    <t>VAL.Arroyobajo</t>
  </si>
  <si>
    <t>VAD.Cerritos-3</t>
  </si>
  <si>
    <t>VCO.Camara de Comercio</t>
  </si>
  <si>
    <t>YOP.Cravo</t>
  </si>
  <si>
    <t>ANT.Amalfi-2</t>
  </si>
  <si>
    <t>ARA.Pto Rondon</t>
  </si>
  <si>
    <t>ARM.Centro-3</t>
  </si>
  <si>
    <t>ATL.Isabel Lopez</t>
  </si>
  <si>
    <t>BCA.Los Pinos</t>
  </si>
  <si>
    <t>BAR.Altos del Limonar</t>
  </si>
  <si>
    <t>BOG.Acuaparque</t>
  </si>
  <si>
    <t>BOL.Bodega Central</t>
  </si>
  <si>
    <t>BOY.Buenavista</t>
  </si>
  <si>
    <t>BUC.Cabecera-2</t>
  </si>
  <si>
    <t>CAD.Arauca</t>
  </si>
  <si>
    <t>CAL.Almacenes Si Indoor</t>
  </si>
  <si>
    <t>CAQ.Montanita</t>
  </si>
  <si>
    <t>CAR.Blas Delezo</t>
  </si>
  <si>
    <t>CAS.El Convento</t>
  </si>
  <si>
    <t>CAU.Caloto</t>
  </si>
  <si>
    <t>CES.Atanquez</t>
  </si>
  <si>
    <t>CHO.Carmen de Atrato</t>
  </si>
  <si>
    <t>COR.Cerete-1</t>
  </si>
  <si>
    <t>CUC.Buenos Aires</t>
  </si>
  <si>
    <t>CUN.Apulo</t>
  </si>
  <si>
    <t>DUI.Polideportivo</t>
  </si>
  <si>
    <t>FLO.Los Comuneros</t>
  </si>
  <si>
    <t>GUJ.Cerro la Teta</t>
  </si>
  <si>
    <t>HUI.Campo Alegre</t>
  </si>
  <si>
    <t>IBG.Clarisas</t>
  </si>
  <si>
    <t>MAG.Carmen de Ariguani</t>
  </si>
  <si>
    <t>MAN.Chec</t>
  </si>
  <si>
    <t>MED.Almeria</t>
  </si>
  <si>
    <t>MET.Apiay-3</t>
  </si>
  <si>
    <t>MON.Centro</t>
  </si>
  <si>
    <t>NAR.Candelillas</t>
  </si>
  <si>
    <t>NEI.Cooperativa</t>
  </si>
  <si>
    <t>NOR.Chinacota-2</t>
  </si>
  <si>
    <t>PAL.Las Mercedes</t>
  </si>
  <si>
    <t>PAS.Chapalito</t>
  </si>
  <si>
    <t>PER.Catedral</t>
  </si>
  <si>
    <t>POP.Humilladero</t>
  </si>
  <si>
    <t>PUT.Pto Asis-2</t>
  </si>
  <si>
    <t>QUI.Circasia</t>
  </si>
  <si>
    <t>RIS.Club Campestre</t>
  </si>
  <si>
    <t>STA.Centro</t>
  </si>
  <si>
    <t>SND.Campo Capote</t>
  </si>
  <si>
    <t>SIN.Exito</t>
  </si>
  <si>
    <t>SOA.El Sol-2</t>
  </si>
  <si>
    <t>SOG.Universitario</t>
  </si>
  <si>
    <t>SUC.Coloso</t>
  </si>
  <si>
    <t>TOL.Casabianca</t>
  </si>
  <si>
    <t>TUL.Miraflores</t>
  </si>
  <si>
    <t>TUN.La Granja</t>
  </si>
  <si>
    <t>VAL.Bahia Malaga</t>
  </si>
  <si>
    <t>VAD.Delicias</t>
  </si>
  <si>
    <t>VCO.Camoa</t>
  </si>
  <si>
    <t>YOP.DAS</t>
  </si>
  <si>
    <t>ANT.Andes Parque</t>
  </si>
  <si>
    <t>ARA.Puerto Jordan</t>
  </si>
  <si>
    <t>ARM.Coliseo del Cafe</t>
  </si>
  <si>
    <t>ATL.Juan de Acosta</t>
  </si>
  <si>
    <t>BCA.Los Pinos-3</t>
  </si>
  <si>
    <t>BAR.Altos Riomar</t>
  </si>
  <si>
    <t>BOG.Acuaparque-2</t>
  </si>
  <si>
    <t>BOL.Boquilla</t>
  </si>
  <si>
    <t>BOY.Caldas</t>
  </si>
  <si>
    <t>BUC.Cabecera-3</t>
  </si>
  <si>
    <t>CAD.Arboleda</t>
  </si>
  <si>
    <t>CAL.Altos de Juanambu</t>
  </si>
  <si>
    <t>CAQ.Morelia</t>
  </si>
  <si>
    <t>CAR.Bocagrande</t>
  </si>
  <si>
    <t>CAS.El Morro y Marroquin</t>
  </si>
  <si>
    <t>CAU.Chicaquiu</t>
  </si>
  <si>
    <t>CES.Becerril</t>
  </si>
  <si>
    <t>CHO.Certegui</t>
  </si>
  <si>
    <t>COR.Cerete-2</t>
  </si>
  <si>
    <t>CUC.CAC Gran Colombia</t>
  </si>
  <si>
    <t>CUN.Apulo-2</t>
  </si>
  <si>
    <t>DUI.San Francisco</t>
  </si>
  <si>
    <t>FLO.Los comuneros-2</t>
  </si>
  <si>
    <t>GUJ.Cuatro Vias</t>
  </si>
  <si>
    <t>HUI.Cerro Neiva</t>
  </si>
  <si>
    <t>IBG.Club Campestre</t>
  </si>
  <si>
    <t>MAG.Cerro Kennedy</t>
  </si>
  <si>
    <t>MAN.Chipre</t>
  </si>
  <si>
    <t>MED.Alpujarra</t>
  </si>
  <si>
    <t>MET.Ariari-1</t>
  </si>
  <si>
    <t>MON.Centro-2</t>
  </si>
  <si>
    <t>NAR.Candelillas del Mar</t>
  </si>
  <si>
    <t>NEI.Exito</t>
  </si>
  <si>
    <t>NOR.Chitaga</t>
  </si>
  <si>
    <t>PAL.Libertadores</t>
  </si>
  <si>
    <t>PAS.Contactar Indoor</t>
  </si>
  <si>
    <t>PER.Centro</t>
  </si>
  <si>
    <t>POP.La Maria</t>
  </si>
  <si>
    <t>PUT.Pto Asis-3</t>
  </si>
  <si>
    <t>QUI.Circasia-2</t>
  </si>
  <si>
    <t>RIS.Combia</t>
  </si>
  <si>
    <t>STA.Centro Historico</t>
  </si>
  <si>
    <t>SND.CanoBaul</t>
  </si>
  <si>
    <t>SIN.Gran Colombia</t>
  </si>
  <si>
    <t>SOA.Icollantas</t>
  </si>
  <si>
    <t>SUC.Corozal</t>
  </si>
  <si>
    <t>TOL.Casabianca-2</t>
  </si>
  <si>
    <t>TUL.Popular</t>
  </si>
  <si>
    <t>TUN.la Maria:H1</t>
  </si>
  <si>
    <t>VAL.Barragan</t>
  </si>
  <si>
    <t>VAD.Divino Nino</t>
  </si>
  <si>
    <t>VCO.Campanario</t>
  </si>
  <si>
    <t>YOP.El Laguito</t>
  </si>
  <si>
    <t>ANT.Andes-1</t>
  </si>
  <si>
    <t>ARA.Saravena</t>
  </si>
  <si>
    <t>ARM.El Cam</t>
  </si>
  <si>
    <t>ATL.Juan Mina-2</t>
  </si>
  <si>
    <t>BCA.Magdalena</t>
  </si>
  <si>
    <t>BAR.Americas</t>
  </si>
  <si>
    <t>BOG.Aero Nuevo Dorado</t>
  </si>
  <si>
    <t>BOL.Calamar</t>
  </si>
  <si>
    <t>BOY.Campo palagua</t>
  </si>
  <si>
    <t>BUC.CAC Carrera 33</t>
  </si>
  <si>
    <t>CAD.Arma</t>
  </si>
  <si>
    <t>CAL.Americas</t>
  </si>
  <si>
    <t>CAQ.Paujil</t>
  </si>
  <si>
    <t>CAR.Bocagrande-2</t>
  </si>
  <si>
    <t>CAS.El Totumo</t>
  </si>
  <si>
    <t>CAU.Concepcion</t>
  </si>
  <si>
    <t>CES.Besote</t>
  </si>
  <si>
    <t>CHO.Condoto</t>
  </si>
  <si>
    <t>COR.Cerete-3</t>
  </si>
  <si>
    <t>CUC.CAC Vivero</t>
  </si>
  <si>
    <t>CUN.Arbelaez</t>
  </si>
  <si>
    <t>DUI.San Jose Alto</t>
  </si>
  <si>
    <t>FLO.Los Pinos</t>
  </si>
  <si>
    <t>GUJ.Cuestecitas</t>
  </si>
  <si>
    <t>HUI.Colombia</t>
  </si>
  <si>
    <t>IBG.Digitex</t>
  </si>
  <si>
    <t>MAG.Cerro San Antonio</t>
  </si>
  <si>
    <t>MAN.Colombia</t>
  </si>
  <si>
    <t>MED.Altamira</t>
  </si>
  <si>
    <t>MET.Ariari-2</t>
  </si>
  <si>
    <t>MON.Centro-3</t>
  </si>
  <si>
    <t>NAR.Carlosama</t>
  </si>
  <si>
    <t>NEI.Gaitana-1</t>
  </si>
  <si>
    <t>NOR.Convencion</t>
  </si>
  <si>
    <t>PAL.Parque Azucar</t>
  </si>
  <si>
    <t>PAS.Corazon</t>
  </si>
  <si>
    <t>PER.Centro-2</t>
  </si>
  <si>
    <t>POP.La Paz</t>
  </si>
  <si>
    <t>PUT.Pto Asis-4</t>
  </si>
  <si>
    <t>QUI.Cocora</t>
  </si>
  <si>
    <t>RIS.Country</t>
  </si>
  <si>
    <t>STA.El Penon</t>
  </si>
  <si>
    <t>SND.Capitanejo</t>
  </si>
  <si>
    <t>SIN.La Candelaria</t>
  </si>
  <si>
    <t>SOA.Icollantas-2</t>
  </si>
  <si>
    <t>SUC.Corozal-2</t>
  </si>
  <si>
    <t>TOL.Castilla</t>
  </si>
  <si>
    <t>TUL.Salesiano</t>
  </si>
  <si>
    <t>TUN.Las Americas</t>
  </si>
  <si>
    <t>VAL.Bavaria</t>
  </si>
  <si>
    <t>VAD.Divino Nino-2</t>
  </si>
  <si>
    <t>VCO.Cano Tigre</t>
  </si>
  <si>
    <t>YOP.El Libertador</t>
  </si>
  <si>
    <t>ANT.Andes-2</t>
  </si>
  <si>
    <t>ARA.Saravena-2</t>
  </si>
  <si>
    <t>ARM.Estadio</t>
  </si>
  <si>
    <t>ATL.La Pena</t>
  </si>
  <si>
    <t>BCA.Pte Elevado</t>
  </si>
  <si>
    <t>BAR.Americas-2</t>
  </si>
  <si>
    <t>BOG.Aeropuerto</t>
  </si>
  <si>
    <t>BOL.Canaveral</t>
  </si>
  <si>
    <t>BOY.Campohermoso</t>
  </si>
  <si>
    <t>BUC.CAC Centro</t>
  </si>
  <si>
    <t>CAD.Bajo Tablazo</t>
  </si>
  <si>
    <t>CAL.Apache</t>
  </si>
  <si>
    <t>CAQ.Penas Coloradas</t>
  </si>
  <si>
    <t>CAR.Bocagrande-2 (P1)</t>
  </si>
  <si>
    <t>CAS.Gaviotas</t>
  </si>
  <si>
    <t>CAU.Corinto</t>
  </si>
  <si>
    <t>CES.Bosconia</t>
  </si>
  <si>
    <t>CHO.Docordo</t>
  </si>
  <si>
    <t>COR.Cerete-4</t>
  </si>
  <si>
    <t>CUC.Canal Bogota</t>
  </si>
  <si>
    <t>CUN.Autodromo</t>
  </si>
  <si>
    <t>DUI.Trinidad</t>
  </si>
  <si>
    <t>FLO.Los Pinos-2</t>
  </si>
  <si>
    <t>GUJ.Dibulla</t>
  </si>
  <si>
    <t>HUI.Colombia-2</t>
  </si>
  <si>
    <t>IBG.El Carmen</t>
  </si>
  <si>
    <t>MAG.Chivolo</t>
  </si>
  <si>
    <t>MAN.Confamiliares</t>
  </si>
  <si>
    <t>MED.Altavista</t>
  </si>
  <si>
    <t>MET.Ariari-3</t>
  </si>
  <si>
    <t>MON.Chuchurubi</t>
  </si>
  <si>
    <t>NAR.Cartago</t>
  </si>
  <si>
    <t>NEI.Gaitana-2</t>
  </si>
  <si>
    <t>NOR.Convencion-2</t>
  </si>
  <si>
    <t>PAL.San Carlos</t>
  </si>
  <si>
    <t>PAS.Estadio</t>
  </si>
  <si>
    <t>PER.Ciudad Victoria</t>
  </si>
  <si>
    <t>POP.La Playa</t>
  </si>
  <si>
    <t>PUT.Pto Caicedo</t>
  </si>
  <si>
    <t>QUI.Comfenalco</t>
  </si>
  <si>
    <t>RIS.El Espanol</t>
  </si>
  <si>
    <t>STA.Gaira</t>
  </si>
  <si>
    <t>SND.Carcasi</t>
  </si>
  <si>
    <t>SIN.La Esperanza</t>
  </si>
  <si>
    <t>SOA.La Chucua</t>
  </si>
  <si>
    <t>SUC.Corozal-3</t>
  </si>
  <si>
    <t>TOL.Chaparral</t>
  </si>
  <si>
    <t>TUL.San Fernando</t>
  </si>
  <si>
    <t>TUN.Las Nieves</t>
  </si>
  <si>
    <t>VAL.Bitaco</t>
  </si>
  <si>
    <t>VAD.El Viajero</t>
  </si>
  <si>
    <t>VCO.Capachos</t>
  </si>
  <si>
    <t>YOP.El Oasis</t>
  </si>
  <si>
    <t>ANT.Angelopolis</t>
  </si>
  <si>
    <t>ARA.Saravena-3</t>
  </si>
  <si>
    <t>ARM.Estadio Centenario</t>
  </si>
  <si>
    <t>ATL.Los Pendales</t>
  </si>
  <si>
    <t>BCA.Pte Elevado-2</t>
  </si>
  <si>
    <t>BAR.Asuncion</t>
  </si>
  <si>
    <t>BOG.Aeropuerto-2</t>
  </si>
  <si>
    <t>BOL.Cantagallo</t>
  </si>
  <si>
    <t>BOY.Cano Negro</t>
  </si>
  <si>
    <t>BUC.Cacique</t>
  </si>
  <si>
    <t>CAD.Belalcazar</t>
  </si>
  <si>
    <t>CAL.Apio Indoor</t>
  </si>
  <si>
    <t>CAQ.Plaza Neiva</t>
  </si>
  <si>
    <t>CAR.Bocagrande-2 (P2)</t>
  </si>
  <si>
    <t>CAS.Hato Corozal</t>
  </si>
  <si>
    <t>CAU.Depresion</t>
  </si>
  <si>
    <t>CES.Bosconia-2</t>
  </si>
  <si>
    <t>CHO.El Valle</t>
  </si>
  <si>
    <t>COR.Cerete-5</t>
  </si>
  <si>
    <t>CUC.Caobos</t>
  </si>
  <si>
    <t>CUN.Barval</t>
  </si>
  <si>
    <t>FLO.Malvinas</t>
  </si>
  <si>
    <t>GUJ.Distraccion</t>
  </si>
  <si>
    <t>HUI.Ecopetrol</t>
  </si>
  <si>
    <t>IBG.Enertolima</t>
  </si>
  <si>
    <t>MAG.Chivolo-2</t>
  </si>
  <si>
    <t>MAN.El Carmen</t>
  </si>
  <si>
    <t>MED.Altavista Parte Alta</t>
  </si>
  <si>
    <t>MET.Ariari-4</t>
  </si>
  <si>
    <t>MON.Costa de oro</t>
  </si>
  <si>
    <t>NAR.Casabuey</t>
  </si>
  <si>
    <t>NEI.Galindo</t>
  </si>
  <si>
    <t>NOR.Cucutilla</t>
  </si>
  <si>
    <t>PAL.San Pedro</t>
  </si>
  <si>
    <t>PAS.Exito</t>
  </si>
  <si>
    <t>PER.Coliseo</t>
  </si>
  <si>
    <t>POP.Lacteos</t>
  </si>
  <si>
    <t>PUT.Pto Colon</t>
  </si>
  <si>
    <t>QUI.Cordoba</t>
  </si>
  <si>
    <t>RIS.El Nudo</t>
  </si>
  <si>
    <t>STA.La Gloria</t>
  </si>
  <si>
    <t>SND.Carmen del Chucuri</t>
  </si>
  <si>
    <t>SIN.La Manga</t>
  </si>
  <si>
    <t>SOA.Leon XIII</t>
  </si>
  <si>
    <t>SUC.Corozal-3 (P2)</t>
  </si>
  <si>
    <t>TOL.Chaparral-2</t>
  </si>
  <si>
    <t>TUL.Variante</t>
  </si>
  <si>
    <t>TUN.Libertador</t>
  </si>
  <si>
    <t>VAL.Bocana</t>
  </si>
  <si>
    <t>VAD.Festival-1</t>
  </si>
  <si>
    <t>VCO.CAPACHOS-2</t>
  </si>
  <si>
    <t>YOP.El Oasis-2</t>
  </si>
  <si>
    <t>ANT.Angostura</t>
  </si>
  <si>
    <t>ARA.Saravena-4</t>
  </si>
  <si>
    <t>ARM.Exposiciones</t>
  </si>
  <si>
    <t>ATL.Luruaco</t>
  </si>
  <si>
    <t>BCA.Terminal</t>
  </si>
  <si>
    <t>BAR.Autotropical</t>
  </si>
  <si>
    <t>BOG.Alameda</t>
  </si>
  <si>
    <t>BOL.Carmen Bolivar</t>
  </si>
  <si>
    <t>BOY.Cerinza</t>
  </si>
  <si>
    <t>BUC.Calle 45</t>
  </si>
  <si>
    <t>CAD.Bolivia</t>
  </si>
  <si>
    <t>CAL.Aranjuez</t>
  </si>
  <si>
    <t>CAQ.Pto Rico</t>
  </si>
  <si>
    <t>CAR.Bocagrande-2 (P3)</t>
  </si>
  <si>
    <t>CAS.La Chaparrera</t>
  </si>
  <si>
    <t>CAU.Dominguillo</t>
  </si>
  <si>
    <t>CES.Bosconia-3</t>
  </si>
  <si>
    <t>CHO.Guarato</t>
  </si>
  <si>
    <t>COR.Cerro Matoso</t>
  </si>
  <si>
    <t>CUC.Carora</t>
  </si>
  <si>
    <t>CUN.Belstar</t>
  </si>
  <si>
    <t>FLO.Porvenir</t>
  </si>
  <si>
    <t>GUJ.Early Star</t>
  </si>
  <si>
    <t>HUI.El Grifo</t>
  </si>
  <si>
    <t>IBG.Estadio</t>
  </si>
  <si>
    <t>MAG.Cienaga-1</t>
  </si>
  <si>
    <t>MAN.Fatima</t>
  </si>
  <si>
    <t>MED.Altos de Calasanz</t>
  </si>
  <si>
    <t>MET.Ariari-5</t>
  </si>
  <si>
    <t>MON.El Dorado</t>
  </si>
  <si>
    <t>NAR.Cerro Paramo</t>
  </si>
  <si>
    <t>NEI.Guaduales</t>
  </si>
  <si>
    <t>NOR.Cucutilla-2</t>
  </si>
  <si>
    <t>PAL.Uribe Uribe</t>
  </si>
  <si>
    <t>PAS.Inem</t>
  </si>
  <si>
    <t>PER.Comfamiliar</t>
  </si>
  <si>
    <t>POP.Ladera</t>
  </si>
  <si>
    <t>PUT.Pto Guzman</t>
  </si>
  <si>
    <t>QUI.Cordoba Parque</t>
  </si>
  <si>
    <t>RIS.Filo Bonito</t>
  </si>
  <si>
    <t>STA.La Quemada</t>
  </si>
  <si>
    <t>SND.Centro Ecopetrol</t>
  </si>
  <si>
    <t>SIN.La Pajuela</t>
  </si>
  <si>
    <t>SOA.Leon XIII-2</t>
  </si>
  <si>
    <t>SUC.Corozal-4</t>
  </si>
  <si>
    <t>TOL.Chaparral-4</t>
  </si>
  <si>
    <t>TUL.Victoria</t>
  </si>
  <si>
    <t>TUN.Monumento</t>
  </si>
  <si>
    <t>VAL.Bolivar</t>
  </si>
  <si>
    <t>VAD.Festival-2</t>
  </si>
  <si>
    <t>VCO.Catama</t>
  </si>
  <si>
    <t>YOP.El Paraiso</t>
  </si>
  <si>
    <t>ANT.Anori</t>
  </si>
  <si>
    <t>ARA.Tame</t>
  </si>
  <si>
    <t>ARM.Granada</t>
  </si>
  <si>
    <t>ATL.Malambo</t>
  </si>
  <si>
    <t>BCA.Terminal-2</t>
  </si>
  <si>
    <t>BAR.Banco Popular</t>
  </si>
  <si>
    <t>BOG.Alameda-2</t>
  </si>
  <si>
    <t>BOL.Carmen Bolivar-2</t>
  </si>
  <si>
    <t>BOY.Chiquinquira-1</t>
  </si>
  <si>
    <t>BUC.Campo Hermoso</t>
  </si>
  <si>
    <t>CAD.Bonafont</t>
  </si>
  <si>
    <t>CAL.Aristi</t>
  </si>
  <si>
    <t>CAQ.Pto Rico-2</t>
  </si>
  <si>
    <t>CAR.Bocagrande-3</t>
  </si>
  <si>
    <t>CAS.La Chaparrera Via Pore</t>
  </si>
  <si>
    <t>CAU.El Bordo</t>
  </si>
  <si>
    <t>CES.Calabaza</t>
  </si>
  <si>
    <t>CHO.Istmina</t>
  </si>
  <si>
    <t>COR.Chima</t>
  </si>
  <si>
    <t>CUC.CC Bolivar</t>
  </si>
  <si>
    <t>CUN.Bojaca</t>
  </si>
  <si>
    <t>FLO.Ricaurte</t>
  </si>
  <si>
    <t>GUJ.El Molino</t>
  </si>
  <si>
    <t>HUI.El Meson</t>
  </si>
  <si>
    <t>IBG.Ferrocarril</t>
  </si>
  <si>
    <t>MAG.Cienaga-2</t>
  </si>
  <si>
    <t>MAN.Feria de Manizales</t>
  </si>
  <si>
    <t>MED.Altos de San Diego</t>
  </si>
  <si>
    <t>MET.Ariari-6</t>
  </si>
  <si>
    <t>MON.El Laguito</t>
  </si>
  <si>
    <t>NAR.Chachagui</t>
  </si>
  <si>
    <t>NEI.Ipanema</t>
  </si>
  <si>
    <t>NOR.Durania</t>
  </si>
  <si>
    <t>PAS.Laureles</t>
  </si>
  <si>
    <t>PER.Consota</t>
  </si>
  <si>
    <t>POP.Las Ferias</t>
  </si>
  <si>
    <t>PUT.Pto Leguizamo</t>
  </si>
  <si>
    <t>QUI.Cruces</t>
  </si>
  <si>
    <t>RIS.Florida</t>
  </si>
  <si>
    <t>STA.Las Americas (P1)</t>
  </si>
  <si>
    <t>SND.Cepita</t>
  </si>
  <si>
    <t>SIN.Laureles</t>
  </si>
  <si>
    <t>SOA.Llano Grande</t>
  </si>
  <si>
    <t>SUC.Covenas</t>
  </si>
  <si>
    <t>TOL.Chenche</t>
  </si>
  <si>
    <t>TUN.Muiscas</t>
  </si>
  <si>
    <t>VAL.Bolivar-2</t>
  </si>
  <si>
    <t>VAD.Garupal</t>
  </si>
  <si>
    <t>VCO.Catama-2</t>
  </si>
  <si>
    <t>YOP.El Progreso-2</t>
  </si>
  <si>
    <t>ANT.Antioquia</t>
  </si>
  <si>
    <t>ARA.Tame-2</t>
  </si>
  <si>
    <t>ARM.IBG Indoor</t>
  </si>
  <si>
    <t>ATL.Malambo-3</t>
  </si>
  <si>
    <t>BCA.Zona Comercial</t>
  </si>
  <si>
    <t>BAR.Boston</t>
  </si>
  <si>
    <t>BOG.Alameda-3</t>
  </si>
  <si>
    <t>BOL.Carmen Bolivar-3</t>
  </si>
  <si>
    <t>BOY.Chiquinquira-2</t>
  </si>
  <si>
    <t>BUC.Canaveral</t>
  </si>
  <si>
    <t>CAD.Chinchina-1</t>
  </si>
  <si>
    <t>CAL.Arroyohondo</t>
  </si>
  <si>
    <t>CAQ.Remolinos</t>
  </si>
  <si>
    <t>CAR.Bosque-1</t>
  </si>
  <si>
    <t>CAS.La Chaparrera-2</t>
  </si>
  <si>
    <t>CAU.El Cairo</t>
  </si>
  <si>
    <t>CES.Calenturitas</t>
  </si>
  <si>
    <t>CHO.Istmina-2</t>
  </si>
  <si>
    <t>COR.Chinu</t>
  </si>
  <si>
    <t>CUC.CC Ventura Plaza</t>
  </si>
  <si>
    <t>CUN.Boqueron</t>
  </si>
  <si>
    <t>FLO.Terminal</t>
  </si>
  <si>
    <t>GUJ.El Pajaro</t>
  </si>
  <si>
    <t>HUI.Eureka</t>
  </si>
  <si>
    <t>IBG.Gaviota</t>
  </si>
  <si>
    <t>MAG.Cienaga-3</t>
  </si>
  <si>
    <t>MAN.Fundadores</t>
  </si>
  <si>
    <t>MED.Altos de San Diego-2 H2</t>
  </si>
  <si>
    <t>MET.Ariari-8</t>
  </si>
  <si>
    <t>MON.El Puente</t>
  </si>
  <si>
    <t>NAR.Chapal</t>
  </si>
  <si>
    <t>NEI.La Toma</t>
  </si>
  <si>
    <t>NOR.Ecopetrol Tibu</t>
  </si>
  <si>
    <t>PAS.Lunas</t>
  </si>
  <si>
    <t>PER.Corocito</t>
  </si>
  <si>
    <t>POP.Maria Mala</t>
  </si>
  <si>
    <t>PUT.Pto Leguizamo-2</t>
  </si>
  <si>
    <t>QUI.El Caimo</t>
  </si>
  <si>
    <t>RIS.Galicia</t>
  </si>
  <si>
    <t>STA.Ley</t>
  </si>
  <si>
    <t>SND.Cerrito</t>
  </si>
  <si>
    <t>SIN.Los Bloques</t>
  </si>
  <si>
    <t>SOA.Porvenir</t>
  </si>
  <si>
    <t>SUC.Covenas-2</t>
  </si>
  <si>
    <t>TOL.Chicoral</t>
  </si>
  <si>
    <t>TUN.Patriotas</t>
  </si>
  <si>
    <t>VAL.Bucaneros Indoor</t>
  </si>
  <si>
    <t>VAD.Hurtado</t>
  </si>
  <si>
    <t>VCO.Catama-3</t>
  </si>
  <si>
    <t>YOP.El Triunfo</t>
  </si>
  <si>
    <t>ANT.Anza</t>
  </si>
  <si>
    <t>ARA.Tame-3</t>
  </si>
  <si>
    <t>ARM.Industrial</t>
  </si>
  <si>
    <t>ATL.Manati</t>
  </si>
  <si>
    <t>BAR.Brigada</t>
  </si>
  <si>
    <t>BOG.Alamos-1</t>
  </si>
  <si>
    <t>BOL.Carreto</t>
  </si>
  <si>
    <t>BOY.Chiquinquira-3</t>
  </si>
  <si>
    <t>BUC.CC Cabecera</t>
  </si>
  <si>
    <t>CAD.Chinchina-2</t>
  </si>
  <si>
    <t>CAL.Atanasio</t>
  </si>
  <si>
    <t>CAQ.Rionegro</t>
  </si>
  <si>
    <t>CAR.Bosque-2</t>
  </si>
  <si>
    <t>CAS.La Salina</t>
  </si>
  <si>
    <t>CAU.El Palo</t>
  </si>
  <si>
    <t>CES.Calenturitas-2</t>
  </si>
  <si>
    <t>CHO.Jurado</t>
  </si>
  <si>
    <t>COR.Chinu-2</t>
  </si>
  <si>
    <t>CUC.Centro</t>
  </si>
  <si>
    <t>CUN.Bosque de Bellavista</t>
  </si>
  <si>
    <t>FLO.Via Neiva</t>
  </si>
  <si>
    <t>GUJ.El Retorno</t>
  </si>
  <si>
    <t>HUI.Fortalecillas</t>
  </si>
  <si>
    <t>IBG.Guabinal</t>
  </si>
  <si>
    <t>MAG.Concordia</t>
  </si>
  <si>
    <t>MAN.Galeria</t>
  </si>
  <si>
    <t>MED.Altos de San Diego-2:H1</t>
  </si>
  <si>
    <t>MET.Barcelona</t>
  </si>
  <si>
    <t>MON.Feria</t>
  </si>
  <si>
    <t>NAR.Chiles Panam</t>
  </si>
  <si>
    <t>NEI.Las Brisas</t>
  </si>
  <si>
    <t>NOR.El Carmen</t>
  </si>
  <si>
    <t>PAS.Macondino</t>
  </si>
  <si>
    <t>PER.Cuba-1</t>
  </si>
  <si>
    <t>POP.Matamoros</t>
  </si>
  <si>
    <t>PUT.Puerto Ospina</t>
  </si>
  <si>
    <t>QUI.El Chaquiro</t>
  </si>
  <si>
    <t>RIS.Guatica</t>
  </si>
  <si>
    <t>STA.Libertadores</t>
  </si>
  <si>
    <t>SND.Cerro Aurora</t>
  </si>
  <si>
    <t>SIN.Mochila</t>
  </si>
  <si>
    <t>SOA.Porvenir-2</t>
  </si>
  <si>
    <t>SUC.Covenas-3</t>
  </si>
  <si>
    <t>TOL.Chicoral-2</t>
  </si>
  <si>
    <t>TUN.Plaza de Mercado</t>
  </si>
  <si>
    <t>VAL.Bugalagrande</t>
  </si>
  <si>
    <t>VAD.Las Nevadas</t>
  </si>
  <si>
    <t>VCO.Catama-4</t>
  </si>
  <si>
    <t>YOP.Gobernacion</t>
  </si>
  <si>
    <t>ANT.Apartado</t>
  </si>
  <si>
    <t>ARA.Tame-4</t>
  </si>
  <si>
    <t>ARM.La Maria</t>
  </si>
  <si>
    <t>ATL.Molinero</t>
  </si>
  <si>
    <t>BAR.Buenavista-1</t>
  </si>
  <si>
    <t>BOG.Alamos-2</t>
  </si>
  <si>
    <t>BOL.Cerro Maco</t>
  </si>
  <si>
    <t>BOY.Chiquinquira-4</t>
  </si>
  <si>
    <t>BUC.Cenfer</t>
  </si>
  <si>
    <t>CAD.Chinchina-3</t>
  </si>
  <si>
    <t>CAL.Autonoma</t>
  </si>
  <si>
    <t>CAQ.San Jose del Fragua</t>
  </si>
  <si>
    <t>CAR.Bosquecito</t>
  </si>
  <si>
    <t>CAS.La Venturosa</t>
  </si>
  <si>
    <t>CAU.El Plateado</t>
  </si>
  <si>
    <t>CES.Caracoli</t>
  </si>
  <si>
    <t>CHO.Lloro</t>
  </si>
  <si>
    <t>COR.Chinu-3</t>
  </si>
  <si>
    <t>CUC.Centro-2</t>
  </si>
  <si>
    <t>CUN.Brinsa</t>
  </si>
  <si>
    <t>FLO.Villa Monica</t>
  </si>
  <si>
    <t>GUJ.Flor de la Guajira</t>
  </si>
  <si>
    <t>HUI.Garzon-1</t>
  </si>
  <si>
    <t>IBG.Jardin</t>
  </si>
  <si>
    <t>MAG.Don Diego</t>
  </si>
  <si>
    <t>MAN.Hospital de Caldas</t>
  </si>
  <si>
    <t>MED.Altos del Escobero:H1</t>
  </si>
  <si>
    <t>MET.Barranca de Upia</t>
  </si>
  <si>
    <t>MON.Galilea</t>
  </si>
  <si>
    <t>NAR.Consaca</t>
  </si>
  <si>
    <t>NEI.Las Palmas</t>
  </si>
  <si>
    <t>NOR.El Tarra</t>
  </si>
  <si>
    <t>PAS.Morasurco</t>
  </si>
  <si>
    <t>PER.Cuba-2</t>
  </si>
  <si>
    <t>POP.Moscopan</t>
  </si>
  <si>
    <t>PUT.San Miguel</t>
  </si>
  <si>
    <t>QUI.Filandia</t>
  </si>
  <si>
    <t>RIS.Hato Viejo</t>
  </si>
  <si>
    <t>STA.Mamatoco</t>
  </si>
  <si>
    <t>SND.Charala</t>
  </si>
  <si>
    <t>SIN.Plaza Majagual</t>
  </si>
  <si>
    <t>SOA.San Marcos:H1</t>
  </si>
  <si>
    <t>SUC.Covenas-5</t>
  </si>
  <si>
    <t>TOL.Coello Cocora</t>
  </si>
  <si>
    <t>TUN.Runta</t>
  </si>
  <si>
    <t>VAL.Bugalagrande-2</t>
  </si>
  <si>
    <t>VAD.Los Musicos</t>
  </si>
  <si>
    <t>VCO.Caudal Occidental</t>
  </si>
  <si>
    <t>YOP.La Amistad</t>
  </si>
  <si>
    <t>ANT.Apartado Norte-2</t>
  </si>
  <si>
    <t>ARM.La Milagrosa</t>
  </si>
  <si>
    <t>ATL.Palmar de Varela</t>
  </si>
  <si>
    <t>BAR.Buenavista-2</t>
  </si>
  <si>
    <t>BOG.Alborada</t>
  </si>
  <si>
    <t>BOL.Cicuco</t>
  </si>
  <si>
    <t>BOY.Chiquinquira-5</t>
  </si>
  <si>
    <t>BUC.Centro</t>
  </si>
  <si>
    <t>CAD.Chinchina-4</t>
  </si>
  <si>
    <t>CAL.BancoMujer Indoor</t>
  </si>
  <si>
    <t>CAQ.San Vicente</t>
  </si>
  <si>
    <t>CAR.C. Amurallado</t>
  </si>
  <si>
    <t>CAS.Los Venados</t>
  </si>
  <si>
    <t>CAU.El Tambo</t>
  </si>
  <si>
    <t>CES.Carbones de la Jagua-1</t>
  </si>
  <si>
    <t>CHO.Medio Baudo</t>
  </si>
  <si>
    <t>COR.Chinu-4</t>
  </si>
  <si>
    <t>CUC.Cesi</t>
  </si>
  <si>
    <t>CUN.Cabrera</t>
  </si>
  <si>
    <t>GUJ.Flor Paraiso</t>
  </si>
  <si>
    <t>HUI.Garzon-2</t>
  </si>
  <si>
    <t>IBG.Jardin-2</t>
  </si>
  <si>
    <t>MAG.El Banco-1</t>
  </si>
  <si>
    <t>MAN.La Carola</t>
  </si>
  <si>
    <t>MED.Altos del Escobero:H3</t>
  </si>
  <si>
    <t>MET.Bella Suiza</t>
  </si>
  <si>
    <t>MON.Holanda</t>
  </si>
  <si>
    <t>NAR.Cordoba</t>
  </si>
  <si>
    <t>NEI.Limonar</t>
  </si>
  <si>
    <t>NOR.Gramalote</t>
  </si>
  <si>
    <t>PAS.Plazuelas</t>
  </si>
  <si>
    <t>PER.Cuba-3</t>
  </si>
  <si>
    <t>POP.Pandiguando</t>
  </si>
  <si>
    <t>PUT.Santana</t>
  </si>
  <si>
    <t>QUI.Filandia Parque</t>
  </si>
  <si>
    <t>RIS.Huertas</t>
  </si>
  <si>
    <t>STA.Manzanares</t>
  </si>
  <si>
    <t>SND.Charala-2</t>
  </si>
  <si>
    <t>SIN.Santa Cecilia</t>
  </si>
  <si>
    <t>SOA.San Marcos:H2</t>
  </si>
  <si>
    <t>SUC.El Mamon</t>
  </si>
  <si>
    <t>TOL.Coello-2</t>
  </si>
  <si>
    <t>TUN.San Ignacio</t>
  </si>
  <si>
    <t>VAL.Caballeros</t>
  </si>
  <si>
    <t>VAD.Mayales</t>
  </si>
  <si>
    <t>VCO.Centauros</t>
  </si>
  <si>
    <t>YOP.La Esperanza</t>
  </si>
  <si>
    <t>ANT.Apartado Sur</t>
  </si>
  <si>
    <t>ARM.La Patria</t>
  </si>
  <si>
    <t>ATL.Pimsa</t>
  </si>
  <si>
    <t>BAR.Buenavista-2 (P2)</t>
  </si>
  <si>
    <t>BOG.Alcala</t>
  </si>
  <si>
    <t>BOL.Clemencia</t>
  </si>
  <si>
    <t>BOY.Chiquinquira-6</t>
  </si>
  <si>
    <t>BUC.Centro-2</t>
  </si>
  <si>
    <t>CAD.Chinchina-5</t>
  </si>
  <si>
    <t>CAL.Banderas</t>
  </si>
  <si>
    <t>CAQ.San Vicente-2</t>
  </si>
  <si>
    <t>CAR.CAC Bocagrande</t>
  </si>
  <si>
    <t>CAS.Mani</t>
  </si>
  <si>
    <t>CAU.El Tambo-2</t>
  </si>
  <si>
    <t>CES.Casacara</t>
  </si>
  <si>
    <t>CHO.Medio San Juan Andagoya</t>
  </si>
  <si>
    <t>COR.Cienaga de Oro</t>
  </si>
  <si>
    <t>CUC.Chapinero</t>
  </si>
  <si>
    <t>CUN.Cachipay</t>
  </si>
  <si>
    <t>GUJ.Fonseca</t>
  </si>
  <si>
    <t>HUI.Garzon-3</t>
  </si>
  <si>
    <t>IBG.Jordan</t>
  </si>
  <si>
    <t>MAG.El Banco-2</t>
  </si>
  <si>
    <t>MAN.La Enea</t>
  </si>
  <si>
    <t>MED.Andalucia</t>
  </si>
  <si>
    <t>MET.Cabuyaro</t>
  </si>
  <si>
    <t>MON.Industrial</t>
  </si>
  <si>
    <t>NAR.Cruz de Amarillo</t>
  </si>
  <si>
    <t>NEI.Manzanares BSC</t>
  </si>
  <si>
    <t>NOR.Hacari</t>
  </si>
  <si>
    <t>PAS.Popular</t>
  </si>
  <si>
    <t>PER.Cuba-4</t>
  </si>
  <si>
    <t>POP.Portales</t>
  </si>
  <si>
    <t>PUT.Santana-2</t>
  </si>
  <si>
    <t>QUI.Galeria Calarca</t>
  </si>
  <si>
    <t>RIS.La Celia</t>
  </si>
  <si>
    <t>STA.Mercado</t>
  </si>
  <si>
    <t>SND.Charta</t>
  </si>
  <si>
    <t>SIN.Sincelejo</t>
  </si>
  <si>
    <t>SOA.San Mateo-1</t>
  </si>
  <si>
    <t>SUC.El Naranjo</t>
  </si>
  <si>
    <t>TOL.Combeima</t>
  </si>
  <si>
    <t>TUN.San Laureano-1</t>
  </si>
  <si>
    <t>VAL.Cabuyal</t>
  </si>
  <si>
    <t>VAD.Novalito</t>
  </si>
  <si>
    <t>VCO.Centro</t>
  </si>
  <si>
    <t>YOP.La Esperanza-2</t>
  </si>
  <si>
    <t>ANT.Apartado-2</t>
  </si>
  <si>
    <t>ARM.Laureles</t>
  </si>
  <si>
    <t>ATL.Piojo</t>
  </si>
  <si>
    <t>BAR.Buenavista-2 (P3)</t>
  </si>
  <si>
    <t>BOG.Alcazares</t>
  </si>
  <si>
    <t>BOL.Cordoba</t>
  </si>
  <si>
    <t>BOY.Chiquinquira-7</t>
  </si>
  <si>
    <t>BUC.Centro-3</t>
  </si>
  <si>
    <t>CAD.Cocorondo</t>
  </si>
  <si>
    <t>CAL.Belalcazar</t>
  </si>
  <si>
    <t>CAQ.San Vicente-3</t>
  </si>
  <si>
    <t>CAR.Cadetes (P1)</t>
  </si>
  <si>
    <t>CAS.Monterralo</t>
  </si>
  <si>
    <t>CAU.Ensenillo</t>
  </si>
  <si>
    <t>CES.Chimichagua</t>
  </si>
  <si>
    <t>CHO.Novita</t>
  </si>
  <si>
    <t>COR.Cienaga de Oro-2</t>
  </si>
  <si>
    <t>CUC.Colsag</t>
  </si>
  <si>
    <t>CUN.Cajica</t>
  </si>
  <si>
    <t>GUJ.Fonseca-2</t>
  </si>
  <si>
    <t>HUI.Garzon-4</t>
  </si>
  <si>
    <t>IBG.La Campina</t>
  </si>
  <si>
    <t>MAG.El Banco-3</t>
  </si>
  <si>
    <t>MAN.La Estrella</t>
  </si>
  <si>
    <t>MED.Antonio Zea-1</t>
  </si>
  <si>
    <t>MET.Campo Rubiales</t>
  </si>
  <si>
    <t>MON.La Castellana</t>
  </si>
  <si>
    <t>NAR.Cujacal</t>
  </si>
  <si>
    <t>NEI.Parque</t>
  </si>
  <si>
    <t>NOR.Iscala</t>
  </si>
  <si>
    <t>PAS.San Vicente</t>
  </si>
  <si>
    <t>PER.Dosquebradas-1</t>
  </si>
  <si>
    <t>POP.Terminal</t>
  </si>
  <si>
    <t>PUT.Sibundoy</t>
  </si>
  <si>
    <t>QUI.Genova</t>
  </si>
  <si>
    <t>RIS.La Celia-2</t>
  </si>
  <si>
    <t>STA.Pando</t>
  </si>
  <si>
    <t>SND.Chima</t>
  </si>
  <si>
    <t>SIN.Sincelejo 7</t>
  </si>
  <si>
    <t>SOA.San Mateo-2</t>
  </si>
  <si>
    <t>SUC.El Palmito</t>
  </si>
  <si>
    <t>TOL.Condominios</t>
  </si>
  <si>
    <t>TUN.San Rafael</t>
  </si>
  <si>
    <t>VAL.Caicedonia</t>
  </si>
  <si>
    <t>VAD.Parque de la Leyenda</t>
  </si>
  <si>
    <t>VCO.Cruz Roja</t>
  </si>
  <si>
    <t>YOP.Los Helechos</t>
  </si>
  <si>
    <t>ANT.Apartado-3</t>
  </si>
  <si>
    <t>ARM.Liceo Ingles</t>
  </si>
  <si>
    <t>ATL.Piojo-2</t>
  </si>
  <si>
    <t>BAR.Buenos Aires</t>
  </si>
  <si>
    <t>BOG.Aldea Fontibon</t>
  </si>
  <si>
    <t>BOL.Cruz Viso</t>
  </si>
  <si>
    <t>BOY.Chiquiza</t>
  </si>
  <si>
    <t>BUC.Chicamocha</t>
  </si>
  <si>
    <t>CAD.Dorada Ferias</t>
  </si>
  <si>
    <t>CAL.Bellavista</t>
  </si>
  <si>
    <t>CAQ.Santa Fe</t>
  </si>
  <si>
    <t>CAR.Cadetes (P2)</t>
  </si>
  <si>
    <t>CAS.Monterrey</t>
  </si>
  <si>
    <t>CAU.Florencia</t>
  </si>
  <si>
    <t>CES.Chiriguana</t>
  </si>
  <si>
    <t>CHO.Nuqui</t>
  </si>
  <si>
    <t>COR.Cienaga de Oro-3</t>
  </si>
  <si>
    <t>CUC.Comuneros</t>
  </si>
  <si>
    <t>CUN.Cajica-2</t>
  </si>
  <si>
    <t>GUJ.Galan</t>
  </si>
  <si>
    <t>HUI.Gigante</t>
  </si>
  <si>
    <t>IBG.La Estacion</t>
  </si>
  <si>
    <t>MAG.El Banco-4</t>
  </si>
  <si>
    <t>MAN.La Feria</t>
  </si>
  <si>
    <t>MED.Antonio Zea-2</t>
  </si>
  <si>
    <t>MET.Campo Rubiales-3</t>
  </si>
  <si>
    <t>MON.La Castellana Hijo 1</t>
  </si>
  <si>
    <t>NAR.Cumbal</t>
  </si>
  <si>
    <t>NEI.Rosales</t>
  </si>
  <si>
    <t>NOR.Juan Frio</t>
  </si>
  <si>
    <t>PAS.Santa Barbara</t>
  </si>
  <si>
    <t>PER.Dosquebradas-2</t>
  </si>
  <si>
    <t>POP.Torres</t>
  </si>
  <si>
    <t>PUT.Sibundoy-2</t>
  </si>
  <si>
    <t>QUI.Genova Parque</t>
  </si>
  <si>
    <t>RIS.La Cruz</t>
  </si>
  <si>
    <t>STA.Pando-2</t>
  </si>
  <si>
    <t>SND.Chucuri</t>
  </si>
  <si>
    <t>SIN.Sincelejo-7</t>
  </si>
  <si>
    <t>SOA.Soacha-1</t>
  </si>
  <si>
    <t>SUC.El Pinal</t>
  </si>
  <si>
    <t>TOL.Coyaima</t>
  </si>
  <si>
    <t>TUN.Santa Rita</t>
  </si>
  <si>
    <t>VAL.Caicedonia-2</t>
  </si>
  <si>
    <t>VAD.Popular Cesar</t>
  </si>
  <si>
    <t>VCO.Darien</t>
  </si>
  <si>
    <t>YOP.Oriente</t>
  </si>
  <si>
    <t>ANT.Apartado-4</t>
  </si>
  <si>
    <t>ARM.Limonar</t>
  </si>
  <si>
    <t>ATL.Polonuevo</t>
  </si>
  <si>
    <t>BAR.Cac Centro</t>
  </si>
  <si>
    <t>BOG.Aldialogistica</t>
  </si>
  <si>
    <t>BOL.El Nispero</t>
  </si>
  <si>
    <t>BOY.Chiscas</t>
  </si>
  <si>
    <t>BUC.Chimita</t>
  </si>
  <si>
    <t>CAD.Dorada Parque</t>
  </si>
  <si>
    <t>CAL.Berlin</t>
  </si>
  <si>
    <t>CAQ.Solano</t>
  </si>
  <si>
    <t>CAR.Calamares</t>
  </si>
  <si>
    <t>CAS.Monterrey-2</t>
  </si>
  <si>
    <t>CAU.Gabriel Lopez</t>
  </si>
  <si>
    <t>CES.Chiriguana-2</t>
  </si>
  <si>
    <t>CHO.Pie de Pepe</t>
  </si>
  <si>
    <t>COR.Cienaga de Oro-4</t>
  </si>
  <si>
    <t>CUC.Comuneros-2</t>
  </si>
  <si>
    <t>CUN.Cajica-3</t>
  </si>
  <si>
    <t>GUJ.Guayacanal</t>
  </si>
  <si>
    <t>HUI.Gigante-2</t>
  </si>
  <si>
    <t>IBG.La Quinta</t>
  </si>
  <si>
    <t>MAG.El Dificil</t>
  </si>
  <si>
    <t>MAN.La Leonora</t>
  </si>
  <si>
    <t>MED.Antonio ZEA-3</t>
  </si>
  <si>
    <t>MET.Canaguaro</t>
  </si>
  <si>
    <t>MON.La Castellana Hijo 4</t>
  </si>
  <si>
    <t>NAR.CUMBAL-2</t>
  </si>
  <si>
    <t>NEI.San Martin</t>
  </si>
  <si>
    <t>NOR.Jurisdicciones</t>
  </si>
  <si>
    <t>PAS.Santa Catalina</t>
  </si>
  <si>
    <t>PER.Dosquebradas-3</t>
  </si>
  <si>
    <t>POP.Tres Cruces</t>
  </si>
  <si>
    <t>PUT.Villa Garzon-1</t>
  </si>
  <si>
    <t>QUI.La Bella</t>
  </si>
  <si>
    <t>RIS.Los Mangos</t>
  </si>
  <si>
    <t>STA.Pastranita</t>
  </si>
  <si>
    <t>SND.Chucuri-2</t>
  </si>
  <si>
    <t>SIN.Venecia</t>
  </si>
  <si>
    <t>SOA.Soacha-2</t>
  </si>
  <si>
    <t>SUC.El Roble</t>
  </si>
  <si>
    <t>TOL.Cunday</t>
  </si>
  <si>
    <t>TUN.Simon Bolivar</t>
  </si>
  <si>
    <t>VAL.Calima</t>
  </si>
  <si>
    <t>VAD.Portagas</t>
  </si>
  <si>
    <t>VCO.El Barzal</t>
  </si>
  <si>
    <t>YOP.Terminal</t>
  </si>
  <si>
    <t>ANT.Aragon</t>
  </si>
  <si>
    <t>ARM.Manantiales</t>
  </si>
  <si>
    <t>ATL.Ponedera</t>
  </si>
  <si>
    <t>BAR.CAC Prado</t>
  </si>
  <si>
    <t>BOG.Alfonso Lopez</t>
  </si>
  <si>
    <t>BOL.El Sudan</t>
  </si>
  <si>
    <t>BOY.Chita</t>
  </si>
  <si>
    <t>BUC.Delicias</t>
  </si>
  <si>
    <t>CAD.Dorada Sur</t>
  </si>
  <si>
    <t>CAL.Boca Junior</t>
  </si>
  <si>
    <t>CAQ.Solita</t>
  </si>
  <si>
    <t>CAR.Camara de Comercio</t>
  </si>
  <si>
    <t>CAS.Monterrey-3</t>
  </si>
  <si>
    <t>CAU.Guachene</t>
  </si>
  <si>
    <t>CES.Copey</t>
  </si>
  <si>
    <t>CHO.Pizarro</t>
  </si>
  <si>
    <t>COR.Corea</t>
  </si>
  <si>
    <t>CUC.Cucuta 75</t>
  </si>
  <si>
    <t>CUN.Cajica-4:H1</t>
  </si>
  <si>
    <t>GUJ.Hato Nuevo</t>
  </si>
  <si>
    <t>HUI.Guadalupe</t>
  </si>
  <si>
    <t>IBG.Libertador</t>
  </si>
  <si>
    <t>MAG.El Pinon</t>
  </si>
  <si>
    <t>MAN.La Nubia</t>
  </si>
  <si>
    <t>MED.Aranjuez</t>
  </si>
  <si>
    <t>MET.Castilla Nueva</t>
  </si>
  <si>
    <t>MON.La Castellana Hijo 5</t>
  </si>
  <si>
    <t>NAR.Cumbitara</t>
  </si>
  <si>
    <t>NEI.San Pedro</t>
  </si>
  <si>
    <t>NOR.La Curva</t>
  </si>
  <si>
    <t>PAS.Santander</t>
  </si>
  <si>
    <t>PER.Estadio</t>
  </si>
  <si>
    <t>POP.Viacrucis</t>
  </si>
  <si>
    <t>PUT.Villa Garzon-2</t>
  </si>
  <si>
    <t>QUI.La Frontera</t>
  </si>
  <si>
    <t>RIS.Marsella</t>
  </si>
  <si>
    <t>STA.Prado</t>
  </si>
  <si>
    <t>SND.Cimitarra</t>
  </si>
  <si>
    <t>SOA.Soacha-4</t>
  </si>
  <si>
    <t>SUC.Galeras</t>
  </si>
  <si>
    <t>TOL.Doima</t>
  </si>
  <si>
    <t>TUN.Uniboyaca</t>
  </si>
  <si>
    <t>VAL.Candelaria</t>
  </si>
  <si>
    <t>VAD.Salguero</t>
  </si>
  <si>
    <t>VCO.El Barzal-2</t>
  </si>
  <si>
    <t>ANT.Arboletes</t>
  </si>
  <si>
    <t>ARM.Montevideo</t>
  </si>
  <si>
    <t>ATL.Prado Mar</t>
  </si>
  <si>
    <t>BAR.Calle 17</t>
  </si>
  <si>
    <t>BOG.Alianza 100</t>
  </si>
  <si>
    <t>BOL.Galerazamba</t>
  </si>
  <si>
    <t>BOY.Chita El trigo</t>
  </si>
  <si>
    <t>BUC.Diamante</t>
  </si>
  <si>
    <t>CAD.Dorada-1</t>
  </si>
  <si>
    <t>CAL.Bosque</t>
  </si>
  <si>
    <t>CAQ.Tres Esquinas</t>
  </si>
  <si>
    <t>CAR.Caracucha</t>
  </si>
  <si>
    <t>CAS.Morichal</t>
  </si>
  <si>
    <t>CAU.Guachicono</t>
  </si>
  <si>
    <t>CES.Costilla</t>
  </si>
  <si>
    <t>CHO.Playa de Oro</t>
  </si>
  <si>
    <t>COR.Cotorra</t>
  </si>
  <si>
    <t>CUC.Cundinamarca</t>
  </si>
  <si>
    <t>CUN.Cajica-4:H2</t>
  </si>
  <si>
    <t>GUJ.Jagua Pilar</t>
  </si>
  <si>
    <t>HUI.Hobo</t>
  </si>
  <si>
    <t>IBG.Licorera</t>
  </si>
  <si>
    <t>MAG.Fundacion-1</t>
  </si>
  <si>
    <t>MAN.La Presentacion</t>
  </si>
  <si>
    <t>MED.Atanasio Girardot</t>
  </si>
  <si>
    <t>MET.Castilla Nueva-2</t>
  </si>
  <si>
    <t>MON.La Castellana Hijo-3</t>
  </si>
  <si>
    <t>NAR.Cumbitara-2</t>
  </si>
  <si>
    <t>NEI.Sur Oriental</t>
  </si>
  <si>
    <t>NOR.La Esperanza</t>
  </si>
  <si>
    <t>PAS.Tamasagra</t>
  </si>
  <si>
    <t>PER.Expofuturo</t>
  </si>
  <si>
    <t>PUT.Villa Garzon-3</t>
  </si>
  <si>
    <t>QUI.La Herradura</t>
  </si>
  <si>
    <t>RIS.Mistrato</t>
  </si>
  <si>
    <t>STA.Rodadero</t>
  </si>
  <si>
    <t>SND.Cimitarra-2</t>
  </si>
  <si>
    <t>SUC.Galeras-2</t>
  </si>
  <si>
    <t>TOL.Dolores</t>
  </si>
  <si>
    <t>VAL.Candelaria-2</t>
  </si>
  <si>
    <t>VAD.San Fernando</t>
  </si>
  <si>
    <t>VCO.El Buque</t>
  </si>
  <si>
    <t>ANT.Arboletes-2</t>
  </si>
  <si>
    <t>ARM.Oro Negro</t>
  </si>
  <si>
    <t>ATL.Pto Colombia</t>
  </si>
  <si>
    <t>BAR.Calle 30</t>
  </si>
  <si>
    <t>BOG.Almaviva</t>
  </si>
  <si>
    <t>BOL.Guamo</t>
  </si>
  <si>
    <t>BOY.Cocuy Carrizales</t>
  </si>
  <si>
    <t>BUC.El Carmen</t>
  </si>
  <si>
    <t>CAD.Dorada-2</t>
  </si>
  <si>
    <t>CAL.Brisas del Limonar</t>
  </si>
  <si>
    <t>CAQ.Valparaiso</t>
  </si>
  <si>
    <t>CAR.Casa de Huespedes</t>
  </si>
  <si>
    <t>CAS.Nunchia</t>
  </si>
  <si>
    <t>CAU.Guambia</t>
  </si>
  <si>
    <t>CES.Cuatro Vientos</t>
  </si>
  <si>
    <t>CHO.Puerto Echeverry</t>
  </si>
  <si>
    <t>COR.Cotorra-2</t>
  </si>
  <si>
    <t>CUC.Diagonal Santander</t>
  </si>
  <si>
    <t>CUN.Calera Centro</t>
  </si>
  <si>
    <t>GUJ.Jagua Pilar-2</t>
  </si>
  <si>
    <t>HUI.Horizonte</t>
  </si>
  <si>
    <t>IBG.Los Tunjos</t>
  </si>
  <si>
    <t>MAG.Fundacion-2</t>
  </si>
  <si>
    <t>MAN.La Sultana</t>
  </si>
  <si>
    <t>MED.Aures</t>
  </si>
  <si>
    <t>MET.Cumaral-1</t>
  </si>
  <si>
    <t>MON.La Coquera</t>
  </si>
  <si>
    <t>NAR.El Charco</t>
  </si>
  <si>
    <t>NEI.SurColombiana</t>
  </si>
  <si>
    <t>NOR.La Gabarra</t>
  </si>
  <si>
    <t>PAS.Terminal</t>
  </si>
  <si>
    <t>PER.Ferrocarril</t>
  </si>
  <si>
    <t>PUT.Yunguillo</t>
  </si>
  <si>
    <t>QUI.La Vieja</t>
  </si>
  <si>
    <t>RIS.Mistrato-2</t>
  </si>
  <si>
    <t>STA.San Luis</t>
  </si>
  <si>
    <t>SND.Cincelada</t>
  </si>
  <si>
    <t>SUC.Guaranda</t>
  </si>
  <si>
    <t>TOL.El Cairo</t>
  </si>
  <si>
    <t>VAL.Cartago-1</t>
  </si>
  <si>
    <t>VAD.Simon Bolivar</t>
  </si>
  <si>
    <t>VCO.El Estero</t>
  </si>
  <si>
    <t>ANT.Argelia</t>
  </si>
  <si>
    <t>ARM.Portal del Quindio</t>
  </si>
  <si>
    <t>ATL.Puerto Giraldo</t>
  </si>
  <si>
    <t>BAR.Calle 70 (P1)</t>
  </si>
  <si>
    <t>BOG.Almendros</t>
  </si>
  <si>
    <t>BOL.Hatillo de Loba</t>
  </si>
  <si>
    <t>BOY.Cocuy-2</t>
  </si>
  <si>
    <t>BUC.El Carmen-2</t>
  </si>
  <si>
    <t>CAD.Dorada-3</t>
  </si>
  <si>
    <t>CAL.Calima</t>
  </si>
  <si>
    <t>CAR.Castellana</t>
  </si>
  <si>
    <t>CAS.Orocue</t>
  </si>
  <si>
    <t>CAU.Guapi</t>
  </si>
  <si>
    <t>CES.Curumani</t>
  </si>
  <si>
    <t>CHO.Rio Iro</t>
  </si>
  <si>
    <t>COR.Cucharal</t>
  </si>
  <si>
    <t>CUC.Divina Pastora</t>
  </si>
  <si>
    <t>CUN.Calera-1</t>
  </si>
  <si>
    <t>GUJ.Katanamana</t>
  </si>
  <si>
    <t>HUI.Iquira</t>
  </si>
  <si>
    <t>IBG.Mandarino</t>
  </si>
  <si>
    <t>MAG.Fundacion-3</t>
  </si>
  <si>
    <t>MAN.Manizales</t>
  </si>
  <si>
    <t>MED.Aves Marias</t>
  </si>
  <si>
    <t>MET.Cumaral-2</t>
  </si>
  <si>
    <t>MON.La Granja</t>
  </si>
  <si>
    <t>NAR.El Diviso</t>
  </si>
  <si>
    <t>NEI.Tenerife</t>
  </si>
  <si>
    <t>NOR.La Parada</t>
  </si>
  <si>
    <t>PAS.Valle de Atriz</t>
  </si>
  <si>
    <t>PER.Fiducentro</t>
  </si>
  <si>
    <t>QUI.Montenegro-1</t>
  </si>
  <si>
    <t>RIS.Mistrato-3</t>
  </si>
  <si>
    <t>STA.Sierra Laguna:H1</t>
  </si>
  <si>
    <t>SND.Cite</t>
  </si>
  <si>
    <t>SUC.La Gallera</t>
  </si>
  <si>
    <t>TOL.El Hatillo</t>
  </si>
  <si>
    <t>VAL.Cartago-10</t>
  </si>
  <si>
    <t>VAD.Universidades</t>
  </si>
  <si>
    <t>VCO.Emporio</t>
  </si>
  <si>
    <t>ANT.Argos</t>
  </si>
  <si>
    <t>ARM.Sena</t>
  </si>
  <si>
    <t>ATL.Repelon</t>
  </si>
  <si>
    <t>BAR.Calle 72</t>
  </si>
  <si>
    <t>BOG.Almonacid</t>
  </si>
  <si>
    <t>BOL.Isla Grande</t>
  </si>
  <si>
    <t>BOY.Combita</t>
  </si>
  <si>
    <t>BUC.El Tejar</t>
  </si>
  <si>
    <t>CAD.El Recreo</t>
  </si>
  <si>
    <t>CAL.Calipso</t>
  </si>
  <si>
    <t>CAR.Castillo Grande</t>
  </si>
  <si>
    <t>CAS.Paz de Ariporo</t>
  </si>
  <si>
    <t>CAU.Hormiguero</t>
  </si>
  <si>
    <t>CES.Curumani-2</t>
  </si>
  <si>
    <t>CHO.Rio Quito</t>
  </si>
  <si>
    <t>COR.El Calao</t>
  </si>
  <si>
    <t>CUC.Dona Nidia</t>
  </si>
  <si>
    <t>CUN.Calera-2</t>
  </si>
  <si>
    <t>GUJ.La Enea</t>
  </si>
  <si>
    <t>HUI.Iquira-2</t>
  </si>
  <si>
    <t>IBG.Matallana</t>
  </si>
  <si>
    <t>MAG.Guamal</t>
  </si>
  <si>
    <t>MAN.Nogales</t>
  </si>
  <si>
    <t>MED.Balsos con 34</t>
  </si>
  <si>
    <t>MET.Cumaral-3</t>
  </si>
  <si>
    <t>MON.Ley</t>
  </si>
  <si>
    <t>NAR.El Manzano</t>
  </si>
  <si>
    <t>NEI.Terminal</t>
  </si>
  <si>
    <t>NOR.La Playa</t>
  </si>
  <si>
    <t>PER.Flamingo</t>
  </si>
  <si>
    <t>QUI.Montenegro-2</t>
  </si>
  <si>
    <t>RIS.Morelia</t>
  </si>
  <si>
    <t>STA.Siruma</t>
  </si>
  <si>
    <t>SND.Ciudadela Nuevo Giron</t>
  </si>
  <si>
    <t>SUC.La Libertad</t>
  </si>
  <si>
    <t>TOL.El Penon</t>
  </si>
  <si>
    <t>VAL.Cartago-2</t>
  </si>
  <si>
    <t>VAD.Villa Miryam</t>
  </si>
  <si>
    <t>VCO.Emsa</t>
  </si>
  <si>
    <t>ANT.Armenia</t>
  </si>
  <si>
    <t>ARM.Terminal</t>
  </si>
  <si>
    <t>ATL.Rotinet</t>
  </si>
  <si>
    <t>BAR.Calle 82</t>
  </si>
  <si>
    <t>BOG.Aloha</t>
  </si>
  <si>
    <t>BOL.Las Piedras</t>
  </si>
  <si>
    <t>BOY.Coper</t>
  </si>
  <si>
    <t>BUC.Estadio</t>
  </si>
  <si>
    <t>CAD.Federacion</t>
  </si>
  <si>
    <t>CAL.Calle 13</t>
  </si>
  <si>
    <t>CAR.CBI</t>
  </si>
  <si>
    <t>CAS.Paz de Ariporo-2</t>
  </si>
  <si>
    <t>CAU.Incauca</t>
  </si>
  <si>
    <t>CES.El Burro</t>
  </si>
  <si>
    <t>CHO.Riosucio</t>
  </si>
  <si>
    <t>COR.El Contento</t>
  </si>
  <si>
    <t>CUC.El Desierto</t>
  </si>
  <si>
    <t>CUN.Calera-3</t>
  </si>
  <si>
    <t>GUJ.La Junta</t>
  </si>
  <si>
    <t>HUI.Isnos</t>
  </si>
  <si>
    <t>IBG.Mirolindo</t>
  </si>
  <si>
    <t>MAG.Lomabal</t>
  </si>
  <si>
    <t>MAN.Nueva Terminal</t>
  </si>
  <si>
    <t>MED.Balsos con 34-2</t>
  </si>
  <si>
    <t>MET.Dinamarca</t>
  </si>
  <si>
    <t>MON.Los Garzones</t>
  </si>
  <si>
    <t>NAR.El Tablon</t>
  </si>
  <si>
    <t>NOR.La Virgen</t>
  </si>
  <si>
    <t>PER.Frayles</t>
  </si>
  <si>
    <t>QUI.Montenegro-3</t>
  </si>
  <si>
    <t>RIS.Morelia-2</t>
  </si>
  <si>
    <t>STA.Sociedad Portuaria</t>
  </si>
  <si>
    <t>SND.Club Ruitoque</t>
  </si>
  <si>
    <t>SUC.La Palmira</t>
  </si>
  <si>
    <t>TOL.El Vergel</t>
  </si>
  <si>
    <t>VAL.Cartago-3</t>
  </si>
  <si>
    <t>VCO.Exito:H1</t>
  </si>
  <si>
    <t>ANT.Bagre</t>
  </si>
  <si>
    <t>ARM.Torres del Norte</t>
  </si>
  <si>
    <t>ATL.Sabana Larga</t>
  </si>
  <si>
    <t>BAR.Campestre:H2</t>
  </si>
  <si>
    <t>BOG.Alqueria</t>
  </si>
  <si>
    <t>BOL.Magangue</t>
  </si>
  <si>
    <t>BOY.Corrales</t>
  </si>
  <si>
    <t>BUC.Exito</t>
  </si>
  <si>
    <t>CAD.Filadelfia</t>
  </si>
  <si>
    <t>CAL.Calvario</t>
  </si>
  <si>
    <t>CAR.Cementerio</t>
  </si>
  <si>
    <t>CAS.Paz de Ariporo-3</t>
  </si>
  <si>
    <t>CAU.Inza</t>
  </si>
  <si>
    <t>CES.El Paso</t>
  </si>
  <si>
    <t>CHO.Salaqui</t>
  </si>
  <si>
    <t>COR.El Crucero</t>
  </si>
  <si>
    <t>CUC.El Escobal</t>
  </si>
  <si>
    <t>CUN.Cambras</t>
  </si>
  <si>
    <t>GUJ.Manaure</t>
  </si>
  <si>
    <t>HUI.Isnos-2</t>
  </si>
  <si>
    <t>IBG.Modelia</t>
  </si>
  <si>
    <t>MAG.Los Andes</t>
  </si>
  <si>
    <t>MAN.Palacio Municipal</t>
  </si>
  <si>
    <t>MED.Balsos con 34-3</t>
  </si>
  <si>
    <t>MET.El Calvario</t>
  </si>
  <si>
    <t>MON.Mogambo</t>
  </si>
  <si>
    <t>NAR.Encano</t>
  </si>
  <si>
    <t>NOR.La Y</t>
  </si>
  <si>
    <t>PER.Hotel Pereira</t>
  </si>
  <si>
    <t>QUI.Montenegro-4</t>
  </si>
  <si>
    <t>RIS.Peralonso</t>
  </si>
  <si>
    <t>STA.Terminal</t>
  </si>
  <si>
    <t>SND.Confines</t>
  </si>
  <si>
    <t>SUC.La Sierpe</t>
  </si>
  <si>
    <t>TOL.Espinal</t>
  </si>
  <si>
    <t>VAL.Cartago-4</t>
  </si>
  <si>
    <t>VCO.Gaitan</t>
  </si>
  <si>
    <t>ANT.Bagre-2</t>
  </si>
  <si>
    <t>ARM.Villa Laura</t>
  </si>
  <si>
    <t>ATL.Sabana Larga-2</t>
  </si>
  <si>
    <t>BAR.Cannon</t>
  </si>
  <si>
    <t>BOG.Altamira-2</t>
  </si>
  <si>
    <t>BOL.Magangue Bancos</t>
  </si>
  <si>
    <t>BOY.Covarachia Potrerito</t>
  </si>
  <si>
    <t>BUC.Floridablanca</t>
  </si>
  <si>
    <t>CAD.Filadelfia Parque</t>
  </si>
  <si>
    <t>CAL.Cam 104</t>
  </si>
  <si>
    <t>CAR.Cementerio-2</t>
  </si>
  <si>
    <t>CAS.Paz de Ariporo-4</t>
  </si>
  <si>
    <t>CAU.Inza-2</t>
  </si>
  <si>
    <t>CES.Gamarra</t>
  </si>
  <si>
    <t>CHO.San Jose del Palmar</t>
  </si>
  <si>
    <t>COR.El Ebano</t>
  </si>
  <si>
    <t>CUC.El Paramo</t>
  </si>
  <si>
    <t>CUN.Caparrapi</t>
  </si>
  <si>
    <t>GUJ.Mashiruma</t>
  </si>
  <si>
    <t>HUI.Juncal</t>
  </si>
  <si>
    <t>IBG.Montealegre</t>
  </si>
  <si>
    <t>MAG.Los Andes-2</t>
  </si>
  <si>
    <t>MAN.Palermo</t>
  </si>
  <si>
    <t>MED.Balsos con Tesoro</t>
  </si>
  <si>
    <t>MET.El Castillo</t>
  </si>
  <si>
    <t>MON.Mogambo-2</t>
  </si>
  <si>
    <t>NAR.Funes</t>
  </si>
  <si>
    <t>NOR.Las Mercedes</t>
  </si>
  <si>
    <t>PER.Hotel Pereira Indoor</t>
  </si>
  <si>
    <t>QUI.Parque del Cafe</t>
  </si>
  <si>
    <t>RIS.Pueblo Rico</t>
  </si>
  <si>
    <t>STA.Unimag</t>
  </si>
  <si>
    <t>SND.Contratacion</t>
  </si>
  <si>
    <t>SUC.La Union</t>
  </si>
  <si>
    <t>TOL.Espinal-2</t>
  </si>
  <si>
    <t>VAL.Cartago-5</t>
  </si>
  <si>
    <t>VCO.Guadalajara</t>
  </si>
  <si>
    <t>ANT.Bagre-3</t>
  </si>
  <si>
    <t>ARM.Virginia</t>
  </si>
  <si>
    <t>ATL.Sabana Larga-3</t>
  </si>
  <si>
    <t>BAR.Caribe</t>
  </si>
  <si>
    <t>BOG.Americas Occidental</t>
  </si>
  <si>
    <t>BOL.Magangue-2</t>
  </si>
  <si>
    <t>BOY.Cubara</t>
  </si>
  <si>
    <t>BUC.Floridablanca-2</t>
  </si>
  <si>
    <t>CAD.Florencia</t>
  </si>
  <si>
    <t>CAL.Cam 105</t>
  </si>
  <si>
    <t>CAR.Club Campestre</t>
  </si>
  <si>
    <t>CAS.Pore</t>
  </si>
  <si>
    <t>CAU.Jambalo</t>
  </si>
  <si>
    <t>CES.Gonzalez</t>
  </si>
  <si>
    <t>CHO.Sipi</t>
  </si>
  <si>
    <t>COR.Guacharacal</t>
  </si>
  <si>
    <t>CUC.El Porvenir</t>
  </si>
  <si>
    <t>CUN.Caqueza</t>
  </si>
  <si>
    <t>GUJ.Mingueo</t>
  </si>
  <si>
    <t>HUI.La Arcadia</t>
  </si>
  <si>
    <t>IBG.Multicentro</t>
  </si>
  <si>
    <t>MAG.Medialuna</t>
  </si>
  <si>
    <t>MAN.Palogrande</t>
  </si>
  <si>
    <t>MED.Barrio Cristobal</t>
  </si>
  <si>
    <t>MET.El Dorado</t>
  </si>
  <si>
    <t>MON.Mogambo-3</t>
  </si>
  <si>
    <t>NAR.Genova</t>
  </si>
  <si>
    <t>NOR.Mutiscua</t>
  </si>
  <si>
    <t>PER.Japon</t>
  </si>
  <si>
    <t>QUI.Pavas</t>
  </si>
  <si>
    <t>RIS.Pueblo Rico-2</t>
  </si>
  <si>
    <t>STA.Villa Ludovica</t>
  </si>
  <si>
    <t>SND.Corcova</t>
  </si>
  <si>
    <t>SUC.Las Flores</t>
  </si>
  <si>
    <t>TOL.Espinal-3</t>
  </si>
  <si>
    <t>VAL.Cartago-6</t>
  </si>
  <si>
    <t>VCO.Homecenter</t>
  </si>
  <si>
    <t>ANT.Bajira Monterrey</t>
  </si>
  <si>
    <t>ATL.Saco</t>
  </si>
  <si>
    <t>BAR.Caridad del Cobre</t>
  </si>
  <si>
    <t>BOG.Andes</t>
  </si>
  <si>
    <t>BOL.Magangue-3</t>
  </si>
  <si>
    <t>BOY.Cucaita</t>
  </si>
  <si>
    <t>BUC.Gaitan</t>
  </si>
  <si>
    <t>CAD.Guarinocito</t>
  </si>
  <si>
    <t>CAL.Cam 106</t>
  </si>
  <si>
    <t>CAR.Conquistador</t>
  </si>
  <si>
    <t>CAS.Pore-2</t>
  </si>
  <si>
    <t>CAU.La Sierra</t>
  </si>
  <si>
    <t>CES.La Gloria</t>
  </si>
  <si>
    <t>CHO.Tado</t>
  </si>
  <si>
    <t>COR.Jaraquiel</t>
  </si>
  <si>
    <t>CUC.El Rodeo</t>
  </si>
  <si>
    <t>CUN.Caqueza-2</t>
  </si>
  <si>
    <t>GUJ.Mongui</t>
  </si>
  <si>
    <t>HUI.La Jagua</t>
  </si>
  <si>
    <t>IBG.Parque Galarza</t>
  </si>
  <si>
    <t>MAG.Menchiquejo</t>
  </si>
  <si>
    <t>MAN.Parque Fundadores</t>
  </si>
  <si>
    <t>MED.Barrio Las Flores</t>
  </si>
  <si>
    <t>MET.El Triunfo</t>
  </si>
  <si>
    <t>MON.Monteria</t>
  </si>
  <si>
    <t>NAR.Guachaves</t>
  </si>
  <si>
    <t>NOR.Ocana-1</t>
  </si>
  <si>
    <t>PER.Japon-2</t>
  </si>
  <si>
    <t>QUI.Pijao</t>
  </si>
  <si>
    <t>RIS.Quinchia</t>
  </si>
  <si>
    <t>SND.Coromoro</t>
  </si>
  <si>
    <t>SUC.Llanadas</t>
  </si>
  <si>
    <t>TOL.Espinal-4</t>
  </si>
  <si>
    <t>VAL.Cartago-7</t>
  </si>
  <si>
    <t>VCO.Jordan</t>
  </si>
  <si>
    <t>ANT.Barbosa</t>
  </si>
  <si>
    <t>ATL.Salgar</t>
  </si>
  <si>
    <t>BAR.Carrera 38</t>
  </si>
  <si>
    <t>BOG.Andino-1</t>
  </si>
  <si>
    <t>BOL.Magangue-4</t>
  </si>
  <si>
    <t>BOY.Diaco</t>
  </si>
  <si>
    <t>BUC.Gasan</t>
  </si>
  <si>
    <t>CAD.Irra</t>
  </si>
  <si>
    <t>CAL.Cambulos</t>
  </si>
  <si>
    <t>CAR.Contadora</t>
  </si>
  <si>
    <t>CAS.Punto Nuevo</t>
  </si>
  <si>
    <t>CAU.La Vega</t>
  </si>
  <si>
    <t>CES.La Jagua-1</t>
  </si>
  <si>
    <t>CHO.Tado-2</t>
  </si>
  <si>
    <t>COR.Kanguroid</t>
  </si>
  <si>
    <t>CUC.El Salado</t>
  </si>
  <si>
    <t>CUN.Caqueza-3</t>
  </si>
  <si>
    <t>GUJ.Nazareth</t>
  </si>
  <si>
    <t>HUI.La Plata</t>
  </si>
  <si>
    <t>IBG.Picalena</t>
  </si>
  <si>
    <t>MAG.Minca</t>
  </si>
  <si>
    <t>MAN.Plaza de Toros</t>
  </si>
  <si>
    <t>MED.Barrio Nuevo</t>
  </si>
  <si>
    <t>MET.El Tropezon</t>
  </si>
  <si>
    <t>MON.Policarpa</t>
  </si>
  <si>
    <t>NAR.Guachucal</t>
  </si>
  <si>
    <t>NOR.Ocana-2</t>
  </si>
  <si>
    <t>PER.Kennedy</t>
  </si>
  <si>
    <t>QUI.Pijao Parque</t>
  </si>
  <si>
    <t>RIS.San Andres</t>
  </si>
  <si>
    <t>SND.Curiti</t>
  </si>
  <si>
    <t>SUC.Los Palmitos</t>
  </si>
  <si>
    <t>TOL.Espinal-5</t>
  </si>
  <si>
    <t>VAL.Cartago-8</t>
  </si>
  <si>
    <t>VCO.La Alborada</t>
  </si>
  <si>
    <t>ANT.Barbosa la Pradera</t>
  </si>
  <si>
    <t>ATL.Santa Cruz</t>
  </si>
  <si>
    <t>BAR.Carrera 46</t>
  </si>
  <si>
    <t>BOG.Andino-2</t>
  </si>
  <si>
    <t>BOL.Magangue-5</t>
  </si>
  <si>
    <t>BOY.El Cocuy</t>
  </si>
  <si>
    <t>BUC.Girardot</t>
  </si>
  <si>
    <t>CAD.La Cementera</t>
  </si>
  <si>
    <t>CAL.Camino Real</t>
  </si>
  <si>
    <t>CAR.Contadora-2</t>
  </si>
  <si>
    <t>CAS.Recetor</t>
  </si>
  <si>
    <t>CAU.Lopez de Micay</t>
  </si>
  <si>
    <t>CES.La Jagua-2</t>
  </si>
  <si>
    <t>CHO.Tagachi</t>
  </si>
  <si>
    <t>COR.Km 15</t>
  </si>
  <si>
    <t>CUC.Guaymaral</t>
  </si>
  <si>
    <t>CUN.Carmen de Carupa</t>
  </si>
  <si>
    <t>GUJ.Palomino</t>
  </si>
  <si>
    <t>HUI.La Plata-2</t>
  </si>
  <si>
    <t>IBG.Pijao</t>
  </si>
  <si>
    <t>MAG.Miramar</t>
  </si>
  <si>
    <t>MAN.Prusia</t>
  </si>
  <si>
    <t>MED.Barrio Obrero</t>
  </si>
  <si>
    <t>MET.Fuente de Oro</t>
  </si>
  <si>
    <t>MON.Pradera</t>
  </si>
  <si>
    <t>NAR.Guaitarilla</t>
  </si>
  <si>
    <t>NOR.Ocana-3</t>
  </si>
  <si>
    <t>PER.La Badea</t>
  </si>
  <si>
    <t>QUI.Pueblo Tapao</t>
  </si>
  <si>
    <t>RIS.San Clemente</t>
  </si>
  <si>
    <t>SND.El Guacamayo</t>
  </si>
  <si>
    <t>SUC.Majagual</t>
  </si>
  <si>
    <t>TOL.Espinal-6</t>
  </si>
  <si>
    <t>VAL.Cartago-9</t>
  </si>
  <si>
    <t>VCO.La Bastilla</t>
  </si>
  <si>
    <t>ANT.Barbosa-2</t>
  </si>
  <si>
    <t>ATL.Santa Lucia</t>
  </si>
  <si>
    <t>BAR.Carrera 8</t>
  </si>
  <si>
    <t>BOG.Andino-3</t>
  </si>
  <si>
    <t>BOL.Magangue-6</t>
  </si>
  <si>
    <t>BOY.El Marfil</t>
  </si>
  <si>
    <t>BUC.Granada</t>
  </si>
  <si>
    <t>CAD.La Felisa</t>
  </si>
  <si>
    <t>CAL.Campestre</t>
  </si>
  <si>
    <t>CAR.Convenciones Barahona</t>
  </si>
  <si>
    <t>CAS.RPT Santa Barbara</t>
  </si>
  <si>
    <t>CAU.Mercaderes</t>
  </si>
  <si>
    <t>CES.La Jagua-3</t>
  </si>
  <si>
    <t>CHO.Tanela</t>
  </si>
  <si>
    <t>COR.La Apartada</t>
  </si>
  <si>
    <t>CUC.La Ceiba</t>
  </si>
  <si>
    <t>CUN.Cartagenita</t>
  </si>
  <si>
    <t>GUJ.Poropo</t>
  </si>
  <si>
    <t>HUI.La Plata-3</t>
  </si>
  <si>
    <t>IBG.Pradera</t>
  </si>
  <si>
    <t>MAG.Monterrubio</t>
  </si>
  <si>
    <t>MAN.Sacatin</t>
  </si>
  <si>
    <t>MED.Batallon Bombona</t>
  </si>
  <si>
    <t>MET.Guamal</t>
  </si>
  <si>
    <t>MON.Puente-2</t>
  </si>
  <si>
    <t>NAR.Guaitarilla-2</t>
  </si>
  <si>
    <t>NOR.Ocana-4</t>
  </si>
  <si>
    <t>PER.La Capilla</t>
  </si>
  <si>
    <t>QUI.Quimbaya</t>
  </si>
  <si>
    <t>RIS.San Vicente</t>
  </si>
  <si>
    <t>SND.El Penon</t>
  </si>
  <si>
    <t>SUC.Morroa</t>
  </si>
  <si>
    <t>TOL.Espinal-7</t>
  </si>
  <si>
    <t>VAL.Cavasa</t>
  </si>
  <si>
    <t>VCO.La Campina</t>
  </si>
  <si>
    <t>ANT.Barbosa-3</t>
  </si>
  <si>
    <t>ATL.Santa Rita</t>
  </si>
  <si>
    <t>BAR.Carrizal</t>
  </si>
  <si>
    <t>BOG.Andino-4</t>
  </si>
  <si>
    <t>BOL.Magangue-9</t>
  </si>
  <si>
    <t>BOY.Firavitoba</t>
  </si>
  <si>
    <t>BUC.Kennedy</t>
  </si>
  <si>
    <t>CAD.La Felisa-2</t>
  </si>
  <si>
    <t>CAL.Canasgordas</t>
  </si>
  <si>
    <t>CAR.Convenciones Getsemani</t>
  </si>
  <si>
    <t>CAS.Sabanalarga</t>
  </si>
  <si>
    <t>CAU.Miranda</t>
  </si>
  <si>
    <t>CES.La Loma</t>
  </si>
  <si>
    <t>CHO.Trigana</t>
  </si>
  <si>
    <t>COR.La Apartada-2</t>
  </si>
  <si>
    <t>CUC.La Floresta</t>
  </si>
  <si>
    <t>CUN.Casablanca</t>
  </si>
  <si>
    <t>GUJ.Pto Bolivar</t>
  </si>
  <si>
    <t>HUI.La Ulloa</t>
  </si>
  <si>
    <t>IBG.Protecho</t>
  </si>
  <si>
    <t>MAG.Nueva Granada</t>
  </si>
  <si>
    <t>MAN.San Cayetano</t>
  </si>
  <si>
    <t>MED.Belen</t>
  </si>
  <si>
    <t>MET.Guamal-2</t>
  </si>
  <si>
    <t>MON.Puente-4</t>
  </si>
  <si>
    <t>NAR.Gualmatan</t>
  </si>
  <si>
    <t>NOR.Ocana-5</t>
  </si>
  <si>
    <t>PER.La Catorce</t>
  </si>
  <si>
    <t>QUI.Quimbaya-2</t>
  </si>
  <si>
    <t>RIS.Santa Elena</t>
  </si>
  <si>
    <t>SND.El Playon</t>
  </si>
  <si>
    <t>SUC.Ovejas</t>
  </si>
  <si>
    <t>TOL.Falan</t>
  </si>
  <si>
    <t>VAL.Ceilan</t>
  </si>
  <si>
    <t>VCO.La Campina-2</t>
  </si>
  <si>
    <t>ANT.Barrio Ortiz</t>
  </si>
  <si>
    <t>ATL.Santa Veronica</t>
  </si>
  <si>
    <t>BAR.Castellana</t>
  </si>
  <si>
    <t>BOG.ANE</t>
  </si>
  <si>
    <t>BOL.Mahates</t>
  </si>
  <si>
    <t>BOY.Floresta</t>
  </si>
  <si>
    <t>BUC.Kennedy-2</t>
  </si>
  <si>
    <t>CAD.La Merced</t>
  </si>
  <si>
    <t>CAL.Canaveralejo</t>
  </si>
  <si>
    <t>CAR.Cordialidad</t>
  </si>
  <si>
    <t>CAS.Sacama</t>
  </si>
  <si>
    <t>CAU.Miranda-2</t>
  </si>
  <si>
    <t>CES.La Loma-2</t>
  </si>
  <si>
    <t>CHO.Unguia</t>
  </si>
  <si>
    <t>COR.La Barra</t>
  </si>
  <si>
    <t>CUC.La Insula</t>
  </si>
  <si>
    <t>CUN.Cerro Aguila</t>
  </si>
  <si>
    <t>GUJ.Puerto Estrella</t>
  </si>
  <si>
    <t>HUI.Las Nieves</t>
  </si>
  <si>
    <t>IBG.Pueblo Nuevo</t>
  </si>
  <si>
    <t>MAG.Orihueca</t>
  </si>
  <si>
    <t>MAN.San Joaquin</t>
  </si>
  <si>
    <t>MED.Belen Aguas</t>
  </si>
  <si>
    <t>MET.Humadea</t>
  </si>
  <si>
    <t>MON.Rancho Grande</t>
  </si>
  <si>
    <t>NAR.Guayacana</t>
  </si>
  <si>
    <t>NOR.Ocana-6</t>
  </si>
  <si>
    <t>PER.La Libertad</t>
  </si>
  <si>
    <t>QUI.Quimbaya-3</t>
  </si>
  <si>
    <t>RIS.Santa Rosa</t>
  </si>
  <si>
    <t>SND.El Uval</t>
  </si>
  <si>
    <t>SUC.Palo Alto</t>
  </si>
  <si>
    <t>TOL.Fatextol</t>
  </si>
  <si>
    <t>VAL.Cencar</t>
  </si>
  <si>
    <t>VCO.La Esperanza</t>
  </si>
  <si>
    <t>ANT.Batallon Caucasia</t>
  </si>
  <si>
    <t>ATL.Santo Tomas-1</t>
  </si>
  <si>
    <t>BAR.Castillo</t>
  </si>
  <si>
    <t>BOG.Antigua Via Villavo</t>
  </si>
  <si>
    <t>BOL.Malagana</t>
  </si>
  <si>
    <t>BOY.Gachantiva</t>
  </si>
  <si>
    <t>BUC.La Concordia</t>
  </si>
  <si>
    <t>CAD.La Plata</t>
  </si>
  <si>
    <t>CAL.Canaverales</t>
  </si>
  <si>
    <t>CAR.Corredor de Carga</t>
  </si>
  <si>
    <t>CAS.San Jose de Bubuy</t>
  </si>
  <si>
    <t>CAU.Mojarras</t>
  </si>
  <si>
    <t>CES.La Loma-3</t>
  </si>
  <si>
    <t>CHO.Union Panamericana</t>
  </si>
  <si>
    <t>COR.La Esmeralda</t>
  </si>
  <si>
    <t>CUC.La Insula-2</t>
  </si>
  <si>
    <t>CUN.Cerro Eco</t>
  </si>
  <si>
    <t>GUJ.Puerto Lopez</t>
  </si>
  <si>
    <t>HUI.Maito</t>
  </si>
  <si>
    <t>IBG.Ricaurte</t>
  </si>
  <si>
    <t>MAG.Palermo</t>
  </si>
  <si>
    <t>MAN.San Marcel Indoor</t>
  </si>
  <si>
    <t>MED.Belen la 76</t>
  </si>
  <si>
    <t>MET.La Bodega</t>
  </si>
  <si>
    <t>MON.Sinu</t>
  </si>
  <si>
    <t>NAR.Imues</t>
  </si>
  <si>
    <t>NOR.Pamplona-1</t>
  </si>
  <si>
    <t>PER.La Pradera</t>
  </si>
  <si>
    <t>QUI.Salento</t>
  </si>
  <si>
    <t>RIS.Santa Rosa-2</t>
  </si>
  <si>
    <t>SND.Encino</t>
  </si>
  <si>
    <t>SUC.Pita</t>
  </si>
  <si>
    <t>TOL.Flandes</t>
  </si>
  <si>
    <t>VAL.Centro Eventos</t>
  </si>
  <si>
    <t>VCO.La Esperanza-2</t>
  </si>
  <si>
    <t>ANT.Belmira</t>
  </si>
  <si>
    <t>ATL.Santo Tomas-2</t>
  </si>
  <si>
    <t>BAR.Caujaral</t>
  </si>
  <si>
    <t>BOG.Antiguo Country</t>
  </si>
  <si>
    <t>BOL.Margarita</t>
  </si>
  <si>
    <t>BOY.Garagoa</t>
  </si>
  <si>
    <t>BUC.La Cumbre</t>
  </si>
  <si>
    <t>CAD.La Rochela</t>
  </si>
  <si>
    <t>CAL.Canaverales-2</t>
  </si>
  <si>
    <t>CAR.Crespo</t>
  </si>
  <si>
    <t>CAS.San Luis de Palenque</t>
  </si>
  <si>
    <t>CAU.Mondomo</t>
  </si>
  <si>
    <t>CES.La Mata</t>
  </si>
  <si>
    <t>CHO.Yuto</t>
  </si>
  <si>
    <t>COR.La Ye</t>
  </si>
  <si>
    <t>CUC.La Libertad</t>
  </si>
  <si>
    <t>CUN.Cerro Soda</t>
  </si>
  <si>
    <t>GUJ.Punta Espada</t>
  </si>
  <si>
    <t>HUI.Matanza</t>
  </si>
  <si>
    <t>IBG.Salado</t>
  </si>
  <si>
    <t>MAG.Palmeras de la Costa</t>
  </si>
  <si>
    <t>MAN.Sancancio</t>
  </si>
  <si>
    <t>MED.Belen las playas</t>
  </si>
  <si>
    <t>MET.La Concepcion</t>
  </si>
  <si>
    <t>MON.Sinu-2</t>
  </si>
  <si>
    <t>NAR.Ipiales-1</t>
  </si>
  <si>
    <t>NOR.Pamplona-2</t>
  </si>
  <si>
    <t>PER.La Romelia</t>
  </si>
  <si>
    <t>QUI.Salento Parque</t>
  </si>
  <si>
    <t>RIS.Santa Rosa-3</t>
  </si>
  <si>
    <t>SND.Florian</t>
  </si>
  <si>
    <t>SUC.Punta Blanco</t>
  </si>
  <si>
    <t>TOL.Flandes-2</t>
  </si>
  <si>
    <t>VAL.Cerrito</t>
  </si>
  <si>
    <t>VCO.La Grama</t>
  </si>
  <si>
    <t>ANT.Betania</t>
  </si>
  <si>
    <t>ATL.Santo Tomas-3</t>
  </si>
  <si>
    <t>BAR.CCM:H1</t>
  </si>
  <si>
    <t>BOG.Antiguo Country-2</t>
  </si>
  <si>
    <t>BOL.Maria La Baja</t>
  </si>
  <si>
    <t>BOY.Garagoa-2</t>
  </si>
  <si>
    <t>BUC.La Cumbre-2</t>
  </si>
  <si>
    <t>CAD.La Soledad</t>
  </si>
  <si>
    <t>CAL.Caney</t>
  </si>
  <si>
    <t>CAR.Crespo-2</t>
  </si>
  <si>
    <t>CAS.Santa Barbara</t>
  </si>
  <si>
    <t>CAU.Morales</t>
  </si>
  <si>
    <t>CES.La Paz</t>
  </si>
  <si>
    <t>COR.Las Guamas</t>
  </si>
  <si>
    <t>CUC.La Libertad-2</t>
  </si>
  <si>
    <t>CUN.Cerros de Sumapaz</t>
  </si>
  <si>
    <t>GUJ.Punto A</t>
  </si>
  <si>
    <t>HUI.Naranjal</t>
  </si>
  <si>
    <t>IBG.Salado Centro</t>
  </si>
  <si>
    <t>MAG.Palmor</t>
  </si>
  <si>
    <t>MAN.Sol Sinai</t>
  </si>
  <si>
    <t>MED.Belen Las Playas:H2</t>
  </si>
  <si>
    <t>MET.La Cooperativa</t>
  </si>
  <si>
    <t>MON.Terminal</t>
  </si>
  <si>
    <t>NAR.Ipiales-2</t>
  </si>
  <si>
    <t>NOR.Pamplona-3</t>
  </si>
  <si>
    <t>PER.Las Vegas</t>
  </si>
  <si>
    <t>QUI.Tebaida-1</t>
  </si>
  <si>
    <t>RIS.Santuario</t>
  </si>
  <si>
    <t>SND.Gambita</t>
  </si>
  <si>
    <t>SUC.Sabanas de Beltran</t>
  </si>
  <si>
    <t>TOL.Fresno</t>
  </si>
  <si>
    <t>VAL.Cerrito-2</t>
  </si>
  <si>
    <t>VCO.La Grama-2</t>
  </si>
  <si>
    <t>ANT.Betulia</t>
  </si>
  <si>
    <t>ATL.Suan</t>
  </si>
  <si>
    <t>BAR.CCM:H2</t>
  </si>
  <si>
    <t>BOG.Antonio Granados</t>
  </si>
  <si>
    <t>BOL.Maria La Baja-2</t>
  </si>
  <si>
    <t>BOY.Garavito</t>
  </si>
  <si>
    <t>BUC.La Isla</t>
  </si>
  <si>
    <t>CAD.Letras</t>
  </si>
  <si>
    <t>CAL.Caney-2</t>
  </si>
  <si>
    <t>CAR.Crespo-2 (P2)</t>
  </si>
  <si>
    <t>CAS.Silvadero</t>
  </si>
  <si>
    <t>CAU.Munchique</t>
  </si>
  <si>
    <t>CES.Las Vegas</t>
  </si>
  <si>
    <t>COR.Las Margaritas</t>
  </si>
  <si>
    <t>CUC.La Merced</t>
  </si>
  <si>
    <t>CUN.Chaguani</t>
  </si>
  <si>
    <t>GUJ.Rio Ancho</t>
  </si>
  <si>
    <t>HUI.Nataga</t>
  </si>
  <si>
    <t>IBG.Salado-2</t>
  </si>
  <si>
    <t>MAG.Pedraza</t>
  </si>
  <si>
    <t>MAN.Termales</t>
  </si>
  <si>
    <t>MED.Belen Parque</t>
  </si>
  <si>
    <t>MET.La Julia</t>
  </si>
  <si>
    <t>MON.Universidades</t>
  </si>
  <si>
    <t>NAR.Ipiales-3</t>
  </si>
  <si>
    <t>NOR.Pamplona-4</t>
  </si>
  <si>
    <t>PER.Ley Circunvalar</t>
  </si>
  <si>
    <t>QUI.Tebaida-2</t>
  </si>
  <si>
    <t>RIS.Santuario-2</t>
  </si>
  <si>
    <t>SND.Gavilan</t>
  </si>
  <si>
    <t>SUC.Sampues</t>
  </si>
  <si>
    <t>TOL.Frias</t>
  </si>
  <si>
    <t>VAL.Cerrito-3</t>
  </si>
  <si>
    <t>VCO.La Reliquia</t>
  </si>
  <si>
    <t>ANT.Blanquiset</t>
  </si>
  <si>
    <t>ATL.Totumo</t>
  </si>
  <si>
    <t>BAR.Cementerio</t>
  </si>
  <si>
    <t>BOG.Antonio Jose de Sucre</t>
  </si>
  <si>
    <t>BOL.Maria La Baja-3</t>
  </si>
  <si>
    <t>BOY.Gases Boyaca</t>
  </si>
  <si>
    <t>BUC.La Victoria</t>
  </si>
  <si>
    <t>CAD.Manzanares</t>
  </si>
  <si>
    <t>CAL.Capri</t>
  </si>
  <si>
    <t>CAR.Crisanto Luque</t>
  </si>
  <si>
    <t>CAS.Tamara</t>
  </si>
  <si>
    <t>CAU.Muralla</t>
  </si>
  <si>
    <t>CES.Loma Colorada</t>
  </si>
  <si>
    <t>COR.Las Mujeres</t>
  </si>
  <si>
    <t>CUC.La Sexta</t>
  </si>
  <si>
    <t>CUN.Chinauta</t>
  </si>
  <si>
    <t>GUJ.Rio Cana</t>
  </si>
  <si>
    <t>HUI.Oporapa</t>
  </si>
  <si>
    <t>IBG.San Cayetano</t>
  </si>
  <si>
    <t>MAG.Pijino del Carmen</t>
  </si>
  <si>
    <t>MAN.Terminal</t>
  </si>
  <si>
    <t>MED.Belen Rincon</t>
  </si>
  <si>
    <t>MET.La Macarena</t>
  </si>
  <si>
    <t>MON.Villa Cielo</t>
  </si>
  <si>
    <t>NAR.Ipiales-4</t>
  </si>
  <si>
    <t>NOR.Pamplonita</t>
  </si>
  <si>
    <t>PER.Los Heroes</t>
  </si>
  <si>
    <t>QUI.Tebaida-3</t>
  </si>
  <si>
    <t>RIS.Siria</t>
  </si>
  <si>
    <t>SND.Giron-1</t>
  </si>
  <si>
    <t>SUC.Sampues-2</t>
  </si>
  <si>
    <t>TOL.Gaitania</t>
  </si>
  <si>
    <t>VAL.Chontaduro</t>
  </si>
  <si>
    <t>VCO.La Vega</t>
  </si>
  <si>
    <t>ANT.Bolivar</t>
  </si>
  <si>
    <t>ATL.Tubara</t>
  </si>
  <si>
    <t>BAR.Central de Soldaduras</t>
  </si>
  <si>
    <t>BOG.Antonio Jose de Sucre-2</t>
  </si>
  <si>
    <t>BOL.Matute</t>
  </si>
  <si>
    <t>BOY.Guateque</t>
  </si>
  <si>
    <t>BUC.Lagos</t>
  </si>
  <si>
    <t>CAD.Manzanares-2</t>
  </si>
  <si>
    <t>CAL.Carmelo</t>
  </si>
  <si>
    <t>CAR.Diamante-2</t>
  </si>
  <si>
    <t>CAS.Tamara-2</t>
  </si>
  <si>
    <t>CAU.Ovejas</t>
  </si>
  <si>
    <t>CES.Los Venados</t>
  </si>
  <si>
    <t>COR.Leticia</t>
  </si>
  <si>
    <t>CUC.Las Cruces</t>
  </si>
  <si>
    <t>CUN.Chipaque</t>
  </si>
  <si>
    <t>GUJ.Sabaneta</t>
  </si>
  <si>
    <t>HUI.Pacarni</t>
  </si>
  <si>
    <t>IBG.San Martin</t>
  </si>
  <si>
    <t>MAG.Pivijay</t>
  </si>
  <si>
    <t>MAN.U de Manizales</t>
  </si>
  <si>
    <t>MED.Belen Rincon-2</t>
  </si>
  <si>
    <t>MET.La Macarena-2</t>
  </si>
  <si>
    <t>NAR.Ipiales-5</t>
  </si>
  <si>
    <t>NOR.Patios-1</t>
  </si>
  <si>
    <t>PER.Los Puntos</t>
  </si>
  <si>
    <t>QUI.Tebaida-4</t>
  </si>
  <si>
    <t>RIS.Tambores</t>
  </si>
  <si>
    <t>SND.Giron-2</t>
  </si>
  <si>
    <t>SUC.San Benito Abad</t>
  </si>
  <si>
    <t>TOL.Gualanday</t>
  </si>
  <si>
    <t>VAL.Ciamsa</t>
  </si>
  <si>
    <t>VCO.La Vega-2</t>
  </si>
  <si>
    <t>ANT.Bolivar Parque</t>
  </si>
  <si>
    <t>ATL.Usiacuri</t>
  </si>
  <si>
    <t>BAR.Centro</t>
  </si>
  <si>
    <t>BOG.Apogeo</t>
  </si>
  <si>
    <t>BOL.Mompox-1</t>
  </si>
  <si>
    <t>BOY.Guateque-2</t>
  </si>
  <si>
    <t>BUC.Lechesan</t>
  </si>
  <si>
    <t>CAD.Manzanares-3</t>
  </si>
  <si>
    <t>CAL.Carrefour Norte</t>
  </si>
  <si>
    <t>CAR.Ejecutivos</t>
  </si>
  <si>
    <t>CAS.Tauramena</t>
  </si>
  <si>
    <t>CAU.Pachonga</t>
  </si>
  <si>
    <t>CES.Manaure</t>
  </si>
  <si>
    <t>COR.Lorica</t>
  </si>
  <si>
    <t>CUC.Latino</t>
  </si>
  <si>
    <t>CUN.Chipaque-2</t>
  </si>
  <si>
    <t>GUJ.San Juan</t>
  </si>
  <si>
    <t>HUI.Palacio</t>
  </si>
  <si>
    <t>IBG.Santa Helena</t>
  </si>
  <si>
    <t>MAG.Plato</t>
  </si>
  <si>
    <t>MAN.Universidad de Caldas</t>
  </si>
  <si>
    <t>MED.Belencito</t>
  </si>
  <si>
    <t>MET.La Palmera</t>
  </si>
  <si>
    <t>NAR.Ipiales-6</t>
  </si>
  <si>
    <t>NOR.Patios-2</t>
  </si>
  <si>
    <t>PER.Macarena:H1</t>
  </si>
  <si>
    <t>RIS.Termales</t>
  </si>
  <si>
    <t>SND.Giron-4</t>
  </si>
  <si>
    <t>SUC.San Marcos</t>
  </si>
  <si>
    <t>TOL.Guamo</t>
  </si>
  <si>
    <t>VAL.Ciat</t>
  </si>
  <si>
    <t>VCO.La Vega-3</t>
  </si>
  <si>
    <t>ANT.Bolombolo</t>
  </si>
  <si>
    <t>BAR.Centro Civico</t>
  </si>
  <si>
    <t>BOG.Aranda</t>
  </si>
  <si>
    <t>BOL.Mompox-2</t>
  </si>
  <si>
    <t>BOY.Guatica</t>
  </si>
  <si>
    <t>BUC.Los Colorados</t>
  </si>
  <si>
    <t>CAD.Marmato</t>
  </si>
  <si>
    <t>CAL.Carrefour Sur</t>
  </si>
  <si>
    <t>CAR.El Dorado</t>
  </si>
  <si>
    <t>CAS.Tauramena-2</t>
  </si>
  <si>
    <t>CAU.Padilla</t>
  </si>
  <si>
    <t>CES.Mandinguilla</t>
  </si>
  <si>
    <t>COR.Lorica-2</t>
  </si>
  <si>
    <t>CUC.Ley Centro</t>
  </si>
  <si>
    <t>CUN.Choachi</t>
  </si>
  <si>
    <t>GUJ.Siapana</t>
  </si>
  <si>
    <t>HUI.Palermo</t>
  </si>
  <si>
    <t>IBG.Simon Bolivar</t>
  </si>
  <si>
    <t>MAG.Plato-2</t>
  </si>
  <si>
    <t>MAN.Villamaria</t>
  </si>
  <si>
    <t>MED.Belencito-2</t>
  </si>
  <si>
    <t>MET.La Uribe</t>
  </si>
  <si>
    <t>NAR.Ipiales-7</t>
  </si>
  <si>
    <t>NOR.Patios-3</t>
  </si>
  <si>
    <t>PER.Macarena:H2</t>
  </si>
  <si>
    <t>RIS.Tribunas</t>
  </si>
  <si>
    <t>SND.Granadillo</t>
  </si>
  <si>
    <t>SUC.San Marcos-2</t>
  </si>
  <si>
    <t>TOL.Guamo-2</t>
  </si>
  <si>
    <t>VAL.Coloso</t>
  </si>
  <si>
    <t>VCO.Las Delicias</t>
  </si>
  <si>
    <t>ANT.Bolombolo Parque</t>
  </si>
  <si>
    <t>BAR.Centro Civico:H1</t>
  </si>
  <si>
    <t>BOG.Arboletes</t>
  </si>
  <si>
    <t>BOL.Mompox-3</t>
  </si>
  <si>
    <t>BOY.Guican</t>
  </si>
  <si>
    <t>BUC.Los Pinos</t>
  </si>
  <si>
    <t>CAD.Marmato Parque</t>
  </si>
  <si>
    <t>CAL.Carrillon</t>
  </si>
  <si>
    <t>CAR.El Pozon</t>
  </si>
  <si>
    <t>CAS.Tauramena-3</t>
  </si>
  <si>
    <t>CAU.Paletara</t>
  </si>
  <si>
    <t>CES.Mariangola</t>
  </si>
  <si>
    <t>COR.Lorica-3</t>
  </si>
  <si>
    <t>CUC.Loma de Bolivar</t>
  </si>
  <si>
    <t>CUN.Choconta</t>
  </si>
  <si>
    <t>GUJ.Uribia</t>
  </si>
  <si>
    <t>HUI.Palermo-2</t>
  </si>
  <si>
    <t>IBG.Universidad</t>
  </si>
  <si>
    <t>MAG.Pto Drummond</t>
  </si>
  <si>
    <t>MAN.Villamaria-2</t>
  </si>
  <si>
    <t>MED.Bellavista</t>
  </si>
  <si>
    <t>MET.Las Penas</t>
  </si>
  <si>
    <t>NAR.Iscuande</t>
  </si>
  <si>
    <t>NOR.Patios-4</t>
  </si>
  <si>
    <t>PER.Makro</t>
  </si>
  <si>
    <t>RIS.Virginia</t>
  </si>
  <si>
    <t>SND.Guepsa</t>
  </si>
  <si>
    <t>SUC.San Marcos-3</t>
  </si>
  <si>
    <t>TOL.Guamo-3</t>
  </si>
  <si>
    <t>VAL.Comfandi</t>
  </si>
  <si>
    <t>VCO.Las Flores</t>
  </si>
  <si>
    <t>ANT.Boqueron</t>
  </si>
  <si>
    <t>BAR.Centro Civico:H2</t>
  </si>
  <si>
    <t>BOG.Arborizadora</t>
  </si>
  <si>
    <t>BOL.Montecristo</t>
  </si>
  <si>
    <t>BOY.Guican la esperanza</t>
  </si>
  <si>
    <t>BUC.Los Pinos-2</t>
  </si>
  <si>
    <t>CAD.Marmato-2</t>
  </si>
  <si>
    <t>CAL.Cascada</t>
  </si>
  <si>
    <t>CAR.Estadio</t>
  </si>
  <si>
    <t>CAS.Tilodiran</t>
  </si>
  <si>
    <t>CAU.Parques</t>
  </si>
  <si>
    <t>CES.Media Luna</t>
  </si>
  <si>
    <t>COR.Lorica-4</t>
  </si>
  <si>
    <t>CUC.Lomitas</t>
  </si>
  <si>
    <t>CUN.Choconta-2</t>
  </si>
  <si>
    <t>GUJ.Urumita</t>
  </si>
  <si>
    <t>HUI.Palestina</t>
  </si>
  <si>
    <t>MAG.Pueblo Nuevo</t>
  </si>
  <si>
    <t>MED.Bello Andalucia</t>
  </si>
  <si>
    <t>MET.Lejanias</t>
  </si>
  <si>
    <t>NAR.Izcuazan</t>
  </si>
  <si>
    <t>NOR.Patios-5</t>
  </si>
  <si>
    <t>PER.Maraya</t>
  </si>
  <si>
    <t>RIS.Virginia-2</t>
  </si>
  <si>
    <t>SND.Hato</t>
  </si>
  <si>
    <t>SUC.San Onofre</t>
  </si>
  <si>
    <t>TOL.Guayabal</t>
  </si>
  <si>
    <t>VAL.Convencion Ventas</t>
  </si>
  <si>
    <t>VCO.Manantial</t>
  </si>
  <si>
    <t>ANT.Boqueron del Toyo</t>
  </si>
  <si>
    <t>BAR.Centro Civico:H3</t>
  </si>
  <si>
    <t>BOG.Arborizadora Alta-1</t>
  </si>
  <si>
    <t>BOL.Monterrey</t>
  </si>
  <si>
    <t>BOY.Iza</t>
  </si>
  <si>
    <t>BUC.Marval</t>
  </si>
  <si>
    <t>CAD.Marquetalia</t>
  </si>
  <si>
    <t>CAL.CC Unicentro</t>
  </si>
  <si>
    <t>CAR.Estadio-3</t>
  </si>
  <si>
    <t>CAS.Trinidad</t>
  </si>
  <si>
    <t>CAU.Pescador</t>
  </si>
  <si>
    <t>CES.Morrison</t>
  </si>
  <si>
    <t>COR.Lorica-5</t>
  </si>
  <si>
    <t>CUC.Motilones</t>
  </si>
  <si>
    <t>CUN.Club San Andres</t>
  </si>
  <si>
    <t>GUJ.Villanueva</t>
  </si>
  <si>
    <t>HUI.Palestina-2</t>
  </si>
  <si>
    <t>MAG.Pueblo Viejo</t>
  </si>
  <si>
    <t>MED.Bello Estacion</t>
  </si>
  <si>
    <t>MET.Lejanias-2</t>
  </si>
  <si>
    <t>NAR.Junin</t>
  </si>
  <si>
    <t>NOR.Patios-6</t>
  </si>
  <si>
    <t>PER.Matecana</t>
  </si>
  <si>
    <t>RIS.Virginia-3</t>
  </si>
  <si>
    <t>SND.Hidrosogamoso</t>
  </si>
  <si>
    <t>SUC.San Onofre-2</t>
  </si>
  <si>
    <t>TOL.Guayabal-2</t>
  </si>
  <si>
    <t>VAL.Cordoba</t>
  </si>
  <si>
    <t>VCO.Marandua</t>
  </si>
  <si>
    <t>ANT.Briceno</t>
  </si>
  <si>
    <t>BAR.Centro-1:H1</t>
  </si>
  <si>
    <t>BOG.Arborizadora-2</t>
  </si>
  <si>
    <t>BOL.Morales</t>
  </si>
  <si>
    <t>BOY.Jerico</t>
  </si>
  <si>
    <t>BUC.Mercado</t>
  </si>
  <si>
    <t>CAD.Marquetalia-2</t>
  </si>
  <si>
    <t>CAL.Centenario</t>
  </si>
  <si>
    <t>CAR.Getsemani</t>
  </si>
  <si>
    <t>CAS.Trinidad-2</t>
  </si>
  <si>
    <t>CAU.Piamonte</t>
  </si>
  <si>
    <t>CES.Pailitas</t>
  </si>
  <si>
    <t>COR.Lorica-7</t>
  </si>
  <si>
    <t>CUC.Niza</t>
  </si>
  <si>
    <t>CUN.Cogua</t>
  </si>
  <si>
    <t>HUI.Pital</t>
  </si>
  <si>
    <t>MAG.Refocosta</t>
  </si>
  <si>
    <t>MED.Bello Manchester</t>
  </si>
  <si>
    <t>MET.Los Gemelos</t>
  </si>
  <si>
    <t>NAR.La Cocha</t>
  </si>
  <si>
    <t>NOR.Pelagorro</t>
  </si>
  <si>
    <t>PER.Melia</t>
  </si>
  <si>
    <t>RIS.Virginia-4</t>
  </si>
  <si>
    <t>SND.Jordan</t>
  </si>
  <si>
    <t>SUC.San Pedro</t>
  </si>
  <si>
    <t>TOL.Herrera</t>
  </si>
  <si>
    <t>VAL.Costa Rica</t>
  </si>
  <si>
    <t>VCO.Molinos</t>
  </si>
  <si>
    <t>ANT.Buritica</t>
  </si>
  <si>
    <t>BAR.Centro-2</t>
  </si>
  <si>
    <t>BOG.Arcadia</t>
  </si>
  <si>
    <t>BOL.Nepomuceno-1</t>
  </si>
  <si>
    <t>BOY.Jerico Pueblo Viejo</t>
  </si>
  <si>
    <t>BUC.Miraflores:H1</t>
  </si>
  <si>
    <t>CAD.Marulanda</t>
  </si>
  <si>
    <t>CAL.Champagnat</t>
  </si>
  <si>
    <t>CAR.Hilton (P1)</t>
  </si>
  <si>
    <t>CAS.Via Chaparrera</t>
  </si>
  <si>
    <t>CAU.Piendamo</t>
  </si>
  <si>
    <t>CES.Patillal</t>
  </si>
  <si>
    <t>COR.Los Cedros</t>
  </si>
  <si>
    <t>CUC.Ospina Perez</t>
  </si>
  <si>
    <t>CUN.Cogua-2</t>
  </si>
  <si>
    <t>HUI.Pitalito-1</t>
  </si>
  <si>
    <t>MAG.Remolino</t>
  </si>
  <si>
    <t>MED.Bello Mirador</t>
  </si>
  <si>
    <t>MET.Mapiripan</t>
  </si>
  <si>
    <t>NAR.La Cruz</t>
  </si>
  <si>
    <t>NOR.Pto Santander</t>
  </si>
  <si>
    <t>PER.Mercasa</t>
  </si>
  <si>
    <t>SND.La Aguada</t>
  </si>
  <si>
    <t>SUC.Santiago Apostol</t>
  </si>
  <si>
    <t>TOL.Herveo</t>
  </si>
  <si>
    <t>VAL.Dagua</t>
  </si>
  <si>
    <t>VCO.Montecarlo</t>
  </si>
  <si>
    <t>ANT.Cabeceras</t>
  </si>
  <si>
    <t>BAR.Cevillar</t>
  </si>
  <si>
    <t>BOG.Argelia</t>
  </si>
  <si>
    <t>BOL.Nepomuceno-2</t>
  </si>
  <si>
    <t>BOY.La Capilla</t>
  </si>
  <si>
    <t>BUC.Mutis</t>
  </si>
  <si>
    <t>CAD.Montebonito</t>
  </si>
  <si>
    <t>CAL.Champagnat-2</t>
  </si>
  <si>
    <t>CAR.Hospital Naval:H1</t>
  </si>
  <si>
    <t>CAS.Via Tauramena</t>
  </si>
  <si>
    <t>CAU.Pitayo</t>
  </si>
  <si>
    <t>CES.Pavitas</t>
  </si>
  <si>
    <t>COR.Los Cordobas</t>
  </si>
  <si>
    <t>CUC.Ospina Perez-2</t>
  </si>
  <si>
    <t>CUN.Cota</t>
  </si>
  <si>
    <t>HUI.Pitalito-2</t>
  </si>
  <si>
    <t>MAG.Reten</t>
  </si>
  <si>
    <t>MED.Bello-1</t>
  </si>
  <si>
    <t>MET.Medellin del Ariari</t>
  </si>
  <si>
    <t>NAR.La Florida</t>
  </si>
  <si>
    <t>NOR.Quince letras</t>
  </si>
  <si>
    <t>PER.Miraflores</t>
  </si>
  <si>
    <t>SND.La India</t>
  </si>
  <si>
    <t>SUC.Since</t>
  </si>
  <si>
    <t>TOL.Honda-1</t>
  </si>
  <si>
    <t>VAL.Dagua-2</t>
  </si>
  <si>
    <t>VCO.Nogal</t>
  </si>
  <si>
    <t>ANT.CAC Rionegro</t>
  </si>
  <si>
    <t>BAR.Ciudad Jardin</t>
  </si>
  <si>
    <t>BOG.Argentina Baja</t>
  </si>
  <si>
    <t>BOL.Norosi</t>
  </si>
  <si>
    <t>BOY.La Uvita</t>
  </si>
  <si>
    <t>BUC.Niza</t>
  </si>
  <si>
    <t>CAD.Neira</t>
  </si>
  <si>
    <t>CAL.Chapinero</t>
  </si>
  <si>
    <t>CAR.India Catalina</t>
  </si>
  <si>
    <t>CAS.Via Tauramena Aguazul I</t>
  </si>
  <si>
    <t>CAU.Propal Indoor</t>
  </si>
  <si>
    <t>CES.Pelaya</t>
  </si>
  <si>
    <t>COR.Los Limones</t>
  </si>
  <si>
    <t>CUC.Pinar del Rio</t>
  </si>
  <si>
    <t>CUN.Cota-2</t>
  </si>
  <si>
    <t>HUI.Pitalito-3</t>
  </si>
  <si>
    <t>MAG.Rio Frio</t>
  </si>
  <si>
    <t>MED.Bello-2</t>
  </si>
  <si>
    <t>MET.Mesa de Fernandez</t>
  </si>
  <si>
    <t>NAR.La Florida-2</t>
  </si>
  <si>
    <t>NOR.Ragonvalia</t>
  </si>
  <si>
    <t>PER.Olaya</t>
  </si>
  <si>
    <t>SND.La Lizama</t>
  </si>
  <si>
    <t>SUC.Sucre</t>
  </si>
  <si>
    <t>TOL.Honda-2</t>
  </si>
  <si>
    <t>VAL.Dapa</t>
  </si>
  <si>
    <t>VCO.Ocoa</t>
  </si>
  <si>
    <t>ANT.Caceres</t>
  </si>
  <si>
    <t>BAR.Ciudadela</t>
  </si>
  <si>
    <t>BOG.Argos</t>
  </si>
  <si>
    <t>BOL.Oceanos</t>
  </si>
  <si>
    <t>BOY.Labranzagrande</t>
  </si>
  <si>
    <t>BUC.Norgas</t>
  </si>
  <si>
    <t>CAD.Neira-2</t>
  </si>
  <si>
    <t>CAL.Chiminangos</t>
  </si>
  <si>
    <t>CAR.Inem</t>
  </si>
  <si>
    <t>CAS.Villa Nueva-1</t>
  </si>
  <si>
    <t>CAU.Pto Tejada</t>
  </si>
  <si>
    <t>CES.Pit Calenturitas</t>
  </si>
  <si>
    <t>COR.Mata de Cana</t>
  </si>
  <si>
    <t>CUC.Plaza Banderas</t>
  </si>
  <si>
    <t>CUN.Cota-3</t>
  </si>
  <si>
    <t>HUI.Pitalito-4</t>
  </si>
  <si>
    <t>MAG.Rio Frio-2</t>
  </si>
  <si>
    <t>MED.Bello-3</t>
  </si>
  <si>
    <t>MET.Mesetas</t>
  </si>
  <si>
    <t>NAR.La Tola</t>
  </si>
  <si>
    <t>NOR.Ricaurte</t>
  </si>
  <si>
    <t>PER.Palacio</t>
  </si>
  <si>
    <t>SND.La Mina</t>
  </si>
  <si>
    <t>SUC.Tolcementos</t>
  </si>
  <si>
    <t>TOL.Honda-3</t>
  </si>
  <si>
    <t>VAL.Darien</t>
  </si>
  <si>
    <t>VCO.Ocoa-2</t>
  </si>
  <si>
    <t>ANT.Cadena</t>
  </si>
  <si>
    <t>BAR.Claro Acqua 74</t>
  </si>
  <si>
    <t>BOG.Armenia</t>
  </si>
  <si>
    <t>BOL.Pasacaballos</t>
  </si>
  <si>
    <t>BOY.Labranzagrande-2</t>
  </si>
  <si>
    <t>BUC.Palomitas</t>
  </si>
  <si>
    <t>CAD.Neira-3</t>
  </si>
  <si>
    <t>CAL.Chorros</t>
  </si>
  <si>
    <t>CAR.Inem-2</t>
  </si>
  <si>
    <t>CAS.Villa Nueva-2</t>
  </si>
  <si>
    <t>CAU.Pto Tejada-2</t>
  </si>
  <si>
    <t>CES.Poponte</t>
  </si>
  <si>
    <t>COR.Momil</t>
  </si>
  <si>
    <t>CUC.Prados del Norte</t>
  </si>
  <si>
    <t>CUN.Dindal</t>
  </si>
  <si>
    <t>HUI.Pitalito-5</t>
  </si>
  <si>
    <t>MAG.Sabanas</t>
  </si>
  <si>
    <t>MED.Bello-4</t>
  </si>
  <si>
    <t>MET.Pachiaquiaro</t>
  </si>
  <si>
    <t>NAR.La Victoria</t>
  </si>
  <si>
    <t>NOR.Salazar</t>
  </si>
  <si>
    <t>PER.Parque Bolivar</t>
  </si>
  <si>
    <t>SND.La Pradera</t>
  </si>
  <si>
    <t>SUC.Tolu</t>
  </si>
  <si>
    <t>TOL.Honda-4</t>
  </si>
  <si>
    <t>VAL.Darien-2</t>
  </si>
  <si>
    <t>VCO.Olimpico</t>
  </si>
  <si>
    <t>ANT.Caicedo</t>
  </si>
  <si>
    <t>BAR.Club Italiano</t>
  </si>
  <si>
    <t>BOG.Armenia-2</t>
  </si>
  <si>
    <t>BOL.Pinillos</t>
  </si>
  <si>
    <t>BOY.Laguna Seca</t>
  </si>
  <si>
    <t>BUC.Pan de Azucar</t>
  </si>
  <si>
    <t>CAD.Norcacia</t>
  </si>
  <si>
    <t>CAL.Circunvalar P1</t>
  </si>
  <si>
    <t>CAR.Jaime Moron</t>
  </si>
  <si>
    <t>CAS.Villa Nueva-3</t>
  </si>
  <si>
    <t>CAU.Purace</t>
  </si>
  <si>
    <t>CES.Pueblo Bello</t>
  </si>
  <si>
    <t>COR.Monito</t>
  </si>
  <si>
    <t>CUC.Quinta Oriental</t>
  </si>
  <si>
    <t>CUN.El Colegio</t>
  </si>
  <si>
    <t>HUI.Pitalito-6</t>
  </si>
  <si>
    <t>MAG.Salamina</t>
  </si>
  <si>
    <t>MED.Bernal</t>
  </si>
  <si>
    <t>MET.Pinalito</t>
  </si>
  <si>
    <t>NAR.LaLlanada</t>
  </si>
  <si>
    <t>NOR.Salazar-2</t>
  </si>
  <si>
    <t>PER.Parque Cuba</t>
  </si>
  <si>
    <t>SND.La Quitax</t>
  </si>
  <si>
    <t>SUC.Tolu Viejo</t>
  </si>
  <si>
    <t>TOL.Honda-5</t>
  </si>
  <si>
    <t>VAL.Del Alba Indoor</t>
  </si>
  <si>
    <t>VCO.Panorama</t>
  </si>
  <si>
    <t>ANT.Caldas</t>
  </si>
  <si>
    <t>BAR.Concepcion</t>
  </si>
  <si>
    <t>BOG.Arqueologico</t>
  </si>
  <si>
    <t>BOL.Pontezuela</t>
  </si>
  <si>
    <t>BOY.Los Cedros</t>
  </si>
  <si>
    <t>BUC.Parque Bolivar</t>
  </si>
  <si>
    <t>CAD.Pacora</t>
  </si>
  <si>
    <t>CAL.Circunvalar P2</t>
  </si>
  <si>
    <t>CAR.Juanita</t>
  </si>
  <si>
    <t>CAS.Villa Nueva-4</t>
  </si>
  <si>
    <t>CAU.Quebraditas</t>
  </si>
  <si>
    <t>CES.Rio de Oro</t>
  </si>
  <si>
    <t>COR.Montelibano</t>
  </si>
  <si>
    <t>CUC.Quintaboch</t>
  </si>
  <si>
    <t>CUN.El Hato</t>
  </si>
  <si>
    <t>HUI.Pitalito-7</t>
  </si>
  <si>
    <t>MAG.San Angel</t>
  </si>
  <si>
    <t>MED.Bernal-2</t>
  </si>
  <si>
    <t>MET.Pompeya</t>
  </si>
  <si>
    <t>NAR.Las Cruces</t>
  </si>
  <si>
    <t>NOR.Samore</t>
  </si>
  <si>
    <t>PER.Parque Industrial</t>
  </si>
  <si>
    <t>SND.La Rochela</t>
  </si>
  <si>
    <t>SUC.Tolu-3</t>
  </si>
  <si>
    <t>TOL.Honda-6</t>
  </si>
  <si>
    <t>VAL.El Aguila</t>
  </si>
  <si>
    <t>VCO.Pastrana</t>
  </si>
  <si>
    <t>ANT.Caldas-2</t>
  </si>
  <si>
    <t>BAR.Concord</t>
  </si>
  <si>
    <t>BOG.Arrayanes</t>
  </si>
  <si>
    <t>BOL.Pto Badel</t>
  </si>
  <si>
    <t>BOY.Los Pinos</t>
  </si>
  <si>
    <t>BUC.Parque Industrial</t>
  </si>
  <si>
    <t>CAD.Palestina</t>
  </si>
  <si>
    <t>CAL.Ciudad 2000</t>
  </si>
  <si>
    <t>CAR.La princesa</t>
  </si>
  <si>
    <t>CAS.Villa Nueva-5</t>
  </si>
  <si>
    <t>CAU.Robles</t>
  </si>
  <si>
    <t>CES.Rio Seco</t>
  </si>
  <si>
    <t>COR.Montelibano-2</t>
  </si>
  <si>
    <t>CUC.Riviera</t>
  </si>
  <si>
    <t>CUN.El Muna</t>
  </si>
  <si>
    <t>HUI.Pitalito-9</t>
  </si>
  <si>
    <t>MAG.San Buenavista</t>
  </si>
  <si>
    <t>MED.Betania</t>
  </si>
  <si>
    <t>MET.Pto Gaitan</t>
  </si>
  <si>
    <t>NAR.Leiva</t>
  </si>
  <si>
    <t>NOR.San Calixto</t>
  </si>
  <si>
    <t>PER.Parque Industrial-2 H1</t>
  </si>
  <si>
    <t>SND.Landazuri</t>
  </si>
  <si>
    <t>SUC.Varsovia</t>
  </si>
  <si>
    <t>TOL.Honda-7</t>
  </si>
  <si>
    <t>VAL.El Bolo</t>
  </si>
  <si>
    <t>VCO.Popular</t>
  </si>
  <si>
    <t>ANT.Calderas</t>
  </si>
  <si>
    <t>BAR.Country Club</t>
  </si>
  <si>
    <t>BOG.Atahualpa</t>
  </si>
  <si>
    <t>BOL.Puerto Naito</t>
  </si>
  <si>
    <t>BOY.Macanal</t>
  </si>
  <si>
    <t>BUC.Porvenir</t>
  </si>
  <si>
    <t>CAD.Palestina-2</t>
  </si>
  <si>
    <t>CAL.Ciudad Cordoba</t>
  </si>
  <si>
    <t>CAR.La quinta</t>
  </si>
  <si>
    <t>CAU.Rosas</t>
  </si>
  <si>
    <t>CES.San Alberto</t>
  </si>
  <si>
    <t>COR.Montelibano-3</t>
  </si>
  <si>
    <t>CUC.San Eduardo</t>
  </si>
  <si>
    <t>CUN.El Penon</t>
  </si>
  <si>
    <t>HUI.Plazuela</t>
  </si>
  <si>
    <t>MAG.San Pedro</t>
  </si>
  <si>
    <t>MED.Blanquizal</t>
  </si>
  <si>
    <t>MET.Pto Gaitan-2</t>
  </si>
  <si>
    <t>NAR.Leiva-2</t>
  </si>
  <si>
    <t>NOR.San Cayetano</t>
  </si>
  <si>
    <t>PER.Parque Lago</t>
  </si>
  <si>
    <t>SND.Landazuri-2</t>
  </si>
  <si>
    <t>TOL.Icononzo</t>
  </si>
  <si>
    <t>VAL.El Cairo</t>
  </si>
  <si>
    <t>VCO.Porfia</t>
  </si>
  <si>
    <t>ANT.Campamento</t>
  </si>
  <si>
    <t>BAR.Cumbre</t>
  </si>
  <si>
    <t>BOG.Atavanza</t>
  </si>
  <si>
    <t>BOL.Regidor</t>
  </si>
  <si>
    <t>BOY.Maripi</t>
  </si>
  <si>
    <t>BUC.Prados del Mutis</t>
  </si>
  <si>
    <t>CAD.Palma Real</t>
  </si>
  <si>
    <t>CAL.Ciudad del Campo</t>
  </si>
  <si>
    <t>CAR.La Vitrola Reub II</t>
  </si>
  <si>
    <t>CAU.San Alfonso</t>
  </si>
  <si>
    <t>CES.San Andres</t>
  </si>
  <si>
    <t>COR.Montelibano-4</t>
  </si>
  <si>
    <t>CUC.San Luis</t>
  </si>
  <si>
    <t>CUN.El Rosal</t>
  </si>
  <si>
    <t>HUI.Potosi</t>
  </si>
  <si>
    <t>MAG.San Zenon</t>
  </si>
  <si>
    <t>MED.Bolivar</t>
  </si>
  <si>
    <t>MET.Pto Gaitan-3</t>
  </si>
  <si>
    <t>NAR.Linares</t>
  </si>
  <si>
    <t>NOR.Santiago</t>
  </si>
  <si>
    <t>PER.Parque Uribe</t>
  </si>
  <si>
    <t>SND.Lebrija</t>
  </si>
  <si>
    <t>TOL.La Linea</t>
  </si>
  <si>
    <t>VAL.El Carmen</t>
  </si>
  <si>
    <t>VCO.Porfia-2</t>
  </si>
  <si>
    <t>ANT.Campo Diamante</t>
  </si>
  <si>
    <t>BAR.Delicias</t>
  </si>
  <si>
    <t>BOG.Atenas</t>
  </si>
  <si>
    <t>BOL.Rio Viejo</t>
  </si>
  <si>
    <t>BOY.Miraflores</t>
  </si>
  <si>
    <t>BUC.Provenza</t>
  </si>
  <si>
    <t>CAD.Pensilvania</t>
  </si>
  <si>
    <t>CAL.Ciudad Jardin</t>
  </si>
  <si>
    <t>CAR.Ladrillera La Clay</t>
  </si>
  <si>
    <t>CAU.San Lorenzo</t>
  </si>
  <si>
    <t>CES.San Diego</t>
  </si>
  <si>
    <t>COR.Montelibano-6</t>
  </si>
  <si>
    <t>CUC.San Luis-2</t>
  </si>
  <si>
    <t>CUN.El Son</t>
  </si>
  <si>
    <t>HUI.Potrerillos</t>
  </si>
  <si>
    <t>MAG.Santa Ana</t>
  </si>
  <si>
    <t>MED.Bombona</t>
  </si>
  <si>
    <t>MET.Pto Gaitan-4</t>
  </si>
  <si>
    <t>NAR.Linares-2</t>
  </si>
  <si>
    <t>NOR.Sardinata</t>
  </si>
  <si>
    <t>PER.Pinares</t>
  </si>
  <si>
    <t>SND.Malaga-1</t>
  </si>
  <si>
    <t>TOL.La Sierra</t>
  </si>
  <si>
    <t>VAL.El Dovio</t>
  </si>
  <si>
    <t>VCO.Primavera</t>
  </si>
  <si>
    <t>ANT.Canasgordas</t>
  </si>
  <si>
    <t>BAR.Delicias-2</t>
  </si>
  <si>
    <t>BOG.Atlantis</t>
  </si>
  <si>
    <t>BOL.San Cayetano</t>
  </si>
  <si>
    <t>BOY.Miraflores-2</t>
  </si>
  <si>
    <t>BUC.Puerta del Sol-1</t>
  </si>
  <si>
    <t>CAD.Pensilvania-2</t>
  </si>
  <si>
    <t>CAL.Club Rivera</t>
  </si>
  <si>
    <t>CAR.Las Americas</t>
  </si>
  <si>
    <t>CAU.Santa Catalina</t>
  </si>
  <si>
    <t>CES.San Jacinto</t>
  </si>
  <si>
    <t>COR.Morindo</t>
  </si>
  <si>
    <t>CUC.San Martin</t>
  </si>
  <si>
    <t>CUN.El Triunfo</t>
  </si>
  <si>
    <t>HUI.Praga</t>
  </si>
  <si>
    <t>MAG.Santa Rosa</t>
  </si>
  <si>
    <t>MED.Boston</t>
  </si>
  <si>
    <t>MET.Pto Lleras</t>
  </si>
  <si>
    <t>NAR.Llorente</t>
  </si>
  <si>
    <t>NOR.Sardinata-2</t>
  </si>
  <si>
    <t>PER.Playa Rica</t>
  </si>
  <si>
    <t>SND.Malaga-2</t>
  </si>
  <si>
    <t>TOL.Lerida</t>
  </si>
  <si>
    <t>VAL.El Dovio-2</t>
  </si>
  <si>
    <t>VCO.San Benito</t>
  </si>
  <si>
    <t>ANT.Candelaria</t>
  </si>
  <si>
    <t>BAR.El Bosque</t>
  </si>
  <si>
    <t>BOG.Aures</t>
  </si>
  <si>
    <t>BOL.San Cristobal</t>
  </si>
  <si>
    <t>BOY.Miraflores-3</t>
  </si>
  <si>
    <t>BUC.Real de Minas</t>
  </si>
  <si>
    <t>CAD.Pipinta</t>
  </si>
  <si>
    <t>CAL.Colombina</t>
  </si>
  <si>
    <t>CAR.Las Americas-2</t>
  </si>
  <si>
    <t>CAU.Santa Leticia</t>
  </si>
  <si>
    <t>CES.San Jose Oriente</t>
  </si>
  <si>
    <t>COR.NARINO</t>
  </si>
  <si>
    <t>CUC.San Mateo</t>
  </si>
  <si>
    <t>CUN.El Volcan</t>
  </si>
  <si>
    <t>HUI.Rio Paez</t>
  </si>
  <si>
    <t>MAG.Sevilla</t>
  </si>
  <si>
    <t>MED.Bucaros</t>
  </si>
  <si>
    <t>MET.Pto Lopez-1</t>
  </si>
  <si>
    <t>NAR.Llorente-2</t>
  </si>
  <si>
    <t>NOR.Silos</t>
  </si>
  <si>
    <t>PER.Ponkes</t>
  </si>
  <si>
    <t>SND.Malaga-3</t>
  </si>
  <si>
    <t>TOL.Libano</t>
  </si>
  <si>
    <t>VAL.El Naranjal</t>
  </si>
  <si>
    <t>VCO.San Benito-2</t>
  </si>
  <si>
    <t>ANT.Caracoli</t>
  </si>
  <si>
    <t>BAR.Esmeralda</t>
  </si>
  <si>
    <t>BOG.Aures-2</t>
  </si>
  <si>
    <t>BOL.San Fernando</t>
  </si>
  <si>
    <t>BOY.Mongua</t>
  </si>
  <si>
    <t>BUC.San Alonso</t>
  </si>
  <si>
    <t>CAD.Pradera</t>
  </si>
  <si>
    <t>CAL.Colseguros</t>
  </si>
  <si>
    <t>CAR.Los Alpes</t>
  </si>
  <si>
    <t>CAU.Santa Rosa</t>
  </si>
  <si>
    <t>CES.San Martin</t>
  </si>
  <si>
    <t>COR.PAJONAL</t>
  </si>
  <si>
    <t>CUC.San Mateo-2</t>
  </si>
  <si>
    <t>CUN.Elite Flowers</t>
  </si>
  <si>
    <t>HUI.Rioloro</t>
  </si>
  <si>
    <t>MAG.Sitio Nuevo</t>
  </si>
  <si>
    <t>MED.Buenos Aires</t>
  </si>
  <si>
    <t>MET.Pto Lopez-2</t>
  </si>
  <si>
    <t>NAR.Los Andes</t>
  </si>
  <si>
    <t>NOR.Tibu</t>
  </si>
  <si>
    <t>PER.Samaria:H1</t>
  </si>
  <si>
    <t>SND.Matanza</t>
  </si>
  <si>
    <t>TOL.Libano-2</t>
  </si>
  <si>
    <t>VAL.El Tiple</t>
  </si>
  <si>
    <t>VCO.San Carlos</t>
  </si>
  <si>
    <t>ANT.Caramanta</t>
  </si>
  <si>
    <t>BAR.Esperanza</t>
  </si>
  <si>
    <t>BOG.Auto Cll 100</t>
  </si>
  <si>
    <t>BOL.San Isidro</t>
  </si>
  <si>
    <t>BOY.Mongui</t>
  </si>
  <si>
    <t>BUC.San Francisco</t>
  </si>
  <si>
    <t>CAD.Rio Sucio-3</t>
  </si>
  <si>
    <t>CAL.Comfandi</t>
  </si>
  <si>
    <t>CAR.Los Ciruelos</t>
  </si>
  <si>
    <t>CAU.Santander-1</t>
  </si>
  <si>
    <t>CES.San Roque</t>
  </si>
  <si>
    <t>COR.Paso Nuevo</t>
  </si>
  <si>
    <t>CUC.Santa Ana</t>
  </si>
  <si>
    <t>CUN.Fagua</t>
  </si>
  <si>
    <t>HUI.Rivera</t>
  </si>
  <si>
    <t>MAG.Taganga</t>
  </si>
  <si>
    <t>MED.Bulerias</t>
  </si>
  <si>
    <t>MET.Pto Lopez-3</t>
  </si>
  <si>
    <t>NAR.Mallama</t>
  </si>
  <si>
    <t>NOR.Tibu-2</t>
  </si>
  <si>
    <t>PER.Samaria:H2</t>
  </si>
  <si>
    <t>SND.Mesa Los Santos</t>
  </si>
  <si>
    <t>TOL.Libano-3</t>
  </si>
  <si>
    <t>VAL.El Trebol</t>
  </si>
  <si>
    <t>VCO.San Carlos-2</t>
  </si>
  <si>
    <t>ANT.Carepa</t>
  </si>
  <si>
    <t>BAR.Estadio</t>
  </si>
  <si>
    <t>BOG.Av Callcenter</t>
  </si>
  <si>
    <t>BOL.San Jacinto</t>
  </si>
  <si>
    <t>BOY.Moniquira</t>
  </si>
  <si>
    <t>BUC.San Pio</t>
  </si>
  <si>
    <t>CAD.Riosucio</t>
  </si>
  <si>
    <t>CAL.Comfenalco Indoor</t>
  </si>
  <si>
    <t>CAR.Mamonal-1</t>
  </si>
  <si>
    <t>CAU.Santander-2</t>
  </si>
  <si>
    <t>CES.San Roque-2</t>
  </si>
  <si>
    <t>COR.Patio Bonito</t>
  </si>
  <si>
    <t>CUC.Santander</t>
  </si>
  <si>
    <t>CUN.Florida</t>
  </si>
  <si>
    <t>HUI.Saladoblanco</t>
  </si>
  <si>
    <t>MAG.Tayrona</t>
  </si>
  <si>
    <t>MED.C.C. Santa Fe</t>
  </si>
  <si>
    <t>MET.Pto Lopez-4</t>
  </si>
  <si>
    <t>NAR.Mosquera</t>
  </si>
  <si>
    <t>NOR.Tibu-3</t>
  </si>
  <si>
    <t>PER.Samaria:H3</t>
  </si>
  <si>
    <t>SND.Miralindo</t>
  </si>
  <si>
    <t>TOL.Libano-4</t>
  </si>
  <si>
    <t>VAL.Estambul</t>
  </si>
  <si>
    <t>VCO.San Carlos-3</t>
  </si>
  <si>
    <t>ANT.Carepa Aeropuerto</t>
  </si>
  <si>
    <t>BAR.Estadio Metro</t>
  </si>
  <si>
    <t>BOG.Av Centenario</t>
  </si>
  <si>
    <t>BOL.San Jacinto Cauca</t>
  </si>
  <si>
    <t>BOY.Moniquira-2</t>
  </si>
  <si>
    <t>BUC.Sotomayor</t>
  </si>
  <si>
    <t>CAD.Riosucio-2</t>
  </si>
  <si>
    <t>CAL.Conalcredito Indoor</t>
  </si>
  <si>
    <t>CAR.Mamonal-2</t>
  </si>
  <si>
    <t>CAU.Santander-3</t>
  </si>
  <si>
    <t>CES.Tamalameque</t>
  </si>
  <si>
    <t>COR.Planeta Rica</t>
  </si>
  <si>
    <t>CUC.Tasajero</t>
  </si>
  <si>
    <t>CUN.Fomeque</t>
  </si>
  <si>
    <t>HUI.San Adolfo</t>
  </si>
  <si>
    <t>MAG.Tenerife</t>
  </si>
  <si>
    <t>MED.Cabanas</t>
  </si>
  <si>
    <t>MET.Pto Lopez-5</t>
  </si>
  <si>
    <t>NAR.Obonuco</t>
  </si>
  <si>
    <t>NOR.Toledo</t>
  </si>
  <si>
    <t>PER.San Joaquin</t>
  </si>
  <si>
    <t>SND.Mogotes</t>
  </si>
  <si>
    <t>TOL.Mariquita</t>
  </si>
  <si>
    <t>VAL.Felidia</t>
  </si>
  <si>
    <t>VCO.San Isidro</t>
  </si>
  <si>
    <t>ANT.Carepa Piedras Blancas</t>
  </si>
  <si>
    <t>BAR.Estadio-1</t>
  </si>
  <si>
    <t>BOG.Av Chile</t>
  </si>
  <si>
    <t>BOL.San Jacinto-3</t>
  </si>
  <si>
    <t>BOY.Motavita</t>
  </si>
  <si>
    <t>BUC.Udes</t>
  </si>
  <si>
    <t>CAD.Riosucio-3</t>
  </si>
  <si>
    <t>CAL.Condoricosas</t>
  </si>
  <si>
    <t>CAR.Mamonal-3</t>
  </si>
  <si>
    <t>CAU.Santander-4</t>
  </si>
  <si>
    <t>CES.Ultimo Caso</t>
  </si>
  <si>
    <t>COR.Planeta Rica-2</t>
  </si>
  <si>
    <t>CUC.Terminal</t>
  </si>
  <si>
    <t>CUN.Fosca</t>
  </si>
  <si>
    <t>HUI.San Agustin</t>
  </si>
  <si>
    <t>MAG.Tucurinca</t>
  </si>
  <si>
    <t>MED.Cacharreria Mundial</t>
  </si>
  <si>
    <t>MET.Pto.Gaitan-3</t>
  </si>
  <si>
    <t>NAR.Olaya Herrera</t>
  </si>
  <si>
    <t>NOR.Tres Bocas</t>
  </si>
  <si>
    <t>PER.San Jorge</t>
  </si>
  <si>
    <t>SND.Oiba</t>
  </si>
  <si>
    <t>TOL.Mariquita-2</t>
  </si>
  <si>
    <t>VAL.Fenicia</t>
  </si>
  <si>
    <t>VCO.Santander</t>
  </si>
  <si>
    <t>ANT.Carepa-2</t>
  </si>
  <si>
    <t>BAR.Ethernit</t>
  </si>
  <si>
    <t>BOG.Av Colon</t>
  </si>
  <si>
    <t>BOL.San Martin de Loba</t>
  </si>
  <si>
    <t>BOY.Muzo</t>
  </si>
  <si>
    <t>BUC.Unab</t>
  </si>
  <si>
    <t>CAD.Salamina</t>
  </si>
  <si>
    <t>CAL.Coomeva</t>
  </si>
  <si>
    <t>CAR.Mamonal-4</t>
  </si>
  <si>
    <t>CAU.Santander-5</t>
  </si>
  <si>
    <t>CES.Valencia Jesus</t>
  </si>
  <si>
    <t>COR.Planeta Rica-3</t>
  </si>
  <si>
    <t>CUC.Toledo Plata</t>
  </si>
  <si>
    <t>CUN.Funza</t>
  </si>
  <si>
    <t>HUI.San Antonio</t>
  </si>
  <si>
    <t>MAG.Urquijo</t>
  </si>
  <si>
    <t>MED.Caficultores</t>
  </si>
  <si>
    <t>MET.Pueblo Nuevo</t>
  </si>
  <si>
    <t>NAR.Palmar</t>
  </si>
  <si>
    <t>NOR.Via Tibu</t>
  </si>
  <si>
    <t>PER.Santa Isabel</t>
  </si>
  <si>
    <t>SND.Onzaga</t>
  </si>
  <si>
    <t>TOL.Mariquita-3</t>
  </si>
  <si>
    <t>VAL.Florida</t>
  </si>
  <si>
    <t>VCO.Sta Helena</t>
  </si>
  <si>
    <t>ANT.Carepa-3</t>
  </si>
  <si>
    <t>BAR.Exito</t>
  </si>
  <si>
    <t>BOG.Av Jimenez</t>
  </si>
  <si>
    <t>BOL.San Pablo</t>
  </si>
  <si>
    <t>BOY.Muzo-2</t>
  </si>
  <si>
    <t>BUC.Universidad</t>
  </si>
  <si>
    <t>CAD.Salamina-2</t>
  </si>
  <si>
    <t>CAL.Cosmo</t>
  </si>
  <si>
    <t>CAR.Manga</t>
  </si>
  <si>
    <t>CAU.Santander-6</t>
  </si>
  <si>
    <t>CES.Zapatosa</t>
  </si>
  <si>
    <t>COR.Planeta Rica-4</t>
  </si>
  <si>
    <t>CUC.Toledo Plata-2</t>
  </si>
  <si>
    <t>CUN.Funza-2</t>
  </si>
  <si>
    <t>HUI.Santa Maria</t>
  </si>
  <si>
    <t>MAG.Zapayan</t>
  </si>
  <si>
    <t>MED.Calasanz</t>
  </si>
  <si>
    <t>MET.Puerto Concordia</t>
  </si>
  <si>
    <t>NAR.Payan</t>
  </si>
  <si>
    <t>NOR.Via Toledo</t>
  </si>
  <si>
    <t>PER.Sena</t>
  </si>
  <si>
    <t>SND.Palmas Del Socorro</t>
  </si>
  <si>
    <t>TOL.Mariquita-5</t>
  </si>
  <si>
    <t>VAL.Florida-2</t>
  </si>
  <si>
    <t>VCO.Terminal-1</t>
  </si>
  <si>
    <t>ANT.Carmen de la Venta</t>
  </si>
  <si>
    <t>BAR.Fallabela</t>
  </si>
  <si>
    <t>BOG.Avenida 15</t>
  </si>
  <si>
    <t>BOL.San Pablo-2</t>
  </si>
  <si>
    <t>BOY.Nobsa</t>
  </si>
  <si>
    <t>BUC.Vereda Fuente</t>
  </si>
  <si>
    <t>CAD.Samana</t>
  </si>
  <si>
    <t>CAL.Decepaz</t>
  </si>
  <si>
    <t>CAR.Marbella</t>
  </si>
  <si>
    <t>CAU.Santander-7</t>
  </si>
  <si>
    <t>COR.Playa Blanca</t>
  </si>
  <si>
    <t>CUC.Torcoroma</t>
  </si>
  <si>
    <t>CUN.Funza-3</t>
  </si>
  <si>
    <t>HUI.Santa Maria-2</t>
  </si>
  <si>
    <t>MAG.Zona Bananera</t>
  </si>
  <si>
    <t>MED.Calle 49</t>
  </si>
  <si>
    <t>MET.Puerto Rico</t>
  </si>
  <si>
    <t>NAR.Pazisara</t>
  </si>
  <si>
    <t>NOR.Villa Caro</t>
  </si>
  <si>
    <t>PER.Terminal</t>
  </si>
  <si>
    <t>SND.Pescadero</t>
  </si>
  <si>
    <t>TOL.Martinica</t>
  </si>
  <si>
    <t>VAL.Florida-3</t>
  </si>
  <si>
    <t>VCO.Terminal-2</t>
  </si>
  <si>
    <t>ANT.Carmen Viboral</t>
  </si>
  <si>
    <t>BAR.Flexotar</t>
  </si>
  <si>
    <t>BOG.Avenida 19-1</t>
  </si>
  <si>
    <t>BOL.Santa Catalina</t>
  </si>
  <si>
    <t>BOY.Nobsa-2</t>
  </si>
  <si>
    <t>BUC.Via Lebrija</t>
  </si>
  <si>
    <t>CAD.Samana-2</t>
  </si>
  <si>
    <t>CAL.Delicias</t>
  </si>
  <si>
    <t>CAR.Morros</t>
  </si>
  <si>
    <t>CAU.Sebastian</t>
  </si>
  <si>
    <t>COR.Pto Libertador</t>
  </si>
  <si>
    <t>CUC.Trigal del norte</t>
  </si>
  <si>
    <t>CUN.Funza-4</t>
  </si>
  <si>
    <t>HUI.Santana</t>
  </si>
  <si>
    <t>MED.Camino Real</t>
  </si>
  <si>
    <t>MET.Puerto Rico-2</t>
  </si>
  <si>
    <t>NAR.Penol</t>
  </si>
  <si>
    <t>NOR.Villa Rosario</t>
  </si>
  <si>
    <t>PER.Tokyo</t>
  </si>
  <si>
    <t>SND.Petrosantander</t>
  </si>
  <si>
    <t>TOL.Melgar-1</t>
  </si>
  <si>
    <t>VAL.Ginebra</t>
  </si>
  <si>
    <t>VCO.Trapiche</t>
  </si>
  <si>
    <t>ANT.Carolina</t>
  </si>
  <si>
    <t>BAR.Gracetales</t>
  </si>
  <si>
    <t>BOG.Avenida 19-2</t>
  </si>
  <si>
    <t>BOL.Santa Rosa</t>
  </si>
  <si>
    <t>BOY.Oicata</t>
  </si>
  <si>
    <t>BUC.Villabel</t>
  </si>
  <si>
    <t>CAD.Samaria</t>
  </si>
  <si>
    <t>CAL.Departamental</t>
  </si>
  <si>
    <t>CAR.Muelles El Bosque (P1)</t>
  </si>
  <si>
    <t>CAU.Silvia</t>
  </si>
  <si>
    <t>COR.Pueblo Nuevo</t>
  </si>
  <si>
    <t>CUC.Trigal del Norte-2</t>
  </si>
  <si>
    <t>CUN.Funza-5</t>
  </si>
  <si>
    <t>HUI.Socorro</t>
  </si>
  <si>
    <t>MED.Campo Amor</t>
  </si>
  <si>
    <t>MET.Puerto Santander</t>
  </si>
  <si>
    <t>NAR.Policarpa</t>
  </si>
  <si>
    <t>NOR.Villa Rosario-2</t>
  </si>
  <si>
    <t>PER.Unicentro</t>
  </si>
  <si>
    <t>SND.Picacho</t>
  </si>
  <si>
    <t>TOL.Melgar-2</t>
  </si>
  <si>
    <t>VAL.Ginebra-2</t>
  </si>
  <si>
    <t>VCO.UCC</t>
  </si>
  <si>
    <t>ANT.Cauca Viejo</t>
  </si>
  <si>
    <t>BAR.Gran Centro</t>
  </si>
  <si>
    <t>BOG.Ayacucho</t>
  </si>
  <si>
    <t>BOL.Santa Rosa Norte</t>
  </si>
  <si>
    <t>BOY.Otanche</t>
  </si>
  <si>
    <t>BUC.Zapamanga</t>
  </si>
  <si>
    <t>CAD.San Bernardo del Viento</t>
  </si>
  <si>
    <t>CAL.Deporcali</t>
  </si>
  <si>
    <t>CAR.Olaya</t>
  </si>
  <si>
    <t>CAU.Sotara</t>
  </si>
  <si>
    <t>COR.Pueblo Nuevo-2</t>
  </si>
  <si>
    <t>CUC.Unilibre</t>
  </si>
  <si>
    <t>CUN.Fuquene</t>
  </si>
  <si>
    <t>HUI.Suaza</t>
  </si>
  <si>
    <t>MED.Capricentro</t>
  </si>
  <si>
    <t>MET.Remolinos</t>
  </si>
  <si>
    <t>NAR.Potosi</t>
  </si>
  <si>
    <t>NOR.Villa Rosario-3</t>
  </si>
  <si>
    <t>PER.Universidad Libre</t>
  </si>
  <si>
    <t>SND.Piedecuesta-1</t>
  </si>
  <si>
    <t>TOL.Melgar-3</t>
  </si>
  <si>
    <t>VAL.Golondrinas</t>
  </si>
  <si>
    <t>VCO.Unimeta</t>
  </si>
  <si>
    <t>ANT.Caucasia Centro</t>
  </si>
  <si>
    <t>BAR.Gran Centro-2</t>
  </si>
  <si>
    <t>BOG.Bachue</t>
  </si>
  <si>
    <t>BOL.Santa Rosa-2</t>
  </si>
  <si>
    <t>BOY.Otanche-2</t>
  </si>
  <si>
    <t>BUC.Zona Norte</t>
  </si>
  <si>
    <t>CAD.San Daniel</t>
  </si>
  <si>
    <t>CAL.Diamante</t>
  </si>
  <si>
    <t>CAR.Olaya-2</t>
  </si>
  <si>
    <t>CAU.Suarez</t>
  </si>
  <si>
    <t>COR.Puerto Escondido</t>
  </si>
  <si>
    <t>CUC.Ventura Plaza</t>
  </si>
  <si>
    <t>CUN.Fuquene-2</t>
  </si>
  <si>
    <t>HUI.Tarqui</t>
  </si>
  <si>
    <t>MED.Carabobo</t>
  </si>
  <si>
    <t>MET.Restrepo</t>
  </si>
  <si>
    <t>NAR.Puerres</t>
  </si>
  <si>
    <t>NOR.Zulia</t>
  </si>
  <si>
    <t>PER.Villa Olimpica</t>
  </si>
  <si>
    <t>SND.Piedecuesta-2</t>
  </si>
  <si>
    <t>TOL.Melgar-4</t>
  </si>
  <si>
    <t>VAL.Guacari</t>
  </si>
  <si>
    <t>VCO.Unimeta-2</t>
  </si>
  <si>
    <t>ANT.Caucasia Estadio</t>
  </si>
  <si>
    <t>BAR.Granabastos</t>
  </si>
  <si>
    <t>BOG.Baleares</t>
  </si>
  <si>
    <t>BOL.Simiti</t>
  </si>
  <si>
    <t>BOY.Paipa</t>
  </si>
  <si>
    <t>BUC.Zona Refrescante</t>
  </si>
  <si>
    <t>CAD.San Diego</t>
  </si>
  <si>
    <t>CAL.Ecopapel</t>
  </si>
  <si>
    <t>CAR.Palmeras</t>
  </si>
  <si>
    <t>CAU.Sucre</t>
  </si>
  <si>
    <t>COR.Puerto Libertador-2</t>
  </si>
  <si>
    <t>CUN.Gachala</t>
  </si>
  <si>
    <t>HUI.Tello</t>
  </si>
  <si>
    <t>MED.Caribe</t>
  </si>
  <si>
    <t>MET.Restrepo-2</t>
  </si>
  <si>
    <t>NAR.Pupiales</t>
  </si>
  <si>
    <t>PER.Villa Santana</t>
  </si>
  <si>
    <t>SND.Piedecuesta-3</t>
  </si>
  <si>
    <t>TOL.Melgar-5</t>
  </si>
  <si>
    <t>VAL.Guacari-2</t>
  </si>
  <si>
    <t>VCO.Villa Oriente</t>
  </si>
  <si>
    <t>ANT.Caucasia Norte</t>
  </si>
  <si>
    <t>BAR.Granabastos-2</t>
  </si>
  <si>
    <t>BOG.Balmoral Sur</t>
  </si>
  <si>
    <t>BOL.Soplaviento</t>
  </si>
  <si>
    <t>BOY.Paipa-2</t>
  </si>
  <si>
    <t>CCM BUCARAMANGA</t>
  </si>
  <si>
    <t>CAD.San Felix</t>
  </si>
  <si>
    <t>CAL.El Cedro</t>
  </si>
  <si>
    <t>CAR.Palmeras-2</t>
  </si>
  <si>
    <t>CAU.Tacueyo</t>
  </si>
  <si>
    <t>COR.Puerto Libertador-3</t>
  </si>
  <si>
    <t>CUN.Gachancipa</t>
  </si>
  <si>
    <t>HUI.Teruel</t>
  </si>
  <si>
    <t>MED.Casona</t>
  </si>
  <si>
    <t>MET.San Carlos de Guaroa</t>
  </si>
  <si>
    <t>NAR.Remolinos</t>
  </si>
  <si>
    <t>PER.Villa Verde</t>
  </si>
  <si>
    <t>SND.Piedecuesta-4</t>
  </si>
  <si>
    <t>TOL.Melgar-6</t>
  </si>
  <si>
    <t>VAL.Guacari-3</t>
  </si>
  <si>
    <t>VCO.Villacentro</t>
  </si>
  <si>
    <t>ANT.Caucasia Parque</t>
  </si>
  <si>
    <t>BAR.Granada</t>
  </si>
  <si>
    <t>BOG.Bancafe</t>
  </si>
  <si>
    <t>BOL.Talaigua Nuevo</t>
  </si>
  <si>
    <t>BOY.Paipa-3</t>
  </si>
  <si>
    <t>CAD.San Jose</t>
  </si>
  <si>
    <t>CAL.EPSA Indoor</t>
  </si>
  <si>
    <t>CAR.Paraiso</t>
  </si>
  <si>
    <t>CAU.Timbio</t>
  </si>
  <si>
    <t>COR.Rabolargo</t>
  </si>
  <si>
    <t>CUN.Gacheta</t>
  </si>
  <si>
    <t>HUI.Timana</t>
  </si>
  <si>
    <t>MED.Castilla</t>
  </si>
  <si>
    <t>MET.San Isidro de Chichimene</t>
  </si>
  <si>
    <t>NAR.Ricaute</t>
  </si>
  <si>
    <t>SND.Piedecuesta-6</t>
  </si>
  <si>
    <t>TOL.Mesones</t>
  </si>
  <si>
    <t>VAL.Guaimia</t>
  </si>
  <si>
    <t>VCO.Vizcaya</t>
  </si>
  <si>
    <t>ANT.Caucasia-1</t>
  </si>
  <si>
    <t>BAR.Helena</t>
  </si>
  <si>
    <t>BOG.Bancafe-2</t>
  </si>
  <si>
    <t>BOL.Tiquisio</t>
  </si>
  <si>
    <t>BOY.Pajarito</t>
  </si>
  <si>
    <t>CAD.San Lorenzo</t>
  </si>
  <si>
    <t>CAL.Ermita</t>
  </si>
  <si>
    <t>CAR.Paraiso-2</t>
  </si>
  <si>
    <t>CAU.Timbio-2</t>
  </si>
  <si>
    <t>COR.Retiro Indio</t>
  </si>
  <si>
    <t>CUN.Gacheta-2</t>
  </si>
  <si>
    <t>HUI.Timana-2</t>
  </si>
  <si>
    <t>MED.Castropol</t>
  </si>
  <si>
    <t>MET.San Juan Arama</t>
  </si>
  <si>
    <t>NAR.Roberto Payan</t>
  </si>
  <si>
    <t>SND.Pinchote</t>
  </si>
  <si>
    <t>TOL.Murillo</t>
  </si>
  <si>
    <t>VAL.Imecol</t>
  </si>
  <si>
    <t>VCO.Zona Rosa</t>
  </si>
  <si>
    <t>ANT.Caucasia-2</t>
  </si>
  <si>
    <t>BAR.Juan Mina</t>
  </si>
  <si>
    <t>BOG.Banderas</t>
  </si>
  <si>
    <t>BOL.Turbaco-1</t>
  </si>
  <si>
    <t>BOY.Pajarito-2</t>
  </si>
  <si>
    <t>CAD.San Peregrino</t>
  </si>
  <si>
    <t>CAL.Estacion</t>
  </si>
  <si>
    <t>CAR.Pedro Heredia</t>
  </si>
  <si>
    <t>CAU.Timbiqui</t>
  </si>
  <si>
    <t>COR.Rodania</t>
  </si>
  <si>
    <t>CUN.Gama</t>
  </si>
  <si>
    <t>HUI.Villa Losada</t>
  </si>
  <si>
    <t>MED.CC Santafe</t>
  </si>
  <si>
    <t>MET.San Juanito</t>
  </si>
  <si>
    <t>NAR.Rosal del Monte</t>
  </si>
  <si>
    <t>SND.Pto Wilches</t>
  </si>
  <si>
    <t>TOL.Natagaima</t>
  </si>
  <si>
    <t>VAL.Kilometro 18</t>
  </si>
  <si>
    <t>ANT.Caucasia-3</t>
  </si>
  <si>
    <t>BAR.Kennedy</t>
  </si>
  <si>
    <t>BOG.Barrancas</t>
  </si>
  <si>
    <t>BOL.Turbaco-2</t>
  </si>
  <si>
    <t>BOY.Palermo</t>
  </si>
  <si>
    <t>CAD.Santa Elena</t>
  </si>
  <si>
    <t>CAL.Estadio</t>
  </si>
  <si>
    <t>CAR.Perimetral</t>
  </si>
  <si>
    <t>CAU.Toribio</t>
  </si>
  <si>
    <t>COR.Sabanal</t>
  </si>
  <si>
    <t>CUN.Ganco</t>
  </si>
  <si>
    <t>HUI.Villa Vieja</t>
  </si>
  <si>
    <t>MED.CC Tesoro</t>
  </si>
  <si>
    <t>MET.San Luis de Cubaral</t>
  </si>
  <si>
    <t>NAR.Rosario</t>
  </si>
  <si>
    <t>SND.Pto Wilches-2</t>
  </si>
  <si>
    <t>TOL.Ortega</t>
  </si>
  <si>
    <t>VAL.Kilometro 9</t>
  </si>
  <si>
    <t>ANT.Caucasia-4</t>
  </si>
  <si>
    <t>BAR.La Magdalena</t>
  </si>
  <si>
    <t>BOG.Batallon Kennedy</t>
  </si>
  <si>
    <t>BOL.Turbana</t>
  </si>
  <si>
    <t>BOY.Pantano Vargas</t>
  </si>
  <si>
    <t>CAD.Santagueda</t>
  </si>
  <si>
    <t>CAL.Exito</t>
  </si>
  <si>
    <t>CAR.Pie Del Cerro</t>
  </si>
  <si>
    <t>CAU.Totoro</t>
  </si>
  <si>
    <t>COR.Sabaneta</t>
  </si>
  <si>
    <t>CUN.Granada</t>
  </si>
  <si>
    <t>HUI.Villalobos</t>
  </si>
  <si>
    <t>MED.Centro Moda</t>
  </si>
  <si>
    <t>MET.San Martin-1</t>
  </si>
  <si>
    <t>NAR.Rumichaca</t>
  </si>
  <si>
    <t>SND.Puente Nacional</t>
  </si>
  <si>
    <t>TOL.Ortega-2</t>
  </si>
  <si>
    <t>VAL.La Buitrera</t>
  </si>
  <si>
    <t>ANT.Cedeno</t>
  </si>
  <si>
    <t>BAR.Las Flores</t>
  </si>
  <si>
    <t>BOG.Batan</t>
  </si>
  <si>
    <t>BOL.Villanueva</t>
  </si>
  <si>
    <t>BOY.Paramo Rusia</t>
  </si>
  <si>
    <t>CAD.Supia</t>
  </si>
  <si>
    <t>CAL.Fanalca</t>
  </si>
  <si>
    <t>CAR.Plazuela</t>
  </si>
  <si>
    <t>CAU.Tunia</t>
  </si>
  <si>
    <t>COR.Sabanueva</t>
  </si>
  <si>
    <t>CUN.Granada-2</t>
  </si>
  <si>
    <t>HUI.Yaguara</t>
  </si>
  <si>
    <t>MED.Centro Moda-2</t>
  </si>
  <si>
    <t>MET.San Martin-2</t>
  </si>
  <si>
    <t>NAR.Salahonda</t>
  </si>
  <si>
    <t>SND.Puente Sogamoso</t>
  </si>
  <si>
    <t>TOL.Padua</t>
  </si>
  <si>
    <t>VAL.La Cumbre</t>
  </si>
  <si>
    <t>ANT.Cerro Azul</t>
  </si>
  <si>
    <t>BAR.Las Moras</t>
  </si>
  <si>
    <t>BOG.Batan-2</t>
  </si>
  <si>
    <t>BOL.Yati</t>
  </si>
  <si>
    <t>BOY.Pauna</t>
  </si>
  <si>
    <t>CAD.Supia-2</t>
  </si>
  <si>
    <t>CAL.Ferrocarril</t>
  </si>
  <si>
    <t>CAR.Pozon-2</t>
  </si>
  <si>
    <t>CAU.Villarica</t>
  </si>
  <si>
    <t>COR.Sahagun</t>
  </si>
  <si>
    <t>CUN.Guacamayas</t>
  </si>
  <si>
    <t>HUI.Yaguara-2</t>
  </si>
  <si>
    <t>MED.Centro Moda-3</t>
  </si>
  <si>
    <t>MET.San Martin-3</t>
  </si>
  <si>
    <t>NAR.Samaniego</t>
  </si>
  <si>
    <t>SND.Puerto Araujo</t>
  </si>
  <si>
    <t>TOL.Pajonales</t>
  </si>
  <si>
    <t>VAL.La Guaca</t>
  </si>
  <si>
    <t>ANT.Cerro Verde</t>
  </si>
  <si>
    <t>BAR.Las Torres</t>
  </si>
  <si>
    <t>BOG.Bavaria</t>
  </si>
  <si>
    <t>BOL.Zambrano</t>
  </si>
  <si>
    <t>BOY.Paz del Rio</t>
  </si>
  <si>
    <t>CAD.Tres Puertas</t>
  </si>
  <si>
    <t>CAL.Floralia</t>
  </si>
  <si>
    <t>CAR.Propilco</t>
  </si>
  <si>
    <t>CAU.Vincorte Indoor</t>
  </si>
  <si>
    <t>COR.Sahagun-2</t>
  </si>
  <si>
    <t>CUN.Guacheta</t>
  </si>
  <si>
    <t>HUI.Zona Franca</t>
  </si>
  <si>
    <t>MED.Centro Mundial</t>
  </si>
  <si>
    <t>MET.San Miguel</t>
  </si>
  <si>
    <t>NAR.Samaniego-2</t>
  </si>
  <si>
    <t>SND.Puerto Lebrija</t>
  </si>
  <si>
    <t>TOL.Palocabildo</t>
  </si>
  <si>
    <t>VAL.La Habana</t>
  </si>
  <si>
    <t>ANT.Changas</t>
  </si>
  <si>
    <t>BAR.Los Andes</t>
  </si>
  <si>
    <t>BOG.BCC Salitre</t>
  </si>
  <si>
    <t>BOY.Penas de Aguila</t>
  </si>
  <si>
    <t>CAD.Victoria</t>
  </si>
  <si>
    <t>CAL.Gaitan</t>
  </si>
  <si>
    <t>CAR.Purina</t>
  </si>
  <si>
    <t>CAU.Yupi Indoor</t>
  </si>
  <si>
    <t>COR.Sahagun-3</t>
  </si>
  <si>
    <t>CUN.Guadas-2</t>
  </si>
  <si>
    <t>HUI.Zuluaga</t>
  </si>
  <si>
    <t>MED.Ces Sabaneta</t>
  </si>
  <si>
    <t>MET.San Pedro de Arimena</t>
  </si>
  <si>
    <t>NAR.San Bernardo</t>
  </si>
  <si>
    <t>SND.Puerto Serviez</t>
  </si>
  <si>
    <t>TOL.Palonegro</t>
  </si>
  <si>
    <t>VAL.La Marina</t>
  </si>
  <si>
    <t>ANT.Chigorodo Centro</t>
  </si>
  <si>
    <t>BAR.Los Loteros</t>
  </si>
  <si>
    <t>BOG.Bella Suiza</t>
  </si>
  <si>
    <t>BOY.Puente Boyaca</t>
  </si>
  <si>
    <t>CAD.Victoria Parque</t>
  </si>
  <si>
    <t>CAL.Gobernacion Indoor</t>
  </si>
  <si>
    <t>CAR.Recreo</t>
  </si>
  <si>
    <t>CAU.Zarzal</t>
  </si>
  <si>
    <t>COR.Sahagun-4</t>
  </si>
  <si>
    <t>CUN.Guaduas</t>
  </si>
  <si>
    <t>MED.Chingui</t>
  </si>
  <si>
    <t>MET.Santo Domingo</t>
  </si>
  <si>
    <t>NAR.San Jose de Alban</t>
  </si>
  <si>
    <t>SND.Rionegro</t>
  </si>
  <si>
    <t>TOL.Payande</t>
  </si>
  <si>
    <t>VAL.La Paila</t>
  </si>
  <si>
    <t>ANT.Chigorodo-2</t>
  </si>
  <si>
    <t>BAR.Los Loteros-2</t>
  </si>
  <si>
    <t>BOG.Bellaflor</t>
  </si>
  <si>
    <t>BOY.Puerto Boyaca-1</t>
  </si>
  <si>
    <t>CAD.Viterbo</t>
  </si>
  <si>
    <t>CAL.Gran Limonar</t>
  </si>
  <si>
    <t>CAR.San Fernando</t>
  </si>
  <si>
    <t>COR.Sahagun-7</t>
  </si>
  <si>
    <t>CUN.Guaduas Centro</t>
  </si>
  <si>
    <t>MED.Chocho</t>
  </si>
  <si>
    <t>MET.Tienda Nueva</t>
  </si>
  <si>
    <t>NAR.San Lorenzo</t>
  </si>
  <si>
    <t>SND.Rionegro-2</t>
  </si>
  <si>
    <t>TOL.Payande-2</t>
  </si>
  <si>
    <t>VAL.La Paz</t>
  </si>
  <si>
    <t>ANT.Chigorodo-3</t>
  </si>
  <si>
    <t>BAR.Los Primos</t>
  </si>
  <si>
    <t>BOG.Bellavista</t>
  </si>
  <si>
    <t>BOY.Puerto Boyaca-2</t>
  </si>
  <si>
    <t>CAL.Granada</t>
  </si>
  <si>
    <t>CAR.San Fernando-2</t>
  </si>
  <si>
    <t>COR.San Antero</t>
  </si>
  <si>
    <t>CUN.Guaduas:P1</t>
  </si>
  <si>
    <t>MED.Cisnero</t>
  </si>
  <si>
    <t>MET.Tunel Bogota</t>
  </si>
  <si>
    <t>NAR.San Pablo</t>
  </si>
  <si>
    <t>SND.Ruitoque</t>
  </si>
  <si>
    <t>TOL.Piedras</t>
  </si>
  <si>
    <t>VAL.La Union</t>
  </si>
  <si>
    <t>ANT.Chigorodo-4</t>
  </si>
  <si>
    <t>BAR.Los Robles</t>
  </si>
  <si>
    <t>BOG.Bellavista Sur</t>
  </si>
  <si>
    <t>BOY.Puerto Boyaca-3</t>
  </si>
  <si>
    <t>CAL.Guadalupe</t>
  </si>
  <si>
    <t>CAR.San Fernando-3</t>
  </si>
  <si>
    <t>COR.San Antero-2</t>
  </si>
  <si>
    <t>CUN.Guaduas-2</t>
  </si>
  <si>
    <t>MED.Cisneros</t>
  </si>
  <si>
    <t>MET.Veracruz</t>
  </si>
  <si>
    <t>NAR.Sandona</t>
  </si>
  <si>
    <t>SND.Sabana de Torres</t>
  </si>
  <si>
    <t>TOL.Planadas</t>
  </si>
  <si>
    <t>VAL.La Union-2</t>
  </si>
  <si>
    <t>ANT.Chigorodo-5</t>
  </si>
  <si>
    <t>BAR.Los Trupillos</t>
  </si>
  <si>
    <t>BOG.Bellavista-2</t>
  </si>
  <si>
    <t>BOY.Puerto Boyaca-4</t>
  </si>
  <si>
    <t>CAL.Guayacanes</t>
  </si>
  <si>
    <t>CAR.San Isidro</t>
  </si>
  <si>
    <t>COR.San Bernardo del Viento-2</t>
  </si>
  <si>
    <t>CUN.Guasca</t>
  </si>
  <si>
    <t>MED.Cl Comfenalco</t>
  </si>
  <si>
    <t>MET.Villa la Paz</t>
  </si>
  <si>
    <t>NAR.Santa Cecilia</t>
  </si>
  <si>
    <t>SND.Sabana de Torres-2</t>
  </si>
  <si>
    <t>TOL.Planadas-2</t>
  </si>
  <si>
    <t>VAL.La Uribe</t>
  </si>
  <si>
    <t>ANT.Cisneros</t>
  </si>
  <si>
    <t>BAR.Macarena</t>
  </si>
  <si>
    <t>BOG.Belmira</t>
  </si>
  <si>
    <t>BOY.Puerto Boyaca-5</t>
  </si>
  <si>
    <t>CAL.Holguines</t>
  </si>
  <si>
    <t>CAR.Santa Clara</t>
  </si>
  <si>
    <t>COR.San Bernardo Viento</t>
  </si>
  <si>
    <t>CUN.Guasca-2</t>
  </si>
  <si>
    <t>MED.Cl.Medellin</t>
  </si>
  <si>
    <t>MET.Vista Hermosa</t>
  </si>
  <si>
    <t>NAR.Sapuyes</t>
  </si>
  <si>
    <t>SND.Sabana Grande</t>
  </si>
  <si>
    <t>TOL.Playa Rica</t>
  </si>
  <si>
    <t>VAL.Ladrilleros</t>
  </si>
  <si>
    <t>ANT.Cisneros Berrio</t>
  </si>
  <si>
    <t>BAR.Makro</t>
  </si>
  <si>
    <t>BOG.Belomar</t>
  </si>
  <si>
    <t>BOY.Puerto Libre</t>
  </si>
  <si>
    <t>CAL.Icesi</t>
  </si>
  <si>
    <t>CAR.Santa Lucia</t>
  </si>
  <si>
    <t>COR.San Carlos</t>
  </si>
  <si>
    <t>CUN.Guataqui</t>
  </si>
  <si>
    <t>MED.Clinica Comfenalco</t>
  </si>
  <si>
    <t>MET.Vista Hermosa-2</t>
  </si>
  <si>
    <t>NAR.Sucumbios</t>
  </si>
  <si>
    <t>SND.San Andres</t>
  </si>
  <si>
    <t>TOL.Prado</t>
  </si>
  <si>
    <t>VAL.Llanito</t>
  </si>
  <si>
    <t>ANT.Cisneros-2</t>
  </si>
  <si>
    <t>BAR.Manhattan</t>
  </si>
  <si>
    <t>BOG.Benjamin Herrera</t>
  </si>
  <si>
    <t>BOY.Puerto Pinzon</t>
  </si>
  <si>
    <t>CAL.Imbanaco</t>
  </si>
  <si>
    <t>CAR.Santa Lucia-2</t>
  </si>
  <si>
    <t>COR.San Francisco del Rayo</t>
  </si>
  <si>
    <t>CUN.Guatavita</t>
  </si>
  <si>
    <t>MED.Clinica Las Americas</t>
  </si>
  <si>
    <t>NAR.Tamana</t>
  </si>
  <si>
    <t>SND.San Gil</t>
  </si>
  <si>
    <t>TOL.Purgatorio</t>
  </si>
  <si>
    <t>VAL.Loboguerrero</t>
  </si>
  <si>
    <t>ANT.Cocorna</t>
  </si>
  <si>
    <t>BAR.Marisol</t>
  </si>
  <si>
    <t>BOG.Benjamin Herrera-2</t>
  </si>
  <si>
    <t>BOY.Puerto Romero</t>
  </si>
  <si>
    <t>CAL.Independencia</t>
  </si>
  <si>
    <t>CAR.Simon Bolivar-1</t>
  </si>
  <si>
    <t>COR.San Isidro</t>
  </si>
  <si>
    <t>CUN.Guatavita-2</t>
  </si>
  <si>
    <t>MED.Club Campestre</t>
  </si>
  <si>
    <t>NAR.Tambo</t>
  </si>
  <si>
    <t>SND.San Gil-2</t>
  </si>
  <si>
    <t>TOL.Purificacion</t>
  </si>
  <si>
    <t>VAL.Madronal</t>
  </si>
  <si>
    <t>ANT.Colanta Santa Rosa</t>
  </si>
  <si>
    <t>BAR.Meico</t>
  </si>
  <si>
    <t>BOG.Betania</t>
  </si>
  <si>
    <t>BOY.Punta Larga</t>
  </si>
  <si>
    <t>CAL.Ingenio</t>
  </si>
  <si>
    <t>CAR.Simon Bolivar-2</t>
  </si>
  <si>
    <t>COR.San Pelayo</t>
  </si>
  <si>
    <t>CUN.Guatavita-3</t>
  </si>
  <si>
    <t>MED.Club Country</t>
  </si>
  <si>
    <t>NAR.Taminango-2</t>
  </si>
  <si>
    <t>SND.San Gil-3</t>
  </si>
  <si>
    <t>TOL.Purificacion-2</t>
  </si>
  <si>
    <t>VAL.Manuelita</t>
  </si>
  <si>
    <t>ANT.Concepcion</t>
  </si>
  <si>
    <t>BAR.Mercadito</t>
  </si>
  <si>
    <t>BOG.Bima</t>
  </si>
  <si>
    <t>BOY.Quipama</t>
  </si>
  <si>
    <t>CAL.Jaramillo</t>
  </si>
  <si>
    <t>CAR.Simon Bolivar-3</t>
  </si>
  <si>
    <t>COR.Santafe de Ralito</t>
  </si>
  <si>
    <t>CUN.Guayabetal</t>
  </si>
  <si>
    <t>MED.Cohan</t>
  </si>
  <si>
    <t>NAR.Tangareal</t>
  </si>
  <si>
    <t>SND.San Joaquin</t>
  </si>
  <si>
    <t>TOL.Rio Blanco</t>
  </si>
  <si>
    <t>VAL.Mayaguez</t>
  </si>
  <si>
    <t>ANT.Concordia</t>
  </si>
  <si>
    <t>BAR.Metrocentro</t>
  </si>
  <si>
    <t>BOG.Biomax</t>
  </si>
  <si>
    <t>BOY.Quipama-2</t>
  </si>
  <si>
    <t>CAL.Jardin</t>
  </si>
  <si>
    <t>CAR.Sociedad Portuaria</t>
  </si>
  <si>
    <t>COR.Santander De La Cruz</t>
  </si>
  <si>
    <t>CUN.Guayabetal-2</t>
  </si>
  <si>
    <t>MED.Cola del Zorro</t>
  </si>
  <si>
    <t>NAR.Tangua</t>
  </si>
  <si>
    <t>SND.San Juan</t>
  </si>
  <si>
    <t>TOL.Rio Blanco-2</t>
  </si>
  <si>
    <t>VAL.Miralia</t>
  </si>
  <si>
    <t>ANT.Concordia-2</t>
  </si>
  <si>
    <t>BAR.Metroparque</t>
  </si>
  <si>
    <t>BOG.Bochica</t>
  </si>
  <si>
    <t>BOY.Ramiriqui</t>
  </si>
  <si>
    <t>CAL.Javeriana</t>
  </si>
  <si>
    <t>CAR.Socorro</t>
  </si>
  <si>
    <t>COR.Sotavento</t>
  </si>
  <si>
    <t>CUN.Guaymaral</t>
  </si>
  <si>
    <t>MED.Colanta</t>
  </si>
  <si>
    <t>NAR.Tangua-2</t>
  </si>
  <si>
    <t>SND.San Rafael</t>
  </si>
  <si>
    <t>TOL.Rio Negro</t>
  </si>
  <si>
    <t>VAL.Montebello</t>
  </si>
  <si>
    <t>ANT.Copacabana</t>
  </si>
  <si>
    <t>BAR.Metropolitano</t>
  </si>
  <si>
    <t>BOG.Bodegas Franco</t>
  </si>
  <si>
    <t>BOY.Ramiriqui-2</t>
  </si>
  <si>
    <t>CAL.Jordan</t>
  </si>
  <si>
    <t>CAR.Socorro-2</t>
  </si>
  <si>
    <t>COR.Subastar</t>
  </si>
  <si>
    <t>CUN.Gutierrez</t>
  </si>
  <si>
    <t>MED.Colceramica</t>
  </si>
  <si>
    <t>NAR.Tumaco</t>
  </si>
  <si>
    <t>SND.Santa Barbara</t>
  </si>
  <si>
    <t>TOL.Riomanso</t>
  </si>
  <si>
    <t>VAL.Mulalo</t>
  </si>
  <si>
    <t>ANT.Cristiania</t>
  </si>
  <si>
    <t>BAR.Miramar</t>
  </si>
  <si>
    <t>BOG.Bodegas Hayuelos:H2</t>
  </si>
  <si>
    <t>BOY.Ramiriqui-3</t>
  </si>
  <si>
    <t>CAL.Jorge Isaac</t>
  </si>
  <si>
    <t>CAR.Surtigas</t>
  </si>
  <si>
    <t>COR.Termo Gecelca</t>
  </si>
  <si>
    <t>CUN.Infierno</t>
  </si>
  <si>
    <t>MED.Colegiatura</t>
  </si>
  <si>
    <t>NAR.Tumaco-2</t>
  </si>
  <si>
    <t>SND.Santa Helena</t>
  </si>
  <si>
    <t>TOL.Roncesvalles</t>
  </si>
  <si>
    <t>VAL.Naranjal</t>
  </si>
  <si>
    <t>ANT.Cuiva</t>
  </si>
  <si>
    <t>BAR.Miramar-2</t>
  </si>
  <si>
    <t>BOG.Bodegas Hayuelos-2</t>
  </si>
  <si>
    <t>BOY.Raquira</t>
  </si>
  <si>
    <t>CAL.Juanambu</t>
  </si>
  <si>
    <t>CAR.Tamarindo</t>
  </si>
  <si>
    <t>COR.Tierra Adentro</t>
  </si>
  <si>
    <t>CUN.JUNIN</t>
  </si>
  <si>
    <t>MED.Colegio San Jose</t>
  </si>
  <si>
    <t>NAR.Tumaco-3</t>
  </si>
  <si>
    <t>SND.Simacota</t>
  </si>
  <si>
    <t>TOL.Rovira</t>
  </si>
  <si>
    <t>VAL.Obando</t>
  </si>
  <si>
    <t>ANT.Currulao</t>
  </si>
  <si>
    <t>BAR.Murillo</t>
  </si>
  <si>
    <t>BOG.Bodytech 72</t>
  </si>
  <si>
    <t>BOY.Saboya</t>
  </si>
  <si>
    <t>CAL.Juanchito</t>
  </si>
  <si>
    <t>CAR.Tamarindo-2</t>
  </si>
  <si>
    <t>COR.Tierra Alta-1</t>
  </si>
  <si>
    <t>CUN.La Aguadita</t>
  </si>
  <si>
    <t>MED.Colinita-2</t>
  </si>
  <si>
    <t>NAR.Tumaco-4</t>
  </si>
  <si>
    <t>SND.Socorro</t>
  </si>
  <si>
    <t>TOL.Rovira-2</t>
  </si>
  <si>
    <t>VAL.Palmar</t>
  </si>
  <si>
    <t>ANT.Currulao-2</t>
  </si>
  <si>
    <t>BAR.Nueva Esperanza</t>
  </si>
  <si>
    <t>BOG.Bogota Royal 99</t>
  </si>
  <si>
    <t>BOY.Saboya-2</t>
  </si>
  <si>
    <t>CAL.Junin</t>
  </si>
  <si>
    <t>CAR.Terminal</t>
  </si>
  <si>
    <t>COR.Tierra Alta-2</t>
  </si>
  <si>
    <t>CUN.La Alqueria</t>
  </si>
  <si>
    <t>MED.Colinita-3</t>
  </si>
  <si>
    <t>NAR.Tumaco-5</t>
  </si>
  <si>
    <t>SND.Socorro-2</t>
  </si>
  <si>
    <t>TOL.Saldana</t>
  </si>
  <si>
    <t>VAL.Palmaseca</t>
  </si>
  <si>
    <t>ANT.Currulao-3</t>
  </si>
  <si>
    <t>BAR.Olaya Herrera</t>
  </si>
  <si>
    <t>BOG.Bohios</t>
  </si>
  <si>
    <t>BOY.Samaca</t>
  </si>
  <si>
    <t>CAL.La Base</t>
  </si>
  <si>
    <t>CAR.Terminal-2</t>
  </si>
  <si>
    <t>COR.Tierra Alta-3</t>
  </si>
  <si>
    <t>CUN.La Caro</t>
  </si>
  <si>
    <t>MED.Colombia Moda</t>
  </si>
  <si>
    <t>NAR.Tuquerres</t>
  </si>
  <si>
    <t>SND.Socorro-3</t>
  </si>
  <si>
    <t>TOL.Saldana-2</t>
  </si>
  <si>
    <t>VAL.Panorama</t>
  </si>
  <si>
    <t>ANT.Cuturu</t>
  </si>
  <si>
    <t>BAR.Paraiso</t>
  </si>
  <si>
    <t>BOG.Boita</t>
  </si>
  <si>
    <t>BOY.Samaca-2</t>
  </si>
  <si>
    <t>CAL.La Base-2</t>
  </si>
  <si>
    <t>CAR.Ternera</t>
  </si>
  <si>
    <t>COR.Tierra Alta-4</t>
  </si>
  <si>
    <t>CUN.La Cumbre</t>
  </si>
  <si>
    <t>MED.Colombo</t>
  </si>
  <si>
    <t>NAR.Tuquerres-2</t>
  </si>
  <si>
    <t>SND.Suaita</t>
  </si>
  <si>
    <t>TOL.San Antonio</t>
  </si>
  <si>
    <t>VAL.Paraiso</t>
  </si>
  <si>
    <t>ANT.CVC Savanna</t>
  </si>
  <si>
    <t>BAR.Paraiso Romano</t>
  </si>
  <si>
    <t>BOG.Bolivariano</t>
  </si>
  <si>
    <t>BOY.Samaca-3</t>
  </si>
  <si>
    <t>CAL.La Finca</t>
  </si>
  <si>
    <t>CAR.Torices</t>
  </si>
  <si>
    <t>COR.Tuchin</t>
  </si>
  <si>
    <t>CUN.La Florida</t>
  </si>
  <si>
    <t>MED.Colpatria</t>
  </si>
  <si>
    <t>NAR.Union</t>
  </si>
  <si>
    <t>SND.Sucre</t>
  </si>
  <si>
    <t>TOL.San Bernardo</t>
  </si>
  <si>
    <t>VAL.Pichichi</t>
  </si>
  <si>
    <t>ANT.Dabeiba</t>
  </si>
  <si>
    <t>BAR.Parque Muvdi</t>
  </si>
  <si>
    <t>BOG.Bonanza</t>
  </si>
  <si>
    <t>BOY.San Luis de Gaceno</t>
  </si>
  <si>
    <t>CAL.La Flora</t>
  </si>
  <si>
    <t>CAR.Universitario</t>
  </si>
  <si>
    <t>COR.Ure</t>
  </si>
  <si>
    <t>CUN.La Magdalena</t>
  </si>
  <si>
    <t>MED.Colresin</t>
  </si>
  <si>
    <t>NAR.Union-2</t>
  </si>
  <si>
    <t>SND.Surata</t>
  </si>
  <si>
    <t>TOL.San Luis</t>
  </si>
  <si>
    <t>VAL.Piedras</t>
  </si>
  <si>
    <t>ANT.Dabeiba-2</t>
  </si>
  <si>
    <t>BAR.Paseo Bolivar</t>
  </si>
  <si>
    <t>BOG.Bonanza-2</t>
  </si>
  <si>
    <t>BOY.San Mateo</t>
  </si>
  <si>
    <t>CAL.La Floresta</t>
  </si>
  <si>
    <t>CAR.Villa Lorena</t>
  </si>
  <si>
    <t>COR.Urra</t>
  </si>
  <si>
    <t>CUN.La Mesa</t>
  </si>
  <si>
    <t>MED.Coltabaco</t>
  </si>
  <si>
    <t>NAR.Yacuanquer</t>
  </si>
  <si>
    <t>SND.Teleferico La Mesa</t>
  </si>
  <si>
    <t>TOL.Santa Helena</t>
  </si>
  <si>
    <t>VAL.Potrerillo</t>
  </si>
  <si>
    <t>ANT.Damasco</t>
  </si>
  <si>
    <t>BAR.Pastoral</t>
  </si>
  <si>
    <t>BOG.Bosa Acuarela</t>
  </si>
  <si>
    <t>BOY.Santa Barbara</t>
  </si>
  <si>
    <t>CAL.La Francol Indoor</t>
  </si>
  <si>
    <t>CAR.Villa Lorena-2</t>
  </si>
  <si>
    <t>COR.Valencia</t>
  </si>
  <si>
    <t>CUN.La Mesa-2</t>
  </si>
  <si>
    <t>MED.Comedal</t>
  </si>
  <si>
    <t>SND.Tona</t>
  </si>
  <si>
    <t>TOL.Santa Isabel</t>
  </si>
  <si>
    <t>VAL.Potrerito</t>
  </si>
  <si>
    <t>ANT.Don Diego</t>
  </si>
  <si>
    <t>BAR.Patinodromo</t>
  </si>
  <si>
    <t>BOG.Bosa Acuarela-2</t>
  </si>
  <si>
    <t>BOY.Santa Maria</t>
  </si>
  <si>
    <t>CAL.La Luna</t>
  </si>
  <si>
    <t>CAR.Villa Lorena-3</t>
  </si>
  <si>
    <t>COR.Valencia-2</t>
  </si>
  <si>
    <t>CUN.La Mesa-3</t>
  </si>
  <si>
    <t>MED.Conquistadores</t>
  </si>
  <si>
    <t>SND.Vado Real</t>
  </si>
  <si>
    <t>TOL.Santa Teresa</t>
  </si>
  <si>
    <t>VAL.Pradera</t>
  </si>
  <si>
    <t>ANT.Don Matias-1</t>
  </si>
  <si>
    <t>BAR.Pelu</t>
  </si>
  <si>
    <t>BOG.Bosa Carlos Alban</t>
  </si>
  <si>
    <t>BOY.Santa Rosa de Viterbo</t>
  </si>
  <si>
    <t>CAL.La Mecha</t>
  </si>
  <si>
    <t>CAR.Villa Olimpica (P1)</t>
  </si>
  <si>
    <t>COR.Viajano</t>
  </si>
  <si>
    <t>CUN.La Palma</t>
  </si>
  <si>
    <t>MED.Cordoba</t>
  </si>
  <si>
    <t>SND.Valle de San Jose</t>
  </si>
  <si>
    <t>TOL.Santiago</t>
  </si>
  <si>
    <t>VAL.Pradera-2</t>
  </si>
  <si>
    <t>ANT.Don Matias-2</t>
  </si>
  <si>
    <t>BAR.Policia Nacional</t>
  </si>
  <si>
    <t>BOG.Bosa Holanda</t>
  </si>
  <si>
    <t>BOY.Santa Sofia</t>
  </si>
  <si>
    <t>CAL.La Merced</t>
  </si>
  <si>
    <t>CAR.Villa Olimpica (P2)</t>
  </si>
  <si>
    <t>COR.VILLANUEVA</t>
  </si>
  <si>
    <t>CUN.La Palma-2</t>
  </si>
  <si>
    <t>MED.Cristo Rey</t>
  </si>
  <si>
    <t>SND.Velez-1</t>
  </si>
  <si>
    <t>TOL.Suarez</t>
  </si>
  <si>
    <t>VAL.Pradera-3</t>
  </si>
  <si>
    <t>ANT.Don Matias-3</t>
  </si>
  <si>
    <t>BAR.Popular</t>
  </si>
  <si>
    <t>BOG.Bosa Jimenez</t>
  </si>
  <si>
    <t>BOY.Santana</t>
  </si>
  <si>
    <t>CAL.La Nubia</t>
  </si>
  <si>
    <t>CAR.Villa Olimpica (P3)</t>
  </si>
  <si>
    <t>COR.Volador</t>
  </si>
  <si>
    <t>CUN.La Pena</t>
  </si>
  <si>
    <t>MED.Crystal Caldas</t>
  </si>
  <si>
    <t>SND.Velez-2</t>
  </si>
  <si>
    <t>TOL.Sumapaz</t>
  </si>
  <si>
    <t>VAL.Prado</t>
  </si>
  <si>
    <t>ANT.Doradal</t>
  </si>
  <si>
    <t>BAR.Portal del Prado-2</t>
  </si>
  <si>
    <t>BOG.Bosa Libertadores</t>
  </si>
  <si>
    <t>BOY.Sativanorte</t>
  </si>
  <si>
    <t>CAL.La Selva</t>
  </si>
  <si>
    <t>CAR.Villa Olimpica (P4)</t>
  </si>
  <si>
    <t>CUN.La Playa</t>
  </si>
  <si>
    <t>MED.Curva Kevins</t>
  </si>
  <si>
    <t>SND.Velez-3</t>
  </si>
  <si>
    <t>TOL.Tapias</t>
  </si>
  <si>
    <t>VAL.Presidente</t>
  </si>
  <si>
    <t>ANT.Ebejico</t>
  </si>
  <si>
    <t>BAR.Pradera</t>
  </si>
  <si>
    <t>BOG.Bosa Naranjos</t>
  </si>
  <si>
    <t>BOY.Siachoque</t>
  </si>
  <si>
    <t>CAL.La Sexta</t>
  </si>
  <si>
    <t>CCM TURBACO</t>
  </si>
  <si>
    <t>CUN.La Plazuela</t>
  </si>
  <si>
    <t>MED.Dann Itagui</t>
  </si>
  <si>
    <t>SND.Vetas</t>
  </si>
  <si>
    <t>TOL.Tebaida</t>
  </si>
  <si>
    <t>VAL.Providencia</t>
  </si>
  <si>
    <t>ANT.El Capiro</t>
  </si>
  <si>
    <t>BAR.Prado-1</t>
  </si>
  <si>
    <t>BOG.Bosa Naranjos-2</t>
  </si>
  <si>
    <t>BOY.Sisvaca</t>
  </si>
  <si>
    <t>CAL.La Sirena</t>
  </si>
  <si>
    <t>CUN.La Pradera:H1</t>
  </si>
  <si>
    <t>MED.Danubio</t>
  </si>
  <si>
    <t>SND.Villanueva</t>
  </si>
  <si>
    <t>TOL.Tres Esquinas</t>
  </si>
  <si>
    <t>VAL.Restrepo</t>
  </si>
  <si>
    <t>ANT.El Carmelo</t>
  </si>
  <si>
    <t>BAR.Prado-2</t>
  </si>
  <si>
    <t>BOG.Bosa Nova</t>
  </si>
  <si>
    <t>BOY.Soata</t>
  </si>
  <si>
    <t>CAL.Las Quintas</t>
  </si>
  <si>
    <t>CUN.La Pradera:H4</t>
  </si>
  <si>
    <t>MED.Doce de Octubre</t>
  </si>
  <si>
    <t>SND.Yarima</t>
  </si>
  <si>
    <t>TOL.Valle de San Juan</t>
  </si>
  <si>
    <t>VAL.Restrepo-2</t>
  </si>
  <si>
    <t>ANT.El Cedro</t>
  </si>
  <si>
    <t>BAR.Prado-3:H1</t>
  </si>
  <si>
    <t>BOG.Bosa Nva Granada</t>
  </si>
  <si>
    <t>BOY.Soata-2</t>
  </si>
  <si>
    <t>CAL.Las Vegas</t>
  </si>
  <si>
    <t>CUN.La Pradera:H5</t>
  </si>
  <si>
    <t>MED.Dorado Envigado</t>
  </si>
  <si>
    <t>SND.Zapatoca</t>
  </si>
  <si>
    <t>TOL.Velu</t>
  </si>
  <si>
    <t>VAL.Riofrio</t>
  </si>
  <si>
    <t>ANT.El Doce</t>
  </si>
  <si>
    <t>BAR.Pueblito</t>
  </si>
  <si>
    <t>BOG.Bosa San Pablo</t>
  </si>
  <si>
    <t>BOY.Soata-3</t>
  </si>
  <si>
    <t>CAL.Libertadores</t>
  </si>
  <si>
    <t>CUN.La Punta</t>
  </si>
  <si>
    <t>MED.Drive Inn</t>
  </si>
  <si>
    <t>TOL.Venadillo</t>
  </si>
  <si>
    <t>VAL.Riofrio-2</t>
  </si>
  <si>
    <t>ANT.El Mojon</t>
  </si>
  <si>
    <t>BAR.Pueblo</t>
  </si>
  <si>
    <t>BOG.Bosa-1</t>
  </si>
  <si>
    <t>BOY.Socha</t>
  </si>
  <si>
    <t>CAL.Lido</t>
  </si>
  <si>
    <t>CUN.La Vega</t>
  </si>
  <si>
    <t>MED.El Carmelo</t>
  </si>
  <si>
    <t>TOL.Venadillo-2</t>
  </si>
  <si>
    <t>VAL.Riverita</t>
  </si>
  <si>
    <t>ANT.El Prodigio</t>
  </si>
  <si>
    <t>BAR.Puerta del Sol</t>
  </si>
  <si>
    <t>BOG.Bosa-2</t>
  </si>
  <si>
    <t>BOY.Socha La Laja</t>
  </si>
  <si>
    <t>CAL.Limonar</t>
  </si>
  <si>
    <t>CUN.La Vega-2</t>
  </si>
  <si>
    <t>MED.El Colombiano</t>
  </si>
  <si>
    <t>TOL.Versalles</t>
  </si>
  <si>
    <t>VAL.Riverita-2</t>
  </si>
  <si>
    <t>ANT.El Retiro</t>
  </si>
  <si>
    <t>BAR.Puerta del Sol (P1)</t>
  </si>
  <si>
    <t>BOG.Bosa-3</t>
  </si>
  <si>
    <t>BOY.Socota</t>
  </si>
  <si>
    <t>CAL.Los Alcazares</t>
  </si>
  <si>
    <t>CUN.La Victoria</t>
  </si>
  <si>
    <t>MED.El Hueco</t>
  </si>
  <si>
    <t>TOL.Via Guamo</t>
  </si>
  <si>
    <t>VAL.Roldanillo</t>
  </si>
  <si>
    <t>ANT.El Retiro-2</t>
  </si>
  <si>
    <t>BAR.Puerta del Sol (P2)</t>
  </si>
  <si>
    <t>BOG.Bosconia</t>
  </si>
  <si>
    <t>BOY.Sotaquira</t>
  </si>
  <si>
    <t>CAL.Los Almendros</t>
  </si>
  <si>
    <t>CUN.Lenguazaque</t>
  </si>
  <si>
    <t>MED.El Huevo</t>
  </si>
  <si>
    <t>TOL.Villarrica</t>
  </si>
  <si>
    <t>VAL.Roldanillo-2</t>
  </si>
  <si>
    <t>ANT.El Tablazo</t>
  </si>
  <si>
    <t>BAR.Recreo</t>
  </si>
  <si>
    <t>BOG.Bosque Calderon</t>
  </si>
  <si>
    <t>BOY.Susacon Santa Rosita</t>
  </si>
  <si>
    <t>CAL.Los Cerros</t>
  </si>
  <si>
    <t>CUN.Los Puentes</t>
  </si>
  <si>
    <t>MED.El Pinal</t>
  </si>
  <si>
    <t>TOL.Villarrica-2</t>
  </si>
  <si>
    <t>VAL.Rozo</t>
  </si>
  <si>
    <t>ANT.El Tie</t>
  </si>
  <si>
    <t>BAR.Riomar</t>
  </si>
  <si>
    <t>BOG.Bosque Nativo</t>
  </si>
  <si>
    <t>BOY.Sutamarchan</t>
  </si>
  <si>
    <t>CAL.Los Lagos</t>
  </si>
  <si>
    <t>CUN.Lucta Grancolombiana</t>
  </si>
  <si>
    <t>MED.El Porvenir</t>
  </si>
  <si>
    <t>TOL.Vista Hermosa</t>
  </si>
  <si>
    <t>VAL.Salonica</t>
  </si>
  <si>
    <t>ANT.El Tigre Yondo</t>
  </si>
  <si>
    <t>BAR.Roberto Melendez (P1)</t>
  </si>
  <si>
    <t>BOG.Bosque Popular</t>
  </si>
  <si>
    <t>BOY.Tasco</t>
  </si>
  <si>
    <t>CAL.Makro</t>
  </si>
  <si>
    <t>CUN.Macadamia</t>
  </si>
  <si>
    <t>MED.El Rodeo</t>
  </si>
  <si>
    <t>VAL.San Carlos</t>
  </si>
  <si>
    <t>ANT.El Tomate</t>
  </si>
  <si>
    <t>BAR.Roberto Melendez (P2)</t>
  </si>
  <si>
    <t>BOG.Bosque Rosales</t>
  </si>
  <si>
    <t>BOY.Tibana</t>
  </si>
  <si>
    <t>CAL.Mamipan Indoor</t>
  </si>
  <si>
    <t>CUN.Madrid</t>
  </si>
  <si>
    <t>MED.El Rosario</t>
  </si>
  <si>
    <t>VAL.San Cipriano</t>
  </si>
  <si>
    <t>ANT.EL Totumo</t>
  </si>
  <si>
    <t>BAR.Romelio</t>
  </si>
  <si>
    <t>BOG.Bosques de Medina</t>
  </si>
  <si>
    <t>BOY.Tierranegra</t>
  </si>
  <si>
    <t>CAL.Manuela</t>
  </si>
  <si>
    <t>CUN.Madrid-2</t>
  </si>
  <si>
    <t>MED.Electronica B</t>
  </si>
  <si>
    <t>VAL.San Marcos</t>
  </si>
  <si>
    <t>ANT.El Tres</t>
  </si>
  <si>
    <t>BAR.San Isidro</t>
  </si>
  <si>
    <t>BOG.Boyaca Real</t>
  </si>
  <si>
    <t>BOY.Togui</t>
  </si>
  <si>
    <t>CAL.Marroquin</t>
  </si>
  <si>
    <t>CUN.Madrid-3</t>
  </si>
  <si>
    <t>MED.Enciso</t>
  </si>
  <si>
    <t>VAL.San Marcos Indoor</t>
  </si>
  <si>
    <t>ANT.EL Tunel</t>
  </si>
  <si>
    <t>BAR.Santa Monica</t>
  </si>
  <si>
    <t>BOG.Brasil</t>
  </si>
  <si>
    <t>BOY.Tota</t>
  </si>
  <si>
    <t>CAL.Marroquin-2</t>
  </si>
  <si>
    <t>CUN.Madrid-4</t>
  </si>
  <si>
    <t>MED.Ensenanza</t>
  </si>
  <si>
    <t>VAL.San Pacho</t>
  </si>
  <si>
    <t>ANT.Encarnacion</t>
  </si>
  <si>
    <t>BAR.Santamaria</t>
  </si>
  <si>
    <t>BOG.Brasil-2</t>
  </si>
  <si>
    <t>BOY.Tunungua</t>
  </si>
  <si>
    <t>CAL.Mayapan</t>
  </si>
  <si>
    <t>CUN.Madrid-5</t>
  </si>
  <si>
    <t>MED.Envigado</t>
  </si>
  <si>
    <t>VAL.San Pedro</t>
  </si>
  <si>
    <t>ANT.Entrerrios</t>
  </si>
  <si>
    <t>BAR.Sena</t>
  </si>
  <si>
    <t>BOG.Brasilia</t>
  </si>
  <si>
    <t>BOY.Tuta</t>
  </si>
  <si>
    <t>CAL.Melendez</t>
  </si>
  <si>
    <t>CUN.Madrid-6</t>
  </si>
  <si>
    <t>MED.Envigado Parque</t>
  </si>
  <si>
    <t>VAL.Santa Elena</t>
  </si>
  <si>
    <t>ANT.Escarralao</t>
  </si>
  <si>
    <t>BAR.Silencio:H2</t>
  </si>
  <si>
    <t>BOG.Brasilia-3</t>
  </si>
  <si>
    <t>BOY.Tutaza</t>
  </si>
  <si>
    <t>CAL.Menga</t>
  </si>
  <si>
    <t>CUN.Madrid-7</t>
  </si>
  <si>
    <t>MED.Equs</t>
  </si>
  <si>
    <t>VAL.Santa Ines</t>
  </si>
  <si>
    <t>ANT.Estacion Cocorna</t>
  </si>
  <si>
    <t>BAR.Simon Bolivar-1</t>
  </si>
  <si>
    <t>BOG.Brigard Urrutia</t>
  </si>
  <si>
    <t>BOY.Umbita</t>
  </si>
  <si>
    <t>CAL.Miraflores</t>
  </si>
  <si>
    <t>CUN.Mambita</t>
  </si>
  <si>
    <t>MED.Escobero</t>
  </si>
  <si>
    <t>VAL.Sevilla</t>
  </si>
  <si>
    <t>ANT.Farallones</t>
  </si>
  <si>
    <t>BAR.Soledad 2000</t>
  </si>
  <si>
    <t>BOG.Britalia</t>
  </si>
  <si>
    <t>BOY.Valle de Tenza</t>
  </si>
  <si>
    <t>CAL.Mojica</t>
  </si>
  <si>
    <t>CUN.Manta</t>
  </si>
  <si>
    <t>MED.Estacion Ayura</t>
  </si>
  <si>
    <t>VAL.Sevilla-2</t>
  </si>
  <si>
    <t>ANT.Fibratore</t>
  </si>
  <si>
    <t>BAR.Soledad Centro</t>
  </si>
  <si>
    <t>BOG.Britalia Sur</t>
  </si>
  <si>
    <t>BOY.Ventaquemada</t>
  </si>
  <si>
    <t>CAL.Multicentro</t>
  </si>
  <si>
    <t>CUN.Maya</t>
  </si>
  <si>
    <t>MED.Estacion Prado</t>
  </si>
  <si>
    <t>VAL.Sevilla-3</t>
  </si>
  <si>
    <t>ANT.Fizzebad Retiro</t>
  </si>
  <si>
    <t>BAR.Soledad-1</t>
  </si>
  <si>
    <t>BOG.Britalia-2</t>
  </si>
  <si>
    <t>BOY.Villa de Leyva-1</t>
  </si>
  <si>
    <t>CAL.Napoles</t>
  </si>
  <si>
    <t>CUN.Maya-2</t>
  </si>
  <si>
    <t>MED.Estacion San Antonio</t>
  </si>
  <si>
    <t>VAL.Sombrerillo</t>
  </si>
  <si>
    <t>ANT.Flor Capiro Padua</t>
  </si>
  <si>
    <t>BAR.Soledad-3</t>
  </si>
  <si>
    <t>BOG.Buenos Aires</t>
  </si>
  <si>
    <t>BOY.Villa de Leyva-2</t>
  </si>
  <si>
    <t>CAL.Naranjos</t>
  </si>
  <si>
    <t>CUN.MCT</t>
  </si>
  <si>
    <t>MED.Estadio</t>
  </si>
  <si>
    <t>VAL.Termoemcali Indoor</t>
  </si>
  <si>
    <t>ANT.Flor Capiro Valley</t>
  </si>
  <si>
    <t>BAR.Soledad-5</t>
  </si>
  <si>
    <t>BOG.Bulevar Niza</t>
  </si>
  <si>
    <t>BOY.Villa de Leyva-3</t>
  </si>
  <si>
    <t>CAL.Obrero</t>
  </si>
  <si>
    <t>CUN.Medina</t>
  </si>
  <si>
    <t>MED.Este Exito</t>
  </si>
  <si>
    <t>VAL.Terranova</t>
  </si>
  <si>
    <t>ANT.Fredonia-1</t>
  </si>
  <si>
    <t>BAR.Sorrento</t>
  </si>
  <si>
    <t>BOG.Cabana</t>
  </si>
  <si>
    <t>BOY.Villa de Leyva-4</t>
  </si>
  <si>
    <t>CAL.Ochenta</t>
  </si>
  <si>
    <t>CUN.Mirador-1</t>
  </si>
  <si>
    <t>MED.Everfit</t>
  </si>
  <si>
    <t>VAL.Tienda Nueva</t>
  </si>
  <si>
    <t>ANT.Fredonia-2</t>
  </si>
  <si>
    <t>BAR.Sourdis</t>
  </si>
  <si>
    <t>BOG.Cabrera-1</t>
  </si>
  <si>
    <t>BOY.Zetaquira</t>
  </si>
  <si>
    <t>CAL.Oeste Indoor</t>
  </si>
  <si>
    <t>CUN.Mirador-1:H2</t>
  </si>
  <si>
    <t>MED.EXITO BELLO</t>
  </si>
  <si>
    <t>VAL.Timba</t>
  </si>
  <si>
    <t>ANT.Friko Caldas</t>
  </si>
  <si>
    <t>BAR.Suri Salcedo</t>
  </si>
  <si>
    <t>BOG.Cabrera-2</t>
  </si>
  <si>
    <t>CAL.Orquideas</t>
  </si>
  <si>
    <t>CUN.Mirador-2:H1</t>
  </si>
  <si>
    <t>MED.Exito Laureles</t>
  </si>
  <si>
    <t>VAL.Toro</t>
  </si>
  <si>
    <t>ANT.Friko La Miel</t>
  </si>
  <si>
    <t>BAR.Tabor</t>
  </si>
  <si>
    <t>BOG.Cac 74</t>
  </si>
  <si>
    <t>CAL.Palmeto</t>
  </si>
  <si>
    <t>CUN.Mirador-2:H3</t>
  </si>
  <si>
    <t>MED.Exito Oficinas</t>
  </si>
  <si>
    <t>VAL.Triana</t>
  </si>
  <si>
    <t>ANT.Frontino</t>
  </si>
  <si>
    <t>BAR.Tanque Recreo</t>
  </si>
  <si>
    <t>BOG.CAC Cra8</t>
  </si>
  <si>
    <t>CAL.Palmeto Indoor</t>
  </si>
  <si>
    <t>CUN.Mondonedo</t>
  </si>
  <si>
    <t>MED.Exito Poblado</t>
  </si>
  <si>
    <t>VAL.Trujillo</t>
  </si>
  <si>
    <t>ANT.Frontino-2</t>
  </si>
  <si>
    <t>BAR.Tecnoglass</t>
  </si>
  <si>
    <t>BOG.Cafam AutoNorte</t>
  </si>
  <si>
    <t>CAL.Pance</t>
  </si>
  <si>
    <t>CUN.Mosquera</t>
  </si>
  <si>
    <t>MED.Exito San Antonio</t>
  </si>
  <si>
    <t>VAL.Trujillo-2</t>
  </si>
  <si>
    <t>ANT.Giraldo</t>
  </si>
  <si>
    <t>BAR.Terminal</t>
  </si>
  <si>
    <t>BOG.Caladaima</t>
  </si>
  <si>
    <t>CAL.Pance-2</t>
  </si>
  <si>
    <t>CUN.Mosquera Via la Mesa</t>
  </si>
  <si>
    <t>MED.Fabricato</t>
  </si>
  <si>
    <t>VAL.Ulloa</t>
  </si>
  <si>
    <t>ANT.Girardota</t>
  </si>
  <si>
    <t>BAR.Terrazas</t>
  </si>
  <si>
    <t>BOG.Caladaima-2</t>
  </si>
  <si>
    <t>CAL.Pascual</t>
  </si>
  <si>
    <t>CUN.Mosquera Via La Mesa-2:H2</t>
  </si>
  <si>
    <t>MED.Familia Teledatos</t>
  </si>
  <si>
    <t>VAL.Versalles</t>
  </si>
  <si>
    <t>ANT.Girardota-2</t>
  </si>
  <si>
    <t>BAR.Tobogan</t>
  </si>
  <si>
    <t>BOG.Calle 100</t>
  </si>
  <si>
    <t>CAL.Paso del Comercio</t>
  </si>
  <si>
    <t>CUN.Mosquera-2</t>
  </si>
  <si>
    <t>MED.Fatima</t>
  </si>
  <si>
    <t>VAL.Victoria</t>
  </si>
  <si>
    <t>ANT.Glorieta Santa Elena</t>
  </si>
  <si>
    <t>BAR.Torcoroma</t>
  </si>
  <si>
    <t>BOG.Calle 100-2</t>
  </si>
  <si>
    <t>CAL.Petecuy</t>
  </si>
  <si>
    <t>CUN.Mosquera-3</t>
  </si>
  <si>
    <t>MED.Fire P Sabaneta</t>
  </si>
  <si>
    <t>VAL.Victoria-2</t>
  </si>
  <si>
    <t>ANT.Gomez Plata</t>
  </si>
  <si>
    <t>BAR.Transelca</t>
  </si>
  <si>
    <t>BOG.Calle 100-3</t>
  </si>
  <si>
    <t>CAL.Piloto</t>
  </si>
  <si>
    <t>CUN.Mosquera-4</t>
  </si>
  <si>
    <t>MED.Florida Nueva</t>
  </si>
  <si>
    <t>VAL.Vijes</t>
  </si>
  <si>
    <t>ANT.Gomez Plata-2</t>
  </si>
  <si>
    <t>BAR.Trinidad</t>
  </si>
  <si>
    <t>BOG.Calle 104</t>
  </si>
  <si>
    <t>CAL.Pizamos</t>
  </si>
  <si>
    <t>CUN.Mosquera-5</t>
  </si>
  <si>
    <t>MED.Gana Centro</t>
  </si>
  <si>
    <t>VAL.Villa Colombia</t>
  </si>
  <si>
    <t>ANT.Granada</t>
  </si>
  <si>
    <t>BAR.Unimetro</t>
  </si>
  <si>
    <t>BOG.Calle 118</t>
  </si>
  <si>
    <t>CAL.Poblado</t>
  </si>
  <si>
    <t>CUN.Narino</t>
  </si>
  <si>
    <t>MED.Glorieta San Diego</t>
  </si>
  <si>
    <t>VAL.Villa Gorgona</t>
  </si>
  <si>
    <t>ANT.Guacas</t>
  </si>
  <si>
    <t>BAR.Uninorte</t>
  </si>
  <si>
    <t>BOG.Calle 122</t>
  </si>
  <si>
    <t>CAL.Poblado Campestre</t>
  </si>
  <si>
    <t>CUN.Nemocon</t>
  </si>
  <si>
    <t>MED.Gran Avenida</t>
  </si>
  <si>
    <t>VAL.Villa Nueva</t>
  </si>
  <si>
    <t>ANT.Guadalupe</t>
  </si>
  <si>
    <t>BAR.Uninorte-2</t>
  </si>
  <si>
    <t>BOG.Calle 127</t>
  </si>
  <si>
    <t>CAL.Popular</t>
  </si>
  <si>
    <t>CUN.Nilo</t>
  </si>
  <si>
    <t>MED.Granizal</t>
  </si>
  <si>
    <t>VAL.Villa Paz</t>
  </si>
  <si>
    <t>ANT.Gualanday-3</t>
  </si>
  <si>
    <t>BAR.Uninorte-2 (P1)</t>
  </si>
  <si>
    <t>BOG.Calle 129</t>
  </si>
  <si>
    <t>CAL.Porvenir</t>
  </si>
  <si>
    <t>CUN.Nimaima</t>
  </si>
  <si>
    <t>MED.Grupo Uribe</t>
  </si>
  <si>
    <t>VAL.Vista Hermosa</t>
  </si>
  <si>
    <t>ANT.Guarne</t>
  </si>
  <si>
    <t>BAR.Universal</t>
  </si>
  <si>
    <t>BOG.Calle 13</t>
  </si>
  <si>
    <t>CAL.Prado Norte</t>
  </si>
  <si>
    <t>CUN.Nocaima</t>
  </si>
  <si>
    <t>MED.Guayabal</t>
  </si>
  <si>
    <t>VAL.Voragine</t>
  </si>
  <si>
    <t>ANT.Guarumo</t>
  </si>
  <si>
    <t>BAR.Universal (P1)</t>
  </si>
  <si>
    <t>BOG.Calle 140</t>
  </si>
  <si>
    <t>CAL.Prados del Sur</t>
  </si>
  <si>
    <t>CUN.Optica Colombiana</t>
  </si>
  <si>
    <t>MED.Guayaquil</t>
  </si>
  <si>
    <t>VAL.Yotoco</t>
  </si>
  <si>
    <t>ANT.Guatape</t>
  </si>
  <si>
    <t>BAR.Urbaplaya</t>
  </si>
  <si>
    <t>BOG.Calle 17</t>
  </si>
  <si>
    <t>CAL.Primavera</t>
  </si>
  <si>
    <t>CUN.Ospina Perez</t>
  </si>
  <si>
    <t>MED.H.General</t>
  </si>
  <si>
    <t>VAL.Yotoco-2</t>
  </si>
  <si>
    <t>ANT.Guatape-2</t>
  </si>
  <si>
    <t>BAR.Urvisa</t>
  </si>
  <si>
    <t>BOG.Calle 19</t>
  </si>
  <si>
    <t>CAL.Puente Palma</t>
  </si>
  <si>
    <t>CUN.Pacho</t>
  </si>
  <si>
    <t>MED.H.Infantil</t>
  </si>
  <si>
    <t>VAL.Yumbo</t>
  </si>
  <si>
    <t>ANT.H.San Vicente Rionegro</t>
  </si>
  <si>
    <t>BAR.Velodromo</t>
  </si>
  <si>
    <t>BOG.Calle 22</t>
  </si>
  <si>
    <t>CAL.Puertas del Sol</t>
  </si>
  <si>
    <t>CUN.Pacho-2</t>
  </si>
  <si>
    <t>MED.Homecenter Envigado</t>
  </si>
  <si>
    <t>VAL.Yumbo Antigua</t>
  </si>
  <si>
    <t>ANT.Hatillo</t>
  </si>
  <si>
    <t>BAR.Velodromo (P1)</t>
  </si>
  <si>
    <t>BOG.Calle 45</t>
  </si>
  <si>
    <t>CAL.Recuerdo</t>
  </si>
  <si>
    <t>CUN.Pacho-3</t>
  </si>
  <si>
    <t>MED.Hondonada</t>
  </si>
  <si>
    <t>VAL.Yumbo-2</t>
  </si>
  <si>
    <t>ANT.Heliconia</t>
  </si>
  <si>
    <t>BAR.Via 40</t>
  </si>
  <si>
    <t>BOG.Calle 47</t>
  </si>
  <si>
    <t>CAL.Refugio</t>
  </si>
  <si>
    <t>CUN.Pacho-4</t>
  </si>
  <si>
    <t>MED.Horizonte</t>
  </si>
  <si>
    <t>VAL.Yumbo-3</t>
  </si>
  <si>
    <t>ANT.Hipodromo-1</t>
  </si>
  <si>
    <t>BAR.Via 40-4</t>
  </si>
  <si>
    <t>BOG.Calle 49</t>
  </si>
  <si>
    <t>CAL.Rodeo</t>
  </si>
  <si>
    <t>CUN.Pacific Iron</t>
  </si>
  <si>
    <t>MED.Hormiguero</t>
  </si>
  <si>
    <t>VAL.Yumbo-4</t>
  </si>
  <si>
    <t>ANT.Hispania</t>
  </si>
  <si>
    <t>BAR.Villa Argelia</t>
  </si>
  <si>
    <t>BOG.Calle 53</t>
  </si>
  <si>
    <t>CAL.Rumbodromo</t>
  </si>
  <si>
    <t>CUN.Paime</t>
  </si>
  <si>
    <t>MED.Hotel Dann</t>
  </si>
  <si>
    <t>VAL.Zabaletas</t>
  </si>
  <si>
    <t>ANT.Isagen Jaguas</t>
  </si>
  <si>
    <t>BAR.Villa Luz</t>
  </si>
  <si>
    <t>BOG.Calle 6</t>
  </si>
  <si>
    <t>CAL.Salomia</t>
  </si>
  <si>
    <t>CUN.Pandi</t>
  </si>
  <si>
    <t>MED.Hotel Inter</t>
  </si>
  <si>
    <t>VAL.Zaragoza</t>
  </si>
  <si>
    <t>ANT.Ituango</t>
  </si>
  <si>
    <t>BAR.Villa Santos</t>
  </si>
  <si>
    <t>BOG.Calle 60</t>
  </si>
  <si>
    <t>CAL.Sameco</t>
  </si>
  <si>
    <t>CUN.Pandi-2</t>
  </si>
  <si>
    <t>MED.Hueco-1</t>
  </si>
  <si>
    <t>VAL.Zarzal-1</t>
  </si>
  <si>
    <t>ANT.Ituango-2</t>
  </si>
  <si>
    <t>BAR.Villa Santos-2</t>
  </si>
  <si>
    <t>BOG.Calle 63</t>
  </si>
  <si>
    <t>CAL.San Andresito</t>
  </si>
  <si>
    <t>CUN.Paramo de Guasca</t>
  </si>
  <si>
    <t>MED.Hueco-2</t>
  </si>
  <si>
    <t>VAL.Zarzal-2</t>
  </si>
  <si>
    <t>ANT.Jardin</t>
  </si>
  <si>
    <t>BAR.Villacountry</t>
  </si>
  <si>
    <t>BOG.Calle 69</t>
  </si>
  <si>
    <t>CAL.San Carlos</t>
  </si>
  <si>
    <t>CUN.Paratebueno</t>
  </si>
  <si>
    <t>MED.Ibm</t>
  </si>
  <si>
    <t>VAL.Zarzal-3</t>
  </si>
  <si>
    <t>ANT.Jardin Caceres</t>
  </si>
  <si>
    <t>BAR.Villacountry-2 H2</t>
  </si>
  <si>
    <t>BOG.Calle 82</t>
  </si>
  <si>
    <t>CAL.San Fernando</t>
  </si>
  <si>
    <t>CUN.Paratebueno-2</t>
  </si>
  <si>
    <t>MED.Independencia</t>
  </si>
  <si>
    <t>VAL.Zarzal-4</t>
  </si>
  <si>
    <t>ANT.Jerico</t>
  </si>
  <si>
    <t>BAR.Villacountry-2:H3</t>
  </si>
  <si>
    <t>BOG.Calle 86</t>
  </si>
  <si>
    <t>CAL.San Joaquin</t>
  </si>
  <si>
    <t>CUN.Pasca</t>
  </si>
  <si>
    <t>MED.Industriales</t>
  </si>
  <si>
    <t>ANT.La Caucana</t>
  </si>
  <si>
    <t>BAR.Vivero</t>
  </si>
  <si>
    <t>BOG.Calle 90</t>
  </si>
  <si>
    <t>CAL.San Joaquin-2</t>
  </si>
  <si>
    <t>CUN.Peaje Calle 13</t>
  </si>
  <si>
    <t>MED.Industriales-3</t>
  </si>
  <si>
    <t>ANT.La Ceja</t>
  </si>
  <si>
    <t>BAR.Zona Franca</t>
  </si>
  <si>
    <t>BOG.Calle 90-2:H2</t>
  </si>
  <si>
    <t>CAL.San Judas</t>
  </si>
  <si>
    <t>CUN.Peaje Calle 80</t>
  </si>
  <si>
    <t>MED.Inter</t>
  </si>
  <si>
    <t>ANT.La Ceja-2</t>
  </si>
  <si>
    <t>BAR.Zoologico</t>
  </si>
  <si>
    <t>BOG.Calle 90-2:P1</t>
  </si>
  <si>
    <t>CAL.San Luis</t>
  </si>
  <si>
    <t>CUN.Peaje La Vega</t>
  </si>
  <si>
    <t>MED.Intercambio Aguacatala</t>
  </si>
  <si>
    <t>ANT.La Ceja-3</t>
  </si>
  <si>
    <t>CCM ALKARAWI</t>
  </si>
  <si>
    <t>BOG.Calle 90-2:P2</t>
  </si>
  <si>
    <t>CAL.San Nicolas</t>
  </si>
  <si>
    <t>CUN.Piscilago</t>
  </si>
  <si>
    <t>MED.ISA</t>
  </si>
  <si>
    <t>ANT.La Gabriela</t>
  </si>
  <si>
    <t>CCM CUMBRE</t>
  </si>
  <si>
    <t>BOG.Calle 92</t>
  </si>
  <si>
    <t>CAL.San Vicente</t>
  </si>
  <si>
    <t>CUN.Popsy Calle 80</t>
  </si>
  <si>
    <t>MED.Itagui</t>
  </si>
  <si>
    <t>ANT.La Pena</t>
  </si>
  <si>
    <t>BOG.Calle 94</t>
  </si>
  <si>
    <t>CAL.Santa Librada</t>
  </si>
  <si>
    <t>CUN.Provimi</t>
  </si>
  <si>
    <t>MED.Itagui-3</t>
  </si>
  <si>
    <t>ANT.La Siria</t>
  </si>
  <si>
    <t>BOG.Calle 94-2</t>
  </si>
  <si>
    <t>CAL.Santa Monica Popular-1</t>
  </si>
  <si>
    <t>CUN.Pto Salgar</t>
  </si>
  <si>
    <t>MED.Jardin Botanico</t>
  </si>
  <si>
    <t>ANT.La Tablaza</t>
  </si>
  <si>
    <t>BOG.Calle 95</t>
  </si>
  <si>
    <t>CAL.Santa Monica Popular-2</t>
  </si>
  <si>
    <t>CUN.Pto Salgar-2</t>
  </si>
  <si>
    <t>MED.Kennedy</t>
  </si>
  <si>
    <t>ANT.La Union</t>
  </si>
  <si>
    <t>BOG.Callejon Santa Barbara</t>
  </si>
  <si>
    <t>CAL.Santa Monica Popular-3</t>
  </si>
  <si>
    <t>CUN.Pubenza</t>
  </si>
  <si>
    <t>MED.Kevins</t>
  </si>
  <si>
    <t>ANT.La Union Parque</t>
  </si>
  <si>
    <t>BOG.Campanella</t>
  </si>
  <si>
    <t>CAL.Santa Rita</t>
  </si>
  <si>
    <t>CUN.Puente Piedra</t>
  </si>
  <si>
    <t>MED.La 70</t>
  </si>
  <si>
    <t>ANT.Liborina</t>
  </si>
  <si>
    <t>BOG.Campin</t>
  </si>
  <si>
    <t>CAL.Santo Domingo</t>
  </si>
  <si>
    <t>CUN.Puente Quetame</t>
  </si>
  <si>
    <t>MED.La 70-2</t>
  </si>
  <si>
    <t>ANT.Llano de Ovejas</t>
  </si>
  <si>
    <t>BOG.Campo Alegre</t>
  </si>
  <si>
    <t>CAL.SanVicente</t>
  </si>
  <si>
    <t>CUN.Quebrada Negra</t>
  </si>
  <si>
    <t>MED.La 70-3</t>
  </si>
  <si>
    <t>ANT.Llanogrande</t>
  </si>
  <si>
    <t>BOG.Campo Alegre-2</t>
  </si>
  <si>
    <t>CAL.Sena</t>
  </si>
  <si>
    <t>CUN.Quinini</t>
  </si>
  <si>
    <t>MED.La America</t>
  </si>
  <si>
    <t>ANT.Llanos de Cuiva</t>
  </si>
  <si>
    <t>BOG.Campo Hermoso</t>
  </si>
  <si>
    <t>CAL.Shangai</t>
  </si>
  <si>
    <t>CUN.Quipile</t>
  </si>
  <si>
    <t>MED.La Campina</t>
  </si>
  <si>
    <t>ANT.Maceo</t>
  </si>
  <si>
    <t>BOG.Can</t>
  </si>
  <si>
    <t>CAL.Shangai-2</t>
  </si>
  <si>
    <t>CUN.Ricaurte</t>
  </si>
  <si>
    <t>MED.La Campina-2</t>
  </si>
  <si>
    <t>ANT.Maceo-2</t>
  </si>
  <si>
    <t>BOG.Can-2</t>
  </si>
  <si>
    <t>CAL.Sigma</t>
  </si>
  <si>
    <t>CUN.Ricaurte-2:H2</t>
  </si>
  <si>
    <t>MED.La Candelaria</t>
  </si>
  <si>
    <t>ANT.Machuca</t>
  </si>
  <si>
    <t>BOG.CAN-3</t>
  </si>
  <si>
    <t>CAL.Siloe</t>
  </si>
  <si>
    <t>CUN.Rio Frio Alto</t>
  </si>
  <si>
    <t>MED.La Casona</t>
  </si>
  <si>
    <t>ANT.Mall Llano Grande</t>
  </si>
  <si>
    <t>BOG.Canada</t>
  </si>
  <si>
    <t>CAL.Sindical</t>
  </si>
  <si>
    <t>CUN.Rionegrito</t>
  </si>
  <si>
    <t>MED.La Casona:H1</t>
  </si>
  <si>
    <t>ANT.Mallarino</t>
  </si>
  <si>
    <t>BOG.Candelaria</t>
  </si>
  <si>
    <t>CAL.Sodimac Indoor</t>
  </si>
  <si>
    <t>CUN.Salinas</t>
  </si>
  <si>
    <t>MED.La Castellana</t>
  </si>
  <si>
    <t>ANT.Marinilla</t>
  </si>
  <si>
    <t>BOG.Candelaria La Nueva</t>
  </si>
  <si>
    <t>CAL.Sucre</t>
  </si>
  <si>
    <t>CUN.San Antonio</t>
  </si>
  <si>
    <t>MED.La Colinita</t>
  </si>
  <si>
    <t>ANT.Marinilla Belen</t>
  </si>
  <si>
    <t>BOG.Candelaria Sur</t>
  </si>
  <si>
    <t>CAL.Supercentro</t>
  </si>
  <si>
    <t>CUN.San Bernardo</t>
  </si>
  <si>
    <t>MED.La Doctora</t>
  </si>
  <si>
    <t>ANT.Matazano</t>
  </si>
  <si>
    <t>BOG.Canton Occidental-2</t>
  </si>
  <si>
    <t>CAL.Tecnoquimicas indoor</t>
  </si>
  <si>
    <t>CUN.San Cayetano</t>
  </si>
  <si>
    <t>MED.La Esperanza</t>
  </si>
  <si>
    <t>ANT.Mesopotamia</t>
  </si>
  <si>
    <t>BOG.Capellania</t>
  </si>
  <si>
    <t>CAL.Tejares</t>
  </si>
  <si>
    <t>CUN.San Francisco</t>
  </si>
  <si>
    <t>MED.La Estrella</t>
  </si>
  <si>
    <t>ANT.Montebello</t>
  </si>
  <si>
    <t>BOG.Capitel Center Diversey</t>
  </si>
  <si>
    <t>CAL.Tequendama</t>
  </si>
  <si>
    <t>CUN.San Francisco-2</t>
  </si>
  <si>
    <t>MED.La Estrella Parque</t>
  </si>
  <si>
    <t>ANT.Monteloro</t>
  </si>
  <si>
    <t>BOG.Capitolio</t>
  </si>
  <si>
    <t>CAL.Terron Colorado</t>
  </si>
  <si>
    <t>CUN.San Jorge</t>
  </si>
  <si>
    <t>MED.La Floresta</t>
  </si>
  <si>
    <t>ANT.Mulatos</t>
  </si>
  <si>
    <t>BOG.Capri</t>
  </si>
  <si>
    <t>CAL.Terron Colorado-2</t>
  </si>
  <si>
    <t>CUN.San Juan de Rioseco</t>
  </si>
  <si>
    <t>MED.La Francia</t>
  </si>
  <si>
    <t>ANT.Murindo</t>
  </si>
  <si>
    <t>BOG.Capri-2</t>
  </si>
  <si>
    <t>CAL.Titan Indoor</t>
  </si>
  <si>
    <t>CUN.San Lorenzo</t>
  </si>
  <si>
    <t>MED.La Frontera</t>
  </si>
  <si>
    <t>ANT.Mutata</t>
  </si>
  <si>
    <t>BOG.Capuchina-1</t>
  </si>
  <si>
    <t>CAL.Torres de Comfandi</t>
  </si>
  <si>
    <t>CUN.San Marcos</t>
  </si>
  <si>
    <t>MED.La Mesa</t>
  </si>
  <si>
    <t>ANT.Naranjitas</t>
  </si>
  <si>
    <t>BOG.Capuchina-2</t>
  </si>
  <si>
    <t>CAL.Torrijos</t>
  </si>
  <si>
    <t>CUN.San Miguel</t>
  </si>
  <si>
    <t>MED.La Mota</t>
  </si>
  <si>
    <t>ANT.Narino</t>
  </si>
  <si>
    <t>BOG.Capuchina-3</t>
  </si>
  <si>
    <t>CAL.Ulpiano</t>
  </si>
  <si>
    <t>CUN.San Pedro</t>
  </si>
  <si>
    <t>MED.La Paz</t>
  </si>
  <si>
    <t>ANT.Nechi</t>
  </si>
  <si>
    <t>BOG.Carabineros</t>
  </si>
  <si>
    <t>CAL.Unicentro</t>
  </si>
  <si>
    <t>CUN.San Pedro de Jagua</t>
  </si>
  <si>
    <t>MED.La Pradera</t>
  </si>
  <si>
    <t>ANT.Nechi-2</t>
  </si>
  <si>
    <t>BOG.Caracoli</t>
  </si>
  <si>
    <t>CAL.Unilever</t>
  </si>
  <si>
    <t>CUN.Santa Anita Napoles</t>
  </si>
  <si>
    <t>MED.La Villa</t>
  </si>
  <si>
    <t>ANT.Necocli</t>
  </si>
  <si>
    <t>BOG.Caracoli-2</t>
  </si>
  <si>
    <t>CAL.Union</t>
  </si>
  <si>
    <t>CUN.Sargento</t>
  </si>
  <si>
    <t>MED.Las Esmeraldas</t>
  </si>
  <si>
    <t>ANT.Necocli-2</t>
  </si>
  <si>
    <t>BOG.Cargo Master</t>
  </si>
  <si>
    <t>CAL.Universidades</t>
  </si>
  <si>
    <t>CUN.Sasaima</t>
  </si>
  <si>
    <t>MED.Las Mercedes</t>
  </si>
  <si>
    <t>ANT.Nueva Colonia</t>
  </si>
  <si>
    <t>BOG.Carimagua</t>
  </si>
  <si>
    <t>CAL.Versalles</t>
  </si>
  <si>
    <t>CUN.Sesquile</t>
  </si>
  <si>
    <t>MED.Las Nieves</t>
  </si>
  <si>
    <t>ANT.Nuevo Antioquia</t>
  </si>
  <si>
    <t>BOG.Carrefour Calle 80</t>
  </si>
  <si>
    <t>CAL.Villa del Lago</t>
  </si>
  <si>
    <t>CUN.Sibate</t>
  </si>
  <si>
    <t>MED.Las Palmas</t>
  </si>
  <si>
    <t>ANT.Nutibara</t>
  </si>
  <si>
    <t>BOG.Carrera 10</t>
  </si>
  <si>
    <t>CAL.Villa Nueva</t>
  </si>
  <si>
    <t>CUN.Sibate-2</t>
  </si>
  <si>
    <t>MED.Laureles Campestre</t>
  </si>
  <si>
    <t>ANT.Ochali</t>
  </si>
  <si>
    <t>BOG.Carrera 11</t>
  </si>
  <si>
    <t>CAL.Vipasa</t>
  </si>
  <si>
    <t>CUN.Siberia Cota</t>
  </si>
  <si>
    <t>MED.Laureles:H2</t>
  </si>
  <si>
    <t>ANT.Olaya</t>
  </si>
  <si>
    <t>BOG.Carrera 5</t>
  </si>
  <si>
    <t>CAL.Yupi</t>
  </si>
  <si>
    <t>CUN.Siberia-1</t>
  </si>
  <si>
    <t>MED.Laureles:H3</t>
  </si>
  <si>
    <t>ANT.Parque de Guarne</t>
  </si>
  <si>
    <t>BOG.Carrera 7</t>
  </si>
  <si>
    <t>CCM ACOPI</t>
  </si>
  <si>
    <t>CUN.Siberia-2</t>
  </si>
  <si>
    <t>MED.Lleras</t>
  </si>
  <si>
    <t>ANT.Parque San Pedro</t>
  </si>
  <si>
    <t>BOG.Carulla QC</t>
  </si>
  <si>
    <t>CCM INGENIO</t>
  </si>
  <si>
    <t>CUN.Siberia-3</t>
  </si>
  <si>
    <t>MED.Loma del Escobero</t>
  </si>
  <si>
    <t>ANT.Parque Yarumal</t>
  </si>
  <si>
    <t>BOG.Carvajal</t>
  </si>
  <si>
    <t>CUN.Silvania</t>
  </si>
  <si>
    <t>MED.Loma los Benedictinos</t>
  </si>
  <si>
    <t>ANT.Pavarando</t>
  </si>
  <si>
    <t>BOG.Carvajal Osorio</t>
  </si>
  <si>
    <t>CUN.Silvania-2</t>
  </si>
  <si>
    <t>MED.Lopez de Mesa</t>
  </si>
  <si>
    <t>ANT.Peaje Amaga</t>
  </si>
  <si>
    <t>BOG.Casa Editorial El Tiempo</t>
  </si>
  <si>
    <t>CUN.Simijaca</t>
  </si>
  <si>
    <t>MED.Los Angeles</t>
  </si>
  <si>
    <t>ANT.Peaje Copacabana</t>
  </si>
  <si>
    <t>BOG.Casa Narino</t>
  </si>
  <si>
    <t>CUN.Simijaca-2</t>
  </si>
  <si>
    <t>MED.Los Balsos</t>
  </si>
  <si>
    <t>ANT.Penol</t>
  </si>
  <si>
    <t>BOG.Casablanca</t>
  </si>
  <si>
    <t>CUN.Sindamanoy</t>
  </si>
  <si>
    <t>MED.Los Colores</t>
  </si>
  <si>
    <t>ANT.Penol-2</t>
  </si>
  <si>
    <t>BOG.Castellana</t>
  </si>
  <si>
    <t>CUN.Sopo</t>
  </si>
  <si>
    <t>MED.Los Huesos</t>
  </si>
  <si>
    <t>ANT.Peque</t>
  </si>
  <si>
    <t>BOG.Castilla</t>
  </si>
  <si>
    <t>CUN.Subachoque</t>
  </si>
  <si>
    <t>MED.Los Sauces</t>
  </si>
  <si>
    <t>ANT.Pescadero Ituango</t>
  </si>
  <si>
    <t>BOG.Catalina</t>
  </si>
  <si>
    <t>CUN.Subachoque-2</t>
  </si>
  <si>
    <t>MED.Loyola</t>
  </si>
  <si>
    <t>ANT.Piedras Blancas</t>
  </si>
  <si>
    <t>BOG.CatalinaP1</t>
  </si>
  <si>
    <t>CUN.Subachoque-3</t>
  </si>
  <si>
    <t>MED.Macarena</t>
  </si>
  <si>
    <t>ANT.Pintada-1</t>
  </si>
  <si>
    <t>BOG.CatalinaP4</t>
  </si>
  <si>
    <t>CUN.Suesca</t>
  </si>
  <si>
    <t>MED.Machado</t>
  </si>
  <si>
    <t>ANT.Pintada-2</t>
  </si>
  <si>
    <t>BOG.Cataluna-1</t>
  </si>
  <si>
    <t>CUN.Sueva</t>
  </si>
  <si>
    <t>MED.Mall Industrial</t>
  </si>
  <si>
    <t>ANT.Porce</t>
  </si>
  <si>
    <t>BOG.Catam</t>
  </si>
  <si>
    <t>CUN.Supata</t>
  </si>
  <si>
    <t>MED.Malta</t>
  </si>
  <si>
    <t>ANT.Porce-3</t>
  </si>
  <si>
    <t>BOG.CC Centro Mayor</t>
  </si>
  <si>
    <t>CUN.Sutatausa</t>
  </si>
  <si>
    <t>MED.Manila</t>
  </si>
  <si>
    <t>ANT.Postobon Caucasia</t>
  </si>
  <si>
    <t>BOG.CC Portal 80</t>
  </si>
  <si>
    <t>CUN.Tabio</t>
  </si>
  <si>
    <t>MED.Manrique</t>
  </si>
  <si>
    <t>ANT.Pto Belgica</t>
  </si>
  <si>
    <t>BOG.CC Salitre Plaza</t>
  </si>
  <si>
    <t>CUN.Tabio-2</t>
  </si>
  <si>
    <t>MED.Manrique la 45</t>
  </si>
  <si>
    <t>ANT.Pto Berrio</t>
  </si>
  <si>
    <t>BOG.CC San Rafael</t>
  </si>
  <si>
    <t>CUN.Tabor</t>
  </si>
  <si>
    <t>MED.Manrique Oriental</t>
  </si>
  <si>
    <t>ANT.Pto Berrio-2</t>
  </si>
  <si>
    <t>BOG.CC Santa Ana</t>
  </si>
  <si>
    <t>CUN.Tausa</t>
  </si>
  <si>
    <t>MED.Manzanillo</t>
  </si>
  <si>
    <t>ANT.Pto Valdivia</t>
  </si>
  <si>
    <t>BOG.CC Santa Fe</t>
  </si>
  <si>
    <t>CUN.Teleton</t>
  </si>
  <si>
    <t>MED.Maracaibo</t>
  </si>
  <si>
    <t>ANT.Pueblo Rico</t>
  </si>
  <si>
    <t>BOG.CC Titan-2</t>
  </si>
  <si>
    <t>CUN.Tena</t>
  </si>
  <si>
    <t>MED.Mayorca</t>
  </si>
  <si>
    <t>ANT.Puerto Berrio-2</t>
  </si>
  <si>
    <t>BOG.CC Tunal</t>
  </si>
  <si>
    <t>CUN.Tenjo</t>
  </si>
  <si>
    <t>MED.Mediterraneo</t>
  </si>
  <si>
    <t>ANT.Puerto Berrio-3</t>
  </si>
  <si>
    <t>BOG.CCI</t>
  </si>
  <si>
    <t>CUN.Tibacuy</t>
  </si>
  <si>
    <t>MED.Melco</t>
  </si>
  <si>
    <t>ANT.Puerto Garza</t>
  </si>
  <si>
    <t>BOG.Cedritos</t>
  </si>
  <si>
    <t>CUN.Tibirita</t>
  </si>
  <si>
    <t>MED.Metroalarmas</t>
  </si>
  <si>
    <t>ANT.Puerto Nare</t>
  </si>
  <si>
    <t>BOG.Cedro Golf</t>
  </si>
  <si>
    <t>CUN.Tibito</t>
  </si>
  <si>
    <t>MED.Metropolitana</t>
  </si>
  <si>
    <t>ANT.Puerto Nare-2</t>
  </si>
  <si>
    <t>BOG.Cedros</t>
  </si>
  <si>
    <t>CUN.Tocaima</t>
  </si>
  <si>
    <t>MED.Milla de Oro</t>
  </si>
  <si>
    <t>ANT.Puerto Triunfo</t>
  </si>
  <si>
    <t>BOG.Cedros-2</t>
  </si>
  <si>
    <t>CUN.Tocaima-2</t>
  </si>
  <si>
    <t>MED.Minas</t>
  </si>
  <si>
    <t>ANT.Quirama</t>
  </si>
  <si>
    <t>BOG.Cementerio</t>
  </si>
  <si>
    <t>CUN.Tocancipa</t>
  </si>
  <si>
    <t>MED.Mirador</t>
  </si>
  <si>
    <t>ANT.Remedios</t>
  </si>
  <si>
    <t>BOG.Cementos Tequendama</t>
  </si>
  <si>
    <t>CUN.Tolemaida-1</t>
  </si>
  <si>
    <t>MED.Miraflores</t>
  </si>
  <si>
    <t>ANT.Rio Claro</t>
  </si>
  <si>
    <t>BOG.Centro</t>
  </si>
  <si>
    <t>CUN.Tolemaida-2</t>
  </si>
  <si>
    <t>MED.Miranda</t>
  </si>
  <si>
    <t>ANT.Rio Negro</t>
  </si>
  <si>
    <t>BOG.Centro 93</t>
  </si>
  <si>
    <t>CUN.Tolemaida-3</t>
  </si>
  <si>
    <t xml:space="preserve">MED.Molino del viento </t>
  </si>
  <si>
    <t>ANT.Rionegro Pintuco</t>
  </si>
  <si>
    <t>BOG.Centro Industrial N</t>
  </si>
  <si>
    <t>CUN.TOLEMAIDA-4</t>
  </si>
  <si>
    <t>MED.Monterrey</t>
  </si>
  <si>
    <t>ANT.Rionegro Z Medica</t>
  </si>
  <si>
    <t>BOG.Centro Internacional</t>
  </si>
  <si>
    <t>CUN.TOLEMAIDA-5</t>
  </si>
  <si>
    <t>MED.Morron</t>
  </si>
  <si>
    <t>ANT.Rionegro Z.Franca</t>
  </si>
  <si>
    <t>BOG.Centro Metropolis</t>
  </si>
  <si>
    <t>CUN.Tolemaida-6</t>
  </si>
  <si>
    <t>MED.Moscu</t>
  </si>
  <si>
    <t>ANT.Rionegro-2</t>
  </si>
  <si>
    <t>BOG.Centro Narino</t>
  </si>
  <si>
    <t>CUN.Tolemaida-7</t>
  </si>
  <si>
    <t>MED.Multienlace</t>
  </si>
  <si>
    <t>ANT.Rionegro-3</t>
  </si>
  <si>
    <t>BOG.Centro Narino:H1</t>
  </si>
  <si>
    <t>CUN.Topaipi</t>
  </si>
  <si>
    <t>MED.Narino</t>
  </si>
  <si>
    <t>ANT.Rionegro-5</t>
  </si>
  <si>
    <t>BOG.Chapinero Alto</t>
  </si>
  <si>
    <t>CUN.Tunel Villavo</t>
  </si>
  <si>
    <t>MED.Niquia</t>
  </si>
  <si>
    <t>ANT.Riotex Rionegro</t>
  </si>
  <si>
    <t>BOG.Chapinero Norte</t>
  </si>
  <si>
    <t>CUN.Ubala</t>
  </si>
  <si>
    <t>MED.Normandia</t>
  </si>
  <si>
    <t>ANT.RPT Cerro Margarita</t>
  </si>
  <si>
    <t>BOG.Chapinero-1</t>
  </si>
  <si>
    <t>CUN.Ubala-2</t>
  </si>
  <si>
    <t>MED.Occel</t>
  </si>
  <si>
    <t>ANT.RPT.PADRE AMAYA</t>
  </si>
  <si>
    <t>BOG.Chapinero-3</t>
  </si>
  <si>
    <t>CUN.Ubala-3</t>
  </si>
  <si>
    <t>MED.Oleoducto</t>
  </si>
  <si>
    <t>ANT.S. Pedro de Uraba</t>
  </si>
  <si>
    <t>BOG.Chico</t>
  </si>
  <si>
    <t>CUN.Ubaque</t>
  </si>
  <si>
    <t>MED.Onda de Mar</t>
  </si>
  <si>
    <t>ANT.S.Juan de Uraba</t>
  </si>
  <si>
    <t>BOG.Chico Norte</t>
  </si>
  <si>
    <t>CUN.Usme</t>
  </si>
  <si>
    <t>MED.P.Municipal</t>
  </si>
  <si>
    <t>ANT.Sabanalarga</t>
  </si>
  <si>
    <t>BOG.Chico Norte-2</t>
  </si>
  <si>
    <t>CUN.Usme-2</t>
  </si>
  <si>
    <t>MED.P.Nacional</t>
  </si>
  <si>
    <t>ANT.Salgar</t>
  </si>
  <si>
    <t>BOG.Chico Oriental</t>
  </si>
  <si>
    <t>CUN.Utica</t>
  </si>
  <si>
    <t>MED.Pajarito</t>
  </si>
  <si>
    <t>ANT.Salgar Parque</t>
  </si>
  <si>
    <t>BOG.Chico Reservado</t>
  </si>
  <si>
    <t>CUN.Vergara</t>
  </si>
  <si>
    <t>MED.Palace Junin</t>
  </si>
  <si>
    <t>ANT.Saltillo</t>
  </si>
  <si>
    <t>BOG.Chico Reservado-2</t>
  </si>
  <si>
    <t>CUN.Via Anapoima</t>
  </si>
  <si>
    <t>MED.Palos Verdes</t>
  </si>
  <si>
    <t>ANT.San Andres</t>
  </si>
  <si>
    <t>BOG.Chico Reservado-3</t>
  </si>
  <si>
    <t>CUN.Via Calera</t>
  </si>
  <si>
    <t>MED.Pan de Azucar</t>
  </si>
  <si>
    <t>ANT.San Andres de Cuerquia</t>
  </si>
  <si>
    <t>BOG.Chico-2</t>
  </si>
  <si>
    <t>CUN.Via Siberia</t>
  </si>
  <si>
    <t>MED.Paris</t>
  </si>
  <si>
    <t>ANT.San Antonio de Pereira</t>
  </si>
  <si>
    <t>BOG.Chico-3</t>
  </si>
  <si>
    <t>CUN.Viani</t>
  </si>
  <si>
    <t>MED.Paris-2</t>
  </si>
  <si>
    <t>ANT.San Carlos-1</t>
  </si>
  <si>
    <t>BOG.Chosica</t>
  </si>
  <si>
    <t>CUN.Villa Marcela</t>
  </si>
  <si>
    <t>MED.Parmenia</t>
  </si>
  <si>
    <t>ANT.San Carlos-2</t>
  </si>
  <si>
    <t>BOG.Chucua de la Vaca</t>
  </si>
  <si>
    <t>CUN.Villagomez</t>
  </si>
  <si>
    <t>MED.Parque Berrio-1</t>
  </si>
  <si>
    <t>ANT.San Diego Liborina</t>
  </si>
  <si>
    <t>BOG.Chuniza</t>
  </si>
  <si>
    <t>CUN.Villapinzon</t>
  </si>
  <si>
    <t>MED.Parque Berrio-2</t>
  </si>
  <si>
    <t>ANT.San Francisco</t>
  </si>
  <si>
    <t>BOG.Chuniza-2</t>
  </si>
  <si>
    <t>CUN.Villeta</t>
  </si>
  <si>
    <t>MED.Parque Gaitan</t>
  </si>
  <si>
    <t>ANT.San Jeronimo</t>
  </si>
  <si>
    <t>BOG.Chuniza-3</t>
  </si>
  <si>
    <t>CUN.Villeta-2</t>
  </si>
  <si>
    <t>MED.Parque Itagui</t>
  </si>
  <si>
    <t>ANT.San Jeronimo-2</t>
  </si>
  <si>
    <t>BOG.Chuniza-4</t>
  </si>
  <si>
    <t>CUN.Viota</t>
  </si>
  <si>
    <t>MED.Parque Laureles</t>
  </si>
  <si>
    <t>ANT.San Jose de Apartado</t>
  </si>
  <si>
    <t>BOG.Cine Colombia</t>
  </si>
  <si>
    <t>CUN.Yacopi</t>
  </si>
  <si>
    <t>MED.Parque Lleras</t>
  </si>
  <si>
    <t>ANT.San Jose Montana</t>
  </si>
  <si>
    <t>BOG.Circunvalar-1</t>
  </si>
  <si>
    <t>CUN.Yacopi-2</t>
  </si>
  <si>
    <t>MED.Parque Sabaneta</t>
  </si>
  <si>
    <t>ANT.San Juan de Uraba-2</t>
  </si>
  <si>
    <t>BOG.Circunvalar-10</t>
  </si>
  <si>
    <t>CUN.Zipacon</t>
  </si>
  <si>
    <t>MED.Parque San Antonio</t>
  </si>
  <si>
    <t>ANT.San Luis</t>
  </si>
  <si>
    <t>BOG.Circunvalar-11</t>
  </si>
  <si>
    <t>MED.Patinodromo</t>
  </si>
  <si>
    <t>ANT.San Pedro</t>
  </si>
  <si>
    <t>BOG.Circunvalar-12</t>
  </si>
  <si>
    <t>MED.Patio Bonito</t>
  </si>
  <si>
    <t>ANT.San Pedro-2</t>
  </si>
  <si>
    <t>BOG.Circunvalar-13</t>
  </si>
  <si>
    <t>MED.Pedregal</t>
  </si>
  <si>
    <t>ANT.San Rafael</t>
  </si>
  <si>
    <t>BOG.Circunvalar-2</t>
  </si>
  <si>
    <t>MED.Peldar</t>
  </si>
  <si>
    <t>ANT.San Roque</t>
  </si>
  <si>
    <t>BOG.Circunvalar-3</t>
  </si>
  <si>
    <t>MED.Peldar-2</t>
  </si>
  <si>
    <t>ANT.San Vicente</t>
  </si>
  <si>
    <t>BOG.Circunvalar-4</t>
  </si>
  <si>
    <t>MED.Penascos</t>
  </si>
  <si>
    <t>ANT.Sancho Paisa</t>
  </si>
  <si>
    <t>BOG.Circunvalar-5</t>
  </si>
  <si>
    <t>MED.Picachito-1</t>
  </si>
  <si>
    <t>ANT.Santa Barbara</t>
  </si>
  <si>
    <t>BOG.Circunvalar-6</t>
  </si>
  <si>
    <t>MED.Picachito-2</t>
  </si>
  <si>
    <t>ANT.Santa Catalina</t>
  </si>
  <si>
    <t>BOG.Circunvalar-7 P1</t>
  </si>
  <si>
    <t>MED.Picachito-3</t>
  </si>
  <si>
    <t>ANT.Santa Elena</t>
  </si>
  <si>
    <t>BOG.Circunvalar-7 P2</t>
  </si>
  <si>
    <t>MED.Pie del Cerro</t>
  </si>
  <si>
    <t>ANT.Santa Elena-2</t>
  </si>
  <si>
    <t>BOG.Circunvalar-8:P1</t>
  </si>
  <si>
    <t>MED.Piloto</t>
  </si>
  <si>
    <t>ANT.Santa Fe</t>
  </si>
  <si>
    <t>BOG.Circunvalar-8:P2</t>
  </si>
  <si>
    <t>MED.Pintuco</t>
  </si>
  <si>
    <t>ANT.Santa Ines</t>
  </si>
  <si>
    <t>BOG.Circunvalar-8:P3</t>
  </si>
  <si>
    <t>MED.Plaza Mayor</t>
  </si>
  <si>
    <t>ANT.Santa Rita (Ituango)</t>
  </si>
  <si>
    <t>BOG.Circunvalar-9</t>
  </si>
  <si>
    <t>MED.Poblado</t>
  </si>
  <si>
    <t>ANT.Santa Rita en Andes</t>
  </si>
  <si>
    <t>BOG.Citibank</t>
  </si>
  <si>
    <t>MED.Polideportivo Sur</t>
  </si>
  <si>
    <t>ANT.Santa Rosa</t>
  </si>
  <si>
    <t>BOG.Citibank 99</t>
  </si>
  <si>
    <t>MED.Popular</t>
  </si>
  <si>
    <t>ANT.Santa Rosa de Osos</t>
  </si>
  <si>
    <t>BOG.Ciudad Bachue:H1</t>
  </si>
  <si>
    <t>MED.Pradito</t>
  </si>
  <si>
    <t>ANT.Santa Rosa Parque</t>
  </si>
  <si>
    <t>BOG.Ciudad Bolivar</t>
  </si>
  <si>
    <t>MED.Prado Centro</t>
  </si>
  <si>
    <t>ANT.Santo Domingo</t>
  </si>
  <si>
    <t>BOG.Ciudad Bolivar-2</t>
  </si>
  <si>
    <t>MED.Prohesa</t>
  </si>
  <si>
    <t>ANT.Santuario</t>
  </si>
  <si>
    <t>BOG.Ciudad Jardin</t>
  </si>
  <si>
    <t>MED.Proseguir</t>
  </si>
  <si>
    <t>ANT.Santuario-2</t>
  </si>
  <si>
    <t>BOG.Ciudad Kennedy Sur</t>
  </si>
  <si>
    <t>MED.Pueblito Paisa-1</t>
  </si>
  <si>
    <t>ANT.Segovia</t>
  </si>
  <si>
    <t>BOG.Ciudad Montes</t>
  </si>
  <si>
    <t>MED.Punto Clave</t>
  </si>
  <si>
    <t>ANT.Segovia-2</t>
  </si>
  <si>
    <t>BOG.Ciudad Montes-2</t>
  </si>
  <si>
    <t>MED.Robledo</t>
  </si>
  <si>
    <t>ANT.Segovia-3</t>
  </si>
  <si>
    <t>BOG.Ciudad Salitre</t>
  </si>
  <si>
    <t>MED.Robledo Central</t>
  </si>
  <si>
    <t>ANT.Sonson</t>
  </si>
  <si>
    <t>BOG.Ciudad Tunal</t>
  </si>
  <si>
    <t>MED.Robledo Diamante</t>
  </si>
  <si>
    <t>ANT.Sonson San Miguel</t>
  </si>
  <si>
    <t>BOG.Ciudadela Colsubsidio</t>
  </si>
  <si>
    <t>MED.Robledo Parque</t>
  </si>
  <si>
    <t>ANT.Sonson-2</t>
  </si>
  <si>
    <t>BOG.Ciudadela Colsubsidio-2</t>
  </si>
  <si>
    <t>MED.Rosales</t>
  </si>
  <si>
    <t>ANT.Sopetran</t>
  </si>
  <si>
    <t>BOG.Ciudadela Sucre</t>
  </si>
  <si>
    <t>MED.Sabaneta</t>
  </si>
  <si>
    <t>ANT.Sopetran-2</t>
  </si>
  <si>
    <t>BOG.Claret</t>
  </si>
  <si>
    <t>MED.Salento</t>
  </si>
  <si>
    <t>ANT.Tamesis</t>
  </si>
  <si>
    <t>BOG.Clin San Rafael</t>
  </si>
  <si>
    <t>MED.Salida Santa Elena</t>
  </si>
  <si>
    <t>ANT.Taraza</t>
  </si>
  <si>
    <t>BOG.Club Bellavista</t>
  </si>
  <si>
    <t>MED.Salvador</t>
  </si>
  <si>
    <t>ANT.Taraza-2</t>
  </si>
  <si>
    <t>BOG.Coca Cola</t>
  </si>
  <si>
    <t>MED.Salvador-2</t>
  </si>
  <si>
    <t>ANT.Tarso</t>
  </si>
  <si>
    <t>BOG.Colegio Santo Domingo:P2</t>
  </si>
  <si>
    <t>MED.San Andresito</t>
  </si>
  <si>
    <t>ANT.Tebaida</t>
  </si>
  <si>
    <t>BOG.Colina</t>
  </si>
  <si>
    <t>MED.San Andresito-2</t>
  </si>
  <si>
    <t>ANT.Titiribi</t>
  </si>
  <si>
    <t>BOG.Colina-2</t>
  </si>
  <si>
    <t>MED.San Andresito-3</t>
  </si>
  <si>
    <t>ANT.Titiribi-2</t>
  </si>
  <si>
    <t>BOG.Colina-3</t>
  </si>
  <si>
    <t>MED.San Antonio</t>
  </si>
  <si>
    <t>ANT.Toledo</t>
  </si>
  <si>
    <t>BOG.Colombia</t>
  </si>
  <si>
    <t>MED.San Antonio de Prado</t>
  </si>
  <si>
    <t>ANT.Tunel de Occidente</t>
  </si>
  <si>
    <t>BOG.Colon</t>
  </si>
  <si>
    <t>MED.San Carbon</t>
  </si>
  <si>
    <t>ANT.Tunel-2</t>
  </si>
  <si>
    <t>BOG.Colpatria</t>
  </si>
  <si>
    <t>MED.San Cayetano</t>
  </si>
  <si>
    <t>ANT.Turbo</t>
  </si>
  <si>
    <t>BOG.Colpatria 104</t>
  </si>
  <si>
    <t>MED.San Cristobal</t>
  </si>
  <si>
    <t>ANT.Turbo-2</t>
  </si>
  <si>
    <t>BOG.Colpatria-3</t>
  </si>
  <si>
    <t>MED.San Diego</t>
  </si>
  <si>
    <t>ANT.Turbo-3</t>
  </si>
  <si>
    <t>BOG.Colsubsidio 63</t>
  </si>
  <si>
    <t>MED.San Ignacio</t>
  </si>
  <si>
    <t>ANT.Turbo-4</t>
  </si>
  <si>
    <t>BOG.Comcel</t>
  </si>
  <si>
    <t>MED.San Isidro</t>
  </si>
  <si>
    <t>ANT.Turbo-5</t>
  </si>
  <si>
    <t>BOG.Comcel-2</t>
  </si>
  <si>
    <t>MED.San Javier</t>
  </si>
  <si>
    <t>ANT.Uniban</t>
  </si>
  <si>
    <t>BOG.Compartir</t>
  </si>
  <si>
    <t>MED.San Joaquin(T1)</t>
  </si>
  <si>
    <t>ANT.Uramita</t>
  </si>
  <si>
    <t>BOG.Compartir-2</t>
  </si>
  <si>
    <t>MED.San Jose</t>
  </si>
  <si>
    <t>ANT.Urrao</t>
  </si>
  <si>
    <t>BOG.Comuneros</t>
  </si>
  <si>
    <t>MED.San Julian</t>
  </si>
  <si>
    <t>ANT.Valdivia</t>
  </si>
  <si>
    <t>BOG.Comuneros-2</t>
  </si>
  <si>
    <t>MED.San Lucas</t>
  </si>
  <si>
    <t>ANT.Valdivia-2</t>
  </si>
  <si>
    <t>BOG.Comware</t>
  </si>
  <si>
    <t>MED.San Nicolas</t>
  </si>
  <si>
    <t>ANT.Valparaiso</t>
  </si>
  <si>
    <t>BOG.Concol</t>
  </si>
  <si>
    <t>MED.San Pablo</t>
  </si>
  <si>
    <t>ANT.Vegachi</t>
  </si>
  <si>
    <t>BOG.Concordia</t>
  </si>
  <si>
    <t>MED.Santa Ana</t>
  </si>
  <si>
    <t>ANT.Vegachi-2</t>
  </si>
  <si>
    <t>BOG.Confedegas</t>
  </si>
  <si>
    <t>MED.Santa Fe</t>
  </si>
  <si>
    <t>ANT.Venecia</t>
  </si>
  <si>
    <t>BOG.Consejo Britanico</t>
  </si>
  <si>
    <t>MED.Santa Margarita</t>
  </si>
  <si>
    <t>ANT.Ventanas</t>
  </si>
  <si>
    <t>BOG.Consuelo</t>
  </si>
  <si>
    <t>MED.Santa Maria</t>
  </si>
  <si>
    <t>ANT.Versalles</t>
  </si>
  <si>
    <t>BOG.Contador</t>
  </si>
  <si>
    <t>MED.Santa Maria de los Angeles</t>
  </si>
  <si>
    <t>ANT.Vestimundo Marinilla</t>
  </si>
  <si>
    <t>BOG.Contraloria</t>
  </si>
  <si>
    <t>MED.Santa Monica</t>
  </si>
  <si>
    <t>ANT.Via Aeropuerto</t>
  </si>
  <si>
    <t>BOG.Copservir</t>
  </si>
  <si>
    <t>MED.Santa Teresa</t>
  </si>
  <si>
    <t>ANT.Vigia Del Fuerte</t>
  </si>
  <si>
    <t>BOG.Corabastos</t>
  </si>
  <si>
    <t>MED.Santa Teresita</t>
  </si>
  <si>
    <t>ANT.Yali</t>
  </si>
  <si>
    <t>BOG.Corabastos-2</t>
  </si>
  <si>
    <t>MED.Santillana</t>
  </si>
  <si>
    <t>ANT.Yarumal Centro</t>
  </si>
  <si>
    <t>BOG.Corferias</t>
  </si>
  <si>
    <t>MED.Santo Domingo</t>
  </si>
  <si>
    <t>ANT.Yarumal-1</t>
  </si>
  <si>
    <t>BOG.Corferias-2</t>
  </si>
  <si>
    <t>MED.Santo Domingo-2</t>
  </si>
  <si>
    <t>ANT.Yarumal-2</t>
  </si>
  <si>
    <t>BOG.Corferias-3</t>
  </si>
  <si>
    <t>MED.Seracis</t>
  </si>
  <si>
    <t>ANT.Yolombo</t>
  </si>
  <si>
    <t>BOG.Corferias-4</t>
  </si>
  <si>
    <t>MED.Socorro</t>
  </si>
  <si>
    <t>ANT.Yondo</t>
  </si>
  <si>
    <t>BOG.Corferias-5</t>
  </si>
  <si>
    <t>MED.Solla</t>
  </si>
  <si>
    <t>ANT.Zapata</t>
  </si>
  <si>
    <t>BOG.Corona 99</t>
  </si>
  <si>
    <t>MED.Suramerica</t>
  </si>
  <si>
    <t>ANT.Zaragoza</t>
  </si>
  <si>
    <t>BOG.Corona WTC</t>
  </si>
  <si>
    <t>MED.Tabaco</t>
  </si>
  <si>
    <t>ANT.Zungo</t>
  </si>
  <si>
    <t>BOG.Corpas</t>
  </si>
  <si>
    <t>MED.Tanque Niquia</t>
  </si>
  <si>
    <t>ANT.Zungo Embarcadero</t>
  </si>
  <si>
    <t>BOG.Corpas-2</t>
  </si>
  <si>
    <t>MED.Tenche</t>
  </si>
  <si>
    <t>ANT.Zungo-2</t>
  </si>
  <si>
    <t>BOG.Cortijo-3</t>
  </si>
  <si>
    <t>MED.Terminal Del Sur</t>
  </si>
  <si>
    <t>BOG.Costa Azul</t>
  </si>
  <si>
    <t>MED.Terminal del Sur-2</t>
  </si>
  <si>
    <t>BOG.Costa Rica</t>
  </si>
  <si>
    <t>MED.Tesoro</t>
  </si>
  <si>
    <t>BOG.Country Club</t>
  </si>
  <si>
    <t>MED.Tierra Dentro</t>
  </si>
  <si>
    <t>BOG.Country Sur:H1</t>
  </si>
  <si>
    <t>MED.Toscana</t>
  </si>
  <si>
    <t>BOG.Covadonga</t>
  </si>
  <si>
    <t>MED.Transito</t>
  </si>
  <si>
    <t>BOG.Covadonga-2</t>
  </si>
  <si>
    <t>MED.Transversal Inferior</t>
  </si>
  <si>
    <t>BOG.Credibanco Visa</t>
  </si>
  <si>
    <t>MED.Transversal superior</t>
  </si>
  <si>
    <t>BOG.Credivalores</t>
  </si>
  <si>
    <t>MED.Trianon</t>
  </si>
  <si>
    <t>BOG.Cusezar</t>
  </si>
  <si>
    <t>MED.Tricentenario</t>
  </si>
  <si>
    <t>BOG.Dann 94</t>
  </si>
  <si>
    <t>MED.UdeA</t>
  </si>
  <si>
    <t>BOG.Danubio</t>
  </si>
  <si>
    <t>MED.Unicentro-1</t>
  </si>
  <si>
    <t>BOG.DAS</t>
  </si>
  <si>
    <t>MED.Unicentro-2</t>
  </si>
  <si>
    <t>BOG.DAV Callcenter</t>
  </si>
  <si>
    <t>MED.Unices</t>
  </si>
  <si>
    <t>BOG.Davivienda 82</t>
  </si>
  <si>
    <t>MED.Universidad de Medellin</t>
  </si>
  <si>
    <t>BOG.DCS</t>
  </si>
  <si>
    <t>MED.Universidad Envigado</t>
  </si>
  <si>
    <t>BOG.Deceval</t>
  </si>
  <si>
    <t>MED.Velodromo</t>
  </si>
  <si>
    <t xml:space="preserve">BOG.Decorceramica </t>
  </si>
  <si>
    <t>MED.Villa Claret</t>
  </si>
  <si>
    <t>BOG.Delicias</t>
  </si>
  <si>
    <t>MED.Villa del Aburra-1</t>
  </si>
  <si>
    <t>BOG.Delicias-2</t>
  </si>
  <si>
    <t>MED.Villa del Sol</t>
  </si>
  <si>
    <t>BOG.Delima Marsh</t>
  </si>
  <si>
    <t>MED.Villa Hermosa</t>
  </si>
  <si>
    <t>BOG.DHL</t>
  </si>
  <si>
    <t>MED.Villa Tina</t>
  </si>
  <si>
    <t>BOG.Diagonal 109</t>
  </si>
  <si>
    <t>MED.Vizcaya:H1</t>
  </si>
  <si>
    <t>BOG.Diagonal 76</t>
  </si>
  <si>
    <t>MED.Volador</t>
  </si>
  <si>
    <t>BOG.Diana Turbay</t>
  </si>
  <si>
    <t>MED.Zamora</t>
  </si>
  <si>
    <t>BOG.Diana Turbay-2</t>
  </si>
  <si>
    <t>MED.Zoologico</t>
  </si>
  <si>
    <t>BOG.Diana Turbay-3</t>
  </si>
  <si>
    <t>MED.Zuniga</t>
  </si>
  <si>
    <t>BOG.DirectTV 103</t>
  </si>
  <si>
    <t>BOG.DiverPlaza</t>
  </si>
  <si>
    <t>BOG.Dorado Plaza</t>
  </si>
  <si>
    <t>BOG.Dupont</t>
  </si>
  <si>
    <t>BOG.Ecopetrol</t>
  </si>
  <si>
    <t>BOG.Eduardo Santos</t>
  </si>
  <si>
    <t>BOG.Eduardo Santos-2</t>
  </si>
  <si>
    <t>BOG.Egipto</t>
  </si>
  <si>
    <t>BOG.El carmen</t>
  </si>
  <si>
    <t>BOG.El Castillo</t>
  </si>
  <si>
    <t>BOG.El Charco</t>
  </si>
  <si>
    <t>BOG.El Condado</t>
  </si>
  <si>
    <t>BOG.El Cortijo</t>
  </si>
  <si>
    <t>BOG.El Dorado</t>
  </si>
  <si>
    <t>BOG.El Ejido</t>
  </si>
  <si>
    <t>BOG.El Ejido-2</t>
  </si>
  <si>
    <t>BOG.El Greco</t>
  </si>
  <si>
    <t>BOG.El Lago-1</t>
  </si>
  <si>
    <t>BOG.El Lago-2</t>
  </si>
  <si>
    <t>BOG.El Lago-3</t>
  </si>
  <si>
    <t>BOG.El Laurel</t>
  </si>
  <si>
    <t>BOG.El Liston</t>
  </si>
  <si>
    <t>BOG.El Muelle</t>
  </si>
  <si>
    <t>BOG.El Palmar</t>
  </si>
  <si>
    <t>BOG.El Palmar-2</t>
  </si>
  <si>
    <t>BOG.El Palmar-3</t>
  </si>
  <si>
    <t>BOG.El Paraiso</t>
  </si>
  <si>
    <t>BOG.El Porvenir</t>
  </si>
  <si>
    <t>BOG.El Recreo</t>
  </si>
  <si>
    <t>BOG.El Remanso</t>
  </si>
  <si>
    <t>BOG.El Remanso-2</t>
  </si>
  <si>
    <t>BOG.El Rubi</t>
  </si>
  <si>
    <t>BOG.El Sauzal</t>
  </si>
  <si>
    <t>BOG.El Tiempo</t>
  </si>
  <si>
    <t>BOG.El Uval</t>
  </si>
  <si>
    <t>BOG.El Virrey</t>
  </si>
  <si>
    <t>BOG.El Virrey-2</t>
  </si>
  <si>
    <t>BOG.Emaus-1</t>
  </si>
  <si>
    <t>BOG.Emaus-2</t>
  </si>
  <si>
    <t>BOG.Emaus-3</t>
  </si>
  <si>
    <t>BOG.Embajada</t>
  </si>
  <si>
    <t>BOG.Embajada USA</t>
  </si>
  <si>
    <t>BOG.Emerald Energy</t>
  </si>
  <si>
    <t>BOG.Engativa</t>
  </si>
  <si>
    <t>BOG.Escocia</t>
  </si>
  <si>
    <t>BOG.Escuela Caballeria</t>
  </si>
  <si>
    <t>BOG.Estadio Campin</t>
  </si>
  <si>
    <t>BOG.Estanzuela</t>
  </si>
  <si>
    <t>BOG.Exito 134</t>
  </si>
  <si>
    <t>BOG.Exito 53</t>
  </si>
  <si>
    <t>BOG.Exito 80</t>
  </si>
  <si>
    <t>BOG.Exito Americas</t>
  </si>
  <si>
    <t>BOG.Exito Calle 80</t>
  </si>
  <si>
    <t>BOG.Exito Calle 80:P1</t>
  </si>
  <si>
    <t>BOG.Exito calle 80:P2</t>
  </si>
  <si>
    <t>BOG.Exito Colina</t>
  </si>
  <si>
    <t>BOG.Exito Suba</t>
  </si>
  <si>
    <t>BOG.Falabella</t>
  </si>
  <si>
    <t>BOG.Fatima</t>
  </si>
  <si>
    <t>BOG.FedeCafeteros</t>
  </si>
  <si>
    <t>BOG.Federman</t>
  </si>
  <si>
    <t>BOG.Fenalco</t>
  </si>
  <si>
    <t>BOG.Feria</t>
  </si>
  <si>
    <t>BOG.Ferrocarril</t>
  </si>
  <si>
    <t>BOG.Ferrol</t>
  </si>
  <si>
    <t>BOG.Ferrol-2</t>
  </si>
  <si>
    <t>BOG.Florencia</t>
  </si>
  <si>
    <t>BOG.Floresta-1</t>
  </si>
  <si>
    <t>BOG.Floresta-2</t>
  </si>
  <si>
    <t>BOG.Florida Blanca</t>
  </si>
  <si>
    <t>BOG.Fontanar</t>
  </si>
  <si>
    <t>BOG.Fontibon</t>
  </si>
  <si>
    <t>BOG.Fontibon HB</t>
  </si>
  <si>
    <t>BOG.Francisco Jose</t>
  </si>
  <si>
    <t>BOG.Francisco Miranda</t>
  </si>
  <si>
    <t>BOG.FTI Consulting</t>
  </si>
  <si>
    <t>BOG.G4S Salitre</t>
  </si>
  <si>
    <t>BOG.Gaitan</t>
  </si>
  <si>
    <t>BOG.Gaitan-2</t>
  </si>
  <si>
    <t>BOG.Gaitana</t>
  </si>
  <si>
    <t>BOG.Galan</t>
  </si>
  <si>
    <t>BOG.Galan-2</t>
  </si>
  <si>
    <t>BOG.Galerias-1</t>
  </si>
  <si>
    <t>BOG.Galerias-2</t>
  </si>
  <si>
    <t>BOG.Galerias-3</t>
  </si>
  <si>
    <t>BOG.Galicia Sur</t>
  </si>
  <si>
    <t>BOG.Garces Navas</t>
  </si>
  <si>
    <t>BOG.Garces Navas-2:H1</t>
  </si>
  <si>
    <t>BOG.Gelsa Salitre</t>
  </si>
  <si>
    <t>BOG.General Santander</t>
  </si>
  <si>
    <t>BOG.Genfar</t>
  </si>
  <si>
    <t>BOG.Geoingenieria</t>
  </si>
  <si>
    <t>BOG.Germania</t>
  </si>
  <si>
    <t>BOG.Gibraltar</t>
  </si>
  <si>
    <t>BOG.Gilmar</t>
  </si>
  <si>
    <t>BOG.Gilmateus</t>
  </si>
  <si>
    <t>BOG.Ginebra-1</t>
  </si>
  <si>
    <t>BOG.Ginebra-2</t>
  </si>
  <si>
    <t>BOG.Glorieta Calle 100</t>
  </si>
  <si>
    <t>BOG.Gorgonzola</t>
  </si>
  <si>
    <t>BOG.Gran America</t>
  </si>
  <si>
    <t>BOG.Gran Estacion</t>
  </si>
  <si>
    <t>BOG.Gran Estacion-3</t>
  </si>
  <si>
    <t>BOG.Granada</t>
  </si>
  <si>
    <t>BOG.Granahorrar-1</t>
  </si>
  <si>
    <t>BOG.Granahorrar-2</t>
  </si>
  <si>
    <t>BOG.Gratamira</t>
  </si>
  <si>
    <t>BOG.Grupo AR</t>
  </si>
  <si>
    <t>BOG.Guacamayas</t>
  </si>
  <si>
    <t>BOG.Guaicani</t>
  </si>
  <si>
    <t>BOG.Gustavo Restrepo</t>
  </si>
  <si>
    <t>BOG.H Simon Bolivar</t>
  </si>
  <si>
    <t>BOG.Hacienda</t>
  </si>
  <si>
    <t>BOG.Hayuelos</t>
  </si>
  <si>
    <t>BOG.HC Calima</t>
  </si>
  <si>
    <t>BOG.Heroes-1</t>
  </si>
  <si>
    <t>BOG.Heroes-2</t>
  </si>
  <si>
    <t>BOG.Hilton 72</t>
  </si>
  <si>
    <t>BOG.Home Center 80</t>
  </si>
  <si>
    <t>BOG.Hospital Mayor</t>
  </si>
  <si>
    <t>BOG.Hospital Militar</t>
  </si>
  <si>
    <t>BOG.Hospital Militar-2</t>
  </si>
  <si>
    <t>BOG.Hotel AR</t>
  </si>
  <si>
    <t>BOG.Hotel AR:H1</t>
  </si>
  <si>
    <t>BOG.Hotel Marriot</t>
  </si>
  <si>
    <t>BOG.Hotel Sheraton:H1</t>
  </si>
  <si>
    <t>BOG.Hotel Sheraton:H2</t>
  </si>
  <si>
    <t>BOG.HSBC 72</t>
  </si>
  <si>
    <t>BOG.Iberia</t>
  </si>
  <si>
    <t>BOG.Icata</t>
  </si>
  <si>
    <t>BOG.Iguazu</t>
  </si>
  <si>
    <t>BOG.Ilarco</t>
  </si>
  <si>
    <t>BOG.Independence</t>
  </si>
  <si>
    <t>BOG.Inem Kennedy</t>
  </si>
  <si>
    <t>BOG.Ingemar</t>
  </si>
  <si>
    <t>BOG.Ingles</t>
  </si>
  <si>
    <t>BOG.Ismael Perdomo</t>
  </si>
  <si>
    <t>BOG.J Vargas</t>
  </si>
  <si>
    <t>BOG.Janssen</t>
  </si>
  <si>
    <t>BOG.Javeriana</t>
  </si>
  <si>
    <t>BOG.Jazmin-1</t>
  </si>
  <si>
    <t>BOG.Jazmin-2</t>
  </si>
  <si>
    <t>BOG.Jazmin-3</t>
  </si>
  <si>
    <t>BOG.Jerusalen</t>
  </si>
  <si>
    <t>BOG.Juan 23</t>
  </si>
  <si>
    <t>BOG.Juan del Rizo</t>
  </si>
  <si>
    <t>BOG.Juan Rey</t>
  </si>
  <si>
    <t>BOG.Juan Rey-2</t>
  </si>
  <si>
    <t>BOG.Juan Rey-3</t>
  </si>
  <si>
    <t>BOG.Juan Rey-4</t>
  </si>
  <si>
    <t>BOG.Kennedy</t>
  </si>
  <si>
    <t>BOG.Kennedy-2</t>
  </si>
  <si>
    <t>BOG.Kuehne Nagel</t>
  </si>
  <si>
    <t>BOG.La Acacia</t>
  </si>
  <si>
    <t>BOG.La Acacia-2</t>
  </si>
  <si>
    <t>BOG.La Arboleda</t>
  </si>
  <si>
    <t>BOG.La Arboleda-2</t>
  </si>
  <si>
    <t>BOG.La Belleza</t>
  </si>
  <si>
    <t>BOG.La Cabana</t>
  </si>
  <si>
    <t>BOG.La Calleja</t>
  </si>
  <si>
    <t>BOG.La Camelia</t>
  </si>
  <si>
    <t>BOG.La Carolina</t>
  </si>
  <si>
    <t>BOG.La Chucua</t>
  </si>
  <si>
    <t>BOG.La Colmena</t>
  </si>
  <si>
    <t>BOG.La Coruna</t>
  </si>
  <si>
    <t>BOG.La Esmeralda</t>
  </si>
  <si>
    <t>BOG.La Esperanza</t>
  </si>
  <si>
    <t>BOG.La Estancia</t>
  </si>
  <si>
    <t>BOG.La Estrella Sur CP1</t>
  </si>
  <si>
    <t>BOG.La Flora</t>
  </si>
  <si>
    <t>BOG.La Fragua</t>
  </si>
  <si>
    <t>BOG.La Fragua-2</t>
  </si>
  <si>
    <t>BOG.La Fraguita</t>
  </si>
  <si>
    <t>BOG.La Giralda</t>
  </si>
  <si>
    <t>BOG.La Gloria</t>
  </si>
  <si>
    <t>BOG.La Granja</t>
  </si>
  <si>
    <t>BOG.La Herradura</t>
  </si>
  <si>
    <t>BOG.La Hortua</t>
  </si>
  <si>
    <t>BOG.La Libertad</t>
  </si>
  <si>
    <t>BOG.La Libertad-2</t>
  </si>
  <si>
    <t>BOG.La Libertad-3</t>
  </si>
  <si>
    <t>BOG.La LibertadP-2</t>
  </si>
  <si>
    <t>BOG.La Magdalena</t>
  </si>
  <si>
    <t>BOG.La Magdalena-2</t>
  </si>
  <si>
    <t>BOG.La Manuelita</t>
  </si>
  <si>
    <t>BOG.La Merced</t>
  </si>
  <si>
    <t>BOG.La Merced-2</t>
  </si>
  <si>
    <t>BOG.La Nacional-1</t>
  </si>
  <si>
    <t>BOG.La Nacional-2</t>
  </si>
  <si>
    <t>BOG.La Paz</t>
  </si>
  <si>
    <t>BOG.La Salle</t>
  </si>
  <si>
    <t>BOG.La Unidad</t>
  </si>
  <si>
    <t>BOG.La Uribe</t>
  </si>
  <si>
    <t>BOG.La Valvanera</t>
  </si>
  <si>
    <t>BOG.La Victoria-1</t>
  </si>
  <si>
    <t>BOG.La Victoria-2</t>
  </si>
  <si>
    <t>BOG.La Y</t>
  </si>
  <si>
    <t>BOG.Lagos de Cordoba</t>
  </si>
  <si>
    <t>BOG.Laguneta Fatima</t>
  </si>
  <si>
    <t>BOG.Laguneta Fatima-2</t>
  </si>
  <si>
    <t>BOG.Las Acacias</t>
  </si>
  <si>
    <t>BOG.Las Brisas</t>
  </si>
  <si>
    <t>BOG.Las Cruces</t>
  </si>
  <si>
    <t>BOG.Las Cruces-2</t>
  </si>
  <si>
    <t>BOG.Las Ferias-1</t>
  </si>
  <si>
    <t>BOG.Las Ferias-2</t>
  </si>
  <si>
    <t>BOG.Las Flores</t>
  </si>
  <si>
    <t>BOG.Las Flores-2</t>
  </si>
  <si>
    <t>BOG.Las Lomas</t>
  </si>
  <si>
    <t>BOG.Las Lomas-2</t>
  </si>
  <si>
    <t>BOG.Las Mercedes</t>
  </si>
  <si>
    <t>BOG.Las Mercedes-2</t>
  </si>
  <si>
    <t>BOG.Las Nieves</t>
  </si>
  <si>
    <t>BOG.Las Villas</t>
  </si>
  <si>
    <t>BOG.Las Violetas</t>
  </si>
  <si>
    <t>BOG.Libertador</t>
  </si>
  <si>
    <t>BOG.Lisboa</t>
  </si>
  <si>
    <t>BOG.Llano Oriental</t>
  </si>
  <si>
    <t>BOG.Llanos de Bosa</t>
  </si>
  <si>
    <t>BOG.Logistica</t>
  </si>
  <si>
    <t>BOG.Loreal</t>
  </si>
  <si>
    <t>BOG.Lorencita Villegas</t>
  </si>
  <si>
    <t>BOG.Los Alpes</t>
  </si>
  <si>
    <t>BOG.Los Angeles</t>
  </si>
  <si>
    <t>BOG.Los Cerros</t>
  </si>
  <si>
    <t>BOG.Los Laches</t>
  </si>
  <si>
    <t>BOG.Los Lagartos</t>
  </si>
  <si>
    <t>BOG.Los Laureles</t>
  </si>
  <si>
    <t>BOG.Los Libertadores</t>
  </si>
  <si>
    <t>BOG.Los Olivos</t>
  </si>
  <si>
    <t>BOG.Los Pantanos</t>
  </si>
  <si>
    <t>BOG.Lourdes</t>
  </si>
  <si>
    <t>BOG.Lourdes-1</t>
  </si>
  <si>
    <t>BOG.Lucero</t>
  </si>
  <si>
    <t>BOG.Lucero-2</t>
  </si>
  <si>
    <t>BOG.Lucero-3</t>
  </si>
  <si>
    <t>BOG.Lucero-4</t>
  </si>
  <si>
    <t>BOG.Luis Carlos Galan</t>
  </si>
  <si>
    <t>BOG.Lujan</t>
  </si>
  <si>
    <t>BOG.Mabe</t>
  </si>
  <si>
    <t>BOG.Macarena:P1</t>
  </si>
  <si>
    <t>BOG.Madeira</t>
  </si>
  <si>
    <t>BOG.Madelena</t>
  </si>
  <si>
    <t>BOG.Malibu</t>
  </si>
  <si>
    <t>BOG.Malibu-2</t>
  </si>
  <si>
    <t>BOG.Maloka</t>
  </si>
  <si>
    <t>BOG.Manaru</t>
  </si>
  <si>
    <t>BOG.Mandalay</t>
  </si>
  <si>
    <t>BOG.Manuelita-2</t>
  </si>
  <si>
    <t>BOG.Marandu</t>
  </si>
  <si>
    <t>BOG.Marco Fidel Suarez</t>
  </si>
  <si>
    <t>BOG.Margaritas</t>
  </si>
  <si>
    <t>BOG.Maria Cristina:P2</t>
  </si>
  <si>
    <t>BOG.Maria Cristina:P3</t>
  </si>
  <si>
    <t>BOG.Maria del Lago</t>
  </si>
  <si>
    <t>BOG.Maria Paz</t>
  </si>
  <si>
    <t>BOG.Marichuela</t>
  </si>
  <si>
    <t>BOG.Marly-1</t>
  </si>
  <si>
    <t>BOG.Marly-2</t>
  </si>
  <si>
    <t>BOG.Marroquinera</t>
  </si>
  <si>
    <t>BOG.Marruecos</t>
  </si>
  <si>
    <t>BOG.Marruecos-2</t>
  </si>
  <si>
    <t>BOG.Marsella</t>
  </si>
  <si>
    <t>BOG.Matatigres</t>
  </si>
  <si>
    <t>BOG.Matatigres-2</t>
  </si>
  <si>
    <t>BOG.Mazuren</t>
  </si>
  <si>
    <t>BOG.Mazuren-2</t>
  </si>
  <si>
    <t>BOG.Mediasociados</t>
  </si>
  <si>
    <t>BOG.Megaoutlet</t>
  </si>
  <si>
    <t>BOG.Meissen</t>
  </si>
  <si>
    <t>BOG.Metlife</t>
  </si>
  <si>
    <t>BOG.Metropolis</t>
  </si>
  <si>
    <t>BOG.Metropolitan</t>
  </si>
  <si>
    <t>BOG.Mexico</t>
  </si>
  <si>
    <t>BOG.Milan</t>
  </si>
  <si>
    <t>BOG.Milan-2</t>
  </si>
  <si>
    <t>BOG.Min Trabajo</t>
  </si>
  <si>
    <t>BOG.Ministerio</t>
  </si>
  <si>
    <t>BOG.Minuto</t>
  </si>
  <si>
    <t>BOG.Mirandela</t>
  </si>
  <si>
    <t>BOG.Modelia</t>
  </si>
  <si>
    <t>BOG.Modelia-2</t>
  </si>
  <si>
    <t>BOG.Modelia-3</t>
  </si>
  <si>
    <t>BOG.Modelo Norte</t>
  </si>
  <si>
    <t>BOG.Modelo Norte-2</t>
  </si>
  <si>
    <t>BOG.Modelo Sur</t>
  </si>
  <si>
    <t>BOG.Modelo Sur-2</t>
  </si>
  <si>
    <t>BOG.Molinos II</t>
  </si>
  <si>
    <t>BOG.Molinos Norte</t>
  </si>
  <si>
    <t>BOG.Molinos Sur</t>
  </si>
  <si>
    <t>BOG.Monjes</t>
  </si>
  <si>
    <t>BOG.Monjes-2</t>
  </si>
  <si>
    <t>BOG.Monserrate</t>
  </si>
  <si>
    <t>BOG.Monte Blanco</t>
  </si>
  <si>
    <t>BOG.Monte Loma</t>
  </si>
  <si>
    <t>BOG.Monte Loma-2</t>
  </si>
  <si>
    <t>BOG.Montearroyo</t>
  </si>
  <si>
    <t>BOG.Montearroyo-2</t>
  </si>
  <si>
    <t>BOG.Montebello</t>
  </si>
  <si>
    <t>BOG.Montecarlo</t>
  </si>
  <si>
    <t>BOG.Montecarlo-2</t>
  </si>
  <si>
    <t>BOG.Montevideo</t>
  </si>
  <si>
    <t>BOG.Mortino</t>
  </si>
  <si>
    <t>BOG.Motorola</t>
  </si>
  <si>
    <t>BOG.Multicentro-1</t>
  </si>
  <si>
    <t>BOG.Multicentro-2</t>
  </si>
  <si>
    <t>BOG.Multicentro-3</t>
  </si>
  <si>
    <t>BOG.Mundial Seguros</t>
  </si>
  <si>
    <t>BOG.Mundo Aventura</t>
  </si>
  <si>
    <t>BOG.Mundo Aventura-2</t>
  </si>
  <si>
    <t>BOG.Murillo Toro</t>
  </si>
  <si>
    <t>BOG.Museo Chico</t>
  </si>
  <si>
    <t>BOG.Museo Oro</t>
  </si>
  <si>
    <t>BOG.Muzu</t>
  </si>
  <si>
    <t>BOG.Navarra-1</t>
  </si>
  <si>
    <t>BOG.Navarra-2</t>
  </si>
  <si>
    <t>BOG.Nelly</t>
  </si>
  <si>
    <t>BOG.Nemesio Camacho</t>
  </si>
  <si>
    <t>BOG.Niza</t>
  </si>
  <si>
    <t>BOG.Niza Norte</t>
  </si>
  <si>
    <t>BOG.NOC Ortezal</t>
  </si>
  <si>
    <t>BOG.Nogal</t>
  </si>
  <si>
    <t>BOG.Normandia Occidental</t>
  </si>
  <si>
    <t>BOG.Normandia-1</t>
  </si>
  <si>
    <t>BOG.Normandia-2</t>
  </si>
  <si>
    <t>BOG.Normandia-3</t>
  </si>
  <si>
    <t>BOG.Normandia-4</t>
  </si>
  <si>
    <t>BOG.Nueva Autopista</t>
  </si>
  <si>
    <t>BOG.Nueva Britalia</t>
  </si>
  <si>
    <t>BOG.Nueva Estancia</t>
  </si>
  <si>
    <t>BOG.Nueva Granada:P2</t>
  </si>
  <si>
    <t>BOG.Nueva Granada:P3</t>
  </si>
  <si>
    <t>BOG.Nueva Granada:P4</t>
  </si>
  <si>
    <t>BOG.Nuevo Aeropuerto:H2</t>
  </si>
  <si>
    <t>BOG.Nuevo Timiza</t>
  </si>
  <si>
    <t>BOG.Ocensa</t>
  </si>
  <si>
    <t>BOG.Odinsa</t>
  </si>
  <si>
    <t>BOG.Oikos</t>
  </si>
  <si>
    <t>BOG.Olaya-1</t>
  </si>
  <si>
    <t>BOG.Olaya-2</t>
  </si>
  <si>
    <t>BOG.Oracle</t>
  </si>
  <si>
    <t>BOG.Orquideas</t>
  </si>
  <si>
    <t>BOG.Ortezal</t>
  </si>
  <si>
    <t>BOG.Ortizo</t>
  </si>
  <si>
    <t>BOG.Osorio</t>
  </si>
  <si>
    <t>BOG.Pablo Sexto</t>
  </si>
  <si>
    <t>BOG.Pablo Sexto-2</t>
  </si>
  <si>
    <t>BOG.Palacio</t>
  </si>
  <si>
    <t>BOG.Palacio-2</t>
  </si>
  <si>
    <t>BOG.Palermo</t>
  </si>
  <si>
    <t>BOG.Palermo Sur</t>
  </si>
  <si>
    <t>BOG.Paloquemao-1</t>
  </si>
  <si>
    <t>BOG.Paloquemao-2</t>
  </si>
  <si>
    <t>BOG.Paloquemao-3</t>
  </si>
  <si>
    <t>BOG.Panasonic Calle 80</t>
  </si>
  <si>
    <t>BOG.Pardo Rubio</t>
  </si>
  <si>
    <t>BOG.Paris Gaitan</t>
  </si>
  <si>
    <t>BOG.Parkway H2</t>
  </si>
  <si>
    <t>BOG.Parkway:H2</t>
  </si>
  <si>
    <t>BOG.Parque 93-1</t>
  </si>
  <si>
    <t>BOG.Parque 93-2</t>
  </si>
  <si>
    <t>BOG.Parque 93-3</t>
  </si>
  <si>
    <t>BOG.Parque Bavaria</t>
  </si>
  <si>
    <t>BOG.Parque el tunal</t>
  </si>
  <si>
    <t>BOG.Parque Nacional</t>
  </si>
  <si>
    <t>BOG.Parque Simon Bolivar</t>
  </si>
  <si>
    <t>BOG.Pasadena</t>
  </si>
  <si>
    <t>BOG.Pasadena-2</t>
  </si>
  <si>
    <t>BOG.Pasadena-2:P1</t>
  </si>
  <si>
    <t>BOG.Paseo Bolivar</t>
  </si>
  <si>
    <t>BOG.Pastrana</t>
  </si>
  <si>
    <t>BOG.Pastranita</t>
  </si>
  <si>
    <t>BOG.Patio Bonito</t>
  </si>
  <si>
    <t>BOG.Patio Bonito-2</t>
  </si>
  <si>
    <t>BOG.Patria:H1</t>
  </si>
  <si>
    <t>BOG.Patria:H2</t>
  </si>
  <si>
    <t>BOG.Pavillon Royal 93B</t>
  </si>
  <si>
    <t>BOG.Paz del Rio</t>
  </si>
  <si>
    <t>BOG.Pedagogica</t>
  </si>
  <si>
    <t>BOG.Pedregal</t>
  </si>
  <si>
    <t>BOG.Pedregal-2</t>
  </si>
  <si>
    <t>BOG.Pedregal-2:H2</t>
  </si>
  <si>
    <t>BOG.Pedro Claver</t>
  </si>
  <si>
    <t>BOG.Penas Blancas</t>
  </si>
  <si>
    <t>BOG.Pepe Sierra</t>
  </si>
  <si>
    <t>BOG.Pepe Sierra-2</t>
  </si>
  <si>
    <t>BOG.Pepe Sierra-3</t>
  </si>
  <si>
    <t>BOG.Pepe Sierra-3:H1</t>
  </si>
  <si>
    <t>BOG.Perdomo</t>
  </si>
  <si>
    <t>BOG.Perdomo Alto</t>
  </si>
  <si>
    <t>BOG.Perdomo-2</t>
  </si>
  <si>
    <t>BOG.Periodistas-1</t>
  </si>
  <si>
    <t>BOG.Periodistas-2</t>
  </si>
  <si>
    <t>BOG.Perseverancia</t>
  </si>
  <si>
    <t>BOG.Petrominerales</t>
  </si>
  <si>
    <t>BOG.Pexin</t>
  </si>
  <si>
    <t>BOG.Pfizer</t>
  </si>
  <si>
    <t>BOG.Piamonte</t>
  </si>
  <si>
    <t>BOG.Piamonte-2</t>
  </si>
  <si>
    <t>BOG.Picota</t>
  </si>
  <si>
    <t>BOG.Pinar</t>
  </si>
  <si>
    <t>BOG.Pinar de Suba</t>
  </si>
  <si>
    <t>BOG.Plaza Americas-1</t>
  </si>
  <si>
    <t>BOG.POL Kennedy</t>
  </si>
  <si>
    <t>BOG.Policarpa</t>
  </si>
  <si>
    <t>BOG.Politecnico</t>
  </si>
  <si>
    <t>BOG.Polo</t>
  </si>
  <si>
    <t>BOG.Polo-2:H1</t>
  </si>
  <si>
    <t>BOG.Ponderosa</t>
  </si>
  <si>
    <t>BOG.Pontevedra</t>
  </si>
  <si>
    <t>BOG.Portal 80</t>
  </si>
  <si>
    <t>BOG.Portal Norte</t>
  </si>
  <si>
    <t>BOG.Portal Sur</t>
  </si>
  <si>
    <t>BOG.Portal Tunal</t>
  </si>
  <si>
    <t>BOG.Portal Usme</t>
  </si>
  <si>
    <t>BOG.Portal Usme-2</t>
  </si>
  <si>
    <t>BOG.Positiva 94</t>
  </si>
  <si>
    <t>BOG.Potosi</t>
  </si>
  <si>
    <t>BOG.Pradera</t>
  </si>
  <si>
    <t>BOG.Prado</t>
  </si>
  <si>
    <t>BOG.Prado-2</t>
  </si>
  <si>
    <t>BOG.Primavera Norte</t>
  </si>
  <si>
    <t>BOG.Primavera Occ</t>
  </si>
  <si>
    <t>BOG.Prodesa</t>
  </si>
  <si>
    <t>BOG.Prosegur</t>
  </si>
  <si>
    <t>BOG.Protecho</t>
  </si>
  <si>
    <t>BOG.Providencia Alta</t>
  </si>
  <si>
    <t>BOG.Pte Aereo</t>
  </si>
  <si>
    <t>BOG.Pte Aereo-2</t>
  </si>
  <si>
    <t>BOG.Pte Aranda-1</t>
  </si>
  <si>
    <t>BOG.Pte Aranda-3</t>
  </si>
  <si>
    <t>BOG.Puente Guadua</t>
  </si>
  <si>
    <t>BOG.Puente Largo</t>
  </si>
  <si>
    <t>BOG.Puerta del Sol</t>
  </si>
  <si>
    <t>BOG.Puerta del Sol-2</t>
  </si>
  <si>
    <t>BOG.Quinta Camacho</t>
  </si>
  <si>
    <t>BOG.Quinta Camacho-2</t>
  </si>
  <si>
    <t>BOG.Quinta Camacho-3</t>
  </si>
  <si>
    <t>BOG.Quinta Paredes</t>
  </si>
  <si>
    <t>BOG.Quinta Paredes-2</t>
  </si>
  <si>
    <t>BOG.Quinta Paredes-3</t>
  </si>
  <si>
    <t>BOG.Quirinal</t>
  </si>
  <si>
    <t>BOG.Quiroga</t>
  </si>
  <si>
    <t>BOG.Quiroga-2</t>
  </si>
  <si>
    <t>BOG.Radisson Royal:H1</t>
  </si>
  <si>
    <t>BOG.Radisson Royal:H2</t>
  </si>
  <si>
    <t>BOG.Rafael Uribe</t>
  </si>
  <si>
    <t>BOG.Rastreo Av El Dorado</t>
  </si>
  <si>
    <t>BOG.RCN TV</t>
  </si>
  <si>
    <t>BOG.Recuerdo</t>
  </si>
  <si>
    <t>BOG.Redil</t>
  </si>
  <si>
    <t>BOG.Refugio</t>
  </si>
  <si>
    <t>BOG.Republica del Canada</t>
  </si>
  <si>
    <t>BOG.Restrepo-1</t>
  </si>
  <si>
    <t>BOG.Restrepo-2</t>
  </si>
  <si>
    <t>BOG.Restrepo-3</t>
  </si>
  <si>
    <t>BOG.Restrepo-4</t>
  </si>
  <si>
    <t>BOG.Retiro-1</t>
  </si>
  <si>
    <t>BOG.Retiro-2</t>
  </si>
  <si>
    <t>BOG.Revivir</t>
  </si>
  <si>
    <t>BOG.Ricaurte-1</t>
  </si>
  <si>
    <t>BOG.Ricaurte-2</t>
  </si>
  <si>
    <t>BOG.Rincon de Castilla</t>
  </si>
  <si>
    <t>BOG.Rincon de Granada</t>
  </si>
  <si>
    <t>BOG.Rincon Modelia</t>
  </si>
  <si>
    <t>BOG.Rio Negro</t>
  </si>
  <si>
    <t>BOG.Roche</t>
  </si>
  <si>
    <t>BOG.Roma</t>
  </si>
  <si>
    <t>BOG.Roma-2</t>
  </si>
  <si>
    <t>BOG.Roosevelt</t>
  </si>
  <si>
    <t>BOG.Rosales</t>
  </si>
  <si>
    <t>BOG.Rosales-2</t>
  </si>
  <si>
    <t>BOG.Rosales-3</t>
  </si>
  <si>
    <t>BOG.Rosales-3p1</t>
  </si>
  <si>
    <t>BOG.Royal-1</t>
  </si>
  <si>
    <t>BOG.Royal-2</t>
  </si>
  <si>
    <t>BOG.Royal-3</t>
  </si>
  <si>
    <t>BOG.Royal-4:P1</t>
  </si>
  <si>
    <t>BOG.Royal-4:P3</t>
  </si>
  <si>
    <t>BOG.Sabana Tibabuyes</t>
  </si>
  <si>
    <t>BOG.Sagem</t>
  </si>
  <si>
    <t>BOG.Sagrado Corazon</t>
  </si>
  <si>
    <t>BOG.Salamanca</t>
  </si>
  <si>
    <t>BOG.Salazar Gomez</t>
  </si>
  <si>
    <t>BOG.Salitre Plaza</t>
  </si>
  <si>
    <t>BOG.Salitre Plaza-2</t>
  </si>
  <si>
    <t>BOG.SaludTotal 109</t>
  </si>
  <si>
    <t>BOG.San Andresito</t>
  </si>
  <si>
    <t>BOG.San Andresito-2</t>
  </si>
  <si>
    <t>BOG.San Antonio Nocc</t>
  </si>
  <si>
    <t>BOG.San Basilio</t>
  </si>
  <si>
    <t>BOG.San Benito</t>
  </si>
  <si>
    <t>BOG.San Carlos Sur</t>
  </si>
  <si>
    <t>BOG.San Cristobal</t>
  </si>
  <si>
    <t>BOG.San Diego</t>
  </si>
  <si>
    <t>BOG.San Diego-2</t>
  </si>
  <si>
    <t>BOG.San Facon</t>
  </si>
  <si>
    <t>BOG.San Felipe</t>
  </si>
  <si>
    <t>BOG.San Francisco</t>
  </si>
  <si>
    <t>BOG.San Francisco Sur</t>
  </si>
  <si>
    <t>BOG.San Ignacio</t>
  </si>
  <si>
    <t>BOG.San Joaquin</t>
  </si>
  <si>
    <t>BOG.San Jorge</t>
  </si>
  <si>
    <t>BOG.San Jorge-2</t>
  </si>
  <si>
    <t>BOG.San Jorge-3</t>
  </si>
  <si>
    <t>BOG.San Jose Sur</t>
  </si>
  <si>
    <t>BOG.San Jose-1</t>
  </si>
  <si>
    <t>BOG.San Jose-2</t>
  </si>
  <si>
    <t>BOG.San Jose-3</t>
  </si>
  <si>
    <t>BOG.San Luis</t>
  </si>
  <si>
    <t>BOG.San Marcos</t>
  </si>
  <si>
    <t>BOG.San Martin</t>
  </si>
  <si>
    <t>BOG.San Miguel</t>
  </si>
  <si>
    <t>BOG.San Nicolas</t>
  </si>
  <si>
    <t>BOG.San Pablo-2</t>
  </si>
  <si>
    <t>BOG.San Pablo-3</t>
  </si>
  <si>
    <t>BOG.San Pablo-4</t>
  </si>
  <si>
    <t>BOG.San Patricio-1</t>
  </si>
  <si>
    <t>BOG.San Patricio-2</t>
  </si>
  <si>
    <t>BOG.San Rafael Industrial</t>
  </si>
  <si>
    <t>BOG.San Rafael-1</t>
  </si>
  <si>
    <t>BOG.San Rafael-2</t>
  </si>
  <si>
    <t>BOG.San Vicente Ferrer</t>
  </si>
  <si>
    <t>BOG.San Victorino</t>
  </si>
  <si>
    <t>BOG.San Victorino-2</t>
  </si>
  <si>
    <t>BOG.Santa Ana</t>
  </si>
  <si>
    <t>BOG.Santa Ana-2</t>
  </si>
  <si>
    <t>BOG.Santa Ana-3:H1</t>
  </si>
  <si>
    <t>BOG.Santa Barbara-1</t>
  </si>
  <si>
    <t>BOG.Santa Barbara-2</t>
  </si>
  <si>
    <t>BOG.Santa Bibiana</t>
  </si>
  <si>
    <t>BOG.Santa Bibiana-2</t>
  </si>
  <si>
    <t>BOG.Santa Cecilia</t>
  </si>
  <si>
    <t>BOG.Santa Cecilia Norte P</t>
  </si>
  <si>
    <t>BOG.Santa Cecilia-2</t>
  </si>
  <si>
    <t>BOG.Santa Fe de Bosa</t>
  </si>
  <si>
    <t>BOG.Santa Fe de Bosa-2</t>
  </si>
  <si>
    <t>BOG.Santa Fe de Bosa-3</t>
  </si>
  <si>
    <t>BOG.Santa Helenita</t>
  </si>
  <si>
    <t>BOG.Santa Ines-1</t>
  </si>
  <si>
    <t>BOG.Santa Ines-2</t>
  </si>
  <si>
    <t>BOG.Santa Isabel</t>
  </si>
  <si>
    <t>BOG.Santa Isabel-2</t>
  </si>
  <si>
    <t>BOG.Santa Isabel-3</t>
  </si>
  <si>
    <t>BOG.Santa Librada-2</t>
  </si>
  <si>
    <t>BOG.Santa Lucia</t>
  </si>
  <si>
    <t>BOG.Santa Monica</t>
  </si>
  <si>
    <t>BOG.Santa Paula</t>
  </si>
  <si>
    <t>BOG.Santa Paz</t>
  </si>
  <si>
    <t>BOG.Santa Rita</t>
  </si>
  <si>
    <t>BOG.Santa Sofia</t>
  </si>
  <si>
    <t>BOG.Santa Sofia-2</t>
  </si>
  <si>
    <t>BOG.Santa Teresa</t>
  </si>
  <si>
    <t>BOG.Santa Teresita</t>
  </si>
  <si>
    <t>BOG.Santa Teresita-2</t>
  </si>
  <si>
    <t>BOG.Santafe</t>
  </si>
  <si>
    <t>BOG.Santafe del Tintal</t>
  </si>
  <si>
    <t>BOG.Santamaria</t>
  </si>
  <si>
    <t>BOG.Santiago Perez</t>
  </si>
  <si>
    <t>BOG.Santo Tomas</t>
  </si>
  <si>
    <t>BOG.Santo Tomas-2</t>
  </si>
  <si>
    <t>BOG.Sauzalito Unilever</t>
  </si>
  <si>
    <t>BOG.Sauzalito:H1</t>
  </si>
  <si>
    <t>BOG.Secretaria Cultura</t>
  </si>
  <si>
    <t>BOG.Seguros Bolivar</t>
  </si>
  <si>
    <t>BOG.Senado</t>
  </si>
  <si>
    <t>BOG.Senado-1</t>
  </si>
  <si>
    <t>BOG.Senderos Bosa</t>
  </si>
  <si>
    <t>BOG.Sergio Arboleda</t>
  </si>
  <si>
    <t>BOG.Serranias</t>
  </si>
  <si>
    <t>BOG.Serranias-2</t>
  </si>
  <si>
    <t>BOG.Servioptica</t>
  </si>
  <si>
    <t>BOG.Sevigenerales</t>
  </si>
  <si>
    <t>BOG.SGS Colombia</t>
  </si>
  <si>
    <t>BOG.Sierra Morena</t>
  </si>
  <si>
    <t>BOG.SKF</t>
  </si>
  <si>
    <t>BOG.Soatama</t>
  </si>
  <si>
    <t>BOG.Sodexo</t>
  </si>
  <si>
    <t>BOG.Soledad</t>
  </si>
  <si>
    <t>BOG.Soledad-2</t>
  </si>
  <si>
    <t>BOG.Sosiego</t>
  </si>
  <si>
    <t>BOG.Sotavento</t>
  </si>
  <si>
    <t>BOG.Spring</t>
  </si>
  <si>
    <t>BOG.Sta Librada</t>
  </si>
  <si>
    <t>BOG.Suba-1</t>
  </si>
  <si>
    <t>BOG.Suba-2</t>
  </si>
  <si>
    <t>BOG.Suba-3</t>
  </si>
  <si>
    <t>BOG.Subazar</t>
  </si>
  <si>
    <t>BOG.Subazar-2</t>
  </si>
  <si>
    <t>BOG.Subocol</t>
  </si>
  <si>
    <t>BOG.Sultana</t>
  </si>
  <si>
    <t>BOG.Sura Davivienda</t>
  </si>
  <si>
    <t>BOG.Switch Venecia</t>
  </si>
  <si>
    <t>BOG.Tabora</t>
  </si>
  <si>
    <t>BOG.Talavera</t>
  </si>
  <si>
    <t>BOG.Talavera-2</t>
  </si>
  <si>
    <t>BOG.Techo</t>
  </si>
  <si>
    <t>BOG.Teleport</t>
  </si>
  <si>
    <t>BOG.Teleport-2</t>
  </si>
  <si>
    <t>BOG.Telmex</t>
  </si>
  <si>
    <t>BOG.Telmex 63</t>
  </si>
  <si>
    <t>BOG.Telmex suba</t>
  </si>
  <si>
    <t>BOG.Tenerife</t>
  </si>
  <si>
    <t>BOG.Terminal Engativa</t>
  </si>
  <si>
    <t>BOG.Terminal-1</t>
  </si>
  <si>
    <t>BOG.Terminal-2</t>
  </si>
  <si>
    <t>BOG.Teusaquillo</t>
  </si>
  <si>
    <t>BOG.Teusaquillo-2</t>
  </si>
  <si>
    <t>BOG.Texdoral</t>
  </si>
  <si>
    <t>BOG.Tibabita</t>
  </si>
  <si>
    <t>BOG.Tibabuyes</t>
  </si>
  <si>
    <t>BOG.Tibabuyes-2</t>
  </si>
  <si>
    <t>BOG.Tibana</t>
  </si>
  <si>
    <t>BOG.Timiza</t>
  </si>
  <si>
    <t>BOG.Tintal</t>
  </si>
  <si>
    <t>BOG.Tintal-2</t>
  </si>
  <si>
    <t>BOG.Tintala</t>
  </si>
  <si>
    <t>BOG.Tintalito</t>
  </si>
  <si>
    <t>BOG.Toberin</t>
  </si>
  <si>
    <t>BOG.Toberin-2</t>
  </si>
  <si>
    <t>BOG.Todelar</t>
  </si>
  <si>
    <t>BOG.Toro Mora</t>
  </si>
  <si>
    <t>BOG.Torre 26:H3</t>
  </si>
  <si>
    <t>BOG.Torre Argos</t>
  </si>
  <si>
    <t>BOG.Torre Petrobras</t>
  </si>
  <si>
    <t>BOG.Torre Samsung</t>
  </si>
  <si>
    <t>BOG.Torredon</t>
  </si>
  <si>
    <t>BOG.Torremolinos</t>
  </si>
  <si>
    <t>BOG.Transmeta</t>
  </si>
  <si>
    <t>BOG.Tres Esquinas</t>
  </si>
  <si>
    <t>BOG.Trinidad</t>
  </si>
  <si>
    <t>BOG.Tunal-1</t>
  </si>
  <si>
    <t>BOG.Tunal-2</t>
  </si>
  <si>
    <t>BOG.Tunal-3</t>
  </si>
  <si>
    <t>BOG.Tunjuelito</t>
  </si>
  <si>
    <t>BOG.Tunjuelito-2</t>
  </si>
  <si>
    <t>BOG.Tunjuelito-3</t>
  </si>
  <si>
    <t>BOG.Tunjuelito-4</t>
  </si>
  <si>
    <t>BOG.Tv Cable</t>
  </si>
  <si>
    <t>BOG.TyS</t>
  </si>
  <si>
    <t>BOG.TyS-2</t>
  </si>
  <si>
    <t>BOG.U Gran Colombia</t>
  </si>
  <si>
    <t>BOG.U. Piloto</t>
  </si>
  <si>
    <t>BOG.Umb</t>
  </si>
  <si>
    <t>BOG.Uniandes</t>
  </si>
  <si>
    <t>BOG.Unicentro Occ</t>
  </si>
  <si>
    <t>BOG.Unicentro-1</t>
  </si>
  <si>
    <t>BOG.Unicentro-2</t>
  </si>
  <si>
    <t>BOG.Universidad Catolica</t>
  </si>
  <si>
    <t>BOG.UNODC 102</t>
  </si>
  <si>
    <t>BOG.Urb Quindio</t>
  </si>
  <si>
    <t>BOG.Usaquen Norte</t>
  </si>
  <si>
    <t>BOG.Usaquen-1</t>
  </si>
  <si>
    <t>BOG.Usaquen-2</t>
  </si>
  <si>
    <t>BOG.Usatama</t>
  </si>
  <si>
    <t>BOG.Valladolid</t>
  </si>
  <si>
    <t>BOG.Velodromo</t>
  </si>
  <si>
    <t>BOG.Velodromo-2</t>
  </si>
  <si>
    <t>BOG.Venecia-1</t>
  </si>
  <si>
    <t>BOG.Venecia-2</t>
  </si>
  <si>
    <t>BOG.Venecia-3</t>
  </si>
  <si>
    <t>BOG.Veracruz</t>
  </si>
  <si>
    <t>BOG.Veracruz Centro</t>
  </si>
  <si>
    <t>BOG.Veraguas</t>
  </si>
  <si>
    <t>BOG.Verbenal</t>
  </si>
  <si>
    <t>BOG.Vergel</t>
  </si>
  <si>
    <t>BOG.Vergel Occ</t>
  </si>
  <si>
    <t>BOG.Versalles</t>
  </si>
  <si>
    <t>BOG.Via Suba Cota</t>
  </si>
  <si>
    <t>BOG.Villa Alsacia</t>
  </si>
  <si>
    <t>BOG.Villa Amalia</t>
  </si>
  <si>
    <t>BOG.Villa Carmenza</t>
  </si>
  <si>
    <t>BOG.Villa Claudia</t>
  </si>
  <si>
    <t>BOG.Villa Clemencia</t>
  </si>
  <si>
    <t>BOG.Villa de Zarzamora</t>
  </si>
  <si>
    <t>BOG.Villa del Prado</t>
  </si>
  <si>
    <t>BOG.Villa del Prado-2</t>
  </si>
  <si>
    <t>BOG.Villa Elisa</t>
  </si>
  <si>
    <t>BOG.Villa Gladys</t>
  </si>
  <si>
    <t>BOG.Villa Magdala</t>
  </si>
  <si>
    <t>BOG.Villa Maria-1</t>
  </si>
  <si>
    <t>BOG.Villa Maria-2</t>
  </si>
  <si>
    <t>BOG.Villa Mejia</t>
  </si>
  <si>
    <t>BOG.Villa Nora</t>
  </si>
  <si>
    <t>BOG.Villa Nueva</t>
  </si>
  <si>
    <t>BOG.Villa Teresita</t>
  </si>
  <si>
    <t>BOG.Villamayor</t>
  </si>
  <si>
    <t>BOG.Villanueva</t>
  </si>
  <si>
    <t>BOG.Villas de Andalucia</t>
  </si>
  <si>
    <t>BOG.Villas Granada</t>
  </si>
  <si>
    <t>BOG.Villas Granada-2</t>
  </si>
  <si>
    <t>BOG.Visee</t>
  </si>
  <si>
    <t>BOG.vision</t>
  </si>
  <si>
    <t>BOG.Vitelma</t>
  </si>
  <si>
    <t>BOG.Voto Nacional</t>
  </si>
  <si>
    <t>BOG.WBP El tiempo</t>
  </si>
  <si>
    <t>BOG.Willis</t>
  </si>
  <si>
    <t>BOG.Yomasa</t>
  </si>
  <si>
    <t>BOG.Yomasa-2</t>
  </si>
  <si>
    <t>BOG.Zarzamora</t>
  </si>
  <si>
    <t>BOG.Zelandia</t>
  </si>
  <si>
    <t>BOG.Zona Franca</t>
  </si>
  <si>
    <t>BOG.Zona Industrial</t>
  </si>
  <si>
    <t>BOG.Zona Rosa</t>
  </si>
  <si>
    <t>CCM ARANDA</t>
  </si>
  <si>
    <t>CCM CALLE 90</t>
  </si>
  <si>
    <t>CCM FONTIBON</t>
  </si>
  <si>
    <t>CCM PARQUE</t>
  </si>
  <si>
    <t>CCM PRADO</t>
  </si>
  <si>
    <t>CCM TOBERIN</t>
  </si>
  <si>
    <t>CCM VENECIA</t>
  </si>
  <si>
    <t>NORTEDESANTANDER</t>
  </si>
  <si>
    <t>SANANDRES</t>
  </si>
  <si>
    <t>SANJOSEDELGUAVIARE</t>
  </si>
  <si>
    <t>SANTAMARTA</t>
  </si>
  <si>
    <t>MICROLINK KM 2.5 via Siberia  portos 80 Bodega 7 Junto a bodegas TITAN</t>
  </si>
  <si>
    <t>mauricio.beltran.ext@nsn.com</t>
  </si>
  <si>
    <t>Nokia Solutions and networks commissioning</t>
  </si>
  <si>
    <t>Hw no reconocido por Sistema</t>
  </si>
  <si>
    <t>Sandra Salazar</t>
  </si>
  <si>
    <t>473764A</t>
  </si>
  <si>
    <t>CAL.Gitan</t>
  </si>
  <si>
    <t>DH211160552</t>
  </si>
  <si>
    <t>473095A</t>
  </si>
  <si>
    <t>ASIA</t>
  </si>
  <si>
    <t xml:space="preserve">Equipo no da link, no es reconocida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</si>
</sst>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name val="Arial"/>
    </font>
    <font>
      <sz val="11"/>
      <color theme="1"/>
      <name val="Calibri"/>
      <family val="2"/>
      <scheme val="minor"/>
    </font>
    <font>
      <sz val="10"/>
      <name val="Rotis Sans Serif for Nokia"/>
      <family val="2"/>
    </font>
    <font>
      <sz val="10"/>
      <color indexed="12"/>
      <name val="Rotis Sans Serif for Nokia"/>
      <family val="2"/>
    </font>
    <font>
      <sz val="8"/>
      <color indexed="12"/>
      <name val="Rotis Sans Serif for Nokia"/>
      <family val="2"/>
    </font>
    <font>
      <b/>
      <sz val="9"/>
      <color indexed="12"/>
      <name val="Rotis Sans Serif for Nokia"/>
      <family val="2"/>
    </font>
    <font>
      <b/>
      <sz val="8"/>
      <color indexed="12"/>
      <name val="Rotis Sans Serif for Nokia"/>
      <family val="2"/>
    </font>
    <font>
      <sz val="9"/>
      <color indexed="12"/>
      <name val="Rotis Sans Serif for Nokia"/>
      <family val="2"/>
    </font>
    <font>
      <sz val="11"/>
      <color indexed="12"/>
      <name val="Arial"/>
      <family val="2"/>
    </font>
    <font>
      <b/>
      <sz val="12"/>
      <color indexed="12"/>
      <name val="Rotis Sans Serif for Nokia"/>
      <family val="2"/>
    </font>
    <font>
      <b/>
      <sz val="12"/>
      <name val="Arial"/>
      <family val="2"/>
    </font>
    <font>
      <sz val="8"/>
      <color indexed="8"/>
      <name val="Rotis Sans Serif for Nokia"/>
      <family val="2"/>
    </font>
    <font>
      <sz val="11"/>
      <color indexed="8"/>
      <name val="Arial"/>
      <family val="2"/>
    </font>
    <font>
      <sz val="10"/>
      <color indexed="8"/>
      <name val="Rotis Sans Serif for Nokia"/>
      <family val="2"/>
    </font>
    <font>
      <sz val="8"/>
      <color indexed="8"/>
      <name val="Arial"/>
      <family val="2"/>
    </font>
    <font>
      <sz val="10"/>
      <color indexed="48"/>
      <name val="Rotis Sans Serif for Nokia"/>
      <family val="2"/>
    </font>
    <font>
      <sz val="12"/>
      <name val="Rotis Sans Serif for Nokia"/>
      <family val="2"/>
    </font>
    <font>
      <u/>
      <sz val="11"/>
      <color indexed="12"/>
      <name val="Arial"/>
      <family val="2"/>
    </font>
    <font>
      <b/>
      <sz val="10"/>
      <color indexed="8"/>
      <name val="Arial"/>
      <family val="2"/>
    </font>
    <font>
      <sz val="7"/>
      <color indexed="12"/>
      <name val="Rotis Sans Serif for Nokia"/>
      <family val="2"/>
    </font>
    <font>
      <sz val="7"/>
      <name val="Arial"/>
      <family val="2"/>
    </font>
    <font>
      <b/>
      <sz val="9"/>
      <color indexed="8"/>
      <name val="Rotis Sans Serif for Nokia"/>
      <family val="2"/>
    </font>
    <font>
      <b/>
      <sz val="9"/>
      <color indexed="8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4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medium">
        <color indexed="12"/>
      </left>
      <right/>
      <top style="medium">
        <color indexed="12"/>
      </top>
      <bottom/>
      <diagonal/>
    </border>
    <border>
      <left style="medium">
        <color indexed="12"/>
      </left>
      <right/>
      <top/>
      <bottom/>
      <diagonal/>
    </border>
    <border>
      <left/>
      <right style="thin">
        <color indexed="12"/>
      </right>
      <top/>
      <bottom style="thin">
        <color indexed="12"/>
      </bottom>
      <diagonal/>
    </border>
    <border>
      <left style="medium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 style="medium">
        <color indexed="12"/>
      </right>
      <top/>
      <bottom style="thin">
        <color indexed="12"/>
      </bottom>
      <diagonal/>
    </border>
    <border>
      <left style="medium">
        <color indexed="12"/>
      </left>
      <right/>
      <top/>
      <bottom style="medium">
        <color indexed="12"/>
      </bottom>
      <diagonal/>
    </border>
    <border>
      <left/>
      <right/>
      <top/>
      <bottom style="medium">
        <color indexed="12"/>
      </bottom>
      <diagonal/>
    </border>
    <border>
      <left/>
      <right style="thin">
        <color indexed="12"/>
      </right>
      <top/>
      <bottom style="medium">
        <color indexed="12"/>
      </bottom>
      <diagonal/>
    </border>
    <border>
      <left/>
      <right style="medium">
        <color indexed="12"/>
      </right>
      <top/>
      <bottom style="medium">
        <color indexed="12"/>
      </bottom>
      <diagonal/>
    </border>
    <border>
      <left style="thin">
        <color indexed="12"/>
      </left>
      <right/>
      <top/>
      <bottom/>
      <diagonal/>
    </border>
    <border>
      <left/>
      <right style="medium">
        <color indexed="12"/>
      </right>
      <top/>
      <bottom/>
      <diagonal/>
    </border>
    <border>
      <left style="thin">
        <color indexed="12"/>
      </left>
      <right/>
      <top style="medium">
        <color indexed="12"/>
      </top>
      <bottom/>
      <diagonal/>
    </border>
    <border>
      <left/>
      <right style="medium">
        <color indexed="12"/>
      </right>
      <top style="medium">
        <color indexed="12"/>
      </top>
      <bottom/>
      <diagonal/>
    </border>
    <border>
      <left style="medium">
        <color indexed="12"/>
      </left>
      <right/>
      <top style="medium">
        <color indexed="12"/>
      </top>
      <bottom style="thin">
        <color indexed="12"/>
      </bottom>
      <diagonal/>
    </border>
    <border>
      <left/>
      <right/>
      <top style="medium">
        <color indexed="12"/>
      </top>
      <bottom style="thin">
        <color indexed="12"/>
      </bottom>
      <diagonal/>
    </border>
    <border>
      <left/>
      <right style="medium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12"/>
      </left>
      <right/>
      <top/>
      <bottom style="medium">
        <color indexed="12"/>
      </bottom>
      <diagonal/>
    </border>
    <border>
      <left style="thin">
        <color indexed="12"/>
      </left>
      <right/>
      <top style="medium">
        <color indexed="12"/>
      </top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12"/>
      </right>
      <top style="thin">
        <color indexed="12"/>
      </top>
      <bottom/>
      <diagonal/>
    </border>
    <border>
      <left/>
      <right style="medium">
        <color indexed="12"/>
      </right>
      <top style="thin">
        <color indexed="12"/>
      </top>
      <bottom/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 style="thin">
        <color indexed="12"/>
      </right>
      <top style="medium">
        <color indexed="12"/>
      </top>
      <bottom/>
      <diagonal/>
    </border>
    <border>
      <left/>
      <right style="thin">
        <color indexed="12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2060"/>
      </left>
      <right style="thin">
        <color indexed="12"/>
      </right>
      <top/>
      <bottom style="thin">
        <color indexed="12"/>
      </bottom>
      <diagonal/>
    </border>
  </borders>
  <cellStyleXfs count="4">
    <xf numFmtId="0" fontId="0" fillId="0" borderId="0"/>
    <xf numFmtId="0" fontId="17" fillId="0" borderId="0" applyNumberFormat="0" applyFill="0" applyBorder="0" applyAlignment="0" applyProtection="0">
      <alignment vertical="top"/>
      <protection locked="0"/>
    </xf>
    <xf numFmtId="0" fontId="26" fillId="0" borderId="0"/>
    <xf numFmtId="0" fontId="1" fillId="0" borderId="0"/>
  </cellStyleXfs>
  <cellXfs count="247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 indent="15"/>
    </xf>
    <xf numFmtId="0" fontId="3" fillId="0" borderId="0" xfId="0" applyFont="1" applyAlignment="1">
      <alignment horizontal="left" indent="15"/>
    </xf>
    <xf numFmtId="0" fontId="3" fillId="0" borderId="0" xfId="0" applyFont="1"/>
    <xf numFmtId="0" fontId="9" fillId="0" borderId="0" xfId="0" applyFont="1" applyAlignment="1">
      <alignment horizontal="left" vertical="top" wrapText="1"/>
    </xf>
    <xf numFmtId="0" fontId="4" fillId="0" borderId="0" xfId="0" applyFont="1"/>
    <xf numFmtId="0" fontId="5" fillId="0" borderId="1" xfId="0" applyFont="1" applyBorder="1" applyAlignment="1">
      <alignment vertical="top"/>
    </xf>
    <xf numFmtId="0" fontId="5" fillId="0" borderId="2" xfId="0" applyFont="1" applyBorder="1" applyAlignment="1">
      <alignment vertical="top"/>
    </xf>
    <xf numFmtId="9" fontId="6" fillId="0" borderId="3" xfId="0" applyNumberFormat="1" applyFont="1" applyBorder="1" applyAlignment="1">
      <alignment horizontal="center" vertical="top"/>
    </xf>
    <xf numFmtId="0" fontId="4" fillId="0" borderId="4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4" fillId="0" borderId="5" xfId="0" applyFont="1" applyBorder="1"/>
    <xf numFmtId="0" fontId="4" fillId="0" borderId="6" xfId="0" applyFont="1" applyBorder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7" xfId="0" applyFont="1" applyBorder="1" applyAlignment="1">
      <alignment vertical="top"/>
    </xf>
    <xf numFmtId="0" fontId="4" fillId="0" borderId="8" xfId="0" applyFont="1" applyBorder="1" applyAlignment="1">
      <alignment vertical="top"/>
    </xf>
    <xf numFmtId="0" fontId="4" fillId="0" borderId="8" xfId="0" applyFont="1" applyBorder="1"/>
    <xf numFmtId="0" fontId="3" fillId="0" borderId="9" xfId="0" applyFont="1" applyBorder="1"/>
    <xf numFmtId="0" fontId="4" fillId="0" borderId="2" xfId="0" applyFont="1" applyBorder="1" applyAlignment="1">
      <alignment vertical="top"/>
    </xf>
    <xf numFmtId="0" fontId="4" fillId="0" borderId="8" xfId="0" applyFont="1" applyBorder="1" applyAlignment="1">
      <alignment horizontal="left" vertical="top"/>
    </xf>
    <xf numFmtId="0" fontId="6" fillId="0" borderId="8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6" fillId="0" borderId="8" xfId="0" applyFont="1" applyBorder="1" applyAlignment="1">
      <alignment horizontal="right" vertical="top"/>
    </xf>
    <xf numFmtId="0" fontId="6" fillId="0" borderId="10" xfId="0" applyFont="1" applyBorder="1" applyAlignment="1">
      <alignment horizontal="right" vertical="top"/>
    </xf>
    <xf numFmtId="0" fontId="5" fillId="0" borderId="2" xfId="0" applyFont="1" applyBorder="1" applyAlignment="1">
      <alignment horizontal="center" vertical="top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right" vertical="top"/>
    </xf>
    <xf numFmtId="0" fontId="4" fillId="0" borderId="13" xfId="0" applyFont="1" applyBorder="1" applyAlignment="1">
      <alignment horizontal="right" vertical="top"/>
    </xf>
    <xf numFmtId="0" fontId="4" fillId="0" borderId="12" xfId="0" applyFont="1" applyBorder="1"/>
    <xf numFmtId="0" fontId="4" fillId="0" borderId="13" xfId="0" applyFont="1" applyBorder="1" applyAlignment="1">
      <alignment horizontal="center" vertical="top"/>
    </xf>
    <xf numFmtId="0" fontId="4" fillId="0" borderId="12" xfId="0" applyFont="1" applyBorder="1" applyAlignment="1">
      <alignment horizontal="left" vertical="top"/>
    </xf>
    <xf numFmtId="0" fontId="4" fillId="0" borderId="14" xfId="0" applyFont="1" applyBorder="1" applyAlignment="1">
      <alignment horizontal="center" vertical="top"/>
    </xf>
    <xf numFmtId="0" fontId="4" fillId="0" borderId="15" xfId="0" applyFont="1" applyBorder="1" applyAlignment="1">
      <alignment vertical="top"/>
    </xf>
    <xf numFmtId="0" fontId="4" fillId="0" borderId="16" xfId="0" applyFont="1" applyBorder="1" applyAlignment="1">
      <alignment vertical="top"/>
    </xf>
    <xf numFmtId="0" fontId="4" fillId="0" borderId="15" xfId="0" applyFont="1" applyBorder="1"/>
    <xf numFmtId="0" fontId="4" fillId="0" borderId="9" xfId="0" applyFont="1" applyBorder="1" applyAlignment="1">
      <alignment vertical="top"/>
    </xf>
    <xf numFmtId="0" fontId="4" fillId="0" borderId="17" xfId="0" applyFont="1" applyBorder="1" applyAlignment="1">
      <alignment vertical="top"/>
    </xf>
    <xf numFmtId="0" fontId="4" fillId="0" borderId="18" xfId="0" applyFont="1" applyBorder="1" applyAlignment="1">
      <alignment vertical="top"/>
    </xf>
    <xf numFmtId="0" fontId="7" fillId="0" borderId="11" xfId="0" applyFont="1" applyBorder="1" applyAlignment="1">
      <alignment vertical="top"/>
    </xf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vertical="top"/>
    </xf>
    <xf numFmtId="0" fontId="4" fillId="0" borderId="21" xfId="0" applyFont="1" applyBorder="1" applyAlignment="1">
      <alignment vertical="top"/>
    </xf>
    <xf numFmtId="0" fontId="11" fillId="3" borderId="22" xfId="0" applyFont="1" applyFill="1" applyBorder="1" applyAlignment="1" applyProtection="1">
      <alignment horizontal="center" vertical="top"/>
      <protection locked="0"/>
    </xf>
    <xf numFmtId="0" fontId="11" fillId="3" borderId="11" xfId="0" applyFont="1" applyFill="1" applyBorder="1" applyProtection="1">
      <protection locked="0"/>
    </xf>
    <xf numFmtId="0" fontId="11" fillId="3" borderId="23" xfId="0" applyFont="1" applyFill="1" applyBorder="1" applyAlignment="1" applyProtection="1">
      <alignment vertical="top"/>
      <protection locked="0"/>
    </xf>
    <xf numFmtId="0" fontId="11" fillId="0" borderId="24" xfId="0" applyFont="1" applyBorder="1" applyAlignment="1" applyProtection="1">
      <alignment vertical="top"/>
      <protection locked="0"/>
    </xf>
    <xf numFmtId="0" fontId="11" fillId="0" borderId="2" xfId="0" applyFont="1" applyBorder="1" applyAlignment="1" applyProtection="1">
      <alignment horizontal="left" vertical="top" wrapText="1"/>
      <protection locked="0"/>
    </xf>
    <xf numFmtId="0" fontId="14" fillId="0" borderId="0" xfId="0" applyFont="1" applyAlignment="1" applyProtection="1">
      <alignment horizontal="left" vertical="top" wrapText="1"/>
      <protection locked="0"/>
    </xf>
    <xf numFmtId="0" fontId="11" fillId="0" borderId="15" xfId="0" applyFont="1" applyBorder="1" applyAlignment="1" applyProtection="1">
      <alignment horizontal="left" vertical="top" wrapText="1"/>
      <protection locked="0"/>
    </xf>
    <xf numFmtId="0" fontId="4" fillId="0" borderId="3" xfId="0" applyFont="1" applyBorder="1" applyAlignment="1">
      <alignment vertical="top"/>
    </xf>
    <xf numFmtId="0" fontId="15" fillId="2" borderId="0" xfId="0" applyFont="1" applyFill="1" applyProtection="1">
      <protection locked="0"/>
    </xf>
    <xf numFmtId="0" fontId="11" fillId="3" borderId="15" xfId="0" applyFont="1" applyFill="1" applyBorder="1" applyAlignment="1" applyProtection="1">
      <alignment horizontal="center"/>
      <protection locked="0"/>
    </xf>
    <xf numFmtId="0" fontId="11" fillId="3" borderId="9" xfId="0" applyFont="1" applyFill="1" applyBorder="1" applyAlignment="1" applyProtection="1">
      <alignment horizontal="center" vertical="top"/>
      <protection locked="0"/>
    </xf>
    <xf numFmtId="0" fontId="11" fillId="3" borderId="8" xfId="0" applyFont="1" applyFill="1" applyBorder="1" applyAlignment="1" applyProtection="1">
      <alignment horizontal="center" vertical="top"/>
      <protection locked="0"/>
    </xf>
    <xf numFmtId="0" fontId="11" fillId="3" borderId="25" xfId="0" applyFont="1" applyFill="1" applyBorder="1" applyAlignment="1" applyProtection="1">
      <alignment horizontal="center" vertical="top"/>
      <protection locked="0"/>
    </xf>
    <xf numFmtId="0" fontId="11" fillId="3" borderId="0" xfId="0" applyFont="1" applyFill="1" applyAlignment="1" applyProtection="1">
      <alignment horizontal="center" vertical="top"/>
      <protection locked="0"/>
    </xf>
    <xf numFmtId="0" fontId="11" fillId="4" borderId="0" xfId="0" applyFont="1" applyFill="1" applyAlignment="1">
      <alignment horizontal="center" vertical="top"/>
    </xf>
    <xf numFmtId="0" fontId="4" fillId="3" borderId="9" xfId="0" applyFont="1" applyFill="1" applyBorder="1" applyAlignment="1" applyProtection="1">
      <alignment horizontal="center"/>
      <protection locked="0"/>
    </xf>
    <xf numFmtId="0" fontId="11" fillId="5" borderId="2" xfId="0" applyFont="1" applyFill="1" applyBorder="1" applyAlignment="1" applyProtection="1">
      <alignment horizontal="center"/>
      <protection locked="0"/>
    </xf>
    <xf numFmtId="0" fontId="13" fillId="5" borderId="15" xfId="0" applyFont="1" applyFill="1" applyBorder="1" applyAlignment="1" applyProtection="1">
      <alignment horizontal="center"/>
      <protection locked="0"/>
    </xf>
    <xf numFmtId="0" fontId="11" fillId="5" borderId="7" xfId="0" applyFont="1" applyFill="1" applyBorder="1" applyAlignment="1" applyProtection="1">
      <alignment horizontal="center"/>
      <protection locked="0"/>
    </xf>
    <xf numFmtId="0" fontId="11" fillId="5" borderId="0" xfId="0" applyFont="1" applyFill="1" applyAlignment="1" applyProtection="1">
      <alignment horizontal="center"/>
      <protection locked="0"/>
    </xf>
    <xf numFmtId="0" fontId="11" fillId="5" borderId="8" xfId="0" applyFont="1" applyFill="1" applyBorder="1" applyAlignment="1" applyProtection="1">
      <alignment horizontal="center"/>
      <protection locked="0"/>
    </xf>
    <xf numFmtId="0" fontId="11" fillId="5" borderId="2" xfId="0" applyFont="1" applyFill="1" applyBorder="1" applyAlignment="1" applyProtection="1">
      <alignment horizontal="center" vertical="top"/>
      <protection locked="0"/>
    </xf>
    <xf numFmtId="0" fontId="11" fillId="5" borderId="7" xfId="0" applyFont="1" applyFill="1" applyBorder="1" applyAlignment="1" applyProtection="1">
      <alignment horizontal="center" vertical="top"/>
      <protection locked="0"/>
    </xf>
    <xf numFmtId="0" fontId="4" fillId="5" borderId="15" xfId="0" applyFont="1" applyFill="1" applyBorder="1" applyAlignment="1" applyProtection="1">
      <alignment horizontal="center" vertical="top"/>
      <protection locked="0"/>
    </xf>
    <xf numFmtId="0" fontId="4" fillId="5" borderId="9" xfId="0" applyFont="1" applyFill="1" applyBorder="1" applyAlignment="1" applyProtection="1">
      <alignment horizontal="center" vertical="top"/>
      <protection locked="0"/>
    </xf>
    <xf numFmtId="0" fontId="11" fillId="5" borderId="15" xfId="0" applyFont="1" applyFill="1" applyBorder="1" applyAlignment="1" applyProtection="1">
      <alignment horizontal="center" vertical="top"/>
      <protection locked="0"/>
    </xf>
    <xf numFmtId="0" fontId="15" fillId="2" borderId="0" xfId="0" applyFont="1" applyFill="1"/>
    <xf numFmtId="0" fontId="26" fillId="0" borderId="27" xfId="0" applyFont="1" applyBorder="1" applyAlignment="1">
      <alignment horizontal="left"/>
    </xf>
    <xf numFmtId="0" fontId="27" fillId="0" borderId="26" xfId="0" applyFont="1" applyBorder="1" applyAlignment="1">
      <alignment horizontal="left"/>
    </xf>
    <xf numFmtId="0" fontId="26" fillId="0" borderId="26" xfId="0" applyFont="1" applyBorder="1" applyAlignment="1">
      <alignment vertical="top"/>
    </xf>
    <xf numFmtId="0" fontId="27" fillId="0" borderId="26" xfId="0" applyFont="1" applyBorder="1" applyAlignment="1">
      <alignment vertical="top"/>
    </xf>
    <xf numFmtId="0" fontId="0" fillId="0" borderId="26" xfId="0" applyBorder="1" applyAlignment="1">
      <alignment horizontal="left"/>
    </xf>
    <xf numFmtId="0" fontId="26" fillId="0" borderId="26" xfId="0" applyFont="1" applyBorder="1" applyAlignment="1">
      <alignment horizontal="left"/>
    </xf>
    <xf numFmtId="0" fontId="0" fillId="0" borderId="27" xfId="0" applyBorder="1" applyAlignment="1">
      <alignment horizontal="left"/>
    </xf>
    <xf numFmtId="0" fontId="11" fillId="5" borderId="7" xfId="0" applyFont="1" applyFill="1" applyBorder="1" applyAlignment="1" applyProtection="1">
      <alignment horizontal="left" vertical="top"/>
      <protection locked="0"/>
    </xf>
    <xf numFmtId="0" fontId="26" fillId="0" borderId="34" xfId="0" applyFont="1" applyBorder="1" applyAlignment="1">
      <alignment vertical="top"/>
    </xf>
    <xf numFmtId="0" fontId="26" fillId="0" borderId="35" xfId="0" applyFont="1" applyBorder="1" applyAlignment="1">
      <alignment horizontal="left"/>
    </xf>
    <xf numFmtId="0" fontId="0" fillId="0" borderId="35" xfId="0" applyBorder="1" applyAlignment="1">
      <alignment horizontal="left"/>
    </xf>
    <xf numFmtId="0" fontId="26" fillId="0" borderId="37" xfId="0" applyFont="1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8" xfId="0" applyBorder="1" applyAlignment="1">
      <alignment horizontal="left"/>
    </xf>
    <xf numFmtId="0" fontId="25" fillId="0" borderId="27" xfId="0" applyFont="1" applyBorder="1" applyAlignment="1">
      <alignment horizontal="center"/>
    </xf>
    <xf numFmtId="0" fontId="25" fillId="0" borderId="27" xfId="0" applyFont="1" applyBorder="1" applyAlignment="1">
      <alignment horizontal="left"/>
    </xf>
    <xf numFmtId="0" fontId="0" fillId="0" borderId="27" xfId="0" applyBorder="1"/>
    <xf numFmtId="0" fontId="24" fillId="0" borderId="0" xfId="0" applyFont="1"/>
    <xf numFmtId="0" fontId="26" fillId="0" borderId="36" xfId="0" applyFont="1" applyBorder="1"/>
    <xf numFmtId="0" fontId="26" fillId="0" borderId="26" xfId="0" applyFont="1" applyBorder="1"/>
    <xf numFmtId="0" fontId="26" fillId="0" borderId="27" xfId="0" applyFont="1" applyBorder="1"/>
    <xf numFmtId="0" fontId="26" fillId="0" borderId="26" xfId="2" applyBorder="1"/>
    <xf numFmtId="0" fontId="24" fillId="0" borderId="27" xfId="0" applyFont="1" applyBorder="1"/>
    <xf numFmtId="0" fontId="24" fillId="0" borderId="27" xfId="0" applyFont="1" applyBorder="1" applyAlignment="1">
      <alignment horizontal="left"/>
    </xf>
    <xf numFmtId="0" fontId="4" fillId="0" borderId="1" xfId="0" applyFont="1" applyBorder="1" applyAlignment="1">
      <alignment vertical="top" wrapText="1"/>
    </xf>
    <xf numFmtId="0" fontId="28" fillId="7" borderId="27" xfId="0" applyFont="1" applyFill="1" applyBorder="1" applyAlignment="1">
      <alignment horizontal="center"/>
    </xf>
    <xf numFmtId="0" fontId="0" fillId="0" borderId="27" xfId="0" applyBorder="1" applyAlignment="1">
      <alignment horizontal="left" indent="1"/>
    </xf>
    <xf numFmtId="0" fontId="25" fillId="0" borderId="0" xfId="0" applyFont="1" applyAlignment="1">
      <alignment horizontal="center"/>
    </xf>
    <xf numFmtId="0" fontId="26" fillId="0" borderId="0" xfId="0" applyFont="1"/>
    <xf numFmtId="0" fontId="27" fillId="0" borderId="0" xfId="0" applyFont="1" applyAlignment="1">
      <alignment horizontal="left"/>
    </xf>
    <xf numFmtId="0" fontId="26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 applyAlignment="1">
      <alignment horizontal="left"/>
    </xf>
    <xf numFmtId="0" fontId="26" fillId="0" borderId="0" xfId="2"/>
    <xf numFmtId="0" fontId="26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6" fillId="0" borderId="27" xfId="0" applyFont="1" applyBorder="1" applyAlignment="1">
      <alignment vertical="top"/>
    </xf>
    <xf numFmtId="0" fontId="26" fillId="0" borderId="35" xfId="0" applyFont="1" applyBorder="1" applyAlignment="1">
      <alignment vertical="top"/>
    </xf>
    <xf numFmtId="0" fontId="27" fillId="0" borderId="27" xfId="0" applyFont="1" applyBorder="1" applyAlignment="1">
      <alignment vertical="top"/>
    </xf>
    <xf numFmtId="0" fontId="24" fillId="0" borderId="26" xfId="0" applyFont="1" applyBorder="1" applyAlignment="1">
      <alignment horizontal="left"/>
    </xf>
    <xf numFmtId="0" fontId="26" fillId="0" borderId="37" xfId="0" applyFont="1" applyBorder="1"/>
    <xf numFmtId="0" fontId="26" fillId="0" borderId="27" xfId="2" applyBorder="1"/>
    <xf numFmtId="0" fontId="26" fillId="0" borderId="38" xfId="0" applyFont="1" applyBorder="1" applyAlignment="1">
      <alignment vertical="top"/>
    </xf>
    <xf numFmtId="0" fontId="26" fillId="0" borderId="37" xfId="0" applyFont="1" applyBorder="1" applyAlignment="1">
      <alignment vertical="top"/>
    </xf>
    <xf numFmtId="0" fontId="11" fillId="5" borderId="39" xfId="0" applyFont="1" applyFill="1" applyBorder="1" applyAlignment="1" applyProtection="1">
      <alignment horizontal="center"/>
      <protection locked="0"/>
    </xf>
    <xf numFmtId="0" fontId="14" fillId="5" borderId="8" xfId="0" applyFont="1" applyFill="1" applyBorder="1" applyAlignment="1" applyProtection="1">
      <alignment vertical="top"/>
      <protection locked="0"/>
    </xf>
    <xf numFmtId="0" fontId="11" fillId="5" borderId="9" xfId="0" applyFont="1" applyFill="1" applyBorder="1" applyAlignment="1" applyProtection="1">
      <alignment vertical="top"/>
      <protection locked="0"/>
    </xf>
    <xf numFmtId="0" fontId="7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4" fontId="11" fillId="5" borderId="7" xfId="0" applyNumberFormat="1" applyFont="1" applyFill="1" applyBorder="1" applyAlignment="1" applyProtection="1">
      <alignment horizontal="left" vertical="top"/>
      <protection locked="0"/>
    </xf>
    <xf numFmtId="0" fontId="11" fillId="5" borderId="8" xfId="0" applyFont="1" applyFill="1" applyBorder="1" applyAlignment="1" applyProtection="1">
      <alignment horizontal="left" vertical="top"/>
      <protection locked="0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1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28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33" xfId="0" applyBorder="1" applyAlignment="1">
      <alignment horizontal="left" vertical="top" wrapText="1"/>
    </xf>
    <xf numFmtId="0" fontId="11" fillId="5" borderId="9" xfId="0" applyFont="1" applyFill="1" applyBorder="1" applyAlignment="1" applyProtection="1">
      <alignment horizontal="left" vertical="top"/>
      <protection locked="0"/>
    </xf>
    <xf numFmtId="0" fontId="14" fillId="5" borderId="8" xfId="0" applyFont="1" applyFill="1" applyBorder="1" applyAlignment="1" applyProtection="1">
      <alignment horizontal="left" vertical="top"/>
      <protection locked="0"/>
    </xf>
    <xf numFmtId="0" fontId="4" fillId="0" borderId="17" xfId="0" applyFont="1" applyBorder="1" applyAlignment="1">
      <alignment horizontal="left" vertical="top" wrapText="1"/>
    </xf>
    <xf numFmtId="0" fontId="0" fillId="0" borderId="31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11" fillId="5" borderId="9" xfId="0" applyFont="1" applyFill="1" applyBorder="1" applyAlignment="1" applyProtection="1">
      <alignment horizontal="left" vertical="top" wrapText="1"/>
      <protection locked="0"/>
    </xf>
    <xf numFmtId="0" fontId="12" fillId="5" borderId="8" xfId="0" applyFont="1" applyFill="1" applyBorder="1" applyAlignment="1" applyProtection="1">
      <alignment horizontal="left" vertical="top" wrapText="1"/>
      <protection locked="0"/>
    </xf>
    <xf numFmtId="0" fontId="12" fillId="5" borderId="10" xfId="0" applyFont="1" applyFill="1" applyBorder="1" applyAlignment="1" applyProtection="1">
      <alignment horizontal="left" vertical="top" wrapText="1"/>
      <protection locked="0"/>
    </xf>
    <xf numFmtId="0" fontId="11" fillId="3" borderId="15" xfId="0" applyFont="1" applyFill="1" applyBorder="1" applyAlignment="1" applyProtection="1">
      <alignment horizontal="left" vertical="top" wrapText="1"/>
      <protection locked="0"/>
    </xf>
    <xf numFmtId="0" fontId="12" fillId="3" borderId="0" xfId="0" applyFont="1" applyFill="1" applyAlignment="1" applyProtection="1">
      <alignment horizontal="left" vertical="top" wrapText="1"/>
      <protection locked="0"/>
    </xf>
    <xf numFmtId="0" fontId="12" fillId="3" borderId="33" xfId="0" applyFont="1" applyFill="1" applyBorder="1" applyAlignment="1" applyProtection="1">
      <alignment horizontal="left" vertical="top" wrapText="1"/>
      <protection locked="0"/>
    </xf>
    <xf numFmtId="0" fontId="17" fillId="3" borderId="9" xfId="1" applyFill="1" applyBorder="1" applyAlignment="1">
      <alignment horizontal="left" vertical="top" wrapText="1"/>
      <protection locked="0"/>
    </xf>
    <xf numFmtId="0" fontId="12" fillId="3" borderId="8" xfId="0" applyFont="1" applyFill="1" applyBorder="1" applyAlignment="1" applyProtection="1">
      <alignment horizontal="left" vertical="top" wrapText="1"/>
      <protection locked="0"/>
    </xf>
    <xf numFmtId="0" fontId="12" fillId="3" borderId="10" xfId="0" applyFont="1" applyFill="1" applyBorder="1" applyAlignment="1" applyProtection="1">
      <alignment horizontal="left" vertical="top" wrapText="1"/>
      <protection locked="0"/>
    </xf>
    <xf numFmtId="0" fontId="4" fillId="0" borderId="24" xfId="0" applyFont="1" applyBorder="1" applyAlignment="1">
      <alignment horizontal="left" vertical="top" wrapText="1"/>
    </xf>
    <xf numFmtId="0" fontId="0" fillId="0" borderId="29" xfId="0" applyBorder="1" applyAlignment="1">
      <alignment horizontal="left" vertical="top" wrapText="1"/>
    </xf>
    <xf numFmtId="0" fontId="11" fillId="5" borderId="7" xfId="0" applyFont="1" applyFill="1" applyBorder="1" applyAlignment="1" applyProtection="1">
      <alignment horizontal="left" vertical="top" wrapText="1"/>
      <protection locked="0"/>
    </xf>
    <xf numFmtId="0" fontId="8" fillId="0" borderId="0" xfId="0" applyFont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 wrapText="1"/>
    </xf>
    <xf numFmtId="0" fontId="4" fillId="0" borderId="15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15" xfId="0" applyBorder="1" applyAlignment="1">
      <alignment wrapText="1"/>
    </xf>
    <xf numFmtId="0" fontId="5" fillId="0" borderId="1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1" fillId="5" borderId="11" xfId="0" applyFont="1" applyFill="1" applyBorder="1" applyAlignment="1" applyProtection="1">
      <alignment horizontal="left" vertical="top" wrapText="1"/>
      <protection locked="0"/>
    </xf>
    <xf numFmtId="0" fontId="12" fillId="5" borderId="12" xfId="0" applyFont="1" applyFill="1" applyBorder="1" applyAlignment="1" applyProtection="1">
      <alignment horizontal="left" vertical="top" wrapText="1"/>
      <protection locked="0"/>
    </xf>
    <xf numFmtId="0" fontId="12" fillId="5" borderId="14" xfId="0" applyFont="1" applyFill="1" applyBorder="1" applyAlignment="1" applyProtection="1">
      <alignment horizontal="left" vertical="top" wrapText="1"/>
      <protection locked="0"/>
    </xf>
    <xf numFmtId="0" fontId="4" fillId="0" borderId="1" xfId="0" applyFont="1" applyBorder="1" applyAlignment="1">
      <alignment horizontal="left" vertical="top" wrapText="1"/>
    </xf>
    <xf numFmtId="0" fontId="11" fillId="5" borderId="2" xfId="0" applyFont="1" applyFill="1" applyBorder="1" applyAlignment="1" applyProtection="1">
      <alignment horizontal="left" vertical="top" wrapText="1"/>
      <protection locked="0"/>
    </xf>
    <xf numFmtId="0" fontId="12" fillId="5" borderId="0" xfId="0" applyFont="1" applyFill="1" applyAlignment="1" applyProtection="1">
      <alignment horizontal="left" vertical="top" wrapText="1"/>
      <protection locked="0"/>
    </xf>
    <xf numFmtId="0" fontId="12" fillId="5" borderId="2" xfId="0" applyFont="1" applyFill="1" applyBorder="1" applyAlignment="1" applyProtection="1">
      <alignment horizontal="left" vertical="top" wrapText="1"/>
      <protection locked="0"/>
    </xf>
    <xf numFmtId="0" fontId="12" fillId="5" borderId="3" xfId="0" applyFont="1" applyFill="1" applyBorder="1" applyAlignment="1" applyProtection="1">
      <alignment horizontal="left" vertical="top" wrapText="1"/>
      <protection locked="0"/>
    </xf>
    <xf numFmtId="0" fontId="4" fillId="0" borderId="4" xfId="0" applyFont="1" applyBorder="1" applyAlignment="1">
      <alignment horizontal="left" vertical="top" wrapText="1"/>
    </xf>
    <xf numFmtId="0" fontId="4" fillId="0" borderId="17" xfId="0" applyFont="1" applyBorder="1" applyAlignment="1">
      <alignment horizontal="left" vertical="top"/>
    </xf>
    <xf numFmtId="0" fontId="0" fillId="0" borderId="31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4" fillId="0" borderId="16" xfId="0" applyFont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15" xfId="0" applyBorder="1" applyAlignment="1">
      <alignment vertical="top" wrapText="1"/>
    </xf>
    <xf numFmtId="0" fontId="4" fillId="0" borderId="24" xfId="0" applyFont="1" applyBorder="1" applyAlignment="1">
      <alignment vertical="top" wrapText="1"/>
    </xf>
    <xf numFmtId="0" fontId="0" fillId="0" borderId="29" xfId="0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28" xfId="0" applyBorder="1" applyAlignment="1">
      <alignment vertical="top" wrapText="1"/>
    </xf>
    <xf numFmtId="0" fontId="0" fillId="0" borderId="33" xfId="0" applyBorder="1" applyAlignment="1">
      <alignment vertical="top" wrapText="1"/>
    </xf>
    <xf numFmtId="0" fontId="4" fillId="0" borderId="1" xfId="0" applyFont="1" applyBorder="1" applyAlignment="1">
      <alignment horizontal="left" vertical="top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10" xfId="0" applyBorder="1" applyAlignment="1">
      <alignment horizontal="left" vertical="top" wrapText="1"/>
    </xf>
    <xf numFmtId="0" fontId="11" fillId="5" borderId="3" xfId="0" applyFont="1" applyFill="1" applyBorder="1" applyAlignment="1" applyProtection="1">
      <alignment horizontal="left" vertical="top"/>
      <protection locked="0"/>
    </xf>
    <xf numFmtId="0" fontId="4" fillId="0" borderId="15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16" xfId="0" applyFont="1" applyBorder="1" applyAlignment="1">
      <alignment horizontal="left" vertical="top"/>
    </xf>
    <xf numFmtId="0" fontId="14" fillId="5" borderId="3" xfId="0" applyFont="1" applyFill="1" applyBorder="1" applyAlignment="1" applyProtection="1">
      <alignment horizontal="left" vertical="top"/>
      <protection locked="0"/>
    </xf>
    <xf numFmtId="0" fontId="14" fillId="3" borderId="22" xfId="0" applyFont="1" applyFill="1" applyBorder="1" applyAlignment="1" applyProtection="1">
      <alignment horizontal="left" vertical="top" wrapText="1"/>
      <protection locked="0"/>
    </xf>
    <xf numFmtId="0" fontId="0" fillId="0" borderId="13" xfId="0" applyBorder="1" applyAlignment="1" applyProtection="1">
      <alignment horizontal="left" vertical="top" wrapText="1"/>
      <protection locked="0"/>
    </xf>
    <xf numFmtId="0" fontId="19" fillId="0" borderId="24" xfId="0" applyFont="1" applyBorder="1" applyAlignment="1">
      <alignment vertical="top" wrapText="1"/>
    </xf>
    <xf numFmtId="0" fontId="20" fillId="0" borderId="22" xfId="0" applyFont="1" applyBorder="1"/>
    <xf numFmtId="0" fontId="0" fillId="0" borderId="22" xfId="0" applyBorder="1" applyAlignment="1">
      <alignment vertical="top" wrapText="1"/>
    </xf>
    <xf numFmtId="0" fontId="11" fillId="5" borderId="0" xfId="0" applyFont="1" applyFill="1" applyAlignment="1" applyProtection="1">
      <alignment horizontal="left" vertical="top" wrapText="1"/>
      <protection locked="0"/>
    </xf>
    <xf numFmtId="0" fontId="11" fillId="5" borderId="12" xfId="0" applyFont="1" applyFill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>
      <alignment vertical="top" wrapText="1"/>
    </xf>
    <xf numFmtId="0" fontId="0" fillId="0" borderId="31" xfId="0" applyBorder="1" applyAlignment="1">
      <alignment vertical="top" wrapText="1"/>
    </xf>
    <xf numFmtId="0" fontId="0" fillId="0" borderId="32" xfId="0" applyBorder="1" applyAlignment="1">
      <alignment vertical="top" wrapText="1"/>
    </xf>
    <xf numFmtId="0" fontId="11" fillId="3" borderId="9" xfId="0" applyFont="1" applyFill="1" applyBorder="1" applyAlignment="1" applyProtection="1">
      <alignment horizontal="left" vertical="top" wrapText="1"/>
      <protection locked="0"/>
    </xf>
    <xf numFmtId="0" fontId="14" fillId="3" borderId="8" xfId="0" applyFont="1" applyFill="1" applyBorder="1" applyAlignment="1" applyProtection="1">
      <alignment horizontal="left" vertical="top" wrapText="1"/>
      <protection locked="0"/>
    </xf>
    <xf numFmtId="0" fontId="14" fillId="3" borderId="10" xfId="0" applyFont="1" applyFill="1" applyBorder="1" applyAlignment="1" applyProtection="1">
      <alignment horizontal="left" vertical="top" wrapText="1"/>
      <protection locked="0"/>
    </xf>
    <xf numFmtId="0" fontId="11" fillId="3" borderId="2" xfId="0" applyFont="1" applyFill="1" applyBorder="1" applyAlignment="1" applyProtection="1">
      <alignment horizontal="left" vertical="top"/>
      <protection locked="0"/>
    </xf>
    <xf numFmtId="0" fontId="0" fillId="3" borderId="0" xfId="0" applyFill="1" applyAlignment="1" applyProtection="1">
      <alignment horizontal="left" vertical="top"/>
      <protection locked="0"/>
    </xf>
    <xf numFmtId="0" fontId="0" fillId="3" borderId="16" xfId="0" applyFill="1" applyBorder="1" applyAlignment="1" applyProtection="1">
      <alignment horizontal="left" vertical="top"/>
      <protection locked="0"/>
    </xf>
    <xf numFmtId="0" fontId="11" fillId="5" borderId="2" xfId="0" applyFont="1" applyFill="1" applyBorder="1" applyAlignment="1" applyProtection="1">
      <alignment horizontal="left" vertical="top"/>
      <protection locked="0"/>
    </xf>
    <xf numFmtId="0" fontId="12" fillId="5" borderId="0" xfId="0" applyFont="1" applyFill="1" applyAlignment="1" applyProtection="1">
      <alignment horizontal="left" vertical="top"/>
      <protection locked="0"/>
    </xf>
    <xf numFmtId="0" fontId="12" fillId="5" borderId="16" xfId="0" applyFont="1" applyFill="1" applyBorder="1" applyAlignment="1" applyProtection="1">
      <alignment horizontal="left" vertical="top"/>
      <protection locked="0"/>
    </xf>
    <xf numFmtId="0" fontId="14" fillId="3" borderId="0" xfId="0" applyFont="1" applyFill="1" applyAlignment="1" applyProtection="1">
      <alignment horizontal="left" vertical="top" wrapText="1"/>
      <protection locked="0"/>
    </xf>
    <xf numFmtId="0" fontId="14" fillId="3" borderId="12" xfId="0" applyFont="1" applyFill="1" applyBorder="1" applyAlignment="1" applyProtection="1">
      <alignment horizontal="left" vertical="top" wrapText="1"/>
      <protection locked="0"/>
    </xf>
    <xf numFmtId="0" fontId="14" fillId="3" borderId="16" xfId="0" applyFont="1" applyFill="1" applyBorder="1" applyAlignment="1" applyProtection="1">
      <alignment horizontal="left" vertical="top" wrapText="1"/>
      <protection locked="0"/>
    </xf>
    <xf numFmtId="0" fontId="14" fillId="3" borderId="14" xfId="0" applyFont="1" applyFill="1" applyBorder="1" applyAlignment="1" applyProtection="1">
      <alignment horizontal="left" vertical="top" wrapText="1"/>
      <protection locked="0"/>
    </xf>
    <xf numFmtId="0" fontId="11" fillId="3" borderId="2" xfId="0" applyFont="1" applyFill="1" applyBorder="1" applyAlignment="1" applyProtection="1">
      <alignment horizontal="left" vertical="top" wrapText="1"/>
      <protection locked="0"/>
    </xf>
    <xf numFmtId="0" fontId="14" fillId="3" borderId="11" xfId="0" applyFont="1" applyFill="1" applyBorder="1" applyAlignment="1" applyProtection="1">
      <alignment horizontal="left" vertical="top" wrapText="1"/>
      <protection locked="0"/>
    </xf>
    <xf numFmtId="0" fontId="14" fillId="3" borderId="33" xfId="0" applyFont="1" applyFill="1" applyBorder="1" applyAlignment="1" applyProtection="1">
      <alignment horizontal="left" vertical="top" wrapText="1"/>
      <protection locked="0"/>
    </xf>
    <xf numFmtId="0" fontId="14" fillId="3" borderId="13" xfId="0" applyFont="1" applyFill="1" applyBorder="1" applyAlignment="1" applyProtection="1">
      <alignment horizontal="left" vertical="top" wrapText="1"/>
      <protection locked="0"/>
    </xf>
    <xf numFmtId="0" fontId="0" fillId="0" borderId="32" xfId="0" applyBorder="1" applyAlignment="1">
      <alignment horizontal="left" vertical="top" wrapText="1"/>
    </xf>
    <xf numFmtId="0" fontId="0" fillId="0" borderId="12" xfId="0" applyBorder="1" applyAlignment="1" applyProtection="1">
      <alignment horizontal="left" vertical="top" wrapText="1"/>
      <protection locked="0"/>
    </xf>
    <xf numFmtId="0" fontId="11" fillId="3" borderId="22" xfId="0" applyFont="1" applyFill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14" fillId="5" borderId="0" xfId="0" applyFont="1" applyFill="1" applyAlignment="1" applyProtection="1">
      <alignment horizontal="left" vertical="top" wrapText="1"/>
      <protection locked="0"/>
    </xf>
    <xf numFmtId="0" fontId="14" fillId="5" borderId="12" xfId="0" applyFont="1" applyFill="1" applyBorder="1" applyAlignment="1" applyProtection="1">
      <alignment horizontal="left" vertical="top" wrapText="1"/>
      <protection locked="0"/>
    </xf>
    <xf numFmtId="0" fontId="16" fillId="0" borderId="0" xfId="0" applyFont="1" applyAlignment="1">
      <alignment horizontal="center" vertical="center" wrapText="1"/>
    </xf>
    <xf numFmtId="0" fontId="14" fillId="3" borderId="11" xfId="0" applyFont="1" applyFill="1" applyBorder="1" applyAlignment="1" applyProtection="1">
      <alignment horizontal="left" vertical="top"/>
      <protection locked="0"/>
    </xf>
    <xf numFmtId="0" fontId="12" fillId="3" borderId="12" xfId="0" applyFont="1" applyFill="1" applyBorder="1" applyAlignment="1" applyProtection="1">
      <alignment horizontal="left" vertical="top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0" borderId="8" xfId="0" applyBorder="1" applyAlignment="1">
      <alignment vertical="top"/>
    </xf>
    <xf numFmtId="0" fontId="9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11" fillId="0" borderId="30" xfId="0" applyFont="1" applyBorder="1" applyAlignment="1" applyProtection="1">
      <alignment horizontal="left" vertical="top" wrapText="1"/>
      <protection locked="0"/>
    </xf>
    <xf numFmtId="0" fontId="11" fillId="0" borderId="6" xfId="0" applyFont="1" applyBorder="1" applyAlignment="1" applyProtection="1">
      <alignment horizontal="left" vertical="top" wrapText="1"/>
      <protection locked="0"/>
    </xf>
    <xf numFmtId="0" fontId="18" fillId="5" borderId="5" xfId="0" applyFont="1" applyFill="1" applyBorder="1" applyAlignment="1" applyProtection="1">
      <alignment horizontal="center" vertical="top" wrapText="1"/>
      <protection locked="0"/>
    </xf>
    <xf numFmtId="0" fontId="18" fillId="5" borderId="12" xfId="0" applyFont="1" applyFill="1" applyBorder="1" applyAlignment="1" applyProtection="1">
      <alignment horizontal="center" vertical="top" wrapText="1"/>
      <protection locked="0"/>
    </xf>
    <xf numFmtId="0" fontId="12" fillId="3" borderId="0" xfId="0" applyFont="1" applyFill="1" applyAlignment="1" applyProtection="1">
      <alignment horizontal="left" vertical="top"/>
      <protection locked="0"/>
    </xf>
    <xf numFmtId="0" fontId="12" fillId="3" borderId="16" xfId="0" applyFont="1" applyFill="1" applyBorder="1" applyAlignment="1" applyProtection="1">
      <alignment horizontal="left" vertical="top"/>
      <protection locked="0"/>
    </xf>
    <xf numFmtId="0" fontId="21" fillId="3" borderId="2" xfId="0" applyFont="1" applyFill="1" applyBorder="1" applyAlignment="1" applyProtection="1">
      <alignment horizontal="left" vertical="top"/>
      <protection locked="0"/>
    </xf>
    <xf numFmtId="0" fontId="23" fillId="3" borderId="0" xfId="0" applyFont="1" applyFill="1" applyAlignment="1" applyProtection="1">
      <alignment horizontal="left" vertical="top"/>
      <protection locked="0"/>
    </xf>
    <xf numFmtId="0" fontId="23" fillId="3" borderId="16" xfId="0" applyFont="1" applyFill="1" applyBorder="1" applyAlignment="1" applyProtection="1">
      <alignment horizontal="left" vertical="top"/>
      <protection locked="0"/>
    </xf>
    <xf numFmtId="0" fontId="22" fillId="3" borderId="0" xfId="0" applyFont="1" applyFill="1" applyAlignment="1" applyProtection="1">
      <alignment horizontal="left" vertical="top"/>
      <protection locked="0"/>
    </xf>
    <xf numFmtId="0" fontId="22" fillId="3" borderId="16" xfId="0" applyFont="1" applyFill="1" applyBorder="1" applyAlignment="1" applyProtection="1">
      <alignment horizontal="left" vertical="top"/>
      <protection locked="0"/>
    </xf>
    <xf numFmtId="0" fontId="11" fillId="6" borderId="20" xfId="0" applyFont="1" applyFill="1" applyBorder="1" applyAlignment="1" applyProtection="1">
      <alignment horizontal="left" vertical="top" wrapText="1"/>
      <protection locked="0"/>
    </xf>
  </cellXfs>
  <cellStyles count="4">
    <cellStyle name="Hipervínculo" xfId="1" builtinId="8"/>
    <cellStyle name="Normal" xfId="0" builtinId="0"/>
    <cellStyle name="Normal 2" xfId="3" xr:uid="{00000000-0005-0000-0000-000002000000}"/>
    <cellStyle name="Normal_Flexi" xfId="2" xr:uid="{00000000-0005-0000-0000-000003000000}"/>
  </cellStyles>
  <dxfs count="0"/>
  <tableStyles count="0" defaultTableStyle="TableStyleMedium9" defaultPivotStyle="PivotStyleLight16"/>
  <colors>
    <mruColors>
      <color rgb="FFECEF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47</xdr:row>
      <xdr:rowOff>133350</xdr:rowOff>
    </xdr:from>
    <xdr:to>
      <xdr:col>2</xdr:col>
      <xdr:colOff>266700</xdr:colOff>
      <xdr:row>48</xdr:row>
      <xdr:rowOff>152400</xdr:rowOff>
    </xdr:to>
    <xdr:sp macro="" textlink="">
      <xdr:nvSpPr>
        <xdr:cNvPr id="1027" name="Rectangle 3"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>
          <a:spLocks noChangeArrowheads="1"/>
        </xdr:cNvSpPr>
      </xdr:nvSpPr>
      <xdr:spPr bwMode="auto">
        <a:xfrm>
          <a:off x="1428750" y="8429625"/>
          <a:ext cx="123825" cy="180975"/>
        </a:xfrm>
        <a:prstGeom prst="rect">
          <a:avLst/>
        </a:prstGeom>
        <a:noFill/>
        <a:ln w="0">
          <a:noFill/>
          <a:miter lim="800000"/>
          <a:headEnd/>
          <a:tailEnd/>
        </a:ln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s-ES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.</a:t>
          </a:r>
        </a:p>
      </xdr:txBody>
    </xdr:sp>
    <xdr:clientData/>
  </xdr:twoCellAnchor>
  <xdr:twoCellAnchor>
    <xdr:from>
      <xdr:col>2</xdr:col>
      <xdr:colOff>152400</xdr:colOff>
      <xdr:row>51</xdr:row>
      <xdr:rowOff>57150</xdr:rowOff>
    </xdr:from>
    <xdr:to>
      <xdr:col>2</xdr:col>
      <xdr:colOff>276225</xdr:colOff>
      <xdr:row>52</xdr:row>
      <xdr:rowOff>38100</xdr:rowOff>
    </xdr:to>
    <xdr:sp macro="" textlink="">
      <xdr:nvSpPr>
        <xdr:cNvPr id="1026" name="Rectangle 2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>
          <a:spLocks noChangeArrowheads="1"/>
        </xdr:cNvSpPr>
      </xdr:nvSpPr>
      <xdr:spPr bwMode="auto">
        <a:xfrm>
          <a:off x="1438275" y="9048750"/>
          <a:ext cx="123825" cy="152400"/>
        </a:xfrm>
        <a:prstGeom prst="rect">
          <a:avLst/>
        </a:prstGeom>
        <a:noFill/>
        <a:ln w="0">
          <a:noFill/>
          <a:miter lim="800000"/>
          <a:headEnd/>
          <a:tailEnd/>
        </a:ln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s-ES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.</a:t>
          </a:r>
        </a:p>
      </xdr:txBody>
    </xdr:sp>
    <xdr:clientData/>
  </xdr:twoCellAnchor>
  <xdr:twoCellAnchor>
    <xdr:from>
      <xdr:col>2</xdr:col>
      <xdr:colOff>0</xdr:colOff>
      <xdr:row>51</xdr:row>
      <xdr:rowOff>66675</xdr:rowOff>
    </xdr:from>
    <xdr:to>
      <xdr:col>2</xdr:col>
      <xdr:colOff>0</xdr:colOff>
      <xdr:row>52</xdr:row>
      <xdr:rowOff>47625</xdr:rowOff>
    </xdr:to>
    <xdr:sp macro="" textlink="">
      <xdr:nvSpPr>
        <xdr:cNvPr id="1025" name="Rectangl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>
          <a:spLocks noChangeArrowheads="1"/>
        </xdr:cNvSpPr>
      </xdr:nvSpPr>
      <xdr:spPr bwMode="auto">
        <a:xfrm>
          <a:off x="1285875" y="9058275"/>
          <a:ext cx="0" cy="152400"/>
        </a:xfrm>
        <a:prstGeom prst="rect">
          <a:avLst/>
        </a:prstGeom>
        <a:noFill/>
        <a:ln w="0">
          <a:noFill/>
          <a:miter lim="800000"/>
          <a:headEnd/>
          <a:tailEnd/>
        </a:ln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s-ES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 </a:t>
          </a:r>
        </a:p>
      </xdr:txBody>
    </xdr:sp>
    <xdr:clientData/>
  </xdr:twoCellAnchor>
  <xdr:twoCellAnchor>
    <xdr:from>
      <xdr:col>1</xdr:col>
      <xdr:colOff>9525</xdr:colOff>
      <xdr:row>0</xdr:row>
      <xdr:rowOff>123825</xdr:rowOff>
    </xdr:from>
    <xdr:to>
      <xdr:col>2</xdr:col>
      <xdr:colOff>228600</xdr:colOff>
      <xdr:row>4</xdr:row>
      <xdr:rowOff>57150</xdr:rowOff>
    </xdr:to>
    <xdr:sp macro="" textlink="">
      <xdr:nvSpPr>
        <xdr:cNvPr id="1394" name="Rectangle 1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>
          <a:spLocks noChangeArrowheads="1"/>
        </xdr:cNvSpPr>
      </xdr:nvSpPr>
      <xdr:spPr bwMode="auto">
        <a:xfrm>
          <a:off x="276225" y="123825"/>
          <a:ext cx="1238250" cy="581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19050</xdr:colOff>
      <xdr:row>5</xdr:row>
      <xdr:rowOff>19050</xdr:rowOff>
    </xdr:from>
    <xdr:to>
      <xdr:col>3</xdr:col>
      <xdr:colOff>19050</xdr:colOff>
      <xdr:row>8</xdr:row>
      <xdr:rowOff>104775</xdr:rowOff>
    </xdr:to>
    <xdr:pic>
      <xdr:nvPicPr>
        <xdr:cNvPr id="1395" name="Picture 33">
          <a:extLst>
            <a:ext uri="{FF2B5EF4-FFF2-40B4-BE49-F238E27FC236}">
              <a16:creationId xmlns:a16="http://schemas.microsoft.com/office/drawing/2014/main" id="{00000000-0008-0000-0000-00007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5750" y="828675"/>
          <a:ext cx="1371600" cy="685800"/>
        </a:xfrm>
        <a:prstGeom prst="rect">
          <a:avLst/>
        </a:prstGeom>
        <a:solidFill>
          <a:srgbClr val="CCFFCC"/>
        </a:solidFill>
        <a:ln w="9525">
          <a:noFill/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60960</xdr:colOff>
          <xdr:row>1</xdr:row>
          <xdr:rowOff>0</xdr:rowOff>
        </xdr:from>
        <xdr:to>
          <xdr:col>2</xdr:col>
          <xdr:colOff>228600</xdr:colOff>
          <xdr:row>2</xdr:row>
          <xdr:rowOff>83820</xdr:rowOff>
        </xdr:to>
        <xdr:sp macro="" textlink="">
          <xdr:nvSpPr>
            <xdr:cNvPr id="1036" name="OptionButton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60960</xdr:colOff>
          <xdr:row>2</xdr:row>
          <xdr:rowOff>83820</xdr:rowOff>
        </xdr:from>
        <xdr:to>
          <xdr:col>2</xdr:col>
          <xdr:colOff>228600</xdr:colOff>
          <xdr:row>4</xdr:row>
          <xdr:rowOff>7620</xdr:rowOff>
        </xdr:to>
        <xdr:sp macro="" textlink="">
          <xdr:nvSpPr>
            <xdr:cNvPr id="1037" name="OptionButton2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86809</xdr:colOff>
      <xdr:row>54</xdr:row>
      <xdr:rowOff>19291</xdr:rowOff>
    </xdr:from>
    <xdr:to>
      <xdr:col>8</xdr:col>
      <xdr:colOff>86810</xdr:colOff>
      <xdr:row>68</xdr:row>
      <xdr:rowOff>142272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6473EC3-3B59-2B5B-F2E9-B91C8B1C4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79315" y="9356202"/>
          <a:ext cx="3404887" cy="25536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uricio.beltran.ext@nsn.com" TargetMode="External"/><Relationship Id="rId6" Type="http://schemas.openxmlformats.org/officeDocument/2006/relationships/image" Target="../media/image1.emf"/><Relationship Id="rId5" Type="http://schemas.openxmlformats.org/officeDocument/2006/relationships/control" Target="../activeX/activeX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2:T108"/>
  <sheetViews>
    <sheetView showGridLines="0" tabSelected="1" zoomScale="79" zoomScaleNormal="79" zoomScaleSheetLayoutView="100" workbookViewId="0">
      <selection activeCell="C55" sqref="C55:R55"/>
    </sheetView>
  </sheetViews>
  <sheetFormatPr baseColWidth="10" defaultColWidth="11" defaultRowHeight="13.2"/>
  <cols>
    <col min="1" max="1" width="3.5" style="1" customWidth="1"/>
    <col min="2" max="2" width="13.3984375" style="2" customWidth="1"/>
    <col min="3" max="3" width="4.59765625" style="1" customWidth="1"/>
    <col min="4" max="4" width="7.59765625" style="1" customWidth="1"/>
    <col min="5" max="5" width="7.5" style="1" customWidth="1"/>
    <col min="6" max="6" width="14.59765625" style="1" customWidth="1"/>
    <col min="7" max="7" width="4.59765625" style="1" customWidth="1"/>
    <col min="8" max="8" width="6" style="1" customWidth="1"/>
    <col min="9" max="11" width="4.59765625" style="1" customWidth="1"/>
    <col min="12" max="12" width="5.09765625" style="1" customWidth="1"/>
    <col min="13" max="14" width="5.19921875" style="1" customWidth="1"/>
    <col min="15" max="17" width="5.09765625" style="1" customWidth="1"/>
    <col min="18" max="18" width="12.796875" style="1" customWidth="1"/>
    <col min="19" max="16384" width="11" style="1"/>
  </cols>
  <sheetData>
    <row r="2" spans="2:18">
      <c r="B2" s="51" t="b">
        <v>0</v>
      </c>
      <c r="E2" s="228" t="str">
        <f>IF(B2=TRUE,"Please fill the fields in light yellow","Favor llenar los campos en amarillo claro")</f>
        <v>Favor llenar los campos en amarillo claro</v>
      </c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</row>
    <row r="3" spans="2:18"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</row>
    <row r="4" spans="2:18"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</row>
    <row r="6" spans="2:18" ht="15.6">
      <c r="B6" s="3"/>
      <c r="C6" s="4"/>
      <c r="D6" s="4"/>
      <c r="E6" s="4"/>
      <c r="F6" s="4"/>
      <c r="G6" s="56"/>
      <c r="H6" s="233" t="s">
        <v>12</v>
      </c>
      <c r="I6" s="234"/>
      <c r="J6" s="234"/>
      <c r="K6" s="234"/>
      <c r="L6" s="234"/>
      <c r="M6" s="234"/>
      <c r="N6" s="234"/>
      <c r="O6" s="6" t="s">
        <v>7</v>
      </c>
      <c r="P6" s="4"/>
      <c r="Q6" s="235"/>
      <c r="R6" s="236"/>
    </row>
    <row r="7" spans="2:18" ht="15.6">
      <c r="B7" s="3"/>
      <c r="C7" s="4"/>
      <c r="D7" s="4"/>
      <c r="E7" s="4"/>
      <c r="F7" s="4"/>
      <c r="G7" s="57"/>
      <c r="H7" s="233"/>
      <c r="I7" s="234"/>
      <c r="J7" s="234"/>
      <c r="K7" s="234"/>
      <c r="L7" s="234"/>
      <c r="M7" s="234"/>
      <c r="N7" s="234"/>
      <c r="O7" s="6" t="s">
        <v>8</v>
      </c>
      <c r="P7" s="4"/>
      <c r="Q7" s="235"/>
      <c r="R7" s="236"/>
    </row>
    <row r="8" spans="2:18" ht="15.75" customHeight="1">
      <c r="B8" s="3"/>
      <c r="C8" s="4"/>
      <c r="D8" s="4"/>
      <c r="E8" s="4"/>
      <c r="F8" s="4"/>
      <c r="G8" s="57"/>
      <c r="H8" s="233"/>
      <c r="I8" s="233"/>
      <c r="J8" s="233"/>
      <c r="K8" s="233"/>
      <c r="L8" s="233"/>
      <c r="M8" s="233"/>
      <c r="N8" s="233"/>
      <c r="O8" s="6" t="s">
        <v>15</v>
      </c>
      <c r="P8" s="4"/>
      <c r="Q8" s="237"/>
      <c r="R8" s="237"/>
    </row>
    <row r="9" spans="2:18" ht="10.5" customHeight="1" thickBot="1">
      <c r="B9" s="3"/>
      <c r="C9" s="4"/>
      <c r="D9" s="4"/>
      <c r="E9" s="4"/>
      <c r="F9" s="4"/>
      <c r="G9" s="4"/>
      <c r="H9" s="5"/>
      <c r="I9" s="5"/>
      <c r="J9" s="5"/>
      <c r="K9" s="5"/>
      <c r="L9" s="5"/>
      <c r="M9" s="5"/>
      <c r="N9" s="5"/>
      <c r="O9" s="6"/>
      <c r="P9" s="4"/>
      <c r="Q9" s="238"/>
      <c r="R9" s="238"/>
    </row>
    <row r="10" spans="2:18" ht="13.8">
      <c r="B10" s="160" t="str">
        <f>IF(B2=TRUE,"1. SENDER","1. REMITENTE")</f>
        <v>1. REMITENTE</v>
      </c>
      <c r="C10" s="166" t="str">
        <f>IF(B2=TRUE,"Name of company","Nombre de la Empresa")</f>
        <v>Nombre de la Empresa</v>
      </c>
      <c r="D10" s="138"/>
      <c r="E10" s="138"/>
      <c r="F10" s="138"/>
      <c r="G10" s="138"/>
      <c r="H10" s="138"/>
      <c r="I10" s="138"/>
      <c r="J10" s="138"/>
      <c r="K10" s="138"/>
      <c r="L10" s="138"/>
      <c r="M10" s="137" t="str">
        <f>IF(B2=TRUE,"Completed by","Diligenciado por")</f>
        <v>Diligenciado por</v>
      </c>
      <c r="N10" s="138"/>
      <c r="O10" s="138"/>
      <c r="P10" s="138"/>
      <c r="Q10" s="138"/>
      <c r="R10" s="139"/>
    </row>
    <row r="11" spans="2:18" ht="14.25" customHeight="1">
      <c r="B11" s="119"/>
      <c r="C11" s="152" t="s">
        <v>6321</v>
      </c>
      <c r="D11" s="142"/>
      <c r="E11" s="142"/>
      <c r="F11" s="142"/>
      <c r="G11" s="142"/>
      <c r="H11" s="142"/>
      <c r="I11" s="142"/>
      <c r="J11" s="142"/>
      <c r="K11" s="142"/>
      <c r="L11" s="142"/>
      <c r="M11" s="141" t="s">
        <v>6323</v>
      </c>
      <c r="N11" s="142"/>
      <c r="O11" s="142"/>
      <c r="P11" s="142"/>
      <c r="Q11" s="142"/>
      <c r="R11" s="143"/>
    </row>
    <row r="12" spans="2:18" ht="13.8">
      <c r="B12" s="119"/>
      <c r="C12" s="129" t="str">
        <f>IF(B2=TRUE,"Address","Dirección")</f>
        <v>Dirección</v>
      </c>
      <c r="D12" s="126"/>
      <c r="E12" s="126"/>
      <c r="F12" s="126"/>
      <c r="G12" s="126"/>
      <c r="H12" s="126"/>
      <c r="I12" s="126"/>
      <c r="J12" s="126"/>
      <c r="K12" s="126"/>
      <c r="L12" s="126"/>
      <c r="M12" s="150" t="str">
        <f>IF(B2=TRUE,"Telephone","Telefono")</f>
        <v>Telefono</v>
      </c>
      <c r="N12" s="131"/>
      <c r="O12" s="131"/>
      <c r="P12" s="131"/>
      <c r="Q12" s="131"/>
      <c r="R12" s="151"/>
    </row>
    <row r="13" spans="2:18" ht="14.25" customHeight="1">
      <c r="B13" s="119"/>
      <c r="C13" s="167" t="s">
        <v>6319</v>
      </c>
      <c r="D13" s="168"/>
      <c r="E13" s="168"/>
      <c r="F13" s="168"/>
      <c r="G13" s="168"/>
      <c r="H13" s="168"/>
      <c r="I13" s="168"/>
      <c r="J13" s="168"/>
      <c r="K13" s="168"/>
      <c r="L13" s="168"/>
      <c r="M13" s="141">
        <v>3107245382</v>
      </c>
      <c r="N13" s="142"/>
      <c r="O13" s="142"/>
      <c r="P13" s="142"/>
      <c r="Q13" s="142"/>
      <c r="R13" s="143"/>
    </row>
    <row r="14" spans="2:18" ht="13.8">
      <c r="B14" s="119"/>
      <c r="C14" s="169"/>
      <c r="D14" s="168"/>
      <c r="E14" s="168"/>
      <c r="F14" s="168"/>
      <c r="G14" s="168"/>
      <c r="H14" s="168"/>
      <c r="I14" s="168"/>
      <c r="J14" s="168"/>
      <c r="K14" s="168"/>
      <c r="L14" s="168"/>
      <c r="M14" s="130" t="s">
        <v>10</v>
      </c>
      <c r="N14" s="126"/>
      <c r="O14" s="126"/>
      <c r="P14" s="134"/>
      <c r="Q14" s="121" t="str">
        <f>IF(B2=TRUE,"Date sent","Día del Envio")</f>
        <v>Día del Envio</v>
      </c>
      <c r="R14" s="140"/>
    </row>
    <row r="15" spans="2:18" ht="13.8">
      <c r="B15" s="120"/>
      <c r="C15" s="169"/>
      <c r="D15" s="168"/>
      <c r="E15" s="168"/>
      <c r="F15" s="168"/>
      <c r="G15" s="168"/>
      <c r="H15" s="168"/>
      <c r="I15" s="168"/>
      <c r="J15" s="168"/>
      <c r="K15" s="168"/>
      <c r="L15" s="168"/>
      <c r="M15" s="144"/>
      <c r="N15" s="145"/>
      <c r="O15" s="145"/>
      <c r="P15" s="146"/>
      <c r="Q15" s="122"/>
      <c r="R15" s="123"/>
    </row>
    <row r="16" spans="2:18" ht="13.8">
      <c r="B16" s="161" t="str">
        <f>IF(B2=TRUE,"Return to","Retornar para")</f>
        <v>Retornar para</v>
      </c>
      <c r="C16" s="171" t="str">
        <f>IF(B2=TRUE,"Name (if different from above)","Nombre (si es diferente a la información suministrada arriba)")</f>
        <v>Nombre (si es diferente a la información suministrada arriba)</v>
      </c>
      <c r="D16" s="131"/>
      <c r="E16" s="131"/>
      <c r="F16" s="131"/>
      <c r="G16" s="131"/>
      <c r="H16" s="131"/>
      <c r="I16" s="131"/>
      <c r="J16" s="131"/>
      <c r="K16" s="131"/>
      <c r="L16" s="132"/>
      <c r="M16" s="150" t="str">
        <f>IF(B2=TRUE,"E-Mail address","E-mail")</f>
        <v>E-mail</v>
      </c>
      <c r="N16" s="131"/>
      <c r="O16" s="131"/>
      <c r="P16" s="131"/>
      <c r="Q16" s="131"/>
      <c r="R16" s="151"/>
    </row>
    <row r="17" spans="2:18" ht="14.25" customHeight="1">
      <c r="B17" s="119"/>
      <c r="C17" s="152"/>
      <c r="D17" s="142"/>
      <c r="E17" s="142"/>
      <c r="F17" s="142"/>
      <c r="G17" s="142"/>
      <c r="H17" s="142"/>
      <c r="I17" s="142"/>
      <c r="J17" s="142"/>
      <c r="K17" s="142"/>
      <c r="L17" s="170"/>
      <c r="M17" s="147" t="s">
        <v>6320</v>
      </c>
      <c r="N17" s="148"/>
      <c r="O17" s="148"/>
      <c r="P17" s="148"/>
      <c r="Q17" s="148"/>
      <c r="R17" s="149"/>
    </row>
    <row r="18" spans="2:18" ht="13.8">
      <c r="B18" s="119"/>
      <c r="C18" s="129" t="str">
        <f>IF(B2=TRUE,"Address (if different from above)","Dirección ( SI es diferente a la información suministrada arriba)")</f>
        <v>Dirección ( SI es diferente a la información suministrada arriba)</v>
      </c>
      <c r="D18" s="126"/>
      <c r="E18" s="126"/>
      <c r="F18" s="126"/>
      <c r="G18" s="126"/>
      <c r="H18" s="126"/>
      <c r="I18" s="126"/>
      <c r="J18" s="126"/>
      <c r="K18" s="126"/>
      <c r="L18" s="126"/>
      <c r="M18" s="126"/>
      <c r="N18" s="126"/>
      <c r="O18" s="126"/>
      <c r="P18" s="126"/>
      <c r="Q18" s="126"/>
      <c r="R18" s="140"/>
    </row>
    <row r="19" spans="2:18" ht="14.4" thickBot="1">
      <c r="B19" s="162"/>
      <c r="C19" s="163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5"/>
    </row>
    <row r="20" spans="2:18" ht="14.25" customHeight="1">
      <c r="B20" s="7" t="str">
        <f>IF(B2=TRUE,"2. GENERAL","2. INFORMACION")</f>
        <v>2. INFORMACION</v>
      </c>
      <c r="C20" s="94"/>
      <c r="D20" s="94" t="s">
        <v>660</v>
      </c>
      <c r="E20" s="94" t="s">
        <v>661</v>
      </c>
      <c r="F20" s="94" t="s">
        <v>662</v>
      </c>
      <c r="G20" s="137" t="str">
        <f>IF(B2=TRUE,"EFFECT AND EXTENT OF FAILURE","EFECTO O EXTENSION DE FALLA")</f>
        <v>EFECTO O EXTENSION DE FALLA</v>
      </c>
      <c r="H20" s="138"/>
      <c r="I20" s="138"/>
      <c r="J20" s="138"/>
      <c r="K20" s="138"/>
      <c r="L20" s="138"/>
      <c r="M20" s="138"/>
      <c r="N20" s="138"/>
      <c r="O20" s="137" t="str">
        <f>IF(B2=TRUE,"SEVERITY OF FAILURE","GRAVEDAD DE LA FALLA")</f>
        <v>GRAVEDAD DE LA FALLA</v>
      </c>
      <c r="P20" s="138"/>
      <c r="Q20" s="138"/>
      <c r="R20" s="139"/>
    </row>
    <row r="21" spans="2:18" ht="14.25" customHeight="1">
      <c r="B21" s="8" t="str">
        <f>IF(B2=TRUE,"INFORMATION","GENERAL")</f>
        <v>GENERAL</v>
      </c>
      <c r="D21" s="77" t="s">
        <v>667</v>
      </c>
      <c r="E21" s="77" t="s">
        <v>682</v>
      </c>
      <c r="F21" s="115" t="s">
        <v>6325</v>
      </c>
      <c r="G21" s="52"/>
      <c r="H21" s="121" t="str">
        <f>IF(B2=TRUE,"1. Traffic capacity lowered","1. Capacidad de Tráfico disminuida")</f>
        <v>1. Capacidad de Tráfico disminuida</v>
      </c>
      <c r="I21" s="121"/>
      <c r="J21" s="121"/>
      <c r="K21" s="121"/>
      <c r="L21" s="121"/>
      <c r="M21" s="54">
        <v>100</v>
      </c>
      <c r="N21" s="9" t="s">
        <v>6</v>
      </c>
      <c r="O21" s="130" t="str">
        <f>IF(B2=TRUE,"System availability of performance","Desempeño del sistema")</f>
        <v>Desempeño del sistema</v>
      </c>
      <c r="P21" s="126"/>
      <c r="Q21" s="126"/>
      <c r="R21" s="140"/>
    </row>
    <row r="22" spans="2:18" ht="13.8">
      <c r="B22" s="118" t="str">
        <f>IF(B2=TRUE,"In case of a document error, the delivery number suffices","En caso de error en el documento, el número de entrega es suficiente")</f>
        <v>En caso de error en el documento, el número de entrega es suficiente</v>
      </c>
      <c r="C22" s="10" t="str">
        <f>IF(B2=TRUE,"FAILURE  DETECTION BASED ON","FALLA DETECTADA BASADA EN")</f>
        <v>FALLA DETECTADA BASADA EN</v>
      </c>
      <c r="D22" s="11"/>
      <c r="E22" s="11"/>
      <c r="F22" s="12"/>
      <c r="G22" s="52"/>
      <c r="H22" s="121" t="str">
        <f>IF(B2=TRUE,"2. PCM circuits or radio carriers unavailable","2. PCM Circuitos o Radio Carriers indisponibles")</f>
        <v>2. PCM Circuitos o Radio Carriers indisponibles</v>
      </c>
      <c r="I22" s="121"/>
      <c r="J22" s="121"/>
      <c r="K22" s="121"/>
      <c r="L22" s="121"/>
      <c r="M22" s="55"/>
      <c r="N22" s="13" t="s">
        <v>1</v>
      </c>
      <c r="O22" s="60" t="s">
        <v>46</v>
      </c>
      <c r="P22" s="121" t="str">
        <f>IF(B2=TRUE,"1. Significantly lowered","1.  Significativamente disminuido")</f>
        <v>1.  Significativamente disminuido</v>
      </c>
      <c r="Q22" s="126"/>
      <c r="R22" s="140"/>
    </row>
    <row r="23" spans="2:18" ht="13.8">
      <c r="B23" s="119"/>
      <c r="C23" s="59"/>
      <c r="D23" s="121" t="s">
        <v>0</v>
      </c>
      <c r="E23" s="126"/>
      <c r="F23" s="126"/>
      <c r="G23" s="52"/>
      <c r="H23" s="121" t="str">
        <f>IF(B2=TRUE,"3. Subscribers disconnected","3. Suscriptores desconectados")</f>
        <v>3. Suscriptores desconectados</v>
      </c>
      <c r="I23" s="121"/>
      <c r="J23" s="121"/>
      <c r="K23" s="121"/>
      <c r="L23" s="121"/>
      <c r="M23" s="55"/>
      <c r="N23" s="13" t="s">
        <v>9</v>
      </c>
      <c r="O23" s="60"/>
      <c r="P23" s="121" t="str">
        <f>IF(B2=TRUE,"2. Clearly lowered","2. Claramente disminuido")</f>
        <v>2. Claramente disminuido</v>
      </c>
      <c r="Q23" s="126"/>
      <c r="R23" s="140"/>
    </row>
    <row r="24" spans="2:18" ht="13.8">
      <c r="B24" s="119"/>
      <c r="C24" s="59" t="s">
        <v>48</v>
      </c>
      <c r="D24" s="121" t="str">
        <f>IF(B2=TRUE,"2. HW signal (LED)","2. señal HW")</f>
        <v>2. señal HW</v>
      </c>
      <c r="E24" s="126"/>
      <c r="F24" s="126"/>
      <c r="G24" s="52"/>
      <c r="H24" s="121" t="str">
        <f>IF(B2=TRUE,"4. Subscriber facilities unavailable","4. Facilidades del usuario indisponibles")</f>
        <v>4. Facilidades del usuario indisponibles</v>
      </c>
      <c r="I24" s="121"/>
      <c r="J24" s="121"/>
      <c r="K24" s="121"/>
      <c r="L24" s="121"/>
      <c r="M24" s="55"/>
      <c r="N24" s="13" t="s">
        <v>9</v>
      </c>
      <c r="O24" s="60"/>
      <c r="P24" s="121" t="str">
        <f>IF(B2=TRUE,"3. Lowered","3. Disminuido")</f>
        <v>3. Disminuido</v>
      </c>
      <c r="Q24" s="126"/>
      <c r="R24" s="140"/>
    </row>
    <row r="25" spans="2:18" ht="13.8">
      <c r="B25" s="119"/>
      <c r="C25" s="59"/>
      <c r="D25" s="121" t="str">
        <f>IF(B2=TRUE,"3. Subscriber’s notification","3. Notificación del Suscritor")</f>
        <v>3. Notificación del Suscritor</v>
      </c>
      <c r="E25" s="126"/>
      <c r="F25" s="126"/>
      <c r="G25" s="52"/>
      <c r="H25" s="124" t="str">
        <f>IF(B2=TRUE,"5. Facilities used by personnel unavailable","5. Facilidades usadas por funcionarios indisponibles")</f>
        <v>5. Facilidades usadas por funcionarios indisponibles</v>
      </c>
      <c r="I25" s="124"/>
      <c r="J25" s="124"/>
      <c r="K25" s="124"/>
      <c r="L25" s="124"/>
      <c r="M25" s="55"/>
      <c r="N25" s="13" t="s">
        <v>9</v>
      </c>
      <c r="O25" s="60"/>
      <c r="P25" s="121" t="str">
        <f>IF(B2=TRUE,"4. Slightly lowered","4. Levemente disminuido")</f>
        <v>4. Levemente disminuido</v>
      </c>
      <c r="Q25" s="126"/>
      <c r="R25" s="140"/>
    </row>
    <row r="26" spans="2:18" ht="13.8">
      <c r="B26" s="119"/>
      <c r="C26" s="59"/>
      <c r="D26" s="121" t="str">
        <f>IF(B2=TRUE,"4. Other, explain in Item 4","4. Otros, explicar en Item 4")</f>
        <v>4. Otros, explicar en Item 4</v>
      </c>
      <c r="E26" s="126"/>
      <c r="F26" s="126"/>
      <c r="G26" s="52"/>
      <c r="H26" s="125"/>
      <c r="I26" s="125"/>
      <c r="J26" s="125"/>
      <c r="K26" s="125"/>
      <c r="L26" s="125"/>
      <c r="M26" s="14"/>
      <c r="N26" s="14"/>
      <c r="O26" s="60"/>
      <c r="P26" s="121" t="str">
        <f>IF(B2=TRUE,"5. Proposal for modification or improvement (no fault)","5. Propuesta de modificación o mejora (no falla)")</f>
        <v>5. Propuesta de modificación o mejora (no falla)</v>
      </c>
      <c r="Q26" s="153"/>
      <c r="R26" s="154"/>
    </row>
    <row r="27" spans="2:18" ht="13.8">
      <c r="B27" s="119"/>
      <c r="C27" s="15"/>
      <c r="D27" s="16"/>
      <c r="E27" s="16"/>
      <c r="F27" s="17"/>
      <c r="G27" s="58"/>
      <c r="H27" s="127" t="str">
        <f>IF(B2=TRUE,"6. Cannot be assessed, explain in Item 4","6. No puede ser accesado, explicar en Item 4")</f>
        <v>6. No puede ser accesado, explicar en Item 4</v>
      </c>
      <c r="I27" s="127"/>
      <c r="J27" s="127"/>
      <c r="K27" s="127"/>
      <c r="L27" s="127"/>
      <c r="M27" s="232"/>
      <c r="N27" s="16"/>
      <c r="O27" s="18"/>
      <c r="P27" s="127"/>
      <c r="Q27" s="155"/>
      <c r="R27" s="156"/>
    </row>
    <row r="28" spans="2:18" ht="12.75" customHeight="1">
      <c r="B28" s="119"/>
      <c r="C28" s="129" t="str">
        <f>IF(B2=TRUE,"OCCURRENCE","OCURRENCIA")</f>
        <v>OCURRENCIA</v>
      </c>
      <c r="D28" s="126"/>
      <c r="E28" s="126"/>
      <c r="F28" s="126"/>
      <c r="G28" s="130" t="str">
        <f>IF(B2=TRUE,"Failure detection date","Día de la detección de la Falla")</f>
        <v>Día de la detección de la Falla</v>
      </c>
      <c r="H28" s="126"/>
      <c r="I28" s="130" t="str">
        <f>IF(B2=TRUE,"Failure effect duration","Duración del efecto de la falla")</f>
        <v>Duración del efecto de la falla</v>
      </c>
      <c r="J28" s="126"/>
      <c r="K28" s="126"/>
      <c r="L28" s="126"/>
      <c r="M28" s="131"/>
      <c r="N28" s="132"/>
      <c r="O28" s="130" t="str">
        <f>IF(B2=TRUE,"Active recovery time and repair time excluding travel time and other administrative delays","Tiempo de reativación y de reparación excluyendo tiempo de viaje u otros atrasos administrativos")</f>
        <v>Tiempo de reativación y de reparación excluyendo tiempo de viaje u otros atrasos administrativos</v>
      </c>
      <c r="P28" s="121"/>
      <c r="Q28" s="121"/>
      <c r="R28" s="176"/>
    </row>
    <row r="29" spans="2:18" ht="12.75" customHeight="1">
      <c r="B29" s="119"/>
      <c r="C29" s="129" t="str">
        <f>IF(B2=TRUE,"OF FAILURE","DE LA FALLA")</f>
        <v>DE LA FALLA</v>
      </c>
      <c r="D29" s="126"/>
      <c r="E29" s="126"/>
      <c r="F29" s="126"/>
      <c r="G29" s="133"/>
      <c r="H29" s="126"/>
      <c r="I29" s="133"/>
      <c r="J29" s="126"/>
      <c r="K29" s="126"/>
      <c r="L29" s="126"/>
      <c r="M29" s="126"/>
      <c r="N29" s="134"/>
      <c r="O29" s="130"/>
      <c r="P29" s="121"/>
      <c r="Q29" s="121"/>
      <c r="R29" s="176"/>
    </row>
    <row r="30" spans="2:18" ht="12.75" customHeight="1">
      <c r="B30" s="119"/>
      <c r="C30" s="19"/>
      <c r="D30" s="14"/>
      <c r="E30" s="62"/>
      <c r="F30" s="14" t="str">
        <f>IF(B2=TRUE,"Reproducible","Reproduciblel")</f>
        <v>Reproduciblel</v>
      </c>
      <c r="G30" s="133"/>
      <c r="H30" s="126"/>
      <c r="I30" s="133"/>
      <c r="J30" s="126"/>
      <c r="K30" s="126"/>
      <c r="L30" s="126"/>
      <c r="M30" s="126"/>
      <c r="N30" s="134"/>
      <c r="O30" s="130"/>
      <c r="P30" s="121"/>
      <c r="Q30" s="121"/>
      <c r="R30" s="176"/>
    </row>
    <row r="31" spans="2:18">
      <c r="B31" s="120"/>
      <c r="C31" s="61" t="s">
        <v>46</v>
      </c>
      <c r="D31" s="16" t="str">
        <f>IF(B2=TRUE,"Permanent","Permanente")</f>
        <v>Permanente</v>
      </c>
      <c r="E31" s="63"/>
      <c r="F31" s="16" t="str">
        <f>IF(B2=TRUE,"Random","Aleatorio")</f>
        <v>Aleatorio</v>
      </c>
      <c r="G31" s="122">
        <v>45608</v>
      </c>
      <c r="H31" s="123"/>
      <c r="I31" s="53">
        <v>1</v>
      </c>
      <c r="J31" s="20" t="s">
        <v>3</v>
      </c>
      <c r="K31" s="54"/>
      <c r="L31" s="21" t="s">
        <v>4</v>
      </c>
      <c r="M31" s="54"/>
      <c r="N31" s="22" t="s">
        <v>5</v>
      </c>
      <c r="O31" s="53"/>
      <c r="P31" s="23" t="s">
        <v>4</v>
      </c>
      <c r="Q31" s="54"/>
      <c r="R31" s="24" t="s">
        <v>5</v>
      </c>
    </row>
    <row r="32" spans="2:18" ht="12.75" customHeight="1">
      <c r="B32" s="25" t="str">
        <f>IF(B2=TRUE,"Appendixes","Apendice")</f>
        <v>Apendice</v>
      </c>
      <c r="C32" s="129" t="str">
        <f>IF(B2=TRUE,"Blackbox-files","Archivos BlackBox")</f>
        <v>Archivos BlackBox</v>
      </c>
      <c r="D32" s="126"/>
      <c r="E32" s="150" t="str">
        <f>IF(B2=TRUE,"Alarm listings","Lista de alarmas")</f>
        <v>Lista de alarmas</v>
      </c>
      <c r="F32" s="132"/>
      <c r="G32" s="130" t="str">
        <f>IF(B2=TRUE,"Disks/Tapes","Discos/Cintas")</f>
        <v>Discos/Cintas</v>
      </c>
      <c r="H32" s="126"/>
      <c r="I32" s="157" t="str">
        <f>IF(B2=TRUE,"Execution and error printouts","Ejecución y error")</f>
        <v>Ejecución y error</v>
      </c>
      <c r="J32" s="158"/>
      <c r="K32" s="158"/>
      <c r="L32" s="179" t="str">
        <f>IF(B2=TRUE,"Message monitoring printouts","Monitoreo de Mensajes")</f>
        <v>Monitoreo de Mensajes</v>
      </c>
      <c r="M32" s="182"/>
      <c r="N32" s="183"/>
      <c r="O32" s="157" t="str">
        <f>IF(B2=TRUE,"Report Outputs","Reportes")</f>
        <v>Reportes</v>
      </c>
      <c r="P32" s="177"/>
      <c r="Q32" s="179" t="str">
        <f>IF(B2=TRUE,"Other listings &amp; documents","Otras listas y documentos")</f>
        <v>Otras listas y documentos</v>
      </c>
      <c r="R32" s="180"/>
    </row>
    <row r="33" spans="2:20" ht="12.75" customHeight="1">
      <c r="B33" s="25"/>
      <c r="C33" s="119"/>
      <c r="D33" s="126"/>
      <c r="E33" s="133"/>
      <c r="F33" s="134"/>
      <c r="G33" s="133"/>
      <c r="H33" s="126"/>
      <c r="I33" s="159"/>
      <c r="J33" s="158"/>
      <c r="K33" s="158"/>
      <c r="L33" s="178"/>
      <c r="M33" s="177"/>
      <c r="N33" s="184"/>
      <c r="O33" s="178"/>
      <c r="P33" s="177"/>
      <c r="Q33" s="178"/>
      <c r="R33" s="181"/>
    </row>
    <row r="34" spans="2:20" ht="13.8" thickBot="1">
      <c r="B34" s="26"/>
      <c r="C34" s="44"/>
      <c r="D34" s="27" t="s">
        <v>2</v>
      </c>
      <c r="E34" s="43"/>
      <c r="F34" s="28" t="s">
        <v>2</v>
      </c>
      <c r="G34" s="43"/>
      <c r="H34" s="27" t="s">
        <v>2</v>
      </c>
      <c r="I34" s="43"/>
      <c r="J34" s="27" t="s">
        <v>2</v>
      </c>
      <c r="K34" s="29"/>
      <c r="L34" s="43"/>
      <c r="M34" s="27" t="s">
        <v>2</v>
      </c>
      <c r="N34" s="30"/>
      <c r="O34" s="43"/>
      <c r="P34" s="31" t="s">
        <v>2</v>
      </c>
      <c r="Q34" s="43"/>
      <c r="R34" s="32" t="s">
        <v>2</v>
      </c>
    </row>
    <row r="35" spans="2:20" ht="13.8">
      <c r="B35" s="7" t="str">
        <f>IF(B2=TRUE,"3a. HARDWARE","3a. INFORMACIONES")</f>
        <v>3a. INFORMACIONES</v>
      </c>
      <c r="C35" s="185" t="str">
        <f>IF(B2=TRUE,"Unit Code of the faulty unit","Código del Equipo que presentó falla")</f>
        <v>Código del Equipo que presentó falla</v>
      </c>
      <c r="D35" s="186"/>
      <c r="E35" s="186"/>
      <c r="F35" s="187"/>
      <c r="G35" s="172" t="str">
        <f>IF(B2=TRUE,"Name of faulty unit","Nombre del equipo")</f>
        <v>Nombre del equipo</v>
      </c>
      <c r="H35" s="173"/>
      <c r="I35" s="173"/>
      <c r="J35" s="173"/>
      <c r="K35" s="175"/>
      <c r="L35" s="172" t="str">
        <f>IF(B2=TRUE,"Version","Versión")</f>
        <v>Versión</v>
      </c>
      <c r="M35" s="173"/>
      <c r="N35" s="175"/>
      <c r="O35" s="172" t="str">
        <f>IF(B2=TRUE,"Serial Number","Numero de Serie")</f>
        <v>Numero de Serie</v>
      </c>
      <c r="P35" s="173"/>
      <c r="Q35" s="173"/>
      <c r="R35" s="174"/>
    </row>
    <row r="36" spans="2:20" ht="12.45" customHeight="1">
      <c r="B36" s="8" t="str">
        <f>IF(B2=TRUE,"INFORMATION","DE HARDWARE")</f>
        <v>DE HARDWARE</v>
      </c>
      <c r="C36" s="117" t="s">
        <v>6324</v>
      </c>
      <c r="D36" s="116" t="s">
        <v>6327</v>
      </c>
      <c r="E36" s="135"/>
      <c r="F36" s="136"/>
      <c r="G36" s="135" t="s">
        <v>6328</v>
      </c>
      <c r="H36" s="136"/>
      <c r="I36" s="136"/>
      <c r="J36" s="136"/>
      <c r="K36" s="193"/>
      <c r="L36" s="135">
        <v>204</v>
      </c>
      <c r="M36" s="136"/>
      <c r="N36" s="136"/>
      <c r="O36" s="152" t="s">
        <v>6326</v>
      </c>
      <c r="P36" s="123"/>
      <c r="Q36" s="123"/>
      <c r="R36" s="189"/>
    </row>
    <row r="37" spans="2:20" ht="21.75" customHeight="1">
      <c r="B37" s="118" t="str">
        <f>IF(B2=TRUE,"If the fault has been localised in a specific functional part of a unit, explain in Item 4","Se a falha foi identificada em uma unidade específica, explicar no Item 4")</f>
        <v>Se a falha foi identificada em uma unidade específica, explicar no Item 4</v>
      </c>
      <c r="C37" s="19" t="str">
        <f>IF(B2=TRUE,"REASON FOR MAINTENANCE","MOTIVO DE MANTENIMIENTO")</f>
        <v>MOTIVO DE MANTENIMIENTO</v>
      </c>
      <c r="D37" s="14"/>
      <c r="E37" s="6"/>
      <c r="F37" s="14"/>
      <c r="G37" s="179" t="str">
        <f>IF(B2=TRUE,"SITUATION IN WHICH THE FAILURE WAS DETECTED","SITUACIÓN EN LA CUAL LA FALLA FUE DETECTADA")</f>
        <v>SITUACIÓN EN LA CUAL LA FALLA FUE DETECTADA</v>
      </c>
      <c r="H37" s="182"/>
      <c r="I37" s="182"/>
      <c r="J37" s="182"/>
      <c r="K37" s="183"/>
      <c r="L37" s="179"/>
      <c r="M37" s="182"/>
      <c r="N37" s="183"/>
      <c r="O37" s="179" t="str">
        <f>IF(B2=TRUE,"PRECISION OF FAULT DIAGNOSIS","PRECISION DEL DIAGNOSTICO DE LA FALLA")</f>
        <v>PRECISION DEL DIAGNOSTICO DE LA FALLA</v>
      </c>
      <c r="P37" s="182"/>
      <c r="Q37" s="182"/>
      <c r="R37" s="180"/>
      <c r="T37" s="1" t="s">
        <v>47</v>
      </c>
    </row>
    <row r="38" spans="2:20" ht="12.75" customHeight="1">
      <c r="B38" s="119"/>
      <c r="C38" s="64" t="s">
        <v>46</v>
      </c>
      <c r="D38" s="121" t="str">
        <f>IF(B2=TRUE,"1. Functional Defect ","1. Falla Funcional")</f>
        <v>1. Falla Funcional</v>
      </c>
      <c r="E38" s="126"/>
      <c r="F38" s="126"/>
      <c r="G38" s="66"/>
      <c r="H38" s="121" t="str">
        <f>IF(B2=TRUE,"1. In connection with commissioning","1. Durante comissionamiento")</f>
        <v>1. Durante comissionamiento</v>
      </c>
      <c r="I38" s="126"/>
      <c r="J38" s="126"/>
      <c r="K38" s="126"/>
      <c r="L38" s="68"/>
      <c r="M38" s="121" t="str">
        <f>IF(B2=TRUE,"1. Overvoltage (lightning, mains)","1. Sobrecarga")</f>
        <v>1. Sobrecarga</v>
      </c>
      <c r="N38" s="121"/>
      <c r="O38" s="53"/>
      <c r="P38" s="121" t="str">
        <f>IF(B2=TRUE,"units were pointed out by fault diagnosis","unidades identificadas por diagnóstico de falla")</f>
        <v>unidades identificadas por diagnóstico de falla</v>
      </c>
      <c r="Q38" s="126"/>
      <c r="R38" s="140"/>
    </row>
    <row r="39" spans="2:20" ht="12.75" customHeight="1">
      <c r="B39" s="119"/>
      <c r="C39" s="19"/>
      <c r="D39" s="126"/>
      <c r="E39" s="126"/>
      <c r="F39" s="126"/>
      <c r="G39" s="35"/>
      <c r="H39" s="126"/>
      <c r="I39" s="126"/>
      <c r="J39" s="126"/>
      <c r="K39" s="126"/>
      <c r="L39" s="33"/>
      <c r="M39" s="121"/>
      <c r="N39" s="121"/>
      <c r="O39" s="46"/>
      <c r="P39" s="126"/>
      <c r="Q39" s="126"/>
      <c r="R39" s="140"/>
    </row>
    <row r="40" spans="2:20" ht="12.75" customHeight="1">
      <c r="B40" s="119"/>
      <c r="C40" s="64"/>
      <c r="D40" s="121" t="str">
        <f>IF(B2=TRUE,"2. Mechanical Defect ","2. Falla Mecánica")</f>
        <v>2. Falla Mecánica</v>
      </c>
      <c r="E40" s="126"/>
      <c r="F40" s="126"/>
      <c r="G40" s="66"/>
      <c r="H40" s="121" t="str">
        <f>IF(B2=TRUE,"2. During release upgrades or when modifications were made","2. Durante upgrades o en Modificaciones realizadas")</f>
        <v>2. Durante upgrades o en Modificaciones realizadas</v>
      </c>
      <c r="I40" s="126"/>
      <c r="J40" s="126"/>
      <c r="K40" s="126"/>
      <c r="L40" s="68"/>
      <c r="M40" s="121" t="str">
        <f>IF(B2=TRUE,"2. Human error (misuse, breakage)","2. Error humano (mal uso, quebrado)")</f>
        <v>2. Error humano (mal uso, quebrado)</v>
      </c>
      <c r="N40" s="121"/>
      <c r="O40" s="53"/>
      <c r="P40" s="121" t="str">
        <f>IF(B2=TRUE,"units were sent by maintenance","unidades enviadas para mantenimiento")</f>
        <v>unidades enviadas para mantenimiento</v>
      </c>
      <c r="Q40" s="126"/>
      <c r="R40" s="140"/>
    </row>
    <row r="41" spans="2:20" ht="12.75" customHeight="1">
      <c r="B41" s="119"/>
      <c r="C41" s="19"/>
      <c r="D41" s="126"/>
      <c r="E41" s="126"/>
      <c r="F41" s="126"/>
      <c r="G41" s="35"/>
      <c r="H41" s="126"/>
      <c r="I41" s="126"/>
      <c r="J41" s="126"/>
      <c r="K41" s="126"/>
      <c r="L41" s="33"/>
      <c r="M41" s="121"/>
      <c r="N41" s="121"/>
      <c r="O41" s="36"/>
      <c r="P41" s="128"/>
      <c r="Q41" s="128"/>
      <c r="R41" s="188"/>
    </row>
    <row r="42" spans="2:20" ht="12.75" customHeight="1">
      <c r="B42" s="119"/>
      <c r="C42" s="64"/>
      <c r="D42" s="121" t="str">
        <f>IF(B2=TRUE,"3. SW Modification","3. Modificación de SW")</f>
        <v>3. Modificación de SW</v>
      </c>
      <c r="E42" s="126"/>
      <c r="F42" s="126"/>
      <c r="G42" s="66"/>
      <c r="H42" s="121" t="str">
        <f>IF(B2=TRUE,"3. During lightning or immediately after","3. Durante Tormenta o imediatamente después")</f>
        <v>3. Durante Tormenta o imediatamente después</v>
      </c>
      <c r="I42" s="126"/>
      <c r="J42" s="126"/>
      <c r="K42" s="126"/>
      <c r="L42" s="68" t="s">
        <v>46</v>
      </c>
      <c r="M42" s="121" t="str">
        <f>IF(B2=TRUE,"3. Cannot be stated","3. No se puede especificar")</f>
        <v>3. No se puede especificar</v>
      </c>
      <c r="N42" s="121"/>
      <c r="O42" s="130" t="str">
        <f>IF(B2=TRUE,"POSITION OF THE FAULTY UNIT IN THE SYSTEM","POSICION DE LA UNIDAD CON FALLA EN EL SISTEMA")</f>
        <v>POSICION DE LA UNIDAD CON FALLA EN EL SISTEMA</v>
      </c>
      <c r="P42" s="126"/>
      <c r="Q42" s="126"/>
      <c r="R42" s="140"/>
    </row>
    <row r="43" spans="2:20" ht="12.75" customHeight="1">
      <c r="B43" s="119"/>
      <c r="C43" s="19"/>
      <c r="D43" s="126"/>
      <c r="E43" s="126"/>
      <c r="F43" s="126"/>
      <c r="G43" s="35"/>
      <c r="H43" s="126"/>
      <c r="I43" s="126"/>
      <c r="J43" s="126"/>
      <c r="K43" s="126"/>
      <c r="L43" s="33"/>
      <c r="M43" s="121"/>
      <c r="N43" s="121"/>
      <c r="O43" s="133"/>
      <c r="P43" s="126"/>
      <c r="Q43" s="126"/>
      <c r="R43" s="140"/>
    </row>
    <row r="44" spans="2:20" ht="13.8">
      <c r="B44" s="120"/>
      <c r="C44" s="65"/>
      <c r="D44" s="16" t="str">
        <f>IF(B2=TRUE,"4. HW Modification","4. Modificación de HW")</f>
        <v>4. Modificación de HW</v>
      </c>
      <c r="E44" s="17"/>
      <c r="F44" s="50"/>
      <c r="G44" s="67" t="s">
        <v>46</v>
      </c>
      <c r="H44" s="127" t="str">
        <f>IF(B2=TRUE,"4. In normal use","4. Durante uso normal")</f>
        <v>4. Durante uso normal</v>
      </c>
      <c r="I44" s="128"/>
      <c r="J44" s="128"/>
      <c r="K44" s="128"/>
      <c r="L44" s="36"/>
      <c r="M44" s="16"/>
      <c r="N44" s="16"/>
      <c r="O44" s="204">
        <v>1</v>
      </c>
      <c r="P44" s="205"/>
      <c r="Q44" s="205"/>
      <c r="R44" s="206"/>
    </row>
    <row r="45" spans="2:20" ht="14.25" customHeight="1">
      <c r="B45" s="161" t="str">
        <f>IF(B2=TRUE,"Replacement unit","Unidad de Reemplazo")</f>
        <v>Unidad de Reemplazo</v>
      </c>
      <c r="C45" s="224" t="str">
        <f>IF(B2=TRUE,"Origin","Origen")</f>
        <v>Origen</v>
      </c>
      <c r="D45" s="199" t="s">
        <v>43</v>
      </c>
      <c r="E45" s="226"/>
      <c r="F45" s="226"/>
      <c r="G45" s="196" t="str">
        <f>IF(B2=TRUE,"Name","Nombre")</f>
        <v>Nombre</v>
      </c>
      <c r="H45" s="199"/>
      <c r="I45" s="199"/>
      <c r="J45" s="199"/>
      <c r="K45" s="199"/>
      <c r="L45" s="157" t="str">
        <f>IF(B2=TRUE,"Version","Versión")</f>
        <v>Versión</v>
      </c>
      <c r="M45" s="135"/>
      <c r="N45" s="136"/>
      <c r="O45" s="190" t="str">
        <f>IF(B2=TRUE,"Serial number","Número de Serie")</f>
        <v>Número de Serie</v>
      </c>
      <c r="P45" s="191"/>
      <c r="Q45" s="191"/>
      <c r="R45" s="192"/>
    </row>
    <row r="46" spans="2:20" ht="15" customHeight="1" thickBot="1">
      <c r="B46" s="162"/>
      <c r="C46" s="225"/>
      <c r="D46" s="227"/>
      <c r="E46" s="227"/>
      <c r="F46" s="227"/>
      <c r="G46" s="197"/>
      <c r="H46" s="200"/>
      <c r="I46" s="200"/>
      <c r="J46" s="200"/>
      <c r="K46" s="200"/>
      <c r="L46" s="198"/>
      <c r="M46" s="194"/>
      <c r="N46" s="195"/>
      <c r="O46" s="152"/>
      <c r="P46" s="123"/>
      <c r="Q46" s="123"/>
      <c r="R46" s="189"/>
    </row>
    <row r="47" spans="2:20" ht="13.8">
      <c r="B47" s="7" t="str">
        <f>IF(B2=TRUE,"3b. SOFTWARE","3b. INFORMACION")</f>
        <v>3b. INFORMACION</v>
      </c>
      <c r="C47" s="166" t="str">
        <f>IF(B2=TRUE,"Basic software","Software Básico")</f>
        <v>Software Básico</v>
      </c>
      <c r="D47" s="138"/>
      <c r="E47" s="138"/>
      <c r="F47" s="138"/>
      <c r="G47" s="201" t="str">
        <f>IF(B2=TRUE,"Process/File (If the failure has been localized in a specific process or file)","Proceso/Archivo (si la falla fue identificada en un proceso o un archivo específico)")</f>
        <v>Proceso/Archivo (si la falla fue identificada en un proceso o un archivo específico)</v>
      </c>
      <c r="H47" s="202"/>
      <c r="I47" s="202"/>
      <c r="J47" s="202"/>
      <c r="K47" s="202"/>
      <c r="L47" s="202"/>
      <c r="M47" s="202"/>
      <c r="N47" s="203"/>
      <c r="O47" s="137" t="str">
        <f>IF(B2=TRUE,"Version","Version")</f>
        <v>Version</v>
      </c>
      <c r="P47" s="138"/>
      <c r="Q47" s="37" t="str">
        <f>IF(B2=TRUE,"Malfunction","Mal funcionamiento")</f>
        <v>Mal funcionamiento</v>
      </c>
      <c r="R47" s="38"/>
    </row>
    <row r="48" spans="2:20">
      <c r="B48" s="8" t="str">
        <f>IF(B2=TRUE,"INFORMATION","DE SOFTWARE")</f>
        <v>DE SOFTWARE</v>
      </c>
      <c r="C48" s="47"/>
      <c r="D48" s="48"/>
      <c r="E48" s="48"/>
      <c r="F48" s="48"/>
      <c r="G48" s="178"/>
      <c r="H48" s="177"/>
      <c r="I48" s="177"/>
      <c r="J48" s="177"/>
      <c r="K48" s="177"/>
      <c r="L48" s="177"/>
      <c r="M48" s="177"/>
      <c r="N48" s="184"/>
      <c r="O48" s="49"/>
      <c r="P48" s="48"/>
      <c r="Q48" s="33" t="str">
        <f>IF(B2=TRUE,"of signaling","sin señal'")</f>
        <v>sin señal'</v>
      </c>
      <c r="R48" s="34"/>
    </row>
    <row r="49" spans="2:18" ht="14.4" thickBot="1">
      <c r="B49" s="39" t="str">
        <f>IF(B2=TRUE,"Explain in item 4","Explicar en item 4")</f>
        <v>Explicar en item 4</v>
      </c>
      <c r="C49" s="218"/>
      <c r="D49" s="222"/>
      <c r="E49" s="222"/>
      <c r="F49" s="195"/>
      <c r="G49" s="194"/>
      <c r="H49" s="222"/>
      <c r="I49" s="222"/>
      <c r="J49" s="222"/>
      <c r="K49" s="222"/>
      <c r="L49" s="222"/>
      <c r="M49" s="222"/>
      <c r="N49" s="195"/>
      <c r="O49" s="194"/>
      <c r="P49" s="195"/>
      <c r="Q49" s="223"/>
      <c r="R49" s="216"/>
    </row>
    <row r="50" spans="2:18" ht="13.8">
      <c r="B50" s="7" t="str">
        <f>IF(B2=TRUE,"3c. DOCUMENT","3c. INFORMACION")</f>
        <v>3c. INFORMACION</v>
      </c>
      <c r="C50" s="166" t="s">
        <v>11</v>
      </c>
      <c r="D50" s="138"/>
      <c r="E50" s="138"/>
      <c r="F50" s="138"/>
      <c r="G50" s="138"/>
      <c r="H50" s="138"/>
      <c r="I50" s="137" t="str">
        <f>IF(B2=TRUE,"Document No.","No. De Documento")</f>
        <v>No. De Documento</v>
      </c>
      <c r="J50" s="138"/>
      <c r="K50" s="138"/>
      <c r="L50" s="138"/>
      <c r="M50" s="138"/>
      <c r="N50" s="221"/>
      <c r="O50" s="137" t="str">
        <f>IF(B2=TRUE,"Chapter","Capítulo")</f>
        <v>Capítulo</v>
      </c>
      <c r="P50" s="138"/>
      <c r="Q50" s="137" t="str">
        <f>IF(B2=TRUE,"Page","Página")</f>
        <v>Página</v>
      </c>
      <c r="R50" s="139"/>
    </row>
    <row r="51" spans="2:18">
      <c r="B51" s="8" t="str">
        <f>IF(B2=TRUE,"INFORMATION","DOCUMENTACION")</f>
        <v>DOCUMENTACION</v>
      </c>
      <c r="C51" s="217"/>
      <c r="D51" s="213"/>
      <c r="E51" s="213"/>
      <c r="F51" s="213"/>
      <c r="G51" s="213"/>
      <c r="H51" s="213"/>
      <c r="I51" s="144"/>
      <c r="J51" s="213"/>
      <c r="K51" s="213"/>
      <c r="L51" s="213"/>
      <c r="M51" s="213"/>
      <c r="N51" s="219"/>
      <c r="O51" s="144"/>
      <c r="P51" s="213"/>
      <c r="Q51" s="144"/>
      <c r="R51" s="215"/>
    </row>
    <row r="52" spans="2:18" ht="13.8" thickBot="1">
      <c r="B52" s="39" t="str">
        <f>IF(B2=TRUE,"Explain in Item 4","Explicar en item 4")</f>
        <v>Explicar en item 4</v>
      </c>
      <c r="C52" s="218"/>
      <c r="D52" s="214"/>
      <c r="E52" s="214"/>
      <c r="F52" s="214"/>
      <c r="G52" s="214"/>
      <c r="H52" s="214"/>
      <c r="I52" s="194"/>
      <c r="J52" s="214"/>
      <c r="K52" s="214"/>
      <c r="L52" s="214"/>
      <c r="M52" s="214"/>
      <c r="N52" s="220"/>
      <c r="O52" s="194"/>
      <c r="P52" s="214"/>
      <c r="Q52" s="194"/>
      <c r="R52" s="216"/>
    </row>
    <row r="53" spans="2:18">
      <c r="B53" s="161" t="str">
        <f>IF(B2=TRUE,"4. DESCRIPTION","4. DESCRIPCION")</f>
        <v>4. DESCRIPCION</v>
      </c>
      <c r="C53" s="40" t="str">
        <f>IF(B2=TRUE,"Title","Título")</f>
        <v>Título</v>
      </c>
      <c r="D53" s="246" t="s">
        <v>6322</v>
      </c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45"/>
      <c r="P53" s="41" t="str">
        <f>IF(B2=TRUE,"Description is confidential","Descripción confidencial")</f>
        <v>Descripción confidencial</v>
      </c>
      <c r="Q53" s="41"/>
      <c r="R53" s="42"/>
    </row>
    <row r="54" spans="2:18" ht="13.8">
      <c r="B54" s="119"/>
      <c r="C54" s="19" t="str">
        <f>IF(B2=TRUE,"Detailed description:","Descripción detallada:")</f>
        <v>Descripción detallada:</v>
      </c>
      <c r="D54" s="14"/>
      <c r="E54" s="121" t="s">
        <v>6329</v>
      </c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40"/>
    </row>
    <row r="55" spans="2:18" ht="13.8">
      <c r="B55" s="119"/>
      <c r="C55" s="210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2"/>
    </row>
    <row r="56" spans="2:18" ht="13.8">
      <c r="B56" s="119"/>
      <c r="C56" s="210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2"/>
    </row>
    <row r="57" spans="2:18" ht="13.8">
      <c r="B57" s="119"/>
      <c r="C57" s="210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2"/>
    </row>
    <row r="58" spans="2:18" ht="13.8">
      <c r="B58" s="119"/>
      <c r="C58" s="210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2"/>
    </row>
    <row r="59" spans="2:18" ht="13.8">
      <c r="B59" s="119"/>
      <c r="C59" s="210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2"/>
    </row>
    <row r="60" spans="2:18" ht="13.8">
      <c r="B60" s="119"/>
      <c r="C60" s="210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2"/>
    </row>
    <row r="61" spans="2:18" ht="13.8">
      <c r="B61" s="119"/>
      <c r="C61" s="210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2"/>
    </row>
    <row r="62" spans="2:18" ht="13.8">
      <c r="B62" s="119"/>
      <c r="C62" s="207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40"/>
    </row>
    <row r="63" spans="2:18" ht="13.8">
      <c r="B63" s="119"/>
      <c r="C63" s="207"/>
      <c r="D63" s="239"/>
      <c r="E63" s="239"/>
      <c r="F63" s="239"/>
      <c r="G63" s="239"/>
      <c r="H63" s="239"/>
      <c r="I63" s="239"/>
      <c r="J63" s="239"/>
      <c r="K63" s="239"/>
      <c r="L63" s="239"/>
      <c r="M63" s="239"/>
      <c r="N63" s="239"/>
      <c r="O63" s="239"/>
      <c r="P63" s="239"/>
      <c r="Q63" s="239"/>
      <c r="R63" s="240"/>
    </row>
    <row r="64" spans="2:18" ht="13.8">
      <c r="B64" s="119"/>
      <c r="C64" s="207"/>
      <c r="D64" s="208"/>
      <c r="E64" s="208"/>
      <c r="F64" s="208"/>
      <c r="G64" s="208"/>
      <c r="H64" s="208"/>
      <c r="I64" s="208"/>
      <c r="J64" s="208"/>
      <c r="K64" s="208"/>
      <c r="L64" s="208"/>
      <c r="M64" s="208"/>
      <c r="N64" s="208"/>
      <c r="O64" s="208"/>
      <c r="P64" s="208"/>
      <c r="Q64" s="208"/>
      <c r="R64" s="209"/>
    </row>
    <row r="65" spans="2:18" ht="13.8">
      <c r="B65" s="119"/>
      <c r="C65" s="207"/>
      <c r="D65" s="208"/>
      <c r="E65" s="208"/>
      <c r="F65" s="208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9"/>
    </row>
    <row r="66" spans="2:18" ht="13.8">
      <c r="B66" s="119"/>
      <c r="C66" s="207"/>
      <c r="D66" s="208"/>
      <c r="E66" s="208"/>
      <c r="F66" s="208"/>
      <c r="G66" s="208"/>
      <c r="H66" s="208"/>
      <c r="I66" s="208"/>
      <c r="J66" s="208"/>
      <c r="K66" s="208"/>
      <c r="L66" s="208"/>
      <c r="M66" s="208"/>
      <c r="N66" s="208"/>
      <c r="O66" s="208"/>
      <c r="P66" s="208"/>
      <c r="Q66" s="208"/>
      <c r="R66" s="209"/>
    </row>
    <row r="67" spans="2:18" ht="13.8">
      <c r="B67" s="119"/>
      <c r="C67" s="207"/>
      <c r="D67" s="239"/>
      <c r="E67" s="239"/>
      <c r="F67" s="239"/>
      <c r="G67" s="239"/>
      <c r="H67" s="239"/>
      <c r="I67" s="239"/>
      <c r="J67" s="239"/>
      <c r="K67" s="239"/>
      <c r="L67" s="239"/>
      <c r="M67" s="239"/>
      <c r="N67" s="239"/>
      <c r="O67" s="239"/>
      <c r="P67" s="239"/>
      <c r="Q67" s="239"/>
      <c r="R67" s="240"/>
    </row>
    <row r="68" spans="2:18" ht="13.8">
      <c r="B68" s="119"/>
      <c r="C68" s="207"/>
      <c r="D68" s="239"/>
      <c r="E68" s="239"/>
      <c r="F68" s="239"/>
      <c r="G68" s="239"/>
      <c r="H68" s="239"/>
      <c r="I68" s="239"/>
      <c r="J68" s="239"/>
      <c r="K68" s="239"/>
      <c r="L68" s="239"/>
      <c r="M68" s="239"/>
      <c r="N68" s="239"/>
      <c r="O68" s="239"/>
      <c r="P68" s="239"/>
      <c r="Q68" s="239"/>
      <c r="R68" s="240"/>
    </row>
    <row r="69" spans="2:18" ht="13.8">
      <c r="B69" s="119"/>
      <c r="C69" s="207"/>
      <c r="D69" s="239"/>
      <c r="E69" s="239"/>
      <c r="F69" s="239"/>
      <c r="G69" s="239"/>
      <c r="H69" s="239"/>
      <c r="I69" s="239"/>
      <c r="J69" s="239"/>
      <c r="K69" s="239"/>
      <c r="L69" s="239"/>
      <c r="M69" s="239"/>
      <c r="N69" s="239"/>
      <c r="O69" s="239"/>
      <c r="P69" s="239"/>
      <c r="Q69" s="239"/>
      <c r="R69" s="240"/>
    </row>
    <row r="70" spans="2:18">
      <c r="B70" s="119"/>
      <c r="C70" s="241" t="s">
        <v>13</v>
      </c>
      <c r="D70" s="244"/>
      <c r="E70" s="244"/>
      <c r="F70" s="244"/>
      <c r="G70" s="244"/>
      <c r="H70" s="244"/>
      <c r="I70" s="244"/>
      <c r="J70" s="244"/>
      <c r="K70" s="244"/>
      <c r="L70" s="244"/>
      <c r="M70" s="244"/>
      <c r="N70" s="244"/>
      <c r="O70" s="244"/>
      <c r="P70" s="244"/>
      <c r="Q70" s="244"/>
      <c r="R70" s="245"/>
    </row>
    <row r="71" spans="2:18">
      <c r="B71" s="119"/>
      <c r="C71" s="241" t="s">
        <v>14</v>
      </c>
      <c r="D71" s="242"/>
      <c r="E71" s="242"/>
      <c r="F71" s="242"/>
      <c r="G71" s="242"/>
      <c r="H71" s="242"/>
      <c r="I71" s="242"/>
      <c r="J71" s="242"/>
      <c r="K71" s="242"/>
      <c r="L71" s="242"/>
      <c r="M71" s="242"/>
      <c r="N71" s="242"/>
      <c r="O71" s="242"/>
      <c r="P71" s="242"/>
      <c r="Q71" s="242"/>
      <c r="R71" s="243"/>
    </row>
    <row r="72" spans="2:18" ht="14.4" thickBot="1">
      <c r="B72" s="162"/>
      <c r="C72" s="229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1"/>
    </row>
    <row r="79" spans="2:18">
      <c r="D79" s="69" t="s">
        <v>16</v>
      </c>
    </row>
    <row r="80" spans="2:18">
      <c r="D80" s="69" t="s">
        <v>17</v>
      </c>
    </row>
    <row r="81" spans="4:4">
      <c r="D81" s="69" t="s">
        <v>18</v>
      </c>
    </row>
    <row r="82" spans="4:4">
      <c r="D82" s="69" t="s">
        <v>19</v>
      </c>
    </row>
    <row r="83" spans="4:4">
      <c r="D83" s="69" t="s">
        <v>20</v>
      </c>
    </row>
    <row r="84" spans="4:4">
      <c r="D84" s="69" t="s">
        <v>21</v>
      </c>
    </row>
    <row r="85" spans="4:4">
      <c r="D85" s="69" t="s">
        <v>22</v>
      </c>
    </row>
    <row r="86" spans="4:4">
      <c r="D86" s="69" t="s">
        <v>23</v>
      </c>
    </row>
    <row r="87" spans="4:4">
      <c r="D87" s="69" t="s">
        <v>24</v>
      </c>
    </row>
    <row r="88" spans="4:4">
      <c r="D88" s="69" t="s">
        <v>25</v>
      </c>
    </row>
    <row r="89" spans="4:4">
      <c r="D89" s="69" t="s">
        <v>26</v>
      </c>
    </row>
    <row r="90" spans="4:4">
      <c r="D90" s="69" t="s">
        <v>27</v>
      </c>
    </row>
    <row r="91" spans="4:4">
      <c r="D91" s="69" t="s">
        <v>28</v>
      </c>
    </row>
    <row r="92" spans="4:4">
      <c r="D92" s="69" t="s">
        <v>29</v>
      </c>
    </row>
    <row r="93" spans="4:4">
      <c r="D93" s="69" t="s">
        <v>30</v>
      </c>
    </row>
    <row r="94" spans="4:4">
      <c r="D94" s="69" t="s">
        <v>31</v>
      </c>
    </row>
    <row r="95" spans="4:4">
      <c r="D95" s="69" t="s">
        <v>32</v>
      </c>
    </row>
    <row r="96" spans="4:4">
      <c r="D96" s="69" t="s">
        <v>33</v>
      </c>
    </row>
    <row r="97" spans="4:4">
      <c r="D97" s="69" t="s">
        <v>34</v>
      </c>
    </row>
    <row r="98" spans="4:4">
      <c r="D98" s="69" t="s">
        <v>35</v>
      </c>
    </row>
    <row r="99" spans="4:4">
      <c r="D99" s="69" t="s">
        <v>36</v>
      </c>
    </row>
    <row r="100" spans="4:4">
      <c r="D100" s="69" t="s">
        <v>37</v>
      </c>
    </row>
    <row r="101" spans="4:4">
      <c r="D101" s="69" t="s">
        <v>38</v>
      </c>
    </row>
    <row r="102" spans="4:4">
      <c r="D102" s="69" t="s">
        <v>39</v>
      </c>
    </row>
    <row r="103" spans="4:4">
      <c r="D103" s="69" t="s">
        <v>40</v>
      </c>
    </row>
    <row r="104" spans="4:4">
      <c r="D104" s="69" t="s">
        <v>41</v>
      </c>
    </row>
    <row r="105" spans="4:4">
      <c r="D105" s="69" t="s">
        <v>42</v>
      </c>
    </row>
    <row r="106" spans="4:4">
      <c r="D106" s="69" t="s">
        <v>43</v>
      </c>
    </row>
    <row r="107" spans="4:4">
      <c r="D107" s="69" t="s">
        <v>44</v>
      </c>
    </row>
    <row r="108" spans="4:4">
      <c r="D108" s="69" t="s">
        <v>45</v>
      </c>
    </row>
  </sheetData>
  <mergeCells count="131">
    <mergeCell ref="E2:R4"/>
    <mergeCell ref="C72:R72"/>
    <mergeCell ref="H27:M27"/>
    <mergeCell ref="G37:K37"/>
    <mergeCell ref="L37:N37"/>
    <mergeCell ref="O37:R37"/>
    <mergeCell ref="O49:P49"/>
    <mergeCell ref="G49:N49"/>
    <mergeCell ref="C66:R66"/>
    <mergeCell ref="C61:R61"/>
    <mergeCell ref="H6:N6"/>
    <mergeCell ref="H7:N7"/>
    <mergeCell ref="H8:N8"/>
    <mergeCell ref="Q6:R6"/>
    <mergeCell ref="Q7:R7"/>
    <mergeCell ref="Q8:R9"/>
    <mergeCell ref="C69:R69"/>
    <mergeCell ref="C71:R71"/>
    <mergeCell ref="C70:R70"/>
    <mergeCell ref="D53:N53"/>
    <mergeCell ref="C62:R62"/>
    <mergeCell ref="C63:R63"/>
    <mergeCell ref="C67:R67"/>
    <mergeCell ref="C68:R68"/>
    <mergeCell ref="E54:R54"/>
    <mergeCell ref="C65:R65"/>
    <mergeCell ref="B53:B72"/>
    <mergeCell ref="B45:B46"/>
    <mergeCell ref="C55:R55"/>
    <mergeCell ref="C56:R56"/>
    <mergeCell ref="C57:R57"/>
    <mergeCell ref="C58:R58"/>
    <mergeCell ref="C59:R59"/>
    <mergeCell ref="C60:R60"/>
    <mergeCell ref="Q50:R50"/>
    <mergeCell ref="C50:H50"/>
    <mergeCell ref="O51:P52"/>
    <mergeCell ref="Q51:R52"/>
    <mergeCell ref="C64:R64"/>
    <mergeCell ref="C51:H52"/>
    <mergeCell ref="I51:N52"/>
    <mergeCell ref="I50:N50"/>
    <mergeCell ref="O50:P50"/>
    <mergeCell ref="C49:F49"/>
    <mergeCell ref="Q49:R49"/>
    <mergeCell ref="C47:F47"/>
    <mergeCell ref="C45:C46"/>
    <mergeCell ref="D45:F46"/>
    <mergeCell ref="O47:P47"/>
    <mergeCell ref="P38:R39"/>
    <mergeCell ref="P40:R41"/>
    <mergeCell ref="M38:N39"/>
    <mergeCell ref="M40:N41"/>
    <mergeCell ref="O36:R36"/>
    <mergeCell ref="O45:R45"/>
    <mergeCell ref="O46:R46"/>
    <mergeCell ref="G36:K36"/>
    <mergeCell ref="M45:N45"/>
    <mergeCell ref="M46:N46"/>
    <mergeCell ref="L36:N36"/>
    <mergeCell ref="G45:G46"/>
    <mergeCell ref="L45:L46"/>
    <mergeCell ref="H45:K46"/>
    <mergeCell ref="G47:N48"/>
    <mergeCell ref="O44:R44"/>
    <mergeCell ref="O42:R43"/>
    <mergeCell ref="M42:N43"/>
    <mergeCell ref="O35:R35"/>
    <mergeCell ref="L35:N35"/>
    <mergeCell ref="O28:R30"/>
    <mergeCell ref="O32:P33"/>
    <mergeCell ref="Q32:R33"/>
    <mergeCell ref="L32:N33"/>
    <mergeCell ref="C35:F35"/>
    <mergeCell ref="E32:F33"/>
    <mergeCell ref="C32:D33"/>
    <mergeCell ref="G32:H33"/>
    <mergeCell ref="C29:F29"/>
    <mergeCell ref="G35:K35"/>
    <mergeCell ref="P23:R23"/>
    <mergeCell ref="P24:R24"/>
    <mergeCell ref="H21:L21"/>
    <mergeCell ref="P26:R27"/>
    <mergeCell ref="D24:F24"/>
    <mergeCell ref="D25:F25"/>
    <mergeCell ref="I32:K33"/>
    <mergeCell ref="O21:R21"/>
    <mergeCell ref="B10:B15"/>
    <mergeCell ref="B16:B19"/>
    <mergeCell ref="C18:R18"/>
    <mergeCell ref="C19:R19"/>
    <mergeCell ref="M10:R10"/>
    <mergeCell ref="M12:R12"/>
    <mergeCell ref="M14:P14"/>
    <mergeCell ref="Q14:R14"/>
    <mergeCell ref="C10:L10"/>
    <mergeCell ref="C12:L12"/>
    <mergeCell ref="C13:L15"/>
    <mergeCell ref="C17:L17"/>
    <mergeCell ref="C16:L16"/>
    <mergeCell ref="P25:R25"/>
    <mergeCell ref="H22:L22"/>
    <mergeCell ref="G28:H30"/>
    <mergeCell ref="O20:R20"/>
    <mergeCell ref="G20:N20"/>
    <mergeCell ref="P22:R22"/>
    <mergeCell ref="M11:R11"/>
    <mergeCell ref="M13:R13"/>
    <mergeCell ref="M15:P15"/>
    <mergeCell ref="M17:R17"/>
    <mergeCell ref="Q15:R15"/>
    <mergeCell ref="M16:R16"/>
    <mergeCell ref="C11:L11"/>
    <mergeCell ref="B22:B31"/>
    <mergeCell ref="H23:L23"/>
    <mergeCell ref="H24:L24"/>
    <mergeCell ref="G31:H31"/>
    <mergeCell ref="H25:L26"/>
    <mergeCell ref="B37:B44"/>
    <mergeCell ref="D38:F39"/>
    <mergeCell ref="D40:F41"/>
    <mergeCell ref="H38:K39"/>
    <mergeCell ref="H40:K41"/>
    <mergeCell ref="D42:F43"/>
    <mergeCell ref="H44:K44"/>
    <mergeCell ref="H42:K43"/>
    <mergeCell ref="D26:F26"/>
    <mergeCell ref="C28:F28"/>
    <mergeCell ref="D23:F23"/>
    <mergeCell ref="I28:N30"/>
    <mergeCell ref="E36:F36"/>
  </mergeCells>
  <phoneticPr fontId="0" type="noConversion"/>
  <dataValidations count="7">
    <dataValidation type="list" allowBlank="1" showInputMessage="1" showErrorMessage="1" sqref="D45:F46" xr:uid="{00000000-0002-0000-0000-000000000000}">
      <formula1>$D$79:$D$108</formula1>
    </dataValidation>
    <dataValidation type="list" allowBlank="1" showInputMessage="1" showErrorMessage="1" sqref="C36:F36" xr:uid="{00000000-0002-0000-0000-000001000000}">
      <formula1>SalesItem</formula1>
    </dataValidation>
    <dataValidation type="list" allowBlank="1" showInputMessage="1" showErrorMessage="1" sqref="C19:R19 C13:L15" xr:uid="{00000000-0002-0000-0000-000002000000}">
      <formula1>Address</formula1>
    </dataValidation>
    <dataValidation type="list" allowBlank="1" showInputMessage="1" showErrorMessage="1" sqref="H45:K46" xr:uid="{00000000-0002-0000-0000-000003000000}">
      <formula1>descripción</formula1>
    </dataValidation>
    <dataValidation type="list" allowBlank="1" showInputMessage="1" showErrorMessage="1" sqref="D21" xr:uid="{00000000-0002-0000-0000-000004000000}">
      <formula1>regional</formula1>
    </dataValidation>
    <dataValidation type="list" allowBlank="1" showInputMessage="1" showErrorMessage="1" sqref="E21" xr:uid="{00000000-0002-0000-0000-000005000000}">
      <formula1>INDIRECT($D$21)</formula1>
    </dataValidation>
    <dataValidation type="list" allowBlank="1" showInputMessage="1" showErrorMessage="1" sqref="C11:L11" xr:uid="{00000000-0002-0000-0000-000006000000}">
      <formula1>"COMUNICACIONES CELULARES COLOMBIA COMCEL S.A. OPERACIONES, Nokia Solutions and networks commissioning"</formula1>
    </dataValidation>
  </dataValidations>
  <hyperlinks>
    <hyperlink ref="M17" r:id="rId1" xr:uid="{00000000-0004-0000-0000-000000000000}"/>
  </hyperlinks>
  <pageMargins left="0.74" right="0.35" top="0.41" bottom="0.41" header="0.3" footer="0.32"/>
  <pageSetup scale="81" orientation="portrait" r:id="rId2"/>
  <headerFooter alignWithMargins="0"/>
  <drawing r:id="rId3"/>
  <legacyDrawing r:id="rId4"/>
  <controls>
    <mc:AlternateContent xmlns:mc="http://schemas.openxmlformats.org/markup-compatibility/2006">
      <mc:Choice Requires="x14">
        <control shapeId="1037" r:id="rId5" name="OptionButton2">
          <controlPr autoLine="0" r:id="rId6">
            <anchor moveWithCells="1" sizeWithCells="1">
              <from>
                <xdr:col>1</xdr:col>
                <xdr:colOff>60960</xdr:colOff>
                <xdr:row>2</xdr:row>
                <xdr:rowOff>83820</xdr:rowOff>
              </from>
              <to>
                <xdr:col>2</xdr:col>
                <xdr:colOff>228600</xdr:colOff>
                <xdr:row>4</xdr:row>
                <xdr:rowOff>7620</xdr:rowOff>
              </to>
            </anchor>
          </controlPr>
        </control>
      </mc:Choice>
      <mc:Fallback>
        <control shapeId="1037" r:id="rId5" name="OptionButton2"/>
      </mc:Fallback>
    </mc:AlternateContent>
    <mc:AlternateContent xmlns:mc="http://schemas.openxmlformats.org/markup-compatibility/2006">
      <mc:Choice Requires="x14">
        <control shapeId="1036" r:id="rId7" name="OptionButton1">
          <controlPr autoLine="0" linkedCell="B2" r:id="rId8">
            <anchor moveWithCells="1" sizeWithCells="1">
              <from>
                <xdr:col>1</xdr:col>
                <xdr:colOff>60960</xdr:colOff>
                <xdr:row>1</xdr:row>
                <xdr:rowOff>0</xdr:rowOff>
              </from>
              <to>
                <xdr:col>2</xdr:col>
                <xdr:colOff>228600</xdr:colOff>
                <xdr:row>2</xdr:row>
                <xdr:rowOff>83820</xdr:rowOff>
              </to>
            </anchor>
          </controlPr>
        </control>
      </mc:Choice>
      <mc:Fallback>
        <control shapeId="1036" r:id="rId7" name="Option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5000"/>
  <sheetViews>
    <sheetView workbookViewId="0">
      <selection activeCell="F1" sqref="F1:F1048576"/>
    </sheetView>
  </sheetViews>
  <sheetFormatPr baseColWidth="10" defaultColWidth="9" defaultRowHeight="13.8"/>
  <cols>
    <col min="1" max="1" width="13.69921875" bestFit="1" customWidth="1"/>
    <col min="2" max="2" width="15.09765625" customWidth="1"/>
    <col min="3" max="3" width="13.69921875" bestFit="1" customWidth="1"/>
    <col min="4" max="8" width="13.69921875" customWidth="1"/>
    <col min="9" max="9" width="10.5" customWidth="1"/>
    <col min="11" max="11" width="74.69921875" customWidth="1"/>
  </cols>
  <sheetData>
    <row r="1" spans="1:11">
      <c r="A1" s="84" t="s">
        <v>50</v>
      </c>
      <c r="B1" s="85" t="s">
        <v>51</v>
      </c>
      <c r="C1" s="84" t="s">
        <v>50</v>
      </c>
      <c r="D1" s="97"/>
      <c r="E1" s="85" t="s">
        <v>51</v>
      </c>
      <c r="F1" s="84"/>
      <c r="G1" s="85"/>
      <c r="H1" s="106"/>
      <c r="I1" s="87" t="s">
        <v>600</v>
      </c>
      <c r="K1" t="s">
        <v>618</v>
      </c>
    </row>
    <row r="2" spans="1:11">
      <c r="A2" s="88" t="s">
        <v>52</v>
      </c>
      <c r="B2" s="81" t="s">
        <v>53</v>
      </c>
      <c r="C2" s="88" t="s">
        <v>52</v>
      </c>
      <c r="D2" s="98"/>
      <c r="E2" s="81" t="s">
        <v>404</v>
      </c>
      <c r="F2" s="88"/>
      <c r="G2" s="81"/>
      <c r="H2" s="104"/>
      <c r="I2" s="87" t="s">
        <v>601</v>
      </c>
      <c r="K2" s="87" t="s">
        <v>657</v>
      </c>
    </row>
    <row r="3" spans="1:11">
      <c r="A3" s="71" t="s">
        <v>54</v>
      </c>
      <c r="B3" s="70" t="s">
        <v>55</v>
      </c>
      <c r="C3" s="71" t="s">
        <v>54</v>
      </c>
      <c r="D3" s="99"/>
      <c r="E3" s="70" t="s">
        <v>398</v>
      </c>
      <c r="F3" s="89"/>
      <c r="G3" s="70"/>
      <c r="H3" s="104"/>
      <c r="I3" s="87" t="s">
        <v>602</v>
      </c>
      <c r="K3" t="s">
        <v>619</v>
      </c>
    </row>
    <row r="4" spans="1:11">
      <c r="A4" s="72" t="s">
        <v>56</v>
      </c>
      <c r="B4" s="70" t="s">
        <v>57</v>
      </c>
      <c r="C4" s="72" t="s">
        <v>56</v>
      </c>
      <c r="D4" s="100"/>
      <c r="E4" s="70" t="s">
        <v>353</v>
      </c>
      <c r="F4" s="89"/>
      <c r="G4" s="70"/>
      <c r="H4" s="104"/>
      <c r="I4" s="87" t="s">
        <v>603</v>
      </c>
      <c r="K4" t="s">
        <v>620</v>
      </c>
    </row>
    <row r="5" spans="1:11">
      <c r="A5" s="72" t="s">
        <v>58</v>
      </c>
      <c r="B5" s="70" t="s">
        <v>59</v>
      </c>
      <c r="C5" s="72" t="s">
        <v>58</v>
      </c>
      <c r="D5" s="100"/>
      <c r="E5" s="70" t="s">
        <v>394</v>
      </c>
      <c r="F5" s="89"/>
      <c r="G5" s="70"/>
      <c r="H5" s="104"/>
      <c r="I5" s="87" t="s">
        <v>604</v>
      </c>
      <c r="K5" t="s">
        <v>621</v>
      </c>
    </row>
    <row r="6" spans="1:11">
      <c r="A6" s="89" t="s">
        <v>60</v>
      </c>
      <c r="B6" s="70" t="s">
        <v>61</v>
      </c>
      <c r="C6" s="89" t="s">
        <v>60</v>
      </c>
      <c r="D6" s="98"/>
      <c r="E6" s="70" t="s">
        <v>456</v>
      </c>
      <c r="F6" s="73"/>
      <c r="G6" s="70"/>
      <c r="H6" s="104"/>
      <c r="I6" s="87" t="s">
        <v>605</v>
      </c>
      <c r="K6" t="s">
        <v>622</v>
      </c>
    </row>
    <row r="7" spans="1:11">
      <c r="A7" s="72" t="s">
        <v>62</v>
      </c>
      <c r="B7" s="70" t="s">
        <v>63</v>
      </c>
      <c r="C7" s="72" t="s">
        <v>62</v>
      </c>
      <c r="D7" s="100"/>
      <c r="E7" s="70" t="s">
        <v>345</v>
      </c>
      <c r="F7" s="89"/>
      <c r="G7" s="70"/>
      <c r="H7" s="104"/>
      <c r="I7" s="87" t="s">
        <v>606</v>
      </c>
      <c r="K7" t="s">
        <v>623</v>
      </c>
    </row>
    <row r="8" spans="1:11">
      <c r="A8" s="72" t="s">
        <v>64</v>
      </c>
      <c r="B8" s="70" t="s">
        <v>65</v>
      </c>
      <c r="C8" s="72" t="s">
        <v>64</v>
      </c>
      <c r="D8" s="100"/>
      <c r="E8" s="70" t="s">
        <v>396</v>
      </c>
      <c r="F8" s="89"/>
      <c r="G8" s="70"/>
      <c r="H8" s="104"/>
      <c r="I8" s="87" t="s">
        <v>607</v>
      </c>
      <c r="K8" t="s">
        <v>624</v>
      </c>
    </row>
    <row r="9" spans="1:11">
      <c r="A9" s="89" t="s">
        <v>66</v>
      </c>
      <c r="B9" s="70" t="s">
        <v>67</v>
      </c>
      <c r="C9" s="89" t="s">
        <v>66</v>
      </c>
      <c r="D9" s="98"/>
      <c r="E9" s="70" t="s">
        <v>241</v>
      </c>
      <c r="F9" s="72"/>
      <c r="G9" s="70"/>
      <c r="H9" s="104"/>
      <c r="I9" s="87" t="s">
        <v>608</v>
      </c>
      <c r="K9" t="s">
        <v>625</v>
      </c>
    </row>
    <row r="10" spans="1:11">
      <c r="A10" s="89" t="s">
        <v>68</v>
      </c>
      <c r="B10" s="70" t="s">
        <v>69</v>
      </c>
      <c r="C10" s="89" t="s">
        <v>68</v>
      </c>
      <c r="D10" s="98"/>
      <c r="E10" s="70" t="s">
        <v>257</v>
      </c>
      <c r="F10" s="72"/>
      <c r="G10" s="70"/>
      <c r="H10" s="104"/>
      <c r="I10" s="87" t="s">
        <v>609</v>
      </c>
      <c r="K10" s="87" t="s">
        <v>658</v>
      </c>
    </row>
    <row r="11" spans="1:11">
      <c r="A11" s="89" t="s">
        <v>70</v>
      </c>
      <c r="B11" s="70" t="s">
        <v>71</v>
      </c>
      <c r="C11" s="89" t="s">
        <v>70</v>
      </c>
      <c r="D11" s="98"/>
      <c r="E11" s="70" t="s">
        <v>277</v>
      </c>
      <c r="F11" s="89"/>
      <c r="G11" s="70"/>
      <c r="H11" s="104"/>
      <c r="I11" s="87" t="s">
        <v>610</v>
      </c>
      <c r="K11" t="s">
        <v>626</v>
      </c>
    </row>
    <row r="12" spans="1:11">
      <c r="A12" s="72" t="s">
        <v>72</v>
      </c>
      <c r="B12" s="70" t="s">
        <v>73</v>
      </c>
      <c r="C12" s="72" t="s">
        <v>72</v>
      </c>
      <c r="D12" s="100"/>
      <c r="E12" s="70" t="s">
        <v>378</v>
      </c>
      <c r="F12" s="89"/>
      <c r="G12" s="70"/>
      <c r="H12" s="104"/>
      <c r="I12" s="87" t="s">
        <v>611</v>
      </c>
      <c r="K12" t="s">
        <v>627</v>
      </c>
    </row>
    <row r="13" spans="1:11">
      <c r="A13" s="72" t="s">
        <v>74</v>
      </c>
      <c r="B13" s="70" t="s">
        <v>75</v>
      </c>
      <c r="C13" s="72" t="s">
        <v>74</v>
      </c>
      <c r="D13" s="100"/>
      <c r="E13" s="70" t="s">
        <v>189</v>
      </c>
      <c r="F13" s="72"/>
      <c r="G13" s="70"/>
      <c r="H13" s="104"/>
      <c r="I13" s="87" t="s">
        <v>612</v>
      </c>
      <c r="K13" t="s">
        <v>628</v>
      </c>
    </row>
    <row r="14" spans="1:11">
      <c r="A14" s="72" t="s">
        <v>76</v>
      </c>
      <c r="B14" s="70" t="s">
        <v>77</v>
      </c>
      <c r="C14" s="72" t="s">
        <v>76</v>
      </c>
      <c r="D14" s="100"/>
      <c r="E14" s="70" t="s">
        <v>432</v>
      </c>
      <c r="F14" s="73"/>
      <c r="G14" s="70"/>
      <c r="H14" s="104"/>
      <c r="I14" s="87" t="s">
        <v>613</v>
      </c>
      <c r="K14" t="s">
        <v>629</v>
      </c>
    </row>
    <row r="15" spans="1:11">
      <c r="A15" s="89" t="s">
        <v>78</v>
      </c>
      <c r="B15" s="70" t="s">
        <v>79</v>
      </c>
      <c r="C15" s="89" t="s">
        <v>78</v>
      </c>
      <c r="D15" s="98"/>
      <c r="E15" s="70" t="s">
        <v>245</v>
      </c>
      <c r="F15" s="72"/>
      <c r="G15" s="70"/>
      <c r="H15" s="104"/>
      <c r="I15" s="87" t="s">
        <v>614</v>
      </c>
      <c r="K15" t="s">
        <v>630</v>
      </c>
    </row>
    <row r="16" spans="1:11">
      <c r="A16" s="89" t="s">
        <v>80</v>
      </c>
      <c r="B16" s="70" t="s">
        <v>81</v>
      </c>
      <c r="C16" s="89" t="s">
        <v>80</v>
      </c>
      <c r="D16" s="98"/>
      <c r="E16" s="70" t="s">
        <v>339</v>
      </c>
      <c r="F16" s="73"/>
      <c r="G16" s="70"/>
      <c r="H16" s="104"/>
      <c r="I16" s="87" t="s">
        <v>615</v>
      </c>
      <c r="K16" t="s">
        <v>631</v>
      </c>
    </row>
    <row r="17" spans="1:11">
      <c r="A17" s="72" t="s">
        <v>82</v>
      </c>
      <c r="B17" s="70" t="s">
        <v>83</v>
      </c>
      <c r="C17" s="72" t="s">
        <v>82</v>
      </c>
      <c r="D17" s="100"/>
      <c r="E17" s="70" t="s">
        <v>424</v>
      </c>
      <c r="F17" s="89"/>
      <c r="G17" s="70"/>
      <c r="H17" s="104"/>
      <c r="I17" s="87" t="s">
        <v>616</v>
      </c>
      <c r="K17" t="s">
        <v>632</v>
      </c>
    </row>
    <row r="18" spans="1:11">
      <c r="A18" s="72" t="s">
        <v>84</v>
      </c>
      <c r="B18" s="70" t="s">
        <v>85</v>
      </c>
      <c r="C18" s="72" t="s">
        <v>84</v>
      </c>
      <c r="D18" s="100"/>
      <c r="E18" s="70" t="s">
        <v>333</v>
      </c>
      <c r="F18" s="89"/>
      <c r="G18" s="70"/>
      <c r="H18" s="104"/>
      <c r="I18" s="87" t="s">
        <v>617</v>
      </c>
      <c r="K18" t="s">
        <v>633</v>
      </c>
    </row>
    <row r="19" spans="1:11">
      <c r="A19" s="89" t="s">
        <v>86</v>
      </c>
      <c r="B19" s="70" t="s">
        <v>87</v>
      </c>
      <c r="C19" s="89" t="s">
        <v>86</v>
      </c>
      <c r="D19" s="98"/>
      <c r="E19" s="70" t="s">
        <v>85</v>
      </c>
      <c r="F19" s="72"/>
      <c r="G19" s="70"/>
      <c r="H19" s="104"/>
      <c r="I19" s="87"/>
      <c r="K19" t="s">
        <v>634</v>
      </c>
    </row>
    <row r="20" spans="1:11">
      <c r="A20" s="72" t="s">
        <v>88</v>
      </c>
      <c r="B20" s="70" t="s">
        <v>89</v>
      </c>
      <c r="C20" s="72" t="s">
        <v>88</v>
      </c>
      <c r="D20" s="100"/>
      <c r="E20" s="70" t="s">
        <v>103</v>
      </c>
      <c r="F20" s="72"/>
      <c r="G20" s="70"/>
      <c r="H20" s="104"/>
      <c r="I20" s="87"/>
      <c r="K20" t="s">
        <v>635</v>
      </c>
    </row>
    <row r="21" spans="1:11">
      <c r="A21" s="72" t="s">
        <v>90</v>
      </c>
      <c r="B21" s="70" t="s">
        <v>91</v>
      </c>
      <c r="C21" s="72" t="s">
        <v>90</v>
      </c>
      <c r="D21" s="100"/>
      <c r="E21" s="70" t="s">
        <v>480</v>
      </c>
      <c r="F21" s="89"/>
      <c r="G21" s="70"/>
      <c r="H21" s="104"/>
      <c r="I21" s="87"/>
      <c r="K21" t="s">
        <v>636</v>
      </c>
    </row>
    <row r="22" spans="1:11">
      <c r="A22" s="72" t="s">
        <v>92</v>
      </c>
      <c r="B22" s="70" t="s">
        <v>93</v>
      </c>
      <c r="C22" s="72" t="s">
        <v>92</v>
      </c>
      <c r="D22" s="100"/>
      <c r="E22" s="70" t="s">
        <v>478</v>
      </c>
      <c r="F22" s="89"/>
      <c r="G22" s="70"/>
      <c r="H22" s="104"/>
      <c r="I22" s="87"/>
      <c r="K22" s="87" t="s">
        <v>659</v>
      </c>
    </row>
    <row r="23" spans="1:11">
      <c r="A23" s="72" t="s">
        <v>94</v>
      </c>
      <c r="B23" s="70" t="s">
        <v>95</v>
      </c>
      <c r="C23" s="72" t="s">
        <v>94</v>
      </c>
      <c r="D23" s="100"/>
      <c r="E23" s="70" t="s">
        <v>532</v>
      </c>
      <c r="F23" s="91"/>
      <c r="G23" s="70"/>
      <c r="H23" s="104"/>
      <c r="I23" s="87"/>
      <c r="K23" t="s">
        <v>637</v>
      </c>
    </row>
    <row r="24" spans="1:11">
      <c r="A24" s="72" t="s">
        <v>96</v>
      </c>
      <c r="B24" s="70" t="s">
        <v>97</v>
      </c>
      <c r="C24" s="72" t="s">
        <v>96</v>
      </c>
      <c r="D24" s="100"/>
      <c r="E24" s="70" t="s">
        <v>227</v>
      </c>
      <c r="F24" s="72"/>
      <c r="G24" s="70"/>
      <c r="H24" s="104"/>
      <c r="I24" s="87"/>
      <c r="K24" t="s">
        <v>638</v>
      </c>
    </row>
    <row r="25" spans="1:11">
      <c r="A25" s="72" t="s">
        <v>98</v>
      </c>
      <c r="B25" s="70" t="s">
        <v>99</v>
      </c>
      <c r="C25" s="72" t="s">
        <v>98</v>
      </c>
      <c r="D25" s="100"/>
      <c r="E25" s="70" t="s">
        <v>229</v>
      </c>
      <c r="F25" s="72"/>
      <c r="G25" s="70"/>
      <c r="H25" s="104"/>
      <c r="I25" s="87"/>
      <c r="K25" t="s">
        <v>639</v>
      </c>
    </row>
    <row r="26" spans="1:11">
      <c r="A26" s="72" t="s">
        <v>100</v>
      </c>
      <c r="B26" s="70" t="s">
        <v>101</v>
      </c>
      <c r="C26" s="72" t="s">
        <v>100</v>
      </c>
      <c r="D26" s="100"/>
      <c r="E26" s="70" t="s">
        <v>83</v>
      </c>
      <c r="F26" s="72"/>
      <c r="G26" s="70"/>
      <c r="H26" s="104"/>
      <c r="I26" s="87"/>
      <c r="K26" t="s">
        <v>640</v>
      </c>
    </row>
    <row r="27" spans="1:11">
      <c r="A27" s="72" t="s">
        <v>102</v>
      </c>
      <c r="B27" s="70" t="s">
        <v>103</v>
      </c>
      <c r="C27" s="72" t="s">
        <v>102</v>
      </c>
      <c r="D27" s="100"/>
      <c r="E27" s="70" t="s">
        <v>506</v>
      </c>
      <c r="F27" s="72"/>
      <c r="G27" s="70"/>
      <c r="H27" s="104"/>
      <c r="I27" s="87"/>
      <c r="K27" t="s">
        <v>641</v>
      </c>
    </row>
    <row r="28" spans="1:11">
      <c r="A28" s="72" t="s">
        <v>104</v>
      </c>
      <c r="B28" s="70" t="s">
        <v>105</v>
      </c>
      <c r="C28" s="72" t="s">
        <v>104</v>
      </c>
      <c r="D28" s="100"/>
      <c r="E28" s="70" t="s">
        <v>217</v>
      </c>
      <c r="F28" s="72"/>
      <c r="G28" s="70"/>
      <c r="H28" s="104"/>
      <c r="I28" s="87"/>
      <c r="K28" t="s">
        <v>642</v>
      </c>
    </row>
    <row r="29" spans="1:11">
      <c r="A29" s="72" t="s">
        <v>106</v>
      </c>
      <c r="B29" s="70" t="s">
        <v>107</v>
      </c>
      <c r="C29" s="72" t="s">
        <v>106</v>
      </c>
      <c r="D29" s="100"/>
      <c r="E29" s="70" t="s">
        <v>279</v>
      </c>
      <c r="F29" s="72"/>
      <c r="G29" s="70"/>
      <c r="H29" s="104"/>
      <c r="I29" s="87"/>
      <c r="K29" t="s">
        <v>643</v>
      </c>
    </row>
    <row r="30" spans="1:11">
      <c r="A30" s="72" t="s">
        <v>108</v>
      </c>
      <c r="B30" s="70" t="s">
        <v>109</v>
      </c>
      <c r="C30" s="72" t="s">
        <v>108</v>
      </c>
      <c r="D30" s="100"/>
      <c r="E30" s="70" t="s">
        <v>355</v>
      </c>
      <c r="F30" s="73"/>
      <c r="G30" s="70"/>
      <c r="H30" s="104"/>
      <c r="I30" s="87"/>
      <c r="K30" t="s">
        <v>644</v>
      </c>
    </row>
    <row r="31" spans="1:11">
      <c r="A31" s="72" t="s">
        <v>110</v>
      </c>
      <c r="B31" s="70" t="s">
        <v>111</v>
      </c>
      <c r="C31" s="72" t="s">
        <v>110</v>
      </c>
      <c r="D31" s="100"/>
      <c r="E31" s="70" t="s">
        <v>392</v>
      </c>
      <c r="F31" s="89"/>
      <c r="G31" s="70"/>
      <c r="H31" s="104"/>
      <c r="I31" s="87"/>
      <c r="K31" t="s">
        <v>645</v>
      </c>
    </row>
    <row r="32" spans="1:11">
      <c r="A32" s="72" t="s">
        <v>112</v>
      </c>
      <c r="B32" s="70" t="s">
        <v>113</v>
      </c>
      <c r="C32" s="72" t="s">
        <v>112</v>
      </c>
      <c r="D32" s="100"/>
      <c r="E32" s="70" t="s">
        <v>458</v>
      </c>
      <c r="F32" s="72"/>
      <c r="G32" s="70"/>
      <c r="H32" s="104"/>
      <c r="I32" s="87"/>
      <c r="K32" t="s">
        <v>646</v>
      </c>
    </row>
    <row r="33" spans="1:9">
      <c r="A33" s="72" t="s">
        <v>114</v>
      </c>
      <c r="B33" s="70" t="s">
        <v>115</v>
      </c>
      <c r="C33" s="72" t="s">
        <v>114</v>
      </c>
      <c r="D33" s="100"/>
      <c r="E33" s="70" t="s">
        <v>197</v>
      </c>
      <c r="F33" s="72"/>
      <c r="G33" s="70"/>
      <c r="H33" s="104"/>
      <c r="I33" s="87"/>
    </row>
    <row r="34" spans="1:9">
      <c r="A34" s="72" t="s">
        <v>116</v>
      </c>
      <c r="B34" s="70" t="s">
        <v>117</v>
      </c>
      <c r="C34" s="72" t="s">
        <v>116</v>
      </c>
      <c r="D34" s="100"/>
      <c r="E34" s="70" t="s">
        <v>255</v>
      </c>
      <c r="F34" s="72"/>
      <c r="G34" s="70"/>
      <c r="H34" s="104"/>
      <c r="I34" s="87"/>
    </row>
    <row r="35" spans="1:9">
      <c r="A35" s="72" t="s">
        <v>118</v>
      </c>
      <c r="B35" s="70" t="s">
        <v>119</v>
      </c>
      <c r="C35" s="72" t="s">
        <v>118</v>
      </c>
      <c r="D35" s="100"/>
      <c r="E35" s="70" t="s">
        <v>275</v>
      </c>
      <c r="F35" s="72"/>
      <c r="G35" s="70"/>
      <c r="H35" s="104"/>
      <c r="I35" s="87"/>
    </row>
    <row r="36" spans="1:9">
      <c r="A36" s="72" t="s">
        <v>120</v>
      </c>
      <c r="B36" s="70" t="s">
        <v>121</v>
      </c>
      <c r="C36" s="72" t="s">
        <v>120</v>
      </c>
      <c r="D36" s="100"/>
      <c r="E36" s="70" t="s">
        <v>341</v>
      </c>
      <c r="F36" s="73"/>
      <c r="G36" s="70"/>
      <c r="H36" s="104"/>
      <c r="I36" s="87"/>
    </row>
    <row r="37" spans="1:9">
      <c r="A37" s="72" t="s">
        <v>122</v>
      </c>
      <c r="B37" s="70" t="s">
        <v>123</v>
      </c>
      <c r="C37" s="72" t="s">
        <v>122</v>
      </c>
      <c r="D37" s="100"/>
      <c r="E37" s="70" t="s">
        <v>366</v>
      </c>
      <c r="F37" s="89"/>
      <c r="G37" s="70"/>
      <c r="H37" s="104"/>
      <c r="I37" s="87"/>
    </row>
    <row r="38" spans="1:9">
      <c r="A38" s="72" t="s">
        <v>124</v>
      </c>
      <c r="B38" s="70" t="s">
        <v>125</v>
      </c>
      <c r="C38" s="72" t="s">
        <v>124</v>
      </c>
      <c r="D38" s="100"/>
      <c r="E38" s="86" t="s">
        <v>576</v>
      </c>
      <c r="F38" s="74"/>
      <c r="G38" s="70"/>
      <c r="H38" s="104"/>
      <c r="I38" s="87"/>
    </row>
    <row r="39" spans="1:9">
      <c r="A39" s="72" t="s">
        <v>126</v>
      </c>
      <c r="B39" s="70" t="s">
        <v>127</v>
      </c>
      <c r="C39" s="72" t="s">
        <v>126</v>
      </c>
      <c r="D39" s="100"/>
      <c r="E39" s="70" t="s">
        <v>155</v>
      </c>
      <c r="F39" s="89"/>
      <c r="G39" s="70"/>
      <c r="H39" s="104"/>
      <c r="I39" s="87"/>
    </row>
    <row r="40" spans="1:9">
      <c r="A40" s="89" t="s">
        <v>128</v>
      </c>
      <c r="B40" s="70" t="s">
        <v>129</v>
      </c>
      <c r="C40" s="89" t="s">
        <v>128</v>
      </c>
      <c r="D40" s="98"/>
      <c r="E40" s="70" t="s">
        <v>161</v>
      </c>
      <c r="F40" s="72"/>
      <c r="G40" s="70"/>
      <c r="H40" s="104"/>
      <c r="I40" s="87"/>
    </row>
    <row r="41" spans="1:9">
      <c r="A41" s="72" t="s">
        <v>130</v>
      </c>
      <c r="B41" s="70" t="s">
        <v>131</v>
      </c>
      <c r="C41" s="72" t="s">
        <v>130</v>
      </c>
      <c r="D41" s="100"/>
      <c r="E41" s="70" t="s">
        <v>368</v>
      </c>
      <c r="F41" s="89"/>
      <c r="G41" s="70"/>
      <c r="H41" s="104"/>
      <c r="I41" s="87"/>
    </row>
    <row r="42" spans="1:9">
      <c r="A42" s="72" t="s">
        <v>132</v>
      </c>
      <c r="B42" s="70" t="s">
        <v>133</v>
      </c>
      <c r="C42" s="72" t="s">
        <v>132</v>
      </c>
      <c r="D42" s="100"/>
      <c r="E42" s="70" t="s">
        <v>163</v>
      </c>
      <c r="F42" s="72"/>
      <c r="G42" s="70"/>
      <c r="H42" s="104"/>
      <c r="I42" s="87"/>
    </row>
    <row r="43" spans="1:9">
      <c r="A43" s="72" t="s">
        <v>134</v>
      </c>
      <c r="B43" s="70" t="s">
        <v>135</v>
      </c>
      <c r="C43" s="72" t="s">
        <v>134</v>
      </c>
      <c r="D43" s="100"/>
      <c r="E43" s="70" t="s">
        <v>382</v>
      </c>
      <c r="F43" s="73"/>
      <c r="G43" s="70"/>
      <c r="H43" s="104"/>
      <c r="I43" s="87"/>
    </row>
    <row r="44" spans="1:9">
      <c r="A44" s="72" t="s">
        <v>136</v>
      </c>
      <c r="B44" s="70" t="s">
        <v>137</v>
      </c>
      <c r="C44" s="72" t="s">
        <v>136</v>
      </c>
      <c r="D44" s="100"/>
      <c r="E44" s="70" t="s">
        <v>153</v>
      </c>
      <c r="F44" s="72"/>
      <c r="G44" s="70"/>
      <c r="H44" s="104"/>
      <c r="I44" s="87"/>
    </row>
    <row r="45" spans="1:9">
      <c r="A45" s="89" t="s">
        <v>138</v>
      </c>
      <c r="B45" s="70" t="s">
        <v>139</v>
      </c>
      <c r="C45" s="89" t="s">
        <v>138</v>
      </c>
      <c r="D45" s="98"/>
      <c r="E45" s="70" t="s">
        <v>167</v>
      </c>
      <c r="F45" s="72"/>
      <c r="G45" s="70"/>
      <c r="H45" s="104"/>
      <c r="I45" s="87"/>
    </row>
    <row r="46" spans="1:9">
      <c r="A46" s="72" t="s">
        <v>140</v>
      </c>
      <c r="B46" s="70" t="s">
        <v>141</v>
      </c>
      <c r="C46" s="72" t="s">
        <v>140</v>
      </c>
      <c r="D46" s="100"/>
      <c r="E46" s="70" t="s">
        <v>440</v>
      </c>
      <c r="F46" s="73"/>
      <c r="G46" s="70"/>
      <c r="H46" s="104"/>
      <c r="I46" s="87"/>
    </row>
    <row r="47" spans="1:9">
      <c r="A47" s="72" t="s">
        <v>142</v>
      </c>
      <c r="B47" s="70" t="s">
        <v>143</v>
      </c>
      <c r="C47" s="72" t="s">
        <v>142</v>
      </c>
      <c r="D47" s="100"/>
      <c r="E47" s="70" t="s">
        <v>488</v>
      </c>
      <c r="F47" s="89"/>
      <c r="G47" s="70"/>
      <c r="H47" s="104"/>
      <c r="I47" s="87"/>
    </row>
    <row r="48" spans="1:9">
      <c r="A48" s="89" t="s">
        <v>144</v>
      </c>
      <c r="B48" s="70" t="s">
        <v>145</v>
      </c>
      <c r="C48" s="89" t="s">
        <v>144</v>
      </c>
      <c r="D48" s="98"/>
      <c r="E48" s="70" t="s">
        <v>464</v>
      </c>
      <c r="F48" s="72"/>
      <c r="G48" s="70"/>
      <c r="H48" s="104"/>
      <c r="I48" s="87"/>
    </row>
    <row r="49" spans="1:9">
      <c r="A49" s="89" t="s">
        <v>146</v>
      </c>
      <c r="B49" s="70" t="s">
        <v>147</v>
      </c>
      <c r="C49" s="89" t="s">
        <v>146</v>
      </c>
      <c r="D49" s="98"/>
      <c r="E49" s="70" t="s">
        <v>67</v>
      </c>
      <c r="F49" s="89"/>
      <c r="G49" s="70"/>
      <c r="H49" s="104"/>
      <c r="I49" s="87"/>
    </row>
    <row r="50" spans="1:9">
      <c r="A50" s="89" t="s">
        <v>148</v>
      </c>
      <c r="B50" s="70" t="s">
        <v>149</v>
      </c>
      <c r="C50" s="89" t="s">
        <v>148</v>
      </c>
      <c r="D50" s="98"/>
      <c r="E50" s="70" t="s">
        <v>380</v>
      </c>
      <c r="F50" s="89"/>
      <c r="G50" s="70"/>
      <c r="H50" s="104"/>
      <c r="I50" s="87"/>
    </row>
    <row r="51" spans="1:9">
      <c r="A51" s="89" t="s">
        <v>150</v>
      </c>
      <c r="B51" s="70" t="s">
        <v>151</v>
      </c>
      <c r="C51" s="89" t="s">
        <v>150</v>
      </c>
      <c r="D51" s="98"/>
      <c r="E51" s="70" t="s">
        <v>201</v>
      </c>
      <c r="F51" s="72"/>
      <c r="G51" s="70"/>
      <c r="H51" s="104"/>
      <c r="I51" s="87"/>
    </row>
    <row r="52" spans="1:9">
      <c r="A52" s="72" t="s">
        <v>152</v>
      </c>
      <c r="B52" s="70" t="s">
        <v>153</v>
      </c>
      <c r="C52" s="72" t="s">
        <v>152</v>
      </c>
      <c r="D52" s="100"/>
      <c r="E52" s="70" t="s">
        <v>426</v>
      </c>
      <c r="F52" s="89"/>
      <c r="G52" s="70"/>
      <c r="H52" s="104"/>
      <c r="I52" s="87"/>
    </row>
    <row r="53" spans="1:9">
      <c r="A53" s="89" t="s">
        <v>154</v>
      </c>
      <c r="B53" s="70" t="s">
        <v>155</v>
      </c>
      <c r="C53" s="89" t="s">
        <v>154</v>
      </c>
      <c r="D53" s="98"/>
      <c r="E53" s="70" t="s">
        <v>221</v>
      </c>
      <c r="F53" s="72"/>
      <c r="G53" s="70"/>
      <c r="H53" s="104"/>
      <c r="I53" s="87"/>
    </row>
    <row r="54" spans="1:9">
      <c r="A54" s="72" t="s">
        <v>156</v>
      </c>
      <c r="B54" s="70" t="s">
        <v>157</v>
      </c>
      <c r="C54" s="72" t="s">
        <v>156</v>
      </c>
      <c r="D54" s="100"/>
      <c r="E54" s="70" t="s">
        <v>317</v>
      </c>
      <c r="F54" s="73"/>
      <c r="G54" s="70"/>
      <c r="H54" s="104"/>
      <c r="I54" s="87"/>
    </row>
    <row r="55" spans="1:9">
      <c r="A55" s="72" t="s">
        <v>158</v>
      </c>
      <c r="B55" s="70" t="s">
        <v>159</v>
      </c>
      <c r="C55" s="72" t="s">
        <v>158</v>
      </c>
      <c r="D55" s="100"/>
      <c r="E55" s="70" t="s">
        <v>269</v>
      </c>
      <c r="F55" s="89"/>
      <c r="G55" s="70"/>
      <c r="H55" s="104"/>
      <c r="I55" s="87"/>
    </row>
    <row r="56" spans="1:9">
      <c r="A56" s="72" t="s">
        <v>160</v>
      </c>
      <c r="B56" s="70" t="s">
        <v>161</v>
      </c>
      <c r="C56" s="72" t="s">
        <v>160</v>
      </c>
      <c r="D56" s="100"/>
      <c r="E56" s="70" t="s">
        <v>357</v>
      </c>
      <c r="F56" s="73"/>
      <c r="G56" s="70"/>
      <c r="H56" s="104"/>
      <c r="I56" s="87"/>
    </row>
    <row r="57" spans="1:9">
      <c r="A57" s="72" t="s">
        <v>162</v>
      </c>
      <c r="B57" s="70" t="s">
        <v>163</v>
      </c>
      <c r="C57" s="72" t="s">
        <v>162</v>
      </c>
      <c r="D57" s="100"/>
      <c r="E57" s="70" t="s">
        <v>307</v>
      </c>
      <c r="F57" s="72"/>
      <c r="G57" s="70"/>
      <c r="H57" s="104"/>
      <c r="I57" s="87"/>
    </row>
    <row r="58" spans="1:9">
      <c r="A58" s="72" t="s">
        <v>164</v>
      </c>
      <c r="B58" s="70" t="s">
        <v>165</v>
      </c>
      <c r="C58" s="72" t="s">
        <v>164</v>
      </c>
      <c r="D58" s="100"/>
      <c r="E58" s="70" t="s">
        <v>400</v>
      </c>
      <c r="F58" s="89"/>
      <c r="G58" s="70"/>
      <c r="H58" s="104"/>
      <c r="I58" s="87"/>
    </row>
    <row r="59" spans="1:9">
      <c r="A59" s="72" t="s">
        <v>166</v>
      </c>
      <c r="B59" s="70" t="s">
        <v>167</v>
      </c>
      <c r="C59" s="72" t="s">
        <v>166</v>
      </c>
      <c r="D59" s="100"/>
      <c r="E59" s="70" t="s">
        <v>442</v>
      </c>
      <c r="F59" s="73"/>
      <c r="G59" s="70"/>
      <c r="H59" s="104"/>
      <c r="I59" s="87"/>
    </row>
    <row r="60" spans="1:9">
      <c r="A60" s="72" t="s">
        <v>168</v>
      </c>
      <c r="B60" s="70" t="s">
        <v>169</v>
      </c>
      <c r="C60" s="72" t="s">
        <v>168</v>
      </c>
      <c r="D60" s="100"/>
      <c r="E60" s="70" t="s">
        <v>109</v>
      </c>
      <c r="F60" s="72"/>
      <c r="G60" s="70"/>
      <c r="H60" s="104"/>
      <c r="I60" s="87"/>
    </row>
    <row r="61" spans="1:9">
      <c r="A61" s="72" t="s">
        <v>170</v>
      </c>
      <c r="B61" s="70" t="s">
        <v>171</v>
      </c>
      <c r="C61" s="72" t="s">
        <v>170</v>
      </c>
      <c r="D61" s="100"/>
      <c r="E61" s="70" t="s">
        <v>53</v>
      </c>
      <c r="F61" s="89"/>
      <c r="G61" s="70"/>
      <c r="H61" s="104"/>
      <c r="I61" s="87"/>
    </row>
    <row r="62" spans="1:9">
      <c r="A62" s="72" t="s">
        <v>172</v>
      </c>
      <c r="B62" s="70" t="s">
        <v>173</v>
      </c>
      <c r="C62" s="72" t="s">
        <v>172</v>
      </c>
      <c r="D62" s="100"/>
      <c r="E62" s="70" t="s">
        <v>111</v>
      </c>
      <c r="F62" s="72"/>
      <c r="G62" s="70"/>
      <c r="H62" s="104"/>
      <c r="I62" s="87"/>
    </row>
    <row r="63" spans="1:9">
      <c r="A63" s="72" t="s">
        <v>174</v>
      </c>
      <c r="B63" s="70" t="s">
        <v>175</v>
      </c>
      <c r="C63" s="72" t="s">
        <v>174</v>
      </c>
      <c r="D63" s="100"/>
      <c r="E63" s="70" t="s">
        <v>107</v>
      </c>
      <c r="F63" s="72"/>
      <c r="G63" s="70"/>
      <c r="H63" s="104"/>
      <c r="I63" s="87"/>
    </row>
    <row r="64" spans="1:9">
      <c r="A64" s="72" t="s">
        <v>176</v>
      </c>
      <c r="B64" s="70" t="s">
        <v>177</v>
      </c>
      <c r="C64" s="72" t="s">
        <v>176</v>
      </c>
      <c r="D64" s="100"/>
      <c r="E64" s="70" t="s">
        <v>494</v>
      </c>
      <c r="F64" s="89"/>
      <c r="G64" s="70"/>
      <c r="H64" s="104"/>
      <c r="I64" s="87"/>
    </row>
    <row r="65" spans="1:9">
      <c r="A65" s="72" t="s">
        <v>178</v>
      </c>
      <c r="B65" s="70" t="s">
        <v>179</v>
      </c>
      <c r="C65" s="72" t="s">
        <v>178</v>
      </c>
      <c r="D65" s="100"/>
      <c r="E65" s="70" t="s">
        <v>412</v>
      </c>
      <c r="F65" s="74"/>
      <c r="G65" s="70"/>
      <c r="H65" s="104"/>
      <c r="I65" s="87"/>
    </row>
    <row r="66" spans="1:9">
      <c r="A66" s="72" t="s">
        <v>180</v>
      </c>
      <c r="B66" s="70" t="s">
        <v>181</v>
      </c>
      <c r="C66" s="72" t="s">
        <v>180</v>
      </c>
      <c r="D66" s="100"/>
      <c r="E66" s="86" t="s">
        <v>581</v>
      </c>
      <c r="F66" s="74"/>
      <c r="G66" s="70"/>
      <c r="H66" s="104"/>
      <c r="I66" s="87"/>
    </row>
    <row r="67" spans="1:9">
      <c r="A67" s="72" t="s">
        <v>182</v>
      </c>
      <c r="B67" s="70" t="s">
        <v>183</v>
      </c>
      <c r="C67" s="72" t="s">
        <v>182</v>
      </c>
      <c r="D67" s="100"/>
      <c r="E67" s="70" t="s">
        <v>165</v>
      </c>
      <c r="F67" s="72"/>
      <c r="G67" s="70"/>
      <c r="H67" s="104"/>
      <c r="I67" s="87"/>
    </row>
    <row r="68" spans="1:9">
      <c r="A68" s="72" t="s">
        <v>184</v>
      </c>
      <c r="B68" s="70" t="s">
        <v>185</v>
      </c>
      <c r="C68" s="72" t="s">
        <v>184</v>
      </c>
      <c r="D68" s="100"/>
      <c r="E68" s="70" t="s">
        <v>422</v>
      </c>
      <c r="F68" s="72"/>
      <c r="G68" s="70"/>
      <c r="H68" s="104"/>
      <c r="I68" s="87"/>
    </row>
    <row r="69" spans="1:9">
      <c r="A69" s="72" t="s">
        <v>186</v>
      </c>
      <c r="B69" s="70" t="s">
        <v>187</v>
      </c>
      <c r="C69" s="72" t="s">
        <v>186</v>
      </c>
      <c r="D69" s="100"/>
      <c r="E69" s="86" t="s">
        <v>582</v>
      </c>
      <c r="F69" s="74"/>
      <c r="G69" s="70"/>
      <c r="H69" s="104"/>
      <c r="I69" s="87"/>
    </row>
    <row r="70" spans="1:9">
      <c r="A70" s="72" t="s">
        <v>188</v>
      </c>
      <c r="B70" s="70" t="s">
        <v>189</v>
      </c>
      <c r="C70" s="72" t="s">
        <v>188</v>
      </c>
      <c r="D70" s="100"/>
      <c r="E70" s="70" t="s">
        <v>476</v>
      </c>
      <c r="F70" s="89"/>
      <c r="G70" s="70"/>
      <c r="H70" s="104"/>
      <c r="I70" s="87"/>
    </row>
    <row r="71" spans="1:9">
      <c r="A71" s="72" t="s">
        <v>190</v>
      </c>
      <c r="B71" s="70" t="s">
        <v>191</v>
      </c>
      <c r="C71" s="72" t="s">
        <v>190</v>
      </c>
      <c r="D71" s="100"/>
      <c r="E71" s="70" t="s">
        <v>87</v>
      </c>
      <c r="F71" s="89"/>
      <c r="G71" s="70"/>
      <c r="H71" s="104"/>
      <c r="I71" s="87"/>
    </row>
    <row r="72" spans="1:9">
      <c r="A72" s="72" t="s">
        <v>192</v>
      </c>
      <c r="B72" s="70" t="s">
        <v>193</v>
      </c>
      <c r="C72" s="72" t="s">
        <v>192</v>
      </c>
      <c r="D72" s="100"/>
      <c r="E72" s="70" t="s">
        <v>89</v>
      </c>
      <c r="F72" s="72"/>
      <c r="G72" s="70"/>
      <c r="H72" s="104"/>
      <c r="I72" s="87"/>
    </row>
    <row r="73" spans="1:9">
      <c r="A73" s="72" t="s">
        <v>194</v>
      </c>
      <c r="B73" s="70" t="s">
        <v>195</v>
      </c>
      <c r="C73" s="72" t="s">
        <v>194</v>
      </c>
      <c r="D73" s="100"/>
      <c r="E73" s="70" t="s">
        <v>99</v>
      </c>
      <c r="F73" s="72"/>
      <c r="G73" s="70"/>
      <c r="H73" s="104"/>
      <c r="I73" s="87"/>
    </row>
    <row r="74" spans="1:9">
      <c r="A74" s="72" t="s">
        <v>196</v>
      </c>
      <c r="B74" s="70" t="s">
        <v>197</v>
      </c>
      <c r="C74" s="72" t="s">
        <v>196</v>
      </c>
      <c r="D74" s="100"/>
      <c r="E74" s="70" t="s">
        <v>105</v>
      </c>
      <c r="F74" s="72"/>
      <c r="G74" s="70"/>
      <c r="H74" s="104"/>
      <c r="I74" s="87"/>
    </row>
    <row r="75" spans="1:9">
      <c r="A75" s="72" t="s">
        <v>198</v>
      </c>
      <c r="B75" s="70" t="s">
        <v>199</v>
      </c>
      <c r="C75" s="72" t="s">
        <v>198</v>
      </c>
      <c r="D75" s="100"/>
      <c r="E75" s="70" t="s">
        <v>203</v>
      </c>
      <c r="F75" s="72"/>
      <c r="G75" s="70"/>
      <c r="H75" s="104"/>
      <c r="I75" s="87"/>
    </row>
    <row r="76" spans="1:9">
      <c r="A76" s="72" t="s">
        <v>200</v>
      </c>
      <c r="B76" s="70" t="s">
        <v>201</v>
      </c>
      <c r="C76" s="72" t="s">
        <v>200</v>
      </c>
      <c r="D76" s="100"/>
      <c r="E76" s="70" t="s">
        <v>157</v>
      </c>
      <c r="F76" s="72"/>
      <c r="G76" s="70"/>
      <c r="H76" s="104"/>
      <c r="I76" s="87"/>
    </row>
    <row r="77" spans="1:9">
      <c r="A77" s="72" t="s">
        <v>202</v>
      </c>
      <c r="B77" s="70" t="s">
        <v>203</v>
      </c>
      <c r="C77" s="72" t="s">
        <v>202</v>
      </c>
      <c r="D77" s="100"/>
      <c r="E77" s="70" t="s">
        <v>414</v>
      </c>
      <c r="F77" s="89"/>
      <c r="G77" s="70"/>
      <c r="H77" s="104"/>
      <c r="I77" s="87"/>
    </row>
    <row r="78" spans="1:9">
      <c r="A78" s="72" t="s">
        <v>204</v>
      </c>
      <c r="B78" s="70" t="s">
        <v>205</v>
      </c>
      <c r="C78" s="72" t="s">
        <v>204</v>
      </c>
      <c r="D78" s="100"/>
      <c r="E78" s="70" t="s">
        <v>253</v>
      </c>
      <c r="F78" s="72"/>
      <c r="G78" s="70"/>
      <c r="H78" s="104"/>
      <c r="I78" s="87"/>
    </row>
    <row r="79" spans="1:9">
      <c r="A79" s="72" t="s">
        <v>206</v>
      </c>
      <c r="B79" s="70" t="s">
        <v>207</v>
      </c>
      <c r="C79" s="72" t="s">
        <v>206</v>
      </c>
      <c r="D79" s="100"/>
      <c r="E79" s="70" t="s">
        <v>215</v>
      </c>
      <c r="F79" s="72"/>
      <c r="G79" s="70"/>
      <c r="H79" s="104"/>
      <c r="I79" s="87"/>
    </row>
    <row r="80" spans="1:9">
      <c r="A80" s="72" t="s">
        <v>208</v>
      </c>
      <c r="B80" s="70" t="s">
        <v>209</v>
      </c>
      <c r="C80" s="72" t="s">
        <v>208</v>
      </c>
      <c r="D80" s="100"/>
      <c r="E80" s="70" t="s">
        <v>125</v>
      </c>
      <c r="F80" s="72"/>
      <c r="G80" s="70"/>
      <c r="H80" s="104"/>
      <c r="I80" s="87"/>
    </row>
    <row r="81" spans="1:9">
      <c r="A81" s="89" t="s">
        <v>210</v>
      </c>
      <c r="B81" s="70" t="s">
        <v>211</v>
      </c>
      <c r="C81" s="89" t="s">
        <v>210</v>
      </c>
      <c r="D81" s="98"/>
      <c r="E81" s="70" t="s">
        <v>123</v>
      </c>
      <c r="F81" s="72"/>
      <c r="G81" s="70"/>
      <c r="H81" s="104"/>
      <c r="I81" s="87"/>
    </row>
    <row r="82" spans="1:9">
      <c r="A82" s="72" t="s">
        <v>212</v>
      </c>
      <c r="B82" s="70" t="s">
        <v>213</v>
      </c>
      <c r="C82" s="72" t="s">
        <v>212</v>
      </c>
      <c r="D82" s="100"/>
      <c r="E82" s="70" t="s">
        <v>265</v>
      </c>
      <c r="F82" s="72"/>
      <c r="G82" s="70"/>
      <c r="H82" s="104"/>
      <c r="I82" s="87"/>
    </row>
    <row r="83" spans="1:9">
      <c r="A83" s="72" t="s">
        <v>214</v>
      </c>
      <c r="B83" s="70" t="s">
        <v>215</v>
      </c>
      <c r="C83" s="72" t="s">
        <v>214</v>
      </c>
      <c r="D83" s="100"/>
      <c r="E83" s="70" t="s">
        <v>376</v>
      </c>
      <c r="F83" s="74"/>
      <c r="G83" s="70"/>
      <c r="H83" s="104"/>
      <c r="I83" s="87"/>
    </row>
    <row r="84" spans="1:9">
      <c r="A84" s="72" t="s">
        <v>216</v>
      </c>
      <c r="B84" s="70" t="s">
        <v>217</v>
      </c>
      <c r="C84" s="72" t="s">
        <v>216</v>
      </c>
      <c r="D84" s="100"/>
      <c r="E84" s="70" t="s">
        <v>281</v>
      </c>
      <c r="F84" s="72"/>
      <c r="G84" s="70"/>
      <c r="H84" s="104"/>
      <c r="I84" s="87"/>
    </row>
    <row r="85" spans="1:9">
      <c r="A85" s="72" t="s">
        <v>218</v>
      </c>
      <c r="B85" s="70" t="s">
        <v>219</v>
      </c>
      <c r="C85" s="72" t="s">
        <v>218</v>
      </c>
      <c r="D85" s="100"/>
      <c r="E85" s="70" t="s">
        <v>199</v>
      </c>
      <c r="F85" s="72"/>
      <c r="G85" s="70"/>
      <c r="H85" s="104"/>
      <c r="I85" s="87"/>
    </row>
    <row r="86" spans="1:9">
      <c r="A86" s="72" t="s">
        <v>220</v>
      </c>
      <c r="B86" s="70" t="s">
        <v>221</v>
      </c>
      <c r="C86" s="72" t="s">
        <v>220</v>
      </c>
      <c r="D86" s="100"/>
      <c r="E86" s="70" t="s">
        <v>261</v>
      </c>
      <c r="F86" s="72"/>
      <c r="G86" s="70"/>
      <c r="H86" s="104"/>
      <c r="I86" s="87"/>
    </row>
    <row r="87" spans="1:9">
      <c r="A87" s="89" t="s">
        <v>222</v>
      </c>
      <c r="B87" s="70" t="s">
        <v>223</v>
      </c>
      <c r="C87" s="89" t="s">
        <v>222</v>
      </c>
      <c r="D87" s="98"/>
      <c r="E87" s="70" t="s">
        <v>390</v>
      </c>
      <c r="F87" s="89"/>
      <c r="G87" s="70"/>
      <c r="H87" s="104"/>
      <c r="I87" s="87"/>
    </row>
    <row r="88" spans="1:9">
      <c r="A88" s="72" t="s">
        <v>224</v>
      </c>
      <c r="B88" s="70" t="s">
        <v>225</v>
      </c>
      <c r="C88" s="72" t="s">
        <v>224</v>
      </c>
      <c r="D88" s="100"/>
      <c r="E88" s="70" t="s">
        <v>273</v>
      </c>
      <c r="F88" s="72"/>
      <c r="G88" s="70"/>
      <c r="H88" s="104"/>
      <c r="I88" s="87"/>
    </row>
    <row r="89" spans="1:9">
      <c r="A89" s="72" t="s">
        <v>226</v>
      </c>
      <c r="B89" s="70" t="s">
        <v>227</v>
      </c>
      <c r="C89" s="72" t="s">
        <v>226</v>
      </c>
      <c r="D89" s="100"/>
      <c r="E89" s="70" t="s">
        <v>119</v>
      </c>
      <c r="F89" s="72"/>
      <c r="G89" s="70"/>
      <c r="H89" s="104"/>
      <c r="I89" s="87"/>
    </row>
    <row r="90" spans="1:9">
      <c r="A90" s="72" t="s">
        <v>228</v>
      </c>
      <c r="B90" s="70" t="s">
        <v>229</v>
      </c>
      <c r="C90" s="72" t="s">
        <v>228</v>
      </c>
      <c r="D90" s="100"/>
      <c r="E90" s="70" t="s">
        <v>305</v>
      </c>
      <c r="F90" s="72"/>
      <c r="G90" s="70"/>
      <c r="H90" s="104"/>
      <c r="I90" s="87"/>
    </row>
    <row r="91" spans="1:9">
      <c r="A91" s="90" t="s">
        <v>230</v>
      </c>
      <c r="B91" s="70" t="s">
        <v>231</v>
      </c>
      <c r="C91" s="90" t="s">
        <v>230</v>
      </c>
      <c r="D91" s="98"/>
      <c r="E91" s="70" t="s">
        <v>179</v>
      </c>
      <c r="F91" s="107"/>
      <c r="G91" s="70"/>
      <c r="H91" s="104"/>
      <c r="I91" s="87"/>
    </row>
    <row r="92" spans="1:9">
      <c r="A92" s="72" t="s">
        <v>232</v>
      </c>
      <c r="B92" s="70" t="s">
        <v>233</v>
      </c>
      <c r="C92" s="72" t="s">
        <v>232</v>
      </c>
      <c r="D92" s="100"/>
      <c r="E92" s="70" t="s">
        <v>181</v>
      </c>
      <c r="F92" s="72"/>
      <c r="G92" s="70"/>
      <c r="H92" s="104"/>
      <c r="I92" s="87"/>
    </row>
    <row r="93" spans="1:9">
      <c r="A93" s="72" t="s">
        <v>234</v>
      </c>
      <c r="B93" s="70" t="s">
        <v>235</v>
      </c>
      <c r="C93" s="72" t="s">
        <v>234</v>
      </c>
      <c r="D93" s="100"/>
      <c r="E93" s="70" t="s">
        <v>249</v>
      </c>
      <c r="F93" s="72"/>
      <c r="G93" s="70"/>
      <c r="H93" s="104"/>
      <c r="I93" s="87"/>
    </row>
    <row r="94" spans="1:9">
      <c r="A94" s="72" t="s">
        <v>236</v>
      </c>
      <c r="B94" s="70" t="s">
        <v>237</v>
      </c>
      <c r="C94" s="72" t="s">
        <v>236</v>
      </c>
      <c r="D94" s="100"/>
      <c r="E94" s="70" t="s">
        <v>321</v>
      </c>
      <c r="F94" s="72"/>
      <c r="G94" s="70"/>
      <c r="H94" s="104"/>
      <c r="I94" s="87"/>
    </row>
    <row r="95" spans="1:9">
      <c r="A95" s="72" t="s">
        <v>238</v>
      </c>
      <c r="B95" s="70" t="s">
        <v>239</v>
      </c>
      <c r="C95" s="72" t="s">
        <v>238</v>
      </c>
      <c r="D95" s="100"/>
      <c r="E95" s="70" t="s">
        <v>251</v>
      </c>
      <c r="F95" s="72"/>
      <c r="G95" s="70"/>
      <c r="H95" s="104"/>
      <c r="I95" s="87"/>
    </row>
    <row r="96" spans="1:9">
      <c r="A96" s="72" t="s">
        <v>240</v>
      </c>
      <c r="B96" s="70" t="s">
        <v>241</v>
      </c>
      <c r="C96" s="72" t="s">
        <v>240</v>
      </c>
      <c r="D96" s="100"/>
      <c r="E96" s="70" t="s">
        <v>323</v>
      </c>
      <c r="F96" s="73"/>
      <c r="G96" s="70"/>
      <c r="H96" s="104"/>
      <c r="I96" s="87"/>
    </row>
    <row r="97" spans="1:9">
      <c r="A97" s="72" t="s">
        <v>242</v>
      </c>
      <c r="B97" s="70" t="s">
        <v>243</v>
      </c>
      <c r="C97" s="72" t="s">
        <v>242</v>
      </c>
      <c r="D97" s="100"/>
      <c r="E97" s="70" t="s">
        <v>271</v>
      </c>
      <c r="F97" s="72"/>
      <c r="G97" s="70"/>
      <c r="H97" s="104"/>
      <c r="I97" s="87"/>
    </row>
    <row r="98" spans="1:9">
      <c r="A98" s="72" t="s">
        <v>244</v>
      </c>
      <c r="B98" s="70" t="s">
        <v>245</v>
      </c>
      <c r="C98" s="72" t="s">
        <v>244</v>
      </c>
      <c r="D98" s="100"/>
      <c r="E98" s="70" t="s">
        <v>534</v>
      </c>
      <c r="F98" s="89"/>
      <c r="G98" s="70"/>
      <c r="H98" s="104"/>
      <c r="I98" s="87"/>
    </row>
    <row r="99" spans="1:9">
      <c r="A99" s="72" t="s">
        <v>246</v>
      </c>
      <c r="B99" s="70" t="s">
        <v>247</v>
      </c>
      <c r="C99" s="72" t="s">
        <v>246</v>
      </c>
      <c r="D99" s="100"/>
      <c r="E99" s="70" t="s">
        <v>299</v>
      </c>
      <c r="F99" s="72"/>
      <c r="G99" s="70"/>
      <c r="H99" s="104"/>
      <c r="I99" s="87"/>
    </row>
    <row r="100" spans="1:9">
      <c r="A100" s="72" t="s">
        <v>248</v>
      </c>
      <c r="B100" s="70" t="s">
        <v>249</v>
      </c>
      <c r="C100" s="72" t="s">
        <v>248</v>
      </c>
      <c r="D100" s="100"/>
      <c r="E100" s="70" t="s">
        <v>139</v>
      </c>
      <c r="F100" s="89"/>
      <c r="G100" s="70"/>
      <c r="H100" s="104"/>
      <c r="I100" s="87"/>
    </row>
    <row r="101" spans="1:9">
      <c r="A101" s="72" t="s">
        <v>250</v>
      </c>
      <c r="B101" s="70" t="s">
        <v>251</v>
      </c>
      <c r="C101" s="72" t="s">
        <v>250</v>
      </c>
      <c r="D101" s="100"/>
      <c r="E101" s="70" t="s">
        <v>141</v>
      </c>
      <c r="F101" s="72"/>
      <c r="G101" s="70"/>
      <c r="H101" s="104"/>
      <c r="I101" s="87"/>
    </row>
    <row r="102" spans="1:9">
      <c r="A102" s="72" t="s">
        <v>252</v>
      </c>
      <c r="B102" s="70" t="s">
        <v>253</v>
      </c>
      <c r="C102" s="72" t="s">
        <v>252</v>
      </c>
      <c r="D102" s="100"/>
      <c r="E102" s="70" t="s">
        <v>117</v>
      </c>
      <c r="F102" s="72"/>
      <c r="G102" s="70"/>
      <c r="H102" s="104"/>
      <c r="I102" s="87"/>
    </row>
    <row r="103" spans="1:9">
      <c r="A103" s="72" t="s">
        <v>254</v>
      </c>
      <c r="B103" s="70" t="s">
        <v>255</v>
      </c>
      <c r="C103" s="72" t="s">
        <v>254</v>
      </c>
      <c r="D103" s="100"/>
      <c r="E103" s="70" t="s">
        <v>147</v>
      </c>
      <c r="F103" s="89"/>
      <c r="G103" s="70"/>
      <c r="H103" s="104"/>
      <c r="I103" s="87"/>
    </row>
    <row r="104" spans="1:9">
      <c r="A104" s="72" t="s">
        <v>256</v>
      </c>
      <c r="B104" s="70" t="s">
        <v>257</v>
      </c>
      <c r="C104" s="72" t="s">
        <v>256</v>
      </c>
      <c r="D104" s="100"/>
      <c r="E104" s="70" t="s">
        <v>115</v>
      </c>
      <c r="F104" s="72"/>
      <c r="G104" s="70"/>
      <c r="H104" s="104"/>
      <c r="I104" s="87"/>
    </row>
    <row r="105" spans="1:9">
      <c r="A105" s="72" t="s">
        <v>258</v>
      </c>
      <c r="B105" s="70" t="s">
        <v>259</v>
      </c>
      <c r="C105" s="72" t="s">
        <v>258</v>
      </c>
      <c r="D105" s="100"/>
      <c r="E105" s="70" t="s">
        <v>145</v>
      </c>
      <c r="F105" s="89"/>
      <c r="G105" s="70"/>
      <c r="H105" s="104"/>
      <c r="I105" s="87"/>
    </row>
    <row r="106" spans="1:9">
      <c r="A106" s="72" t="s">
        <v>260</v>
      </c>
      <c r="B106" s="70" t="s">
        <v>261</v>
      </c>
      <c r="C106" s="72" t="s">
        <v>260</v>
      </c>
      <c r="D106" s="100"/>
      <c r="E106" s="86" t="s">
        <v>580</v>
      </c>
      <c r="F106" s="74"/>
      <c r="G106" s="70"/>
      <c r="H106" s="104"/>
      <c r="I106" s="87"/>
    </row>
    <row r="107" spans="1:9">
      <c r="A107" s="72" t="s">
        <v>262</v>
      </c>
      <c r="B107" s="70" t="s">
        <v>263</v>
      </c>
      <c r="C107" s="72" t="s">
        <v>262</v>
      </c>
      <c r="D107" s="100"/>
      <c r="E107" s="86" t="s">
        <v>597</v>
      </c>
      <c r="F107" s="74"/>
      <c r="G107" s="70"/>
      <c r="H107" s="104"/>
      <c r="I107" s="87"/>
    </row>
    <row r="108" spans="1:9">
      <c r="A108" s="72" t="s">
        <v>264</v>
      </c>
      <c r="B108" s="70" t="s">
        <v>265</v>
      </c>
      <c r="C108" s="72" t="s">
        <v>264</v>
      </c>
      <c r="D108" s="100"/>
      <c r="E108" s="70" t="s">
        <v>121</v>
      </c>
      <c r="F108" s="72"/>
      <c r="G108" s="70"/>
      <c r="H108" s="104"/>
      <c r="I108" s="87"/>
    </row>
    <row r="109" spans="1:9">
      <c r="A109" s="72" t="s">
        <v>266</v>
      </c>
      <c r="B109" s="70" t="s">
        <v>267</v>
      </c>
      <c r="C109" s="72" t="s">
        <v>266</v>
      </c>
      <c r="D109" s="100"/>
      <c r="E109" s="70" t="s">
        <v>131</v>
      </c>
      <c r="F109" s="72"/>
      <c r="G109" s="70"/>
      <c r="H109" s="104"/>
      <c r="I109" s="87"/>
    </row>
    <row r="110" spans="1:9">
      <c r="A110" s="89" t="s">
        <v>268</v>
      </c>
      <c r="B110" s="70" t="s">
        <v>269</v>
      </c>
      <c r="C110" s="89" t="s">
        <v>268</v>
      </c>
      <c r="D110" s="98"/>
      <c r="E110" s="70" t="s">
        <v>550</v>
      </c>
      <c r="F110" s="89"/>
      <c r="G110" s="70"/>
      <c r="H110" s="104"/>
      <c r="I110" s="87"/>
    </row>
    <row r="111" spans="1:9">
      <c r="A111" s="72" t="s">
        <v>270</v>
      </c>
      <c r="B111" s="70" t="s">
        <v>271</v>
      </c>
      <c r="C111" s="72" t="s">
        <v>270</v>
      </c>
      <c r="D111" s="100"/>
      <c r="E111" s="70" t="s">
        <v>554</v>
      </c>
      <c r="F111" s="89"/>
      <c r="G111" s="70"/>
      <c r="H111" s="104"/>
      <c r="I111" s="87"/>
    </row>
    <row r="112" spans="1:9">
      <c r="A112" s="72" t="s">
        <v>272</v>
      </c>
      <c r="B112" s="70" t="s">
        <v>273</v>
      </c>
      <c r="C112" s="72" t="s">
        <v>272</v>
      </c>
      <c r="D112" s="100"/>
      <c r="E112" s="86" t="s">
        <v>577</v>
      </c>
      <c r="F112" s="74"/>
      <c r="G112" s="70"/>
      <c r="H112" s="104"/>
      <c r="I112" s="87"/>
    </row>
    <row r="113" spans="1:9">
      <c r="A113" s="72" t="s">
        <v>274</v>
      </c>
      <c r="B113" s="70" t="s">
        <v>275</v>
      </c>
      <c r="C113" s="72" t="s">
        <v>274</v>
      </c>
      <c r="D113" s="100"/>
      <c r="E113" s="92" t="s">
        <v>650</v>
      </c>
      <c r="F113" s="110"/>
      <c r="G113" s="70"/>
      <c r="H113" s="104"/>
      <c r="I113" s="87"/>
    </row>
    <row r="114" spans="1:9">
      <c r="A114" s="89" t="s">
        <v>276</v>
      </c>
      <c r="B114" s="70" t="s">
        <v>277</v>
      </c>
      <c r="C114" s="89" t="s">
        <v>276</v>
      </c>
      <c r="D114" s="98"/>
      <c r="E114" s="70" t="s">
        <v>556</v>
      </c>
      <c r="F114" s="72"/>
      <c r="G114" s="70"/>
      <c r="H114" s="104"/>
      <c r="I114" s="87"/>
    </row>
    <row r="115" spans="1:9">
      <c r="A115" s="72" t="s">
        <v>278</v>
      </c>
      <c r="B115" s="70" t="s">
        <v>279</v>
      </c>
      <c r="C115" s="72" t="s">
        <v>278</v>
      </c>
      <c r="D115" s="100"/>
      <c r="E115" s="70" t="s">
        <v>486</v>
      </c>
      <c r="F115" s="89"/>
      <c r="G115" s="70"/>
      <c r="H115" s="104"/>
      <c r="I115" s="87"/>
    </row>
    <row r="116" spans="1:9">
      <c r="A116" s="72" t="s">
        <v>280</v>
      </c>
      <c r="B116" s="70" t="s">
        <v>281</v>
      </c>
      <c r="C116" s="72" t="s">
        <v>280</v>
      </c>
      <c r="D116" s="100"/>
      <c r="E116" s="70" t="s">
        <v>540</v>
      </c>
      <c r="F116" s="91"/>
      <c r="G116" s="70"/>
      <c r="H116" s="104"/>
      <c r="I116" s="87"/>
    </row>
    <row r="117" spans="1:9">
      <c r="A117" s="72" t="s">
        <v>282</v>
      </c>
      <c r="B117" s="70" t="s">
        <v>283</v>
      </c>
      <c r="C117" s="72" t="s">
        <v>282</v>
      </c>
      <c r="D117" s="100"/>
      <c r="E117" s="70" t="s">
        <v>544</v>
      </c>
      <c r="F117" s="91"/>
      <c r="G117" s="70"/>
      <c r="H117" s="104"/>
      <c r="I117" s="87"/>
    </row>
    <row r="118" spans="1:9">
      <c r="A118" s="72" t="s">
        <v>284</v>
      </c>
      <c r="B118" s="70" t="s">
        <v>285</v>
      </c>
      <c r="C118" s="72" t="s">
        <v>284</v>
      </c>
      <c r="D118" s="100"/>
      <c r="E118" s="70" t="s">
        <v>542</v>
      </c>
      <c r="F118" s="91"/>
      <c r="G118" s="70"/>
      <c r="H118" s="104"/>
      <c r="I118" s="87"/>
    </row>
    <row r="119" spans="1:9">
      <c r="A119" s="72" t="s">
        <v>286</v>
      </c>
      <c r="B119" s="70" t="s">
        <v>287</v>
      </c>
      <c r="C119" s="72" t="s">
        <v>286</v>
      </c>
      <c r="D119" s="100"/>
      <c r="E119" s="70" t="s">
        <v>444</v>
      </c>
      <c r="F119" s="73"/>
      <c r="G119" s="70"/>
      <c r="H119" s="104"/>
      <c r="I119" s="87"/>
    </row>
    <row r="120" spans="1:9">
      <c r="A120" s="89" t="s">
        <v>288</v>
      </c>
      <c r="B120" s="70" t="s">
        <v>289</v>
      </c>
      <c r="C120" s="89" t="s">
        <v>288</v>
      </c>
      <c r="D120" s="98"/>
      <c r="E120" s="70" t="s">
        <v>462</v>
      </c>
      <c r="F120" s="89"/>
      <c r="G120" s="70"/>
      <c r="H120" s="104"/>
      <c r="I120" s="87"/>
    </row>
    <row r="121" spans="1:9">
      <c r="A121" s="72" t="s">
        <v>290</v>
      </c>
      <c r="B121" s="70" t="s">
        <v>291</v>
      </c>
      <c r="C121" s="72" t="s">
        <v>290</v>
      </c>
      <c r="D121" s="100"/>
      <c r="E121" s="70" t="s">
        <v>113</v>
      </c>
      <c r="F121" s="72"/>
      <c r="G121" s="70"/>
      <c r="H121" s="104"/>
      <c r="I121" s="87"/>
    </row>
    <row r="122" spans="1:9">
      <c r="A122" s="72" t="s">
        <v>292</v>
      </c>
      <c r="B122" s="70" t="s">
        <v>293</v>
      </c>
      <c r="C122" s="72" t="s">
        <v>292</v>
      </c>
      <c r="D122" s="100"/>
      <c r="E122" s="86" t="s">
        <v>594</v>
      </c>
      <c r="F122" s="74"/>
      <c r="G122" s="70"/>
      <c r="H122" s="104"/>
      <c r="I122" s="87"/>
    </row>
    <row r="123" spans="1:9">
      <c r="A123" s="72" t="s">
        <v>294</v>
      </c>
      <c r="B123" s="70" t="s">
        <v>295</v>
      </c>
      <c r="C123" s="72" t="s">
        <v>294</v>
      </c>
      <c r="D123" s="100"/>
      <c r="E123" s="92" t="s">
        <v>647</v>
      </c>
      <c r="F123" s="110"/>
      <c r="G123" s="70"/>
      <c r="H123" s="104"/>
      <c r="I123" s="87"/>
    </row>
    <row r="124" spans="1:9">
      <c r="A124" s="72" t="s">
        <v>296</v>
      </c>
      <c r="B124" s="70" t="s">
        <v>297</v>
      </c>
      <c r="C124" s="72" t="s">
        <v>296</v>
      </c>
      <c r="D124" s="100"/>
      <c r="E124" s="92" t="s">
        <v>654</v>
      </c>
      <c r="F124" s="110"/>
      <c r="G124" s="70"/>
      <c r="H124" s="104"/>
      <c r="I124" s="87"/>
    </row>
    <row r="125" spans="1:9">
      <c r="A125" s="72" t="s">
        <v>298</v>
      </c>
      <c r="B125" s="70" t="s">
        <v>299</v>
      </c>
      <c r="C125" s="72" t="s">
        <v>298</v>
      </c>
      <c r="D125" s="100"/>
      <c r="E125" s="70" t="s">
        <v>61</v>
      </c>
      <c r="F125" s="89"/>
      <c r="G125" s="70"/>
      <c r="H125" s="104"/>
      <c r="I125" s="87"/>
    </row>
    <row r="126" spans="1:9">
      <c r="A126" s="72" t="s">
        <v>300</v>
      </c>
      <c r="B126" s="70" t="s">
        <v>301</v>
      </c>
      <c r="C126" s="72" t="s">
        <v>300</v>
      </c>
      <c r="D126" s="100"/>
      <c r="E126" s="70" t="s">
        <v>63</v>
      </c>
      <c r="F126" s="72"/>
      <c r="G126" s="70"/>
      <c r="H126" s="104"/>
      <c r="I126" s="87"/>
    </row>
    <row r="127" spans="1:9">
      <c r="A127" s="72" t="s">
        <v>302</v>
      </c>
      <c r="B127" s="70" t="s">
        <v>303</v>
      </c>
      <c r="C127" s="72" t="s">
        <v>302</v>
      </c>
      <c r="D127" s="100"/>
      <c r="E127" s="70" t="s">
        <v>59</v>
      </c>
      <c r="F127" s="72"/>
      <c r="G127" s="70"/>
      <c r="H127" s="104"/>
      <c r="I127" s="87"/>
    </row>
    <row r="128" spans="1:9">
      <c r="A128" s="72" t="s">
        <v>304</v>
      </c>
      <c r="B128" s="70" t="s">
        <v>305</v>
      </c>
      <c r="C128" s="72" t="s">
        <v>304</v>
      </c>
      <c r="D128" s="100"/>
      <c r="E128" s="70" t="s">
        <v>65</v>
      </c>
      <c r="F128" s="72"/>
      <c r="G128" s="70"/>
      <c r="H128" s="104"/>
      <c r="I128" s="87"/>
    </row>
    <row r="129" spans="1:9">
      <c r="A129" s="72" t="s">
        <v>306</v>
      </c>
      <c r="B129" s="70" t="s">
        <v>307</v>
      </c>
      <c r="C129" s="72" t="s">
        <v>306</v>
      </c>
      <c r="D129" s="100"/>
      <c r="E129" s="70" t="s">
        <v>137</v>
      </c>
      <c r="F129" s="72"/>
      <c r="G129" s="70"/>
      <c r="H129" s="104"/>
      <c r="I129" s="87"/>
    </row>
    <row r="130" spans="1:9">
      <c r="A130" s="72" t="s">
        <v>308</v>
      </c>
      <c r="B130" s="70" t="s">
        <v>309</v>
      </c>
      <c r="C130" s="72" t="s">
        <v>308</v>
      </c>
      <c r="D130" s="100"/>
      <c r="E130" s="86" t="s">
        <v>593</v>
      </c>
      <c r="F130" s="74"/>
      <c r="G130" s="70"/>
      <c r="H130" s="104"/>
      <c r="I130" s="87"/>
    </row>
    <row r="131" spans="1:9">
      <c r="A131" s="73" t="s">
        <v>310</v>
      </c>
      <c r="B131" s="70" t="s">
        <v>311</v>
      </c>
      <c r="C131" s="73" t="s">
        <v>310</v>
      </c>
      <c r="D131" s="101"/>
      <c r="E131" s="70" t="s">
        <v>57</v>
      </c>
      <c r="F131" s="72"/>
      <c r="G131" s="70"/>
      <c r="H131" s="104"/>
      <c r="I131" s="87"/>
    </row>
    <row r="132" spans="1:9">
      <c r="A132" s="73" t="s">
        <v>312</v>
      </c>
      <c r="B132" s="70" t="s">
        <v>313</v>
      </c>
      <c r="C132" s="73" t="s">
        <v>312</v>
      </c>
      <c r="D132" s="101"/>
      <c r="E132" s="70" t="s">
        <v>69</v>
      </c>
      <c r="F132" s="89"/>
      <c r="G132" s="70"/>
      <c r="H132" s="104"/>
      <c r="I132" s="87"/>
    </row>
    <row r="133" spans="1:9">
      <c r="A133" s="73" t="s">
        <v>314</v>
      </c>
      <c r="B133" s="70" t="s">
        <v>315</v>
      </c>
      <c r="C133" s="73" t="s">
        <v>314</v>
      </c>
      <c r="D133" s="101"/>
      <c r="E133" s="70" t="s">
        <v>133</v>
      </c>
      <c r="F133" s="72"/>
      <c r="G133" s="70"/>
      <c r="H133" s="104"/>
      <c r="I133" s="87"/>
    </row>
    <row r="134" spans="1:9">
      <c r="A134" s="73" t="s">
        <v>316</v>
      </c>
      <c r="B134" s="70" t="s">
        <v>317</v>
      </c>
      <c r="C134" s="73" t="s">
        <v>316</v>
      </c>
      <c r="D134" s="101"/>
      <c r="E134" s="70" t="s">
        <v>143</v>
      </c>
      <c r="F134" s="72"/>
      <c r="G134" s="70"/>
      <c r="H134" s="104"/>
      <c r="I134" s="87"/>
    </row>
    <row r="135" spans="1:9">
      <c r="A135" s="73" t="s">
        <v>318</v>
      </c>
      <c r="B135" s="70" t="s">
        <v>319</v>
      </c>
      <c r="C135" s="73" t="s">
        <v>318</v>
      </c>
      <c r="D135" s="101"/>
      <c r="E135" s="70" t="s">
        <v>135</v>
      </c>
      <c r="F135" s="72"/>
      <c r="G135" s="70"/>
      <c r="H135" s="104"/>
      <c r="I135" s="87"/>
    </row>
    <row r="136" spans="1:9">
      <c r="A136" s="72" t="s">
        <v>320</v>
      </c>
      <c r="B136" s="70" t="s">
        <v>321</v>
      </c>
      <c r="C136" s="72" t="s">
        <v>320</v>
      </c>
      <c r="D136" s="100"/>
      <c r="E136" s="70" t="s">
        <v>149</v>
      </c>
      <c r="F136" s="89"/>
      <c r="G136" s="70"/>
      <c r="H136" s="104"/>
      <c r="I136" s="87"/>
    </row>
    <row r="137" spans="1:9">
      <c r="A137" s="73" t="s">
        <v>322</v>
      </c>
      <c r="B137" s="70" t="s">
        <v>323</v>
      </c>
      <c r="C137" s="73" t="s">
        <v>322</v>
      </c>
      <c r="D137" s="101"/>
      <c r="E137" s="70" t="s">
        <v>151</v>
      </c>
      <c r="F137" s="89"/>
      <c r="G137" s="70"/>
      <c r="H137" s="104"/>
      <c r="I137" s="87"/>
    </row>
    <row r="138" spans="1:9">
      <c r="A138" s="89" t="s">
        <v>324</v>
      </c>
      <c r="B138" s="70" t="s">
        <v>325</v>
      </c>
      <c r="C138" s="89" t="s">
        <v>324</v>
      </c>
      <c r="D138" s="98"/>
      <c r="E138" s="70" t="s">
        <v>325</v>
      </c>
      <c r="F138" s="89"/>
      <c r="G138" s="70"/>
      <c r="H138" s="104"/>
      <c r="I138" s="87"/>
    </row>
    <row r="139" spans="1:9">
      <c r="A139" s="73" t="s">
        <v>326</v>
      </c>
      <c r="B139" s="70" t="s">
        <v>327</v>
      </c>
      <c r="C139" s="73" t="s">
        <v>326</v>
      </c>
      <c r="D139" s="101"/>
      <c r="E139" s="70" t="s">
        <v>402</v>
      </c>
      <c r="F139" s="89"/>
      <c r="G139" s="70"/>
      <c r="H139" s="104"/>
      <c r="I139" s="87"/>
    </row>
    <row r="140" spans="1:9">
      <c r="A140" s="89" t="s">
        <v>328</v>
      </c>
      <c r="B140" s="70" t="s">
        <v>329</v>
      </c>
      <c r="C140" s="89" t="s">
        <v>328</v>
      </c>
      <c r="D140" s="98"/>
      <c r="E140" s="70" t="s">
        <v>418</v>
      </c>
      <c r="F140" s="89"/>
      <c r="G140" s="70"/>
      <c r="H140" s="104"/>
      <c r="I140" s="87"/>
    </row>
    <row r="141" spans="1:9">
      <c r="A141" s="73" t="s">
        <v>330</v>
      </c>
      <c r="B141" s="70" t="s">
        <v>331</v>
      </c>
      <c r="C141" s="73" t="s">
        <v>330</v>
      </c>
      <c r="D141" s="101"/>
      <c r="E141" s="70" t="s">
        <v>315</v>
      </c>
      <c r="F141" s="73"/>
      <c r="G141" s="70"/>
      <c r="H141" s="104"/>
      <c r="I141" s="87"/>
    </row>
    <row r="142" spans="1:9">
      <c r="A142" s="89" t="s">
        <v>332</v>
      </c>
      <c r="B142" s="70" t="s">
        <v>333</v>
      </c>
      <c r="C142" s="89" t="s">
        <v>332</v>
      </c>
      <c r="D142" s="98"/>
      <c r="E142" s="70" t="s">
        <v>213</v>
      </c>
      <c r="F142" s="72"/>
      <c r="G142" s="70"/>
      <c r="H142" s="104"/>
      <c r="I142" s="87"/>
    </row>
    <row r="143" spans="1:9">
      <c r="A143" s="74" t="s">
        <v>334</v>
      </c>
      <c r="B143" s="70" t="s">
        <v>335</v>
      </c>
      <c r="C143" s="74" t="s">
        <v>334</v>
      </c>
      <c r="D143" s="102"/>
      <c r="E143" s="70" t="s">
        <v>504</v>
      </c>
      <c r="F143" s="72"/>
      <c r="G143" s="70"/>
      <c r="H143" s="104"/>
      <c r="I143" s="87"/>
    </row>
    <row r="144" spans="1:9">
      <c r="A144" s="73" t="s">
        <v>336</v>
      </c>
      <c r="B144" s="70" t="s">
        <v>337</v>
      </c>
      <c r="C144" s="73" t="s">
        <v>336</v>
      </c>
      <c r="D144" s="101"/>
      <c r="E144" s="70" t="s">
        <v>510</v>
      </c>
      <c r="F144" s="89"/>
      <c r="G144" s="70"/>
      <c r="H144" s="104"/>
      <c r="I144" s="87"/>
    </row>
    <row r="145" spans="1:9">
      <c r="A145" s="73" t="s">
        <v>338</v>
      </c>
      <c r="B145" s="70" t="s">
        <v>339</v>
      </c>
      <c r="C145" s="73" t="s">
        <v>338</v>
      </c>
      <c r="D145" s="101"/>
      <c r="E145" s="70" t="s">
        <v>235</v>
      </c>
      <c r="F145" s="72"/>
      <c r="G145" s="70"/>
      <c r="H145" s="104"/>
      <c r="I145" s="87"/>
    </row>
    <row r="146" spans="1:9">
      <c r="A146" s="73" t="s">
        <v>340</v>
      </c>
      <c r="B146" s="70" t="s">
        <v>341</v>
      </c>
      <c r="C146" s="73" t="s">
        <v>340</v>
      </c>
      <c r="D146" s="101"/>
      <c r="E146" s="70" t="s">
        <v>335</v>
      </c>
      <c r="F146" s="74"/>
      <c r="G146" s="70"/>
      <c r="H146" s="104"/>
      <c r="I146" s="87"/>
    </row>
    <row r="147" spans="1:9">
      <c r="A147" s="73" t="s">
        <v>342</v>
      </c>
      <c r="B147" s="70" t="s">
        <v>343</v>
      </c>
      <c r="C147" s="73" t="s">
        <v>342</v>
      </c>
      <c r="D147" s="101"/>
      <c r="E147" s="70" t="s">
        <v>319</v>
      </c>
      <c r="F147" s="73"/>
      <c r="G147" s="70"/>
      <c r="H147" s="104"/>
      <c r="I147" s="87"/>
    </row>
    <row r="148" spans="1:9">
      <c r="A148" s="89" t="s">
        <v>344</v>
      </c>
      <c r="B148" s="70" t="s">
        <v>345</v>
      </c>
      <c r="C148" s="89" t="s">
        <v>344</v>
      </c>
      <c r="D148" s="98"/>
      <c r="E148" s="70" t="s">
        <v>406</v>
      </c>
      <c r="F148" s="89"/>
      <c r="G148" s="70"/>
      <c r="H148" s="104"/>
      <c r="I148" s="87"/>
    </row>
    <row r="149" spans="1:9">
      <c r="A149" s="73" t="s">
        <v>346</v>
      </c>
      <c r="B149" s="70" t="s">
        <v>347</v>
      </c>
      <c r="C149" s="73" t="s">
        <v>346</v>
      </c>
      <c r="D149" s="101"/>
      <c r="E149" s="70" t="s">
        <v>536</v>
      </c>
      <c r="F149" s="91"/>
      <c r="G149" s="70"/>
      <c r="H149" s="104"/>
      <c r="I149" s="87"/>
    </row>
    <row r="150" spans="1:9">
      <c r="A150" s="73" t="s">
        <v>348</v>
      </c>
      <c r="B150" s="70" t="s">
        <v>349</v>
      </c>
      <c r="C150" s="73" t="s">
        <v>348</v>
      </c>
      <c r="D150" s="101"/>
      <c r="E150" s="70" t="s">
        <v>526</v>
      </c>
      <c r="F150" s="91"/>
      <c r="G150" s="70"/>
      <c r="H150" s="104"/>
      <c r="I150" s="87"/>
    </row>
    <row r="151" spans="1:9">
      <c r="A151" s="73" t="s">
        <v>350</v>
      </c>
      <c r="B151" s="70" t="s">
        <v>351</v>
      </c>
      <c r="C151" s="73" t="s">
        <v>350</v>
      </c>
      <c r="D151" s="101"/>
      <c r="E151" s="70" t="s">
        <v>516</v>
      </c>
      <c r="F151" s="91"/>
      <c r="G151" s="70"/>
      <c r="H151" s="104"/>
      <c r="I151" s="87"/>
    </row>
    <row r="152" spans="1:9">
      <c r="A152" s="89" t="s">
        <v>352</v>
      </c>
      <c r="B152" s="70" t="s">
        <v>353</v>
      </c>
      <c r="C152" s="89" t="s">
        <v>352</v>
      </c>
      <c r="D152" s="98"/>
      <c r="E152" s="70" t="s">
        <v>520</v>
      </c>
      <c r="F152" s="91"/>
      <c r="G152" s="70"/>
      <c r="H152" s="104"/>
      <c r="I152" s="87"/>
    </row>
    <row r="153" spans="1:9">
      <c r="A153" s="73" t="s">
        <v>354</v>
      </c>
      <c r="B153" s="70" t="s">
        <v>355</v>
      </c>
      <c r="C153" s="73" t="s">
        <v>354</v>
      </c>
      <c r="D153" s="101"/>
      <c r="E153" s="70" t="s">
        <v>524</v>
      </c>
      <c r="F153" s="91"/>
      <c r="G153" s="70"/>
      <c r="H153" s="104"/>
      <c r="I153" s="87"/>
    </row>
    <row r="154" spans="1:9">
      <c r="A154" s="73" t="s">
        <v>356</v>
      </c>
      <c r="B154" s="70" t="s">
        <v>357</v>
      </c>
      <c r="C154" s="73" t="s">
        <v>356</v>
      </c>
      <c r="D154" s="101"/>
      <c r="E154" s="70" t="s">
        <v>518</v>
      </c>
      <c r="F154" s="91"/>
      <c r="G154" s="70"/>
      <c r="H154" s="104"/>
      <c r="I154" s="87"/>
    </row>
    <row r="155" spans="1:9">
      <c r="A155" s="73" t="s">
        <v>358</v>
      </c>
      <c r="B155" s="70" t="s">
        <v>359</v>
      </c>
      <c r="C155" s="73" t="s">
        <v>358</v>
      </c>
      <c r="D155" s="101"/>
      <c r="E155" s="70" t="s">
        <v>528</v>
      </c>
      <c r="F155" s="91"/>
      <c r="G155" s="70"/>
      <c r="H155" s="104"/>
      <c r="I155" s="87"/>
    </row>
    <row r="156" spans="1:9">
      <c r="A156" s="73" t="s">
        <v>360</v>
      </c>
      <c r="B156" s="70" t="s">
        <v>361</v>
      </c>
      <c r="C156" s="73" t="s">
        <v>360</v>
      </c>
      <c r="D156" s="101"/>
      <c r="E156" s="70" t="s">
        <v>93</v>
      </c>
      <c r="F156" s="72"/>
      <c r="G156" s="70"/>
      <c r="H156" s="104"/>
      <c r="I156" s="87"/>
    </row>
    <row r="157" spans="1:9">
      <c r="A157" s="89" t="s">
        <v>362</v>
      </c>
      <c r="B157" s="70" t="s">
        <v>49</v>
      </c>
      <c r="C157" s="89" t="s">
        <v>362</v>
      </c>
      <c r="D157" s="98"/>
      <c r="E157" s="70" t="s">
        <v>187</v>
      </c>
      <c r="F157" s="72"/>
      <c r="G157" s="70"/>
      <c r="H157" s="104"/>
      <c r="I157" s="87"/>
    </row>
    <row r="158" spans="1:9">
      <c r="A158" s="89" t="s">
        <v>363</v>
      </c>
      <c r="B158" s="70" t="s">
        <v>364</v>
      </c>
      <c r="C158" s="89" t="s">
        <v>363</v>
      </c>
      <c r="D158" s="98"/>
      <c r="E158" s="70" t="s">
        <v>370</v>
      </c>
      <c r="F158" s="74"/>
      <c r="G158" s="70"/>
      <c r="H158" s="104"/>
      <c r="I158" s="87"/>
    </row>
    <row r="159" spans="1:9">
      <c r="A159" s="89" t="s">
        <v>365</v>
      </c>
      <c r="B159" s="70" t="s">
        <v>366</v>
      </c>
      <c r="C159" s="89" t="s">
        <v>365</v>
      </c>
      <c r="D159" s="98"/>
      <c r="E159" s="70" t="s">
        <v>530</v>
      </c>
      <c r="F159" s="91"/>
      <c r="G159" s="70"/>
      <c r="H159" s="104"/>
      <c r="I159" s="87"/>
    </row>
    <row r="160" spans="1:9">
      <c r="A160" s="89" t="s">
        <v>367</v>
      </c>
      <c r="B160" s="70" t="s">
        <v>368</v>
      </c>
      <c r="C160" s="89" t="s">
        <v>367</v>
      </c>
      <c r="D160" s="98"/>
      <c r="E160" s="86" t="s">
        <v>595</v>
      </c>
      <c r="F160" s="74"/>
      <c r="G160" s="70"/>
      <c r="H160" s="104"/>
      <c r="I160" s="87"/>
    </row>
    <row r="161" spans="1:9">
      <c r="A161" s="74" t="s">
        <v>369</v>
      </c>
      <c r="B161" s="70" t="s">
        <v>370</v>
      </c>
      <c r="C161" s="74" t="s">
        <v>369</v>
      </c>
      <c r="D161" s="102"/>
      <c r="E161" s="70" t="s">
        <v>301</v>
      </c>
      <c r="F161" s="72"/>
      <c r="G161" s="70"/>
      <c r="H161" s="104"/>
      <c r="I161" s="87"/>
    </row>
    <row r="162" spans="1:9">
      <c r="A162" s="73" t="s">
        <v>371</v>
      </c>
      <c r="B162" s="70" t="s">
        <v>372</v>
      </c>
      <c r="C162" s="73" t="s">
        <v>371</v>
      </c>
      <c r="D162" s="101"/>
      <c r="E162" s="70" t="s">
        <v>219</v>
      </c>
      <c r="F162" s="72"/>
      <c r="G162" s="70"/>
      <c r="H162" s="104"/>
      <c r="I162" s="87"/>
    </row>
    <row r="163" spans="1:9">
      <c r="A163" s="89" t="s">
        <v>373</v>
      </c>
      <c r="B163" s="70" t="s">
        <v>374</v>
      </c>
      <c r="C163" s="89" t="s">
        <v>373</v>
      </c>
      <c r="D163" s="98"/>
      <c r="E163" s="70" t="s">
        <v>420</v>
      </c>
      <c r="F163" s="73"/>
      <c r="G163" s="70"/>
      <c r="H163" s="104"/>
      <c r="I163" s="87"/>
    </row>
    <row r="164" spans="1:9">
      <c r="A164" s="74" t="s">
        <v>375</v>
      </c>
      <c r="B164" s="70" t="s">
        <v>376</v>
      </c>
      <c r="C164" s="74" t="s">
        <v>375</v>
      </c>
      <c r="D164" s="102"/>
      <c r="E164" s="70" t="s">
        <v>303</v>
      </c>
      <c r="F164" s="72"/>
      <c r="G164" s="70"/>
      <c r="H164" s="104"/>
      <c r="I164" s="87"/>
    </row>
    <row r="165" spans="1:9">
      <c r="A165" s="89" t="s">
        <v>377</v>
      </c>
      <c r="B165" s="70" t="s">
        <v>378</v>
      </c>
      <c r="C165" s="89" t="s">
        <v>377</v>
      </c>
      <c r="D165" s="98"/>
      <c r="E165" s="70" t="s">
        <v>231</v>
      </c>
      <c r="F165" s="89"/>
      <c r="G165" s="70"/>
      <c r="H165" s="104"/>
      <c r="I165" s="87"/>
    </row>
    <row r="166" spans="1:9">
      <c r="A166" s="89" t="s">
        <v>379</v>
      </c>
      <c r="B166" s="70" t="s">
        <v>380</v>
      </c>
      <c r="C166" s="89" t="s">
        <v>379</v>
      </c>
      <c r="D166" s="98"/>
      <c r="E166" s="70" t="s">
        <v>313</v>
      </c>
      <c r="F166" s="73"/>
      <c r="G166" s="70"/>
      <c r="H166" s="104"/>
      <c r="I166" s="87"/>
    </row>
    <row r="167" spans="1:9">
      <c r="A167" s="73" t="s">
        <v>381</v>
      </c>
      <c r="B167" s="70" t="s">
        <v>382</v>
      </c>
      <c r="C167" s="73" t="s">
        <v>381</v>
      </c>
      <c r="D167" s="101"/>
      <c r="E167" s="70" t="s">
        <v>374</v>
      </c>
      <c r="F167" s="89"/>
      <c r="G167" s="70"/>
      <c r="H167" s="104"/>
      <c r="I167" s="87"/>
    </row>
    <row r="168" spans="1:9">
      <c r="A168" s="73" t="s">
        <v>383</v>
      </c>
      <c r="B168" s="70" t="s">
        <v>384</v>
      </c>
      <c r="C168" s="73" t="s">
        <v>383</v>
      </c>
      <c r="D168" s="101"/>
      <c r="E168" s="92" t="s">
        <v>648</v>
      </c>
      <c r="F168" s="110"/>
      <c r="G168" s="70"/>
      <c r="H168" s="104"/>
      <c r="I168" s="87"/>
    </row>
    <row r="169" spans="1:9">
      <c r="A169" s="73" t="s">
        <v>385</v>
      </c>
      <c r="B169" s="70" t="s">
        <v>386</v>
      </c>
      <c r="C169" s="73" t="s">
        <v>385</v>
      </c>
      <c r="D169" s="101"/>
      <c r="E169" s="70" t="s">
        <v>428</v>
      </c>
      <c r="F169" s="89"/>
      <c r="G169" s="70"/>
      <c r="H169" s="104"/>
      <c r="I169" s="87"/>
    </row>
    <row r="170" spans="1:9">
      <c r="A170" s="73" t="s">
        <v>387</v>
      </c>
      <c r="B170" s="70" t="s">
        <v>388</v>
      </c>
      <c r="C170" s="73" t="s">
        <v>387</v>
      </c>
      <c r="D170" s="101"/>
      <c r="E170" s="70" t="s">
        <v>430</v>
      </c>
      <c r="F170" s="89"/>
      <c r="G170" s="70"/>
      <c r="H170" s="104"/>
      <c r="I170" s="87"/>
    </row>
    <row r="171" spans="1:9">
      <c r="A171" s="89" t="s">
        <v>389</v>
      </c>
      <c r="B171" s="70" t="s">
        <v>390</v>
      </c>
      <c r="C171" s="89" t="s">
        <v>389</v>
      </c>
      <c r="D171" s="98"/>
      <c r="E171" s="70" t="s">
        <v>243</v>
      </c>
      <c r="F171" s="72"/>
      <c r="G171" s="70"/>
      <c r="H171" s="104"/>
      <c r="I171" s="87"/>
    </row>
    <row r="172" spans="1:9">
      <c r="A172" s="89" t="s">
        <v>391</v>
      </c>
      <c r="B172" s="70" t="s">
        <v>392</v>
      </c>
      <c r="C172" s="89" t="s">
        <v>391</v>
      </c>
      <c r="D172" s="98"/>
      <c r="E172" s="70" t="s">
        <v>177</v>
      </c>
      <c r="F172" s="72"/>
      <c r="G172" s="70"/>
      <c r="H172" s="104"/>
      <c r="I172" s="87"/>
    </row>
    <row r="173" spans="1:9">
      <c r="A173" s="89" t="s">
        <v>393</v>
      </c>
      <c r="B173" s="70" t="s">
        <v>394</v>
      </c>
      <c r="C173" s="89" t="s">
        <v>393</v>
      </c>
      <c r="D173" s="98"/>
      <c r="E173" s="70" t="s">
        <v>309</v>
      </c>
      <c r="F173" s="72"/>
      <c r="G173" s="70"/>
      <c r="H173" s="104"/>
      <c r="I173" s="87"/>
    </row>
    <row r="174" spans="1:9">
      <c r="A174" s="89" t="s">
        <v>395</v>
      </c>
      <c r="B174" s="70" t="s">
        <v>396</v>
      </c>
      <c r="C174" s="89" t="s">
        <v>395</v>
      </c>
      <c r="D174" s="98"/>
      <c r="E174" s="70" t="s">
        <v>331</v>
      </c>
      <c r="F174" s="73"/>
      <c r="G174" s="70"/>
      <c r="H174" s="104"/>
      <c r="I174" s="87"/>
    </row>
    <row r="175" spans="1:9">
      <c r="A175" s="89" t="s">
        <v>397</v>
      </c>
      <c r="B175" s="70" t="s">
        <v>398</v>
      </c>
      <c r="C175" s="89" t="s">
        <v>397</v>
      </c>
      <c r="D175" s="98"/>
      <c r="E175" s="70" t="s">
        <v>55</v>
      </c>
      <c r="F175" s="71"/>
      <c r="G175" s="70"/>
      <c r="H175" s="104"/>
      <c r="I175" s="87"/>
    </row>
    <row r="176" spans="1:9">
      <c r="A176" s="89" t="s">
        <v>399</v>
      </c>
      <c r="B176" s="70" t="s">
        <v>400</v>
      </c>
      <c r="C176" s="89" t="s">
        <v>399</v>
      </c>
      <c r="D176" s="98"/>
      <c r="E176" s="70" t="s">
        <v>233</v>
      </c>
      <c r="F176" s="72"/>
      <c r="G176" s="70"/>
      <c r="H176" s="104"/>
      <c r="I176" s="87"/>
    </row>
    <row r="177" spans="1:9">
      <c r="A177" s="89" t="s">
        <v>401</v>
      </c>
      <c r="B177" s="70" t="s">
        <v>402</v>
      </c>
      <c r="C177" s="89" t="s">
        <v>401</v>
      </c>
      <c r="D177" s="98"/>
      <c r="E177" s="70" t="s">
        <v>237</v>
      </c>
      <c r="F177" s="72"/>
      <c r="G177" s="70"/>
      <c r="H177" s="104"/>
      <c r="I177" s="87"/>
    </row>
    <row r="178" spans="1:9">
      <c r="A178" s="89" t="s">
        <v>403</v>
      </c>
      <c r="B178" s="70" t="s">
        <v>404</v>
      </c>
      <c r="C178" s="89" t="s">
        <v>403</v>
      </c>
      <c r="D178" s="98"/>
      <c r="E178" s="70" t="s">
        <v>470</v>
      </c>
      <c r="F178" s="72"/>
      <c r="G178" s="70"/>
      <c r="H178" s="104"/>
      <c r="I178" s="87"/>
    </row>
    <row r="179" spans="1:9">
      <c r="A179" s="89" t="s">
        <v>405</v>
      </c>
      <c r="B179" s="70" t="s">
        <v>406</v>
      </c>
      <c r="C179" s="89" t="s">
        <v>405</v>
      </c>
      <c r="D179" s="98"/>
      <c r="E179" s="70" t="s">
        <v>472</v>
      </c>
      <c r="F179" s="89"/>
      <c r="G179" s="70"/>
      <c r="H179" s="104"/>
      <c r="I179" s="87"/>
    </row>
    <row r="180" spans="1:9">
      <c r="A180" s="89" t="s">
        <v>407</v>
      </c>
      <c r="B180" s="70" t="s">
        <v>408</v>
      </c>
      <c r="C180" s="89" t="s">
        <v>407</v>
      </c>
      <c r="D180" s="98"/>
      <c r="E180" s="70" t="s">
        <v>474</v>
      </c>
      <c r="F180" s="89"/>
      <c r="G180" s="70"/>
      <c r="H180" s="104"/>
      <c r="I180" s="87"/>
    </row>
    <row r="181" spans="1:9">
      <c r="A181" s="89" t="s">
        <v>409</v>
      </c>
      <c r="B181" s="70" t="s">
        <v>410</v>
      </c>
      <c r="C181" s="89" t="s">
        <v>409</v>
      </c>
      <c r="D181" s="98"/>
      <c r="E181" s="70" t="s">
        <v>492</v>
      </c>
      <c r="F181" s="73"/>
      <c r="G181" s="70"/>
      <c r="H181" s="104"/>
      <c r="I181" s="87"/>
    </row>
    <row r="182" spans="1:9">
      <c r="A182" s="74" t="s">
        <v>411</v>
      </c>
      <c r="B182" s="70" t="s">
        <v>412</v>
      </c>
      <c r="C182" s="74" t="s">
        <v>411</v>
      </c>
      <c r="D182" s="102"/>
      <c r="E182" s="70" t="s">
        <v>496</v>
      </c>
      <c r="F182" s="72"/>
      <c r="G182" s="70"/>
      <c r="H182" s="104"/>
      <c r="I182" s="87"/>
    </row>
    <row r="183" spans="1:9">
      <c r="A183" s="89" t="s">
        <v>413</v>
      </c>
      <c r="B183" s="70" t="s">
        <v>414</v>
      </c>
      <c r="C183" s="89" t="s">
        <v>413</v>
      </c>
      <c r="D183" s="98"/>
      <c r="E183" s="70" t="s">
        <v>408</v>
      </c>
      <c r="F183" s="89"/>
      <c r="G183" s="70"/>
      <c r="H183" s="104"/>
      <c r="I183" s="87"/>
    </row>
    <row r="184" spans="1:9">
      <c r="A184" s="89" t="s">
        <v>415</v>
      </c>
      <c r="B184" s="70" t="s">
        <v>416</v>
      </c>
      <c r="C184" s="89" t="s">
        <v>415</v>
      </c>
      <c r="D184" s="98"/>
      <c r="E184" s="86" t="s">
        <v>578</v>
      </c>
      <c r="F184" s="74"/>
      <c r="G184" s="70"/>
      <c r="H184" s="104"/>
      <c r="I184" s="87"/>
    </row>
    <row r="185" spans="1:9">
      <c r="A185" s="89" t="s">
        <v>417</v>
      </c>
      <c r="B185" s="70" t="s">
        <v>418</v>
      </c>
      <c r="C185" s="89" t="s">
        <v>417</v>
      </c>
      <c r="D185" s="98"/>
      <c r="E185" s="70" t="s">
        <v>285</v>
      </c>
      <c r="F185" s="72"/>
      <c r="G185" s="70"/>
      <c r="H185" s="104"/>
      <c r="I185" s="87"/>
    </row>
    <row r="186" spans="1:9">
      <c r="A186" s="73" t="s">
        <v>419</v>
      </c>
      <c r="B186" s="70" t="s">
        <v>420</v>
      </c>
      <c r="C186" s="73" t="s">
        <v>419</v>
      </c>
      <c r="D186" s="101"/>
      <c r="E186" s="70" t="s">
        <v>349</v>
      </c>
      <c r="F186" s="73"/>
      <c r="G186" s="70"/>
      <c r="H186" s="104"/>
      <c r="I186" s="87"/>
    </row>
    <row r="187" spans="1:9">
      <c r="A187" s="72" t="s">
        <v>421</v>
      </c>
      <c r="B187" s="70" t="s">
        <v>422</v>
      </c>
      <c r="C187" s="72" t="s">
        <v>421</v>
      </c>
      <c r="D187" s="100"/>
      <c r="E187" s="70" t="s">
        <v>207</v>
      </c>
      <c r="F187" s="72"/>
      <c r="G187" s="70"/>
      <c r="H187" s="104"/>
      <c r="I187" s="87"/>
    </row>
    <row r="188" spans="1:9">
      <c r="A188" s="89" t="s">
        <v>423</v>
      </c>
      <c r="B188" s="70" t="s">
        <v>424</v>
      </c>
      <c r="C188" s="89" t="s">
        <v>423</v>
      </c>
      <c r="D188" s="98"/>
      <c r="E188" s="70" t="s">
        <v>259</v>
      </c>
      <c r="F188" s="72"/>
      <c r="G188" s="70"/>
      <c r="H188" s="104"/>
      <c r="I188" s="87"/>
    </row>
    <row r="189" spans="1:9">
      <c r="A189" s="89" t="s">
        <v>425</v>
      </c>
      <c r="B189" s="70" t="s">
        <v>426</v>
      </c>
      <c r="C189" s="89" t="s">
        <v>425</v>
      </c>
      <c r="D189" s="98"/>
      <c r="E189" s="70" t="s">
        <v>311</v>
      </c>
      <c r="F189" s="73"/>
      <c r="G189" s="70"/>
      <c r="H189" s="104"/>
      <c r="I189" s="87"/>
    </row>
    <row r="190" spans="1:9">
      <c r="A190" s="89" t="s">
        <v>427</v>
      </c>
      <c r="B190" s="70" t="s">
        <v>428</v>
      </c>
      <c r="C190" s="89" t="s">
        <v>427</v>
      </c>
      <c r="D190" s="98"/>
      <c r="E190" s="70" t="s">
        <v>209</v>
      </c>
      <c r="F190" s="72"/>
      <c r="G190" s="70"/>
      <c r="H190" s="104"/>
      <c r="I190" s="87"/>
    </row>
    <row r="191" spans="1:9">
      <c r="A191" s="89" t="s">
        <v>429</v>
      </c>
      <c r="B191" s="70" t="s">
        <v>430</v>
      </c>
      <c r="C191" s="89" t="s">
        <v>429</v>
      </c>
      <c r="D191" s="98"/>
      <c r="E191" s="92" t="s">
        <v>649</v>
      </c>
      <c r="F191" s="110"/>
      <c r="G191" s="70"/>
      <c r="H191" s="104"/>
      <c r="I191" s="87"/>
    </row>
    <row r="192" spans="1:9">
      <c r="A192" s="73" t="s">
        <v>431</v>
      </c>
      <c r="B192" s="70" t="s">
        <v>432</v>
      </c>
      <c r="C192" s="73" t="s">
        <v>431</v>
      </c>
      <c r="D192" s="101"/>
      <c r="E192" s="70" t="s">
        <v>287</v>
      </c>
      <c r="F192" s="72"/>
      <c r="G192" s="70"/>
      <c r="H192" s="104"/>
      <c r="I192" s="87"/>
    </row>
    <row r="193" spans="1:9">
      <c r="A193" s="73" t="s">
        <v>433</v>
      </c>
      <c r="B193" s="70" t="s">
        <v>434</v>
      </c>
      <c r="C193" s="73" t="s">
        <v>433</v>
      </c>
      <c r="D193" s="101"/>
      <c r="E193" s="70" t="s">
        <v>351</v>
      </c>
      <c r="F193" s="73"/>
      <c r="G193" s="70"/>
      <c r="H193" s="104"/>
      <c r="I193" s="87"/>
    </row>
    <row r="194" spans="1:9">
      <c r="A194" s="73" t="s">
        <v>435</v>
      </c>
      <c r="B194" s="70" t="s">
        <v>436</v>
      </c>
      <c r="C194" s="73" t="s">
        <v>435</v>
      </c>
      <c r="D194" s="101"/>
      <c r="E194" s="70" t="s">
        <v>388</v>
      </c>
      <c r="F194" s="73"/>
      <c r="G194" s="70"/>
      <c r="H194" s="104"/>
      <c r="I194" s="87"/>
    </row>
    <row r="195" spans="1:9">
      <c r="A195" s="73" t="s">
        <v>437</v>
      </c>
      <c r="B195" s="70" t="s">
        <v>438</v>
      </c>
      <c r="C195" s="73" t="s">
        <v>437</v>
      </c>
      <c r="D195" s="101"/>
      <c r="E195" s="70" t="s">
        <v>289</v>
      </c>
      <c r="F195" s="89"/>
      <c r="G195" s="70"/>
      <c r="H195" s="104"/>
      <c r="I195" s="87"/>
    </row>
    <row r="196" spans="1:9">
      <c r="A196" s="73" t="s">
        <v>439</v>
      </c>
      <c r="B196" s="70" t="s">
        <v>440</v>
      </c>
      <c r="C196" s="73" t="s">
        <v>439</v>
      </c>
      <c r="D196" s="101"/>
      <c r="E196" s="70" t="s">
        <v>343</v>
      </c>
      <c r="F196" s="73"/>
      <c r="G196" s="70"/>
      <c r="H196" s="104"/>
      <c r="I196" s="87"/>
    </row>
    <row r="197" spans="1:9">
      <c r="A197" s="73" t="s">
        <v>441</v>
      </c>
      <c r="B197" s="70" t="s">
        <v>442</v>
      </c>
      <c r="C197" s="73" t="s">
        <v>441</v>
      </c>
      <c r="D197" s="101"/>
      <c r="E197" s="70" t="s">
        <v>372</v>
      </c>
      <c r="F197" s="73"/>
      <c r="G197" s="70"/>
      <c r="H197" s="104"/>
      <c r="I197" s="87"/>
    </row>
    <row r="198" spans="1:9">
      <c r="A198" s="73" t="s">
        <v>443</v>
      </c>
      <c r="B198" s="70" t="s">
        <v>444</v>
      </c>
      <c r="C198" s="73" t="s">
        <v>443</v>
      </c>
      <c r="D198" s="101"/>
      <c r="E198" s="92" t="s">
        <v>655</v>
      </c>
      <c r="F198" s="110"/>
      <c r="G198" s="70"/>
      <c r="H198" s="104"/>
      <c r="I198" s="87"/>
    </row>
    <row r="199" spans="1:9">
      <c r="A199" s="73" t="s">
        <v>445</v>
      </c>
      <c r="B199" s="70" t="s">
        <v>446</v>
      </c>
      <c r="C199" s="73" t="s">
        <v>445</v>
      </c>
      <c r="D199" s="101"/>
      <c r="E199" s="92" t="s">
        <v>655</v>
      </c>
      <c r="F199" s="110"/>
      <c r="G199" s="70"/>
      <c r="H199" s="104"/>
      <c r="I199" s="87"/>
    </row>
    <row r="200" spans="1:9">
      <c r="A200" s="73" t="s">
        <v>447</v>
      </c>
      <c r="B200" s="70" t="s">
        <v>448</v>
      </c>
      <c r="C200" s="73" t="s">
        <v>447</v>
      </c>
      <c r="D200" s="101"/>
      <c r="E200" s="70" t="s">
        <v>211</v>
      </c>
      <c r="F200" s="89"/>
      <c r="G200" s="70"/>
      <c r="H200" s="104"/>
      <c r="I200" s="87"/>
    </row>
    <row r="201" spans="1:9">
      <c r="A201" s="73" t="s">
        <v>449</v>
      </c>
      <c r="B201" s="70" t="s">
        <v>450</v>
      </c>
      <c r="C201" s="73" t="s">
        <v>449</v>
      </c>
      <c r="D201" s="101"/>
      <c r="E201" s="70" t="s">
        <v>223</v>
      </c>
      <c r="F201" s="89"/>
      <c r="G201" s="70"/>
      <c r="H201" s="104"/>
      <c r="I201" s="87"/>
    </row>
    <row r="202" spans="1:9">
      <c r="A202" s="73" t="s">
        <v>451</v>
      </c>
      <c r="B202" s="70" t="s">
        <v>450</v>
      </c>
      <c r="C202" s="73" t="s">
        <v>451</v>
      </c>
      <c r="D202" s="101"/>
      <c r="E202" s="92" t="s">
        <v>653</v>
      </c>
      <c r="F202" s="110"/>
      <c r="G202" s="70"/>
      <c r="H202" s="104"/>
      <c r="I202" s="87"/>
    </row>
    <row r="203" spans="1:9">
      <c r="A203" s="73" t="s">
        <v>452</v>
      </c>
      <c r="B203" s="70" t="s">
        <v>453</v>
      </c>
      <c r="C203" s="73" t="s">
        <v>452</v>
      </c>
      <c r="D203" s="101"/>
      <c r="E203" s="70" t="s">
        <v>263</v>
      </c>
      <c r="F203" s="72"/>
      <c r="G203" s="70"/>
      <c r="H203" s="104"/>
      <c r="I203" s="87"/>
    </row>
    <row r="204" spans="1:9">
      <c r="A204" s="73" t="s">
        <v>454</v>
      </c>
      <c r="B204" s="70" t="s">
        <v>453</v>
      </c>
      <c r="C204" s="73" t="s">
        <v>454</v>
      </c>
      <c r="D204" s="101"/>
      <c r="E204" s="70" t="s">
        <v>337</v>
      </c>
      <c r="F204" s="73"/>
      <c r="G204" s="70"/>
      <c r="H204" s="104"/>
      <c r="I204" s="87"/>
    </row>
    <row r="205" spans="1:9">
      <c r="A205" s="73" t="s">
        <v>455</v>
      </c>
      <c r="B205" s="70" t="s">
        <v>456</v>
      </c>
      <c r="C205" s="73" t="s">
        <v>455</v>
      </c>
      <c r="D205" s="101"/>
      <c r="E205" s="70" t="s">
        <v>239</v>
      </c>
      <c r="F205" s="72"/>
      <c r="G205" s="70"/>
      <c r="H205" s="104"/>
      <c r="I205" s="87"/>
    </row>
    <row r="206" spans="1:9">
      <c r="A206" s="72" t="s">
        <v>457</v>
      </c>
      <c r="B206" s="70" t="s">
        <v>458</v>
      </c>
      <c r="C206" s="72" t="s">
        <v>457</v>
      </c>
      <c r="D206" s="100"/>
      <c r="E206" s="70" t="s">
        <v>247</v>
      </c>
      <c r="F206" s="72"/>
      <c r="G206" s="70"/>
      <c r="H206" s="104"/>
      <c r="I206" s="87"/>
    </row>
    <row r="207" spans="1:9">
      <c r="A207" s="72" t="s">
        <v>459</v>
      </c>
      <c r="B207" s="70" t="s">
        <v>460</v>
      </c>
      <c r="C207" s="72" t="s">
        <v>459</v>
      </c>
      <c r="D207" s="100"/>
      <c r="E207" s="70" t="s">
        <v>195</v>
      </c>
      <c r="F207" s="72"/>
      <c r="G207" s="70"/>
      <c r="H207" s="104"/>
      <c r="I207" s="87"/>
    </row>
    <row r="208" spans="1:9">
      <c r="A208" s="89" t="s">
        <v>461</v>
      </c>
      <c r="B208" s="70" t="s">
        <v>462</v>
      </c>
      <c r="C208" s="89" t="s">
        <v>461</v>
      </c>
      <c r="D208" s="98"/>
      <c r="E208" s="70" t="s">
        <v>297</v>
      </c>
      <c r="F208" s="72"/>
      <c r="G208" s="70"/>
      <c r="H208" s="104"/>
      <c r="I208" s="87"/>
    </row>
    <row r="209" spans="1:9">
      <c r="A209" s="72" t="s">
        <v>463</v>
      </c>
      <c r="B209" s="70" t="s">
        <v>464</v>
      </c>
      <c r="C209" s="72" t="s">
        <v>463</v>
      </c>
      <c r="D209" s="100"/>
      <c r="E209" s="70" t="s">
        <v>522</v>
      </c>
      <c r="F209" s="91"/>
      <c r="G209" s="70"/>
      <c r="H209" s="104"/>
      <c r="I209" s="87"/>
    </row>
    <row r="210" spans="1:9">
      <c r="A210" s="72" t="s">
        <v>465</v>
      </c>
      <c r="B210" s="70" t="s">
        <v>466</v>
      </c>
      <c r="C210" s="72" t="s">
        <v>465</v>
      </c>
      <c r="D210" s="100"/>
      <c r="E210" s="92" t="s">
        <v>652</v>
      </c>
      <c r="F210" s="110"/>
      <c r="G210" s="70"/>
      <c r="H210" s="104"/>
      <c r="I210" s="87"/>
    </row>
    <row r="211" spans="1:9">
      <c r="A211" s="72" t="s">
        <v>467</v>
      </c>
      <c r="B211" s="70" t="s">
        <v>468</v>
      </c>
      <c r="C211" s="72" t="s">
        <v>467</v>
      </c>
      <c r="D211" s="100"/>
      <c r="E211" s="70" t="s">
        <v>446</v>
      </c>
      <c r="F211" s="73"/>
      <c r="G211" s="70"/>
      <c r="H211" s="104"/>
      <c r="I211" s="87"/>
    </row>
    <row r="212" spans="1:9">
      <c r="A212" s="72" t="s">
        <v>469</v>
      </c>
      <c r="B212" s="70" t="s">
        <v>470</v>
      </c>
      <c r="C212" s="72" t="s">
        <v>469</v>
      </c>
      <c r="D212" s="100"/>
      <c r="E212" s="86" t="s">
        <v>599</v>
      </c>
      <c r="F212" s="74"/>
      <c r="G212" s="70"/>
      <c r="H212" s="104"/>
      <c r="I212" s="87"/>
    </row>
    <row r="213" spans="1:9">
      <c r="A213" s="89" t="s">
        <v>471</v>
      </c>
      <c r="B213" s="70" t="s">
        <v>472</v>
      </c>
      <c r="C213" s="89" t="s">
        <v>471</v>
      </c>
      <c r="D213" s="98"/>
      <c r="E213" s="70" t="s">
        <v>175</v>
      </c>
      <c r="F213" s="72"/>
      <c r="G213" s="70"/>
      <c r="H213" s="104"/>
      <c r="I213" s="87"/>
    </row>
    <row r="214" spans="1:9">
      <c r="A214" s="89" t="s">
        <v>473</v>
      </c>
      <c r="B214" s="70" t="s">
        <v>474</v>
      </c>
      <c r="C214" s="89" t="s">
        <v>473</v>
      </c>
      <c r="D214" s="98"/>
      <c r="E214" s="70" t="s">
        <v>191</v>
      </c>
      <c r="F214" s="72"/>
      <c r="G214" s="70"/>
      <c r="H214" s="104"/>
      <c r="I214" s="87"/>
    </row>
    <row r="215" spans="1:9">
      <c r="A215" s="89" t="s">
        <v>475</v>
      </c>
      <c r="B215" s="70" t="s">
        <v>476</v>
      </c>
      <c r="C215" s="89" t="s">
        <v>475</v>
      </c>
      <c r="D215" s="98"/>
      <c r="E215" s="70" t="s">
        <v>361</v>
      </c>
      <c r="F215" s="73"/>
      <c r="G215" s="70"/>
      <c r="H215" s="104"/>
      <c r="I215" s="87"/>
    </row>
    <row r="216" spans="1:9">
      <c r="A216" s="89" t="s">
        <v>477</v>
      </c>
      <c r="B216" s="70" t="s">
        <v>478</v>
      </c>
      <c r="C216" s="89" t="s">
        <v>477</v>
      </c>
      <c r="D216" s="98"/>
      <c r="E216" s="70" t="s">
        <v>295</v>
      </c>
      <c r="F216" s="72"/>
      <c r="G216" s="70"/>
      <c r="H216" s="104"/>
      <c r="I216" s="87"/>
    </row>
    <row r="217" spans="1:9">
      <c r="A217" s="89" t="s">
        <v>479</v>
      </c>
      <c r="B217" s="70" t="s">
        <v>480</v>
      </c>
      <c r="C217" s="89" t="s">
        <v>479</v>
      </c>
      <c r="D217" s="98"/>
      <c r="E217" s="70" t="s">
        <v>49</v>
      </c>
      <c r="F217" s="89"/>
      <c r="G217" s="70"/>
      <c r="H217" s="104"/>
      <c r="I217" s="87"/>
    </row>
    <row r="218" spans="1:9">
      <c r="A218" s="89" t="s">
        <v>481</v>
      </c>
      <c r="B218" s="70" t="s">
        <v>482</v>
      </c>
      <c r="C218" s="89" t="s">
        <v>481</v>
      </c>
      <c r="D218" s="98"/>
      <c r="E218" s="70" t="s">
        <v>364</v>
      </c>
      <c r="F218" s="89"/>
      <c r="G218" s="70"/>
      <c r="H218" s="104"/>
      <c r="I218" s="87"/>
    </row>
    <row r="219" spans="1:9">
      <c r="A219" s="89" t="s">
        <v>483</v>
      </c>
      <c r="B219" s="70" t="s">
        <v>484</v>
      </c>
      <c r="C219" s="89" t="s">
        <v>483</v>
      </c>
      <c r="D219" s="98"/>
      <c r="E219" s="70" t="s">
        <v>538</v>
      </c>
      <c r="F219" s="89"/>
      <c r="G219" s="70"/>
      <c r="H219" s="104"/>
      <c r="I219" s="87"/>
    </row>
    <row r="220" spans="1:9">
      <c r="A220" s="89" t="s">
        <v>485</v>
      </c>
      <c r="B220" s="70" t="s">
        <v>486</v>
      </c>
      <c r="C220" s="89" t="s">
        <v>485</v>
      </c>
      <c r="D220" s="98"/>
      <c r="E220" s="70" t="s">
        <v>81</v>
      </c>
      <c r="F220" s="89"/>
      <c r="G220" s="70"/>
      <c r="H220" s="104"/>
      <c r="I220" s="87"/>
    </row>
    <row r="221" spans="1:9">
      <c r="A221" s="89" t="s">
        <v>487</v>
      </c>
      <c r="B221" s="70" t="s">
        <v>488</v>
      </c>
      <c r="C221" s="89" t="s">
        <v>487</v>
      </c>
      <c r="D221" s="98"/>
      <c r="E221" s="70" t="s">
        <v>514</v>
      </c>
      <c r="F221" s="89"/>
      <c r="G221" s="70"/>
      <c r="H221" s="104"/>
      <c r="I221" s="87"/>
    </row>
    <row r="222" spans="1:9">
      <c r="A222" s="72" t="s">
        <v>489</v>
      </c>
      <c r="B222" s="70" t="s">
        <v>490</v>
      </c>
      <c r="C222" s="72" t="s">
        <v>489</v>
      </c>
      <c r="D222" s="100"/>
      <c r="E222" s="70" t="s">
        <v>453</v>
      </c>
      <c r="F222" s="73"/>
      <c r="G222" s="70"/>
      <c r="H222" s="104"/>
      <c r="I222" s="87"/>
    </row>
    <row r="223" spans="1:9">
      <c r="A223" s="73" t="s">
        <v>491</v>
      </c>
      <c r="B223" s="70" t="s">
        <v>492</v>
      </c>
      <c r="C223" s="73" t="s">
        <v>491</v>
      </c>
      <c r="D223" s="101"/>
      <c r="E223" s="70" t="s">
        <v>453</v>
      </c>
      <c r="F223" s="73"/>
      <c r="G223" s="70"/>
      <c r="H223" s="104"/>
      <c r="I223" s="87"/>
    </row>
    <row r="224" spans="1:9">
      <c r="A224" s="89" t="s">
        <v>493</v>
      </c>
      <c r="B224" s="70" t="s">
        <v>494</v>
      </c>
      <c r="C224" s="89" t="s">
        <v>493</v>
      </c>
      <c r="D224" s="98"/>
      <c r="E224" s="70" t="s">
        <v>466</v>
      </c>
      <c r="F224" s="72"/>
      <c r="G224" s="70"/>
      <c r="H224" s="104"/>
      <c r="I224" s="87"/>
    </row>
    <row r="225" spans="1:9">
      <c r="A225" s="72" t="s">
        <v>495</v>
      </c>
      <c r="B225" s="70" t="s">
        <v>496</v>
      </c>
      <c r="C225" s="72" t="s">
        <v>495</v>
      </c>
      <c r="D225" s="100"/>
      <c r="E225" s="70" t="s">
        <v>460</v>
      </c>
      <c r="F225" s="72"/>
      <c r="G225" s="70"/>
      <c r="H225" s="104"/>
      <c r="I225" s="87"/>
    </row>
    <row r="226" spans="1:9">
      <c r="A226" s="72" t="s">
        <v>497</v>
      </c>
      <c r="B226" s="70" t="s">
        <v>498</v>
      </c>
      <c r="C226" s="72" t="s">
        <v>497</v>
      </c>
      <c r="D226" s="100"/>
      <c r="E226" s="70" t="s">
        <v>450</v>
      </c>
      <c r="F226" s="73"/>
      <c r="G226" s="70"/>
      <c r="H226" s="104"/>
      <c r="I226" s="87"/>
    </row>
    <row r="227" spans="1:9">
      <c r="A227" s="72" t="s">
        <v>499</v>
      </c>
      <c r="B227" s="70" t="s">
        <v>500</v>
      </c>
      <c r="C227" s="72" t="s">
        <v>499</v>
      </c>
      <c r="D227" s="100"/>
      <c r="E227" s="70" t="s">
        <v>450</v>
      </c>
      <c r="F227" s="73"/>
      <c r="G227" s="70"/>
      <c r="H227" s="104"/>
      <c r="I227" s="87"/>
    </row>
    <row r="228" spans="1:9">
      <c r="A228" s="72" t="s">
        <v>501</v>
      </c>
      <c r="B228" s="70" t="s">
        <v>502</v>
      </c>
      <c r="C228" s="72" t="s">
        <v>501</v>
      </c>
      <c r="D228" s="100"/>
      <c r="E228" s="86" t="s">
        <v>583</v>
      </c>
      <c r="F228" s="74"/>
      <c r="G228" s="70"/>
      <c r="H228" s="104"/>
      <c r="I228" s="87"/>
    </row>
    <row r="229" spans="1:9">
      <c r="A229" s="72" t="s">
        <v>503</v>
      </c>
      <c r="B229" s="70" t="s">
        <v>504</v>
      </c>
      <c r="C229" s="72" t="s">
        <v>503</v>
      </c>
      <c r="D229" s="100"/>
      <c r="E229" s="70" t="s">
        <v>329</v>
      </c>
      <c r="F229" s="89"/>
      <c r="G229" s="70"/>
      <c r="H229" s="104"/>
      <c r="I229" s="87"/>
    </row>
    <row r="230" spans="1:9">
      <c r="A230" s="72" t="s">
        <v>505</v>
      </c>
      <c r="B230" s="70" t="s">
        <v>506</v>
      </c>
      <c r="C230" s="72" t="s">
        <v>505</v>
      </c>
      <c r="D230" s="100"/>
      <c r="E230" s="70" t="s">
        <v>410</v>
      </c>
      <c r="F230" s="89"/>
      <c r="G230" s="70"/>
      <c r="H230" s="104"/>
      <c r="I230" s="87"/>
    </row>
    <row r="231" spans="1:9">
      <c r="A231" s="91" t="s">
        <v>507</v>
      </c>
      <c r="B231" s="70" t="s">
        <v>508</v>
      </c>
      <c r="C231" s="91" t="s">
        <v>507</v>
      </c>
      <c r="D231" s="103"/>
      <c r="E231" s="70" t="s">
        <v>225</v>
      </c>
      <c r="F231" s="72"/>
      <c r="G231" s="70"/>
      <c r="H231" s="104"/>
      <c r="I231" s="87"/>
    </row>
    <row r="232" spans="1:9">
      <c r="A232" s="89" t="s">
        <v>509</v>
      </c>
      <c r="B232" s="70" t="s">
        <v>510</v>
      </c>
      <c r="C232" s="89" t="s">
        <v>509</v>
      </c>
      <c r="D232" s="98"/>
      <c r="E232" s="70" t="s">
        <v>185</v>
      </c>
      <c r="F232" s="72"/>
      <c r="G232" s="70"/>
      <c r="H232" s="104"/>
      <c r="I232" s="87"/>
    </row>
    <row r="233" spans="1:9">
      <c r="A233" s="89" t="s">
        <v>511</v>
      </c>
      <c r="B233" s="70" t="s">
        <v>512</v>
      </c>
      <c r="C233" s="89" t="s">
        <v>511</v>
      </c>
      <c r="D233" s="98"/>
      <c r="E233" s="70" t="s">
        <v>291</v>
      </c>
      <c r="F233" s="72"/>
      <c r="G233" s="70"/>
      <c r="H233" s="104"/>
      <c r="I233" s="87"/>
    </row>
    <row r="234" spans="1:9">
      <c r="A234" s="89" t="s">
        <v>513</v>
      </c>
      <c r="B234" s="70" t="s">
        <v>514</v>
      </c>
      <c r="C234" s="89" t="s">
        <v>513</v>
      </c>
      <c r="D234" s="98"/>
      <c r="E234" s="70" t="s">
        <v>205</v>
      </c>
      <c r="F234" s="72"/>
      <c r="G234" s="70"/>
      <c r="H234" s="104"/>
      <c r="I234" s="87"/>
    </row>
    <row r="235" spans="1:9">
      <c r="A235" s="91" t="s">
        <v>515</v>
      </c>
      <c r="B235" s="70" t="s">
        <v>516</v>
      </c>
      <c r="C235" s="91" t="s">
        <v>515</v>
      </c>
      <c r="D235" s="103"/>
      <c r="E235" s="70" t="s">
        <v>347</v>
      </c>
      <c r="F235" s="73"/>
      <c r="G235" s="70"/>
      <c r="H235" s="104"/>
      <c r="I235" s="87"/>
    </row>
    <row r="236" spans="1:9">
      <c r="A236" s="91" t="s">
        <v>517</v>
      </c>
      <c r="B236" s="70" t="s">
        <v>518</v>
      </c>
      <c r="C236" s="91" t="s">
        <v>517</v>
      </c>
      <c r="D236" s="103"/>
      <c r="E236" s="70" t="s">
        <v>327</v>
      </c>
      <c r="F236" s="73"/>
      <c r="G236" s="70"/>
      <c r="H236" s="104"/>
      <c r="I236" s="87"/>
    </row>
    <row r="237" spans="1:9">
      <c r="A237" s="91" t="s">
        <v>519</v>
      </c>
      <c r="B237" s="70" t="s">
        <v>520</v>
      </c>
      <c r="C237" s="91" t="s">
        <v>519</v>
      </c>
      <c r="D237" s="103"/>
      <c r="E237" s="86" t="s">
        <v>575</v>
      </c>
      <c r="F237" s="74"/>
      <c r="G237" s="70"/>
      <c r="H237" s="104"/>
      <c r="I237" s="87"/>
    </row>
    <row r="238" spans="1:9">
      <c r="A238" s="91" t="s">
        <v>521</v>
      </c>
      <c r="B238" s="70" t="s">
        <v>522</v>
      </c>
      <c r="C238" s="91" t="s">
        <v>521</v>
      </c>
      <c r="D238" s="103"/>
      <c r="E238" s="70" t="s">
        <v>438</v>
      </c>
      <c r="F238" s="73"/>
      <c r="G238" s="70"/>
      <c r="H238" s="104"/>
      <c r="I238" s="87"/>
    </row>
    <row r="239" spans="1:9">
      <c r="A239" s="91" t="s">
        <v>523</v>
      </c>
      <c r="B239" s="70" t="s">
        <v>524</v>
      </c>
      <c r="C239" s="91" t="s">
        <v>523</v>
      </c>
      <c r="D239" s="103"/>
      <c r="E239" s="70" t="s">
        <v>448</v>
      </c>
      <c r="F239" s="73"/>
      <c r="G239" s="70"/>
      <c r="H239" s="104"/>
      <c r="I239" s="87"/>
    </row>
    <row r="240" spans="1:9">
      <c r="A240" s="91" t="s">
        <v>525</v>
      </c>
      <c r="B240" s="70" t="s">
        <v>526</v>
      </c>
      <c r="C240" s="91" t="s">
        <v>525</v>
      </c>
      <c r="D240" s="103"/>
      <c r="E240" s="92" t="s">
        <v>651</v>
      </c>
      <c r="F240" s="110"/>
      <c r="G240" s="70"/>
      <c r="H240" s="104"/>
      <c r="I240" s="87"/>
    </row>
    <row r="241" spans="1:9">
      <c r="A241" s="91" t="s">
        <v>527</v>
      </c>
      <c r="B241" s="70" t="s">
        <v>528</v>
      </c>
      <c r="C241" s="91" t="s">
        <v>527</v>
      </c>
      <c r="D241" s="103"/>
      <c r="E241" s="70" t="s">
        <v>434</v>
      </c>
      <c r="F241" s="73"/>
      <c r="G241" s="70"/>
      <c r="H241" s="104"/>
      <c r="I241" s="87"/>
    </row>
    <row r="242" spans="1:9">
      <c r="A242" s="91" t="s">
        <v>529</v>
      </c>
      <c r="B242" s="70" t="s">
        <v>530</v>
      </c>
      <c r="C242" s="91" t="s">
        <v>529</v>
      </c>
      <c r="D242" s="103"/>
      <c r="E242" s="70" t="s">
        <v>267</v>
      </c>
      <c r="F242" s="72"/>
      <c r="G242" s="70"/>
      <c r="H242" s="104"/>
      <c r="I242" s="87"/>
    </row>
    <row r="243" spans="1:9">
      <c r="A243" s="91" t="s">
        <v>531</v>
      </c>
      <c r="B243" s="70" t="s">
        <v>532</v>
      </c>
      <c r="C243" s="91" t="s">
        <v>531</v>
      </c>
      <c r="D243" s="103"/>
      <c r="E243" s="70" t="s">
        <v>283</v>
      </c>
      <c r="F243" s="72"/>
      <c r="G243" s="70"/>
      <c r="H243" s="104"/>
      <c r="I243" s="87"/>
    </row>
    <row r="244" spans="1:9">
      <c r="A244" s="89" t="s">
        <v>533</v>
      </c>
      <c r="B244" s="70" t="s">
        <v>534</v>
      </c>
      <c r="C244" s="89" t="s">
        <v>533</v>
      </c>
      <c r="D244" s="98"/>
      <c r="E244" s="70" t="s">
        <v>183</v>
      </c>
      <c r="F244" s="72"/>
      <c r="G244" s="70"/>
      <c r="H244" s="104"/>
      <c r="I244" s="87"/>
    </row>
    <row r="245" spans="1:9">
      <c r="A245" s="91" t="s">
        <v>535</v>
      </c>
      <c r="B245" s="70" t="s">
        <v>536</v>
      </c>
      <c r="C245" s="91" t="s">
        <v>535</v>
      </c>
      <c r="D245" s="103"/>
      <c r="E245" s="70" t="s">
        <v>171</v>
      </c>
      <c r="F245" s="72"/>
      <c r="G245" s="70"/>
      <c r="H245" s="104"/>
      <c r="I245" s="87"/>
    </row>
    <row r="246" spans="1:9">
      <c r="A246" s="89" t="s">
        <v>537</v>
      </c>
      <c r="B246" s="70" t="s">
        <v>538</v>
      </c>
      <c r="C246" s="89" t="s">
        <v>537</v>
      </c>
      <c r="D246" s="98"/>
      <c r="E246" s="70" t="s">
        <v>436</v>
      </c>
      <c r="F246" s="73"/>
      <c r="G246" s="70"/>
      <c r="H246" s="104"/>
      <c r="I246" s="87"/>
    </row>
    <row r="247" spans="1:9">
      <c r="A247" s="91" t="s">
        <v>539</v>
      </c>
      <c r="B247" s="70" t="s">
        <v>540</v>
      </c>
      <c r="C247" s="91" t="s">
        <v>539</v>
      </c>
      <c r="D247" s="103"/>
      <c r="E247" s="70" t="s">
        <v>359</v>
      </c>
      <c r="F247" s="73"/>
      <c r="G247" s="70"/>
      <c r="H247" s="104"/>
      <c r="I247" s="87"/>
    </row>
    <row r="248" spans="1:9">
      <c r="A248" s="91" t="s">
        <v>541</v>
      </c>
      <c r="B248" s="70" t="s">
        <v>542</v>
      </c>
      <c r="C248" s="91" t="s">
        <v>541</v>
      </c>
      <c r="D248" s="103"/>
      <c r="E248" s="70" t="s">
        <v>173</v>
      </c>
      <c r="F248" s="72"/>
      <c r="G248" s="70"/>
      <c r="H248" s="104"/>
      <c r="I248" s="87"/>
    </row>
    <row r="249" spans="1:9">
      <c r="A249" s="91" t="s">
        <v>543</v>
      </c>
      <c r="B249" s="70" t="s">
        <v>544</v>
      </c>
      <c r="C249" s="91" t="s">
        <v>543</v>
      </c>
      <c r="D249" s="103"/>
      <c r="E249" s="70" t="s">
        <v>546</v>
      </c>
      <c r="F249" s="75"/>
      <c r="G249" s="70"/>
      <c r="H249" s="104"/>
      <c r="I249" s="87"/>
    </row>
    <row r="250" spans="1:9">
      <c r="A250" s="75" t="s">
        <v>545</v>
      </c>
      <c r="B250" s="70" t="s">
        <v>546</v>
      </c>
      <c r="C250" s="75" t="s">
        <v>545</v>
      </c>
      <c r="D250" s="104"/>
      <c r="E250" s="70" t="s">
        <v>548</v>
      </c>
      <c r="F250" s="89"/>
      <c r="G250" s="70"/>
      <c r="H250" s="104"/>
      <c r="I250" s="87"/>
    </row>
    <row r="251" spans="1:9">
      <c r="A251" s="89" t="s">
        <v>547</v>
      </c>
      <c r="B251" s="70" t="s">
        <v>548</v>
      </c>
      <c r="C251" s="89" t="s">
        <v>547</v>
      </c>
      <c r="D251" s="98"/>
      <c r="E251" s="86" t="s">
        <v>596</v>
      </c>
      <c r="F251" s="74"/>
      <c r="G251" s="70"/>
      <c r="H251" s="104"/>
      <c r="I251" s="87"/>
    </row>
    <row r="252" spans="1:9">
      <c r="A252" s="89" t="s">
        <v>549</v>
      </c>
      <c r="B252" s="70" t="s">
        <v>550</v>
      </c>
      <c r="C252" s="89" t="s">
        <v>549</v>
      </c>
      <c r="D252" s="98"/>
      <c r="E252" s="70" t="s">
        <v>552</v>
      </c>
      <c r="F252" s="89"/>
      <c r="G252" s="70"/>
      <c r="H252" s="104"/>
      <c r="I252" s="87"/>
    </row>
    <row r="253" spans="1:9">
      <c r="A253" s="89" t="s">
        <v>551</v>
      </c>
      <c r="B253" s="70" t="s">
        <v>552</v>
      </c>
      <c r="C253" s="89" t="s">
        <v>551</v>
      </c>
      <c r="D253" s="98"/>
      <c r="E253" s="70" t="s">
        <v>416</v>
      </c>
      <c r="F253" s="89"/>
      <c r="G253" s="70"/>
      <c r="H253" s="104"/>
      <c r="I253" s="87"/>
    </row>
    <row r="254" spans="1:9">
      <c r="A254" s="89" t="s">
        <v>553</v>
      </c>
      <c r="B254" s="70" t="s">
        <v>554</v>
      </c>
      <c r="C254" s="89" t="s">
        <v>553</v>
      </c>
      <c r="D254" s="98"/>
      <c r="E254" s="86" t="s">
        <v>579</v>
      </c>
      <c r="F254" s="74"/>
      <c r="G254" s="70"/>
      <c r="H254" s="104"/>
      <c r="I254" s="87"/>
    </row>
    <row r="255" spans="1:9">
      <c r="A255" s="78" t="s">
        <v>555</v>
      </c>
      <c r="B255" s="79" t="s">
        <v>556</v>
      </c>
      <c r="C255" s="78" t="s">
        <v>555</v>
      </c>
      <c r="D255" s="100"/>
      <c r="E255" s="79" t="s">
        <v>169</v>
      </c>
      <c r="F255" s="78"/>
      <c r="G255" s="79"/>
      <c r="H255" s="104"/>
      <c r="I255" s="87"/>
    </row>
    <row r="256" spans="1:9">
      <c r="A256" s="93" t="s">
        <v>557</v>
      </c>
      <c r="B256" s="92" t="s">
        <v>647</v>
      </c>
      <c r="C256" s="93" t="s">
        <v>557</v>
      </c>
      <c r="D256" s="105"/>
      <c r="E256" s="70" t="s">
        <v>293</v>
      </c>
      <c r="F256" s="107"/>
      <c r="G256" s="92"/>
      <c r="H256" s="87"/>
      <c r="I256" s="87"/>
    </row>
    <row r="257" spans="1:9">
      <c r="A257" s="93" t="s">
        <v>558</v>
      </c>
      <c r="B257" s="92" t="s">
        <v>648</v>
      </c>
      <c r="C257" s="93" t="s">
        <v>558</v>
      </c>
      <c r="D257" s="105"/>
      <c r="E257" s="70" t="s">
        <v>384</v>
      </c>
      <c r="F257" s="109"/>
      <c r="G257" s="92"/>
      <c r="H257" s="87"/>
      <c r="I257" s="87"/>
    </row>
    <row r="258" spans="1:9">
      <c r="A258" s="82" t="s">
        <v>559</v>
      </c>
      <c r="B258" t="s">
        <v>575</v>
      </c>
      <c r="C258" s="82" t="s">
        <v>559</v>
      </c>
      <c r="D258" s="102"/>
      <c r="E258" s="104" t="s">
        <v>159</v>
      </c>
      <c r="F258" s="114"/>
      <c r="I258" s="87"/>
    </row>
    <row r="259" spans="1:9">
      <c r="A259" s="76" t="s">
        <v>560</v>
      </c>
      <c r="B259" t="s">
        <v>576</v>
      </c>
      <c r="C259" s="76" t="s">
        <v>560</v>
      </c>
      <c r="D259" s="102"/>
      <c r="E259" t="s">
        <v>598</v>
      </c>
      <c r="F259" s="76"/>
      <c r="I259" s="87"/>
    </row>
    <row r="260" spans="1:9">
      <c r="A260" s="80" t="s">
        <v>561</v>
      </c>
      <c r="B260" t="s">
        <v>577</v>
      </c>
      <c r="C260" s="80" t="s">
        <v>561</v>
      </c>
      <c r="D260" s="102"/>
      <c r="E260" s="104" t="s">
        <v>97</v>
      </c>
      <c r="F260" s="108"/>
      <c r="I260" s="87"/>
    </row>
    <row r="261" spans="1:9">
      <c r="A261" s="93" t="s">
        <v>562</v>
      </c>
      <c r="B261" s="92" t="s">
        <v>655</v>
      </c>
      <c r="C261" s="93" t="s">
        <v>562</v>
      </c>
      <c r="D261" s="105"/>
      <c r="E261" s="70" t="s">
        <v>193</v>
      </c>
      <c r="F261" s="107"/>
      <c r="G261" s="92"/>
      <c r="H261" s="87"/>
      <c r="I261" s="87"/>
    </row>
    <row r="262" spans="1:9">
      <c r="A262" s="93" t="s">
        <v>563</v>
      </c>
      <c r="B262" s="92" t="s">
        <v>649</v>
      </c>
      <c r="C262" s="93" t="s">
        <v>563</v>
      </c>
      <c r="D262" s="105"/>
      <c r="E262" s="70" t="s">
        <v>386</v>
      </c>
      <c r="F262" s="109"/>
      <c r="G262" s="92"/>
      <c r="H262" s="87"/>
      <c r="I262" s="87"/>
    </row>
    <row r="263" spans="1:9">
      <c r="A263" s="93" t="s">
        <v>564</v>
      </c>
      <c r="B263" s="92" t="s">
        <v>650</v>
      </c>
      <c r="C263" s="93" t="s">
        <v>564</v>
      </c>
      <c r="D263" s="105"/>
      <c r="E263" s="70" t="s">
        <v>101</v>
      </c>
      <c r="F263" s="107"/>
      <c r="G263" s="92"/>
      <c r="H263" s="87"/>
      <c r="I263" s="87"/>
    </row>
    <row r="264" spans="1:9">
      <c r="A264" s="83" t="s">
        <v>565</v>
      </c>
      <c r="B264" t="s">
        <v>578</v>
      </c>
      <c r="C264" s="83" t="s">
        <v>565</v>
      </c>
      <c r="D264" s="102"/>
      <c r="E264" s="104" t="s">
        <v>468</v>
      </c>
      <c r="F264" s="113"/>
      <c r="I264" s="87"/>
    </row>
    <row r="265" spans="1:9">
      <c r="A265" s="93" t="s">
        <v>566</v>
      </c>
      <c r="B265" s="92" t="s">
        <v>651</v>
      </c>
      <c r="C265" s="93" t="s">
        <v>566</v>
      </c>
      <c r="D265" s="105"/>
      <c r="E265" s="92" t="s">
        <v>656</v>
      </c>
      <c r="F265" s="76"/>
      <c r="G265" s="92"/>
      <c r="H265" s="87"/>
      <c r="I265" s="87"/>
    </row>
    <row r="266" spans="1:9">
      <c r="A266" s="82" t="s">
        <v>567</v>
      </c>
      <c r="B266" t="s">
        <v>579</v>
      </c>
      <c r="C266" s="82" t="s">
        <v>567</v>
      </c>
      <c r="D266" s="102"/>
      <c r="E266" s="104" t="s">
        <v>71</v>
      </c>
      <c r="F266" s="111"/>
      <c r="I266" s="87"/>
    </row>
    <row r="267" spans="1:9">
      <c r="A267" s="80" t="s">
        <v>568</v>
      </c>
      <c r="B267" t="s">
        <v>580</v>
      </c>
      <c r="C267" s="80" t="s">
        <v>568</v>
      </c>
      <c r="D267" s="102"/>
      <c r="E267" s="104" t="s">
        <v>73</v>
      </c>
      <c r="F267" s="108"/>
      <c r="I267" s="87"/>
    </row>
    <row r="268" spans="1:9">
      <c r="A268" s="93" t="s">
        <v>569</v>
      </c>
      <c r="B268" s="92" t="s">
        <v>652</v>
      </c>
      <c r="C268" s="93" t="s">
        <v>569</v>
      </c>
      <c r="D268" s="105"/>
      <c r="E268" s="70" t="s">
        <v>75</v>
      </c>
      <c r="F268" s="107"/>
      <c r="G268" s="92"/>
      <c r="H268" s="87"/>
      <c r="I268" s="87"/>
    </row>
    <row r="269" spans="1:9">
      <c r="A269" s="93" t="s">
        <v>570</v>
      </c>
      <c r="B269" s="92" t="s">
        <v>653</v>
      </c>
      <c r="C269" s="93" t="s">
        <v>570</v>
      </c>
      <c r="D269" s="105"/>
      <c r="E269" s="70" t="s">
        <v>484</v>
      </c>
      <c r="F269" s="90"/>
      <c r="G269" s="92"/>
      <c r="H269" s="87"/>
      <c r="I269" s="87"/>
    </row>
    <row r="270" spans="1:9">
      <c r="A270" s="82" t="s">
        <v>571</v>
      </c>
      <c r="B270" t="s">
        <v>581</v>
      </c>
      <c r="C270" s="82" t="s">
        <v>571</v>
      </c>
      <c r="D270" s="102"/>
      <c r="E270" s="104" t="s">
        <v>482</v>
      </c>
      <c r="F270" s="111"/>
      <c r="I270" s="87"/>
    </row>
    <row r="271" spans="1:9">
      <c r="A271" s="76" t="s">
        <v>572</v>
      </c>
      <c r="B271" t="s">
        <v>582</v>
      </c>
      <c r="C271" s="76" t="s">
        <v>572</v>
      </c>
      <c r="D271" s="102"/>
      <c r="E271" s="104" t="s">
        <v>77</v>
      </c>
      <c r="F271" s="107"/>
      <c r="I271" s="87"/>
    </row>
    <row r="272" spans="1:9">
      <c r="A272" s="80" t="s">
        <v>573</v>
      </c>
      <c r="B272" t="s">
        <v>583</v>
      </c>
      <c r="C272" s="80" t="s">
        <v>573</v>
      </c>
      <c r="D272" s="102"/>
      <c r="E272" s="104" t="s">
        <v>127</v>
      </c>
      <c r="F272" s="108"/>
      <c r="I272" s="87"/>
    </row>
    <row r="273" spans="1:9">
      <c r="A273" s="93" t="s">
        <v>574</v>
      </c>
      <c r="B273" s="92" t="s">
        <v>654</v>
      </c>
      <c r="C273" s="93" t="s">
        <v>574</v>
      </c>
      <c r="D273" s="105"/>
      <c r="E273" s="70" t="s">
        <v>79</v>
      </c>
      <c r="F273" s="90"/>
      <c r="G273" s="92"/>
      <c r="H273" s="87"/>
      <c r="I273" s="87"/>
    </row>
    <row r="274" spans="1:9">
      <c r="A274" s="76" t="s">
        <v>584</v>
      </c>
      <c r="B274" s="86" t="s">
        <v>599</v>
      </c>
      <c r="C274" s="76" t="s">
        <v>584</v>
      </c>
      <c r="D274" s="102"/>
      <c r="E274" s="70" t="s">
        <v>129</v>
      </c>
      <c r="F274" s="90"/>
      <c r="G274" s="86"/>
      <c r="I274" s="87"/>
    </row>
    <row r="275" spans="1:9">
      <c r="A275" s="93" t="s">
        <v>585</v>
      </c>
      <c r="B275" s="92" t="s">
        <v>655</v>
      </c>
      <c r="C275" s="93" t="s">
        <v>585</v>
      </c>
      <c r="D275" s="105"/>
      <c r="E275" s="70" t="s">
        <v>508</v>
      </c>
      <c r="F275" s="112"/>
      <c r="G275" s="92"/>
      <c r="H275" s="87"/>
      <c r="I275" s="87"/>
    </row>
    <row r="276" spans="1:9">
      <c r="A276" s="76" t="s">
        <v>586</v>
      </c>
      <c r="B276" s="86" t="s">
        <v>593</v>
      </c>
      <c r="C276" s="76" t="s">
        <v>586</v>
      </c>
      <c r="D276" s="102"/>
      <c r="E276" s="70" t="s">
        <v>498</v>
      </c>
      <c r="F276" s="107"/>
      <c r="G276" s="86"/>
      <c r="I276" s="87"/>
    </row>
    <row r="277" spans="1:9">
      <c r="A277" s="76" t="s">
        <v>587</v>
      </c>
      <c r="B277" s="86" t="s">
        <v>594</v>
      </c>
      <c r="C277" s="76" t="s">
        <v>587</v>
      </c>
      <c r="D277" s="102"/>
      <c r="E277" s="70" t="s">
        <v>500</v>
      </c>
      <c r="F277" s="107"/>
      <c r="G277" s="86"/>
      <c r="I277" s="87"/>
    </row>
    <row r="278" spans="1:9">
      <c r="A278" s="76" t="s">
        <v>588</v>
      </c>
      <c r="B278" s="86" t="s">
        <v>595</v>
      </c>
      <c r="C278" s="76" t="s">
        <v>588</v>
      </c>
      <c r="D278" s="102"/>
      <c r="E278" s="70" t="s">
        <v>490</v>
      </c>
      <c r="F278" s="107"/>
      <c r="G278" s="86"/>
      <c r="I278" s="87"/>
    </row>
    <row r="279" spans="1:9">
      <c r="A279" s="76" t="s">
        <v>589</v>
      </c>
      <c r="B279" s="86" t="s">
        <v>596</v>
      </c>
      <c r="C279" s="76" t="s">
        <v>589</v>
      </c>
      <c r="D279" s="102"/>
      <c r="E279" s="70" t="s">
        <v>502</v>
      </c>
      <c r="F279" s="107"/>
      <c r="G279" s="86"/>
      <c r="I279" s="87"/>
    </row>
    <row r="280" spans="1:9">
      <c r="A280" s="76" t="s">
        <v>590</v>
      </c>
      <c r="B280" s="86" t="s">
        <v>597</v>
      </c>
      <c r="C280" s="76" t="s">
        <v>590</v>
      </c>
      <c r="D280" s="102"/>
      <c r="E280" s="70" t="s">
        <v>512</v>
      </c>
      <c r="F280" s="90"/>
      <c r="G280" s="86"/>
      <c r="I280" s="87"/>
    </row>
    <row r="281" spans="1:9">
      <c r="A281" s="76" t="s">
        <v>591</v>
      </c>
      <c r="B281" s="86" t="s">
        <v>598</v>
      </c>
      <c r="C281" s="76" t="s">
        <v>591</v>
      </c>
      <c r="D281" s="102"/>
      <c r="E281" s="70" t="s">
        <v>95</v>
      </c>
      <c r="F281" s="107"/>
      <c r="G281" s="86"/>
      <c r="I281" s="87"/>
    </row>
    <row r="282" spans="1:9">
      <c r="A282" s="76" t="s">
        <v>592</v>
      </c>
      <c r="B282" s="92" t="s">
        <v>656</v>
      </c>
      <c r="C282" s="76" t="s">
        <v>592</v>
      </c>
      <c r="D282" s="102"/>
      <c r="E282" s="70" t="s">
        <v>91</v>
      </c>
      <c r="F282" s="107"/>
      <c r="G282" s="92"/>
      <c r="H282" s="87"/>
      <c r="I282" s="87"/>
    </row>
    <row r="283" spans="1:9">
      <c r="I283" s="87"/>
    </row>
    <row r="284" spans="1:9">
      <c r="I284" s="87"/>
    </row>
    <row r="285" spans="1:9">
      <c r="I285" s="87"/>
    </row>
    <row r="286" spans="1:9">
      <c r="I286" s="87"/>
    </row>
    <row r="287" spans="1:9">
      <c r="I287" s="87"/>
    </row>
    <row r="288" spans="1:9">
      <c r="I288" s="87"/>
    </row>
    <row r="289" spans="9:9">
      <c r="I289" s="87"/>
    </row>
    <row r="290" spans="9:9">
      <c r="I290" s="87"/>
    </row>
    <row r="291" spans="9:9">
      <c r="I291" s="87"/>
    </row>
    <row r="292" spans="9:9">
      <c r="I292" s="87"/>
    </row>
    <row r="293" spans="9:9">
      <c r="I293" s="87"/>
    </row>
    <row r="294" spans="9:9">
      <c r="I294" s="87"/>
    </row>
    <row r="295" spans="9:9">
      <c r="I295" s="87"/>
    </row>
    <row r="296" spans="9:9">
      <c r="I296" s="87"/>
    </row>
    <row r="297" spans="9:9">
      <c r="I297" s="87"/>
    </row>
    <row r="298" spans="9:9">
      <c r="I298" s="87"/>
    </row>
    <row r="299" spans="9:9">
      <c r="I299" s="87"/>
    </row>
    <row r="300" spans="9:9">
      <c r="I300" s="87"/>
    </row>
    <row r="301" spans="9:9">
      <c r="I301" s="87"/>
    </row>
    <row r="302" spans="9:9">
      <c r="I302" s="87"/>
    </row>
    <row r="303" spans="9:9">
      <c r="I303" s="87"/>
    </row>
    <row r="304" spans="9:9">
      <c r="I304" s="87"/>
    </row>
    <row r="305" spans="9:9">
      <c r="I305" s="87"/>
    </row>
    <row r="306" spans="9:9">
      <c r="I306" s="87"/>
    </row>
    <row r="307" spans="9:9">
      <c r="I307" s="87"/>
    </row>
    <row r="308" spans="9:9">
      <c r="I308" s="87"/>
    </row>
    <row r="309" spans="9:9">
      <c r="I309" s="87"/>
    </row>
    <row r="310" spans="9:9">
      <c r="I310" s="87"/>
    </row>
    <row r="311" spans="9:9">
      <c r="I311" s="87"/>
    </row>
    <row r="312" spans="9:9">
      <c r="I312" s="87"/>
    </row>
    <row r="313" spans="9:9">
      <c r="I313" s="87"/>
    </row>
    <row r="314" spans="9:9">
      <c r="I314" s="87"/>
    </row>
    <row r="315" spans="9:9">
      <c r="I315" s="87"/>
    </row>
    <row r="316" spans="9:9">
      <c r="I316" s="87"/>
    </row>
    <row r="317" spans="9:9">
      <c r="I317" s="87"/>
    </row>
    <row r="318" spans="9:9">
      <c r="I318" s="87"/>
    </row>
    <row r="319" spans="9:9">
      <c r="I319" s="87"/>
    </row>
    <row r="320" spans="9:9">
      <c r="I320" s="87"/>
    </row>
    <row r="321" spans="9:9">
      <c r="I321" s="87"/>
    </row>
    <row r="322" spans="9:9">
      <c r="I322" s="87"/>
    </row>
    <row r="323" spans="9:9">
      <c r="I323" s="87"/>
    </row>
    <row r="324" spans="9:9">
      <c r="I324" s="87"/>
    </row>
    <row r="325" spans="9:9">
      <c r="I325" s="87"/>
    </row>
    <row r="326" spans="9:9">
      <c r="I326" s="87"/>
    </row>
    <row r="327" spans="9:9">
      <c r="I327" s="87"/>
    </row>
    <row r="328" spans="9:9">
      <c r="I328" s="87"/>
    </row>
    <row r="329" spans="9:9">
      <c r="I329" s="87"/>
    </row>
    <row r="330" spans="9:9">
      <c r="I330" s="87"/>
    </row>
    <row r="331" spans="9:9">
      <c r="I331" s="87"/>
    </row>
    <row r="332" spans="9:9">
      <c r="I332" s="87"/>
    </row>
    <row r="333" spans="9:9">
      <c r="I333" s="87"/>
    </row>
    <row r="334" spans="9:9">
      <c r="I334" s="87"/>
    </row>
    <row r="335" spans="9:9">
      <c r="I335" s="87"/>
    </row>
    <row r="336" spans="9:9">
      <c r="I336" s="87"/>
    </row>
    <row r="337" spans="9:9">
      <c r="I337" s="87"/>
    </row>
    <row r="338" spans="9:9">
      <c r="I338" s="87"/>
    </row>
    <row r="339" spans="9:9">
      <c r="I339" s="87"/>
    </row>
    <row r="340" spans="9:9">
      <c r="I340" s="87"/>
    </row>
    <row r="341" spans="9:9">
      <c r="I341" s="87"/>
    </row>
    <row r="342" spans="9:9">
      <c r="I342" s="87"/>
    </row>
    <row r="343" spans="9:9">
      <c r="I343" s="87"/>
    </row>
    <row r="344" spans="9:9">
      <c r="I344" s="87"/>
    </row>
    <row r="345" spans="9:9">
      <c r="I345" s="87"/>
    </row>
    <row r="346" spans="9:9">
      <c r="I346" s="87"/>
    </row>
    <row r="347" spans="9:9">
      <c r="I347" s="87"/>
    </row>
    <row r="348" spans="9:9">
      <c r="I348" s="87"/>
    </row>
    <row r="349" spans="9:9">
      <c r="I349" s="87"/>
    </row>
    <row r="350" spans="9:9">
      <c r="I350" s="87"/>
    </row>
    <row r="351" spans="9:9">
      <c r="I351" s="87"/>
    </row>
    <row r="352" spans="9:9">
      <c r="I352" s="87"/>
    </row>
    <row r="353" spans="9:9">
      <c r="I353" s="87"/>
    </row>
    <row r="354" spans="9:9">
      <c r="I354" s="87"/>
    </row>
    <row r="355" spans="9:9">
      <c r="I355" s="87"/>
    </row>
    <row r="356" spans="9:9">
      <c r="I356" s="87"/>
    </row>
    <row r="357" spans="9:9">
      <c r="I357" s="87"/>
    </row>
    <row r="358" spans="9:9">
      <c r="I358" s="87"/>
    </row>
    <row r="359" spans="9:9">
      <c r="I359" s="87"/>
    </row>
    <row r="360" spans="9:9">
      <c r="I360" s="87"/>
    </row>
    <row r="361" spans="9:9">
      <c r="I361" s="87"/>
    </row>
    <row r="362" spans="9:9">
      <c r="I362" s="87"/>
    </row>
    <row r="363" spans="9:9">
      <c r="I363" s="87"/>
    </row>
    <row r="364" spans="9:9">
      <c r="I364" s="87"/>
    </row>
    <row r="365" spans="9:9">
      <c r="I365" s="87"/>
    </row>
    <row r="366" spans="9:9">
      <c r="I366" s="87"/>
    </row>
    <row r="367" spans="9:9">
      <c r="I367" s="87"/>
    </row>
    <row r="368" spans="9:9">
      <c r="I368" s="87"/>
    </row>
    <row r="369" spans="9:9">
      <c r="I369" s="87"/>
    </row>
    <row r="370" spans="9:9">
      <c r="I370" s="87"/>
    </row>
    <row r="371" spans="9:9">
      <c r="I371" s="87"/>
    </row>
    <row r="372" spans="9:9">
      <c r="I372" s="87"/>
    </row>
    <row r="373" spans="9:9">
      <c r="I373" s="87"/>
    </row>
    <row r="374" spans="9:9">
      <c r="I374" s="87"/>
    </row>
    <row r="375" spans="9:9">
      <c r="I375" s="87"/>
    </row>
    <row r="376" spans="9:9">
      <c r="I376" s="87"/>
    </row>
    <row r="377" spans="9:9">
      <c r="I377" s="87"/>
    </row>
    <row r="378" spans="9:9">
      <c r="I378" s="87"/>
    </row>
    <row r="379" spans="9:9">
      <c r="I379" s="87"/>
    </row>
    <row r="380" spans="9:9">
      <c r="I380" s="87"/>
    </row>
    <row r="381" spans="9:9">
      <c r="I381" s="87"/>
    </row>
    <row r="382" spans="9:9">
      <c r="I382" s="87"/>
    </row>
    <row r="383" spans="9:9">
      <c r="I383" s="87"/>
    </row>
    <row r="384" spans="9:9">
      <c r="I384" s="87"/>
    </row>
    <row r="385" spans="9:9">
      <c r="I385" s="87"/>
    </row>
    <row r="386" spans="9:9">
      <c r="I386" s="87"/>
    </row>
    <row r="387" spans="9:9">
      <c r="I387" s="87"/>
    </row>
    <row r="388" spans="9:9">
      <c r="I388" s="87"/>
    </row>
    <row r="389" spans="9:9">
      <c r="I389" s="87"/>
    </row>
    <row r="390" spans="9:9">
      <c r="I390" s="87"/>
    </row>
    <row r="391" spans="9:9">
      <c r="I391" s="87"/>
    </row>
    <row r="392" spans="9:9">
      <c r="I392" s="87"/>
    </row>
    <row r="393" spans="9:9">
      <c r="I393" s="87"/>
    </row>
    <row r="394" spans="9:9">
      <c r="I394" s="87"/>
    </row>
    <row r="395" spans="9:9">
      <c r="I395" s="87"/>
    </row>
    <row r="396" spans="9:9">
      <c r="I396" s="87"/>
    </row>
    <row r="397" spans="9:9">
      <c r="I397" s="87"/>
    </row>
    <row r="398" spans="9:9">
      <c r="I398" s="87"/>
    </row>
    <row r="399" spans="9:9">
      <c r="I399" s="87"/>
    </row>
    <row r="400" spans="9:9">
      <c r="I400" s="87"/>
    </row>
    <row r="401" spans="9:9">
      <c r="I401" s="87"/>
    </row>
    <row r="402" spans="9:9">
      <c r="I402" s="87"/>
    </row>
    <row r="403" spans="9:9">
      <c r="I403" s="87"/>
    </row>
    <row r="404" spans="9:9">
      <c r="I404" s="87"/>
    </row>
    <row r="405" spans="9:9">
      <c r="I405" s="87"/>
    </row>
    <row r="406" spans="9:9">
      <c r="I406" s="87"/>
    </row>
    <row r="407" spans="9:9">
      <c r="I407" s="87"/>
    </row>
    <row r="408" spans="9:9">
      <c r="I408" s="87"/>
    </row>
    <row r="409" spans="9:9">
      <c r="I409" s="87"/>
    </row>
    <row r="410" spans="9:9">
      <c r="I410" s="87"/>
    </row>
    <row r="411" spans="9:9">
      <c r="I411" s="87"/>
    </row>
    <row r="412" spans="9:9">
      <c r="I412" s="87"/>
    </row>
    <row r="413" spans="9:9">
      <c r="I413" s="87"/>
    </row>
    <row r="414" spans="9:9">
      <c r="I414" s="87"/>
    </row>
    <row r="415" spans="9:9">
      <c r="I415" s="87"/>
    </row>
    <row r="416" spans="9:9">
      <c r="I416" s="87"/>
    </row>
    <row r="417" spans="9:9">
      <c r="I417" s="87"/>
    </row>
    <row r="418" spans="9:9">
      <c r="I418" s="87"/>
    </row>
    <row r="419" spans="9:9">
      <c r="I419" s="87"/>
    </row>
    <row r="420" spans="9:9">
      <c r="I420" s="87"/>
    </row>
    <row r="421" spans="9:9">
      <c r="I421" s="87"/>
    </row>
    <row r="422" spans="9:9">
      <c r="I422" s="87"/>
    </row>
    <row r="423" spans="9:9">
      <c r="I423" s="87"/>
    </row>
    <row r="424" spans="9:9">
      <c r="I424" s="87"/>
    </row>
    <row r="425" spans="9:9">
      <c r="I425" s="87"/>
    </row>
    <row r="426" spans="9:9">
      <c r="I426" s="87"/>
    </row>
    <row r="427" spans="9:9">
      <c r="I427" s="87"/>
    </row>
    <row r="428" spans="9:9">
      <c r="I428" s="87"/>
    </row>
    <row r="429" spans="9:9">
      <c r="I429" s="87"/>
    </row>
    <row r="430" spans="9:9">
      <c r="I430" s="87"/>
    </row>
    <row r="431" spans="9:9">
      <c r="I431" s="87"/>
    </row>
    <row r="432" spans="9:9">
      <c r="I432" s="87"/>
    </row>
    <row r="433" spans="9:9">
      <c r="I433" s="87"/>
    </row>
    <row r="434" spans="9:9">
      <c r="I434" s="87"/>
    </row>
    <row r="435" spans="9:9">
      <c r="I435" s="87"/>
    </row>
    <row r="436" spans="9:9">
      <c r="I436" s="87"/>
    </row>
    <row r="437" spans="9:9">
      <c r="I437" s="87"/>
    </row>
    <row r="438" spans="9:9">
      <c r="I438" s="87"/>
    </row>
    <row r="439" spans="9:9">
      <c r="I439" s="87"/>
    </row>
    <row r="440" spans="9:9">
      <c r="I440" s="87"/>
    </row>
    <row r="441" spans="9:9">
      <c r="I441" s="87"/>
    </row>
    <row r="442" spans="9:9">
      <c r="I442" s="87"/>
    </row>
    <row r="443" spans="9:9">
      <c r="I443" s="87"/>
    </row>
    <row r="444" spans="9:9">
      <c r="I444" s="87"/>
    </row>
    <row r="445" spans="9:9">
      <c r="I445" s="87"/>
    </row>
    <row r="446" spans="9:9">
      <c r="I446" s="87"/>
    </row>
    <row r="447" spans="9:9">
      <c r="I447" s="87"/>
    </row>
    <row r="448" spans="9:9">
      <c r="I448" s="87"/>
    </row>
    <row r="449" spans="9:9">
      <c r="I449" s="87"/>
    </row>
    <row r="450" spans="9:9">
      <c r="I450" s="87"/>
    </row>
    <row r="451" spans="9:9">
      <c r="I451" s="87"/>
    </row>
    <row r="452" spans="9:9">
      <c r="I452" s="87"/>
    </row>
    <row r="453" spans="9:9">
      <c r="I453" s="87"/>
    </row>
    <row r="454" spans="9:9">
      <c r="I454" s="87"/>
    </row>
    <row r="455" spans="9:9">
      <c r="I455" s="87"/>
    </row>
    <row r="456" spans="9:9">
      <c r="I456" s="87"/>
    </row>
    <row r="457" spans="9:9">
      <c r="I457" s="87"/>
    </row>
    <row r="458" spans="9:9">
      <c r="I458" s="87"/>
    </row>
    <row r="459" spans="9:9">
      <c r="I459" s="87"/>
    </row>
    <row r="460" spans="9:9">
      <c r="I460" s="87"/>
    </row>
    <row r="461" spans="9:9">
      <c r="I461" s="87"/>
    </row>
    <row r="462" spans="9:9">
      <c r="I462" s="87"/>
    </row>
    <row r="463" spans="9:9">
      <c r="I463" s="87"/>
    </row>
    <row r="464" spans="9:9">
      <c r="I464" s="87"/>
    </row>
    <row r="465" spans="9:9">
      <c r="I465" s="87"/>
    </row>
    <row r="466" spans="9:9">
      <c r="I466" s="87"/>
    </row>
    <row r="467" spans="9:9">
      <c r="I467" s="87"/>
    </row>
    <row r="468" spans="9:9">
      <c r="I468" s="87"/>
    </row>
    <row r="469" spans="9:9">
      <c r="I469" s="87"/>
    </row>
    <row r="470" spans="9:9">
      <c r="I470" s="87"/>
    </row>
    <row r="471" spans="9:9">
      <c r="I471" s="87"/>
    </row>
    <row r="472" spans="9:9">
      <c r="I472" s="87"/>
    </row>
    <row r="473" spans="9:9">
      <c r="I473" s="87"/>
    </row>
    <row r="474" spans="9:9">
      <c r="I474" s="87"/>
    </row>
    <row r="475" spans="9:9">
      <c r="I475" s="87"/>
    </row>
    <row r="476" spans="9:9">
      <c r="I476" s="87"/>
    </row>
    <row r="477" spans="9:9">
      <c r="I477" s="87"/>
    </row>
    <row r="478" spans="9:9">
      <c r="I478" s="87"/>
    </row>
    <row r="479" spans="9:9">
      <c r="I479" s="87"/>
    </row>
    <row r="480" spans="9:9">
      <c r="I480" s="87"/>
    </row>
    <row r="481" spans="9:9">
      <c r="I481" s="87"/>
    </row>
    <row r="482" spans="9:9">
      <c r="I482" s="87"/>
    </row>
    <row r="483" spans="9:9">
      <c r="I483" s="87"/>
    </row>
    <row r="484" spans="9:9">
      <c r="I484" s="87"/>
    </row>
    <row r="485" spans="9:9">
      <c r="I485" s="87"/>
    </row>
    <row r="486" spans="9:9">
      <c r="I486" s="87"/>
    </row>
    <row r="487" spans="9:9">
      <c r="I487" s="87"/>
    </row>
    <row r="488" spans="9:9">
      <c r="I488" s="87"/>
    </row>
    <row r="489" spans="9:9">
      <c r="I489" s="87"/>
    </row>
    <row r="490" spans="9:9">
      <c r="I490" s="87"/>
    </row>
    <row r="491" spans="9:9">
      <c r="I491" s="87"/>
    </row>
    <row r="492" spans="9:9">
      <c r="I492" s="87"/>
    </row>
    <row r="493" spans="9:9">
      <c r="I493" s="87"/>
    </row>
    <row r="494" spans="9:9">
      <c r="I494" s="87"/>
    </row>
    <row r="495" spans="9:9">
      <c r="I495" s="87"/>
    </row>
    <row r="496" spans="9:9">
      <c r="I496" s="87"/>
    </row>
    <row r="497" spans="9:9">
      <c r="I497" s="87"/>
    </row>
    <row r="498" spans="9:9">
      <c r="I498" s="87"/>
    </row>
    <row r="499" spans="9:9">
      <c r="I499" s="87"/>
    </row>
    <row r="500" spans="9:9">
      <c r="I500" s="87"/>
    </row>
    <row r="501" spans="9:9">
      <c r="I501" s="87"/>
    </row>
    <row r="502" spans="9:9">
      <c r="I502" s="87"/>
    </row>
    <row r="503" spans="9:9">
      <c r="I503" s="87"/>
    </row>
    <row r="504" spans="9:9">
      <c r="I504" s="87"/>
    </row>
    <row r="505" spans="9:9">
      <c r="I505" s="87"/>
    </row>
    <row r="506" spans="9:9">
      <c r="I506" s="87"/>
    </row>
    <row r="507" spans="9:9">
      <c r="I507" s="87"/>
    </row>
    <row r="508" spans="9:9">
      <c r="I508" s="87"/>
    </row>
    <row r="509" spans="9:9">
      <c r="I509" s="87"/>
    </row>
    <row r="510" spans="9:9">
      <c r="I510" s="87"/>
    </row>
    <row r="511" spans="9:9">
      <c r="I511" s="87"/>
    </row>
    <row r="512" spans="9:9">
      <c r="I512" s="87"/>
    </row>
    <row r="513" spans="9:9">
      <c r="I513" s="87"/>
    </row>
    <row r="514" spans="9:9">
      <c r="I514" s="87"/>
    </row>
    <row r="515" spans="9:9">
      <c r="I515" s="87"/>
    </row>
    <row r="516" spans="9:9">
      <c r="I516" s="87"/>
    </row>
    <row r="517" spans="9:9">
      <c r="I517" s="87"/>
    </row>
    <row r="518" spans="9:9">
      <c r="I518" s="87"/>
    </row>
    <row r="519" spans="9:9">
      <c r="I519" s="87"/>
    </row>
    <row r="520" spans="9:9">
      <c r="I520" s="87"/>
    </row>
    <row r="521" spans="9:9">
      <c r="I521" s="87"/>
    </row>
    <row r="522" spans="9:9">
      <c r="I522" s="87"/>
    </row>
    <row r="523" spans="9:9">
      <c r="I523" s="87"/>
    </row>
    <row r="524" spans="9:9">
      <c r="I524" s="87"/>
    </row>
    <row r="525" spans="9:9">
      <c r="I525" s="87"/>
    </row>
    <row r="526" spans="9:9">
      <c r="I526" s="87"/>
    </row>
    <row r="527" spans="9:9">
      <c r="I527" s="87"/>
    </row>
    <row r="528" spans="9:9">
      <c r="I528" s="87"/>
    </row>
    <row r="529" spans="9:9">
      <c r="I529" s="87"/>
    </row>
    <row r="530" spans="9:9">
      <c r="I530" s="87"/>
    </row>
    <row r="531" spans="9:9">
      <c r="I531" s="87"/>
    </row>
    <row r="532" spans="9:9">
      <c r="I532" s="87"/>
    </row>
    <row r="533" spans="9:9">
      <c r="I533" s="87"/>
    </row>
    <row r="534" spans="9:9">
      <c r="I534" s="87"/>
    </row>
    <row r="535" spans="9:9">
      <c r="I535" s="87"/>
    </row>
    <row r="536" spans="9:9">
      <c r="I536" s="87"/>
    </row>
    <row r="537" spans="9:9">
      <c r="I537" s="87"/>
    </row>
    <row r="538" spans="9:9">
      <c r="I538" s="87"/>
    </row>
    <row r="539" spans="9:9">
      <c r="I539" s="87"/>
    </row>
    <row r="540" spans="9:9">
      <c r="I540" s="87"/>
    </row>
    <row r="541" spans="9:9">
      <c r="I541" s="87"/>
    </row>
    <row r="542" spans="9:9">
      <c r="I542" s="87"/>
    </row>
    <row r="543" spans="9:9">
      <c r="I543" s="87"/>
    </row>
    <row r="544" spans="9:9">
      <c r="I544" s="87"/>
    </row>
    <row r="545" spans="9:9">
      <c r="I545" s="87"/>
    </row>
    <row r="546" spans="9:9">
      <c r="I546" s="87"/>
    </row>
    <row r="547" spans="9:9">
      <c r="I547" s="87"/>
    </row>
    <row r="548" spans="9:9">
      <c r="I548" s="87"/>
    </row>
    <row r="549" spans="9:9">
      <c r="I549" s="87"/>
    </row>
    <row r="550" spans="9:9">
      <c r="I550" s="87"/>
    </row>
    <row r="551" spans="9:9">
      <c r="I551" s="87"/>
    </row>
    <row r="552" spans="9:9">
      <c r="I552" s="87"/>
    </row>
    <row r="553" spans="9:9">
      <c r="I553" s="87"/>
    </row>
    <row r="554" spans="9:9">
      <c r="I554" s="87"/>
    </row>
    <row r="555" spans="9:9">
      <c r="I555" s="87"/>
    </row>
    <row r="556" spans="9:9">
      <c r="I556" s="87"/>
    </row>
    <row r="557" spans="9:9">
      <c r="I557" s="87"/>
    </row>
    <row r="558" spans="9:9">
      <c r="I558" s="87"/>
    </row>
    <row r="559" spans="9:9">
      <c r="I559" s="87"/>
    </row>
    <row r="560" spans="9:9">
      <c r="I560" s="87"/>
    </row>
    <row r="561" spans="9:9">
      <c r="I561" s="87"/>
    </row>
    <row r="562" spans="9:9">
      <c r="I562" s="87"/>
    </row>
    <row r="563" spans="9:9">
      <c r="I563" s="87"/>
    </row>
    <row r="564" spans="9:9">
      <c r="I564" s="87"/>
    </row>
    <row r="565" spans="9:9">
      <c r="I565" s="87"/>
    </row>
    <row r="566" spans="9:9">
      <c r="I566" s="87"/>
    </row>
    <row r="567" spans="9:9">
      <c r="I567" s="87"/>
    </row>
    <row r="568" spans="9:9">
      <c r="I568" s="87"/>
    </row>
    <row r="569" spans="9:9">
      <c r="I569" s="87"/>
    </row>
    <row r="570" spans="9:9">
      <c r="I570" s="87"/>
    </row>
    <row r="571" spans="9:9">
      <c r="I571" s="87"/>
    </row>
    <row r="572" spans="9:9">
      <c r="I572" s="87"/>
    </row>
    <row r="573" spans="9:9">
      <c r="I573" s="87"/>
    </row>
    <row r="574" spans="9:9">
      <c r="I574" s="87"/>
    </row>
    <row r="575" spans="9:9">
      <c r="I575" s="87"/>
    </row>
    <row r="576" spans="9:9">
      <c r="I576" s="87"/>
    </row>
    <row r="577" spans="9:9">
      <c r="I577" s="87"/>
    </row>
    <row r="578" spans="9:9">
      <c r="I578" s="87"/>
    </row>
    <row r="579" spans="9:9">
      <c r="I579" s="87"/>
    </row>
    <row r="580" spans="9:9">
      <c r="I580" s="87"/>
    </row>
    <row r="581" spans="9:9">
      <c r="I581" s="87"/>
    </row>
    <row r="582" spans="9:9">
      <c r="I582" s="87"/>
    </row>
    <row r="583" spans="9:9">
      <c r="I583" s="87"/>
    </row>
    <row r="584" spans="9:9">
      <c r="I584" s="87"/>
    </row>
    <row r="585" spans="9:9">
      <c r="I585" s="87"/>
    </row>
    <row r="586" spans="9:9">
      <c r="I586" s="87"/>
    </row>
    <row r="587" spans="9:9">
      <c r="I587" s="87"/>
    </row>
    <row r="588" spans="9:9">
      <c r="I588" s="87"/>
    </row>
    <row r="589" spans="9:9">
      <c r="I589" s="87"/>
    </row>
    <row r="590" spans="9:9">
      <c r="I590" s="87"/>
    </row>
    <row r="591" spans="9:9">
      <c r="I591" s="87"/>
    </row>
    <row r="592" spans="9:9">
      <c r="I592" s="87"/>
    </row>
    <row r="593" spans="9:9">
      <c r="I593" s="87"/>
    </row>
    <row r="594" spans="9:9">
      <c r="I594" s="87"/>
    </row>
    <row r="595" spans="9:9">
      <c r="I595" s="87"/>
    </row>
    <row r="596" spans="9:9">
      <c r="I596" s="87"/>
    </row>
    <row r="597" spans="9:9">
      <c r="I597" s="87"/>
    </row>
    <row r="598" spans="9:9">
      <c r="I598" s="87"/>
    </row>
    <row r="599" spans="9:9">
      <c r="I599" s="87"/>
    </row>
    <row r="600" spans="9:9">
      <c r="I600" s="87"/>
    </row>
    <row r="601" spans="9:9">
      <c r="I601" s="87"/>
    </row>
    <row r="602" spans="9:9">
      <c r="I602" s="87"/>
    </row>
    <row r="603" spans="9:9">
      <c r="I603" s="87"/>
    </row>
    <row r="604" spans="9:9">
      <c r="I604" s="87"/>
    </row>
    <row r="605" spans="9:9">
      <c r="I605" s="87"/>
    </row>
    <row r="606" spans="9:9">
      <c r="I606" s="87"/>
    </row>
    <row r="607" spans="9:9">
      <c r="I607" s="87"/>
    </row>
    <row r="608" spans="9:9">
      <c r="I608" s="87"/>
    </row>
    <row r="609" spans="9:9">
      <c r="I609" s="87"/>
    </row>
    <row r="610" spans="9:9">
      <c r="I610" s="87"/>
    </row>
    <row r="611" spans="9:9">
      <c r="I611" s="87"/>
    </row>
    <row r="612" spans="9:9">
      <c r="I612" s="87"/>
    </row>
    <row r="613" spans="9:9">
      <c r="I613" s="87"/>
    </row>
    <row r="614" spans="9:9">
      <c r="I614" s="87"/>
    </row>
    <row r="615" spans="9:9">
      <c r="I615" s="87"/>
    </row>
    <row r="616" spans="9:9">
      <c r="I616" s="87"/>
    </row>
    <row r="617" spans="9:9">
      <c r="I617" s="87"/>
    </row>
    <row r="618" spans="9:9">
      <c r="I618" s="87"/>
    </row>
    <row r="619" spans="9:9">
      <c r="I619" s="87"/>
    </row>
    <row r="620" spans="9:9">
      <c r="I620" s="87"/>
    </row>
    <row r="621" spans="9:9">
      <c r="I621" s="87"/>
    </row>
    <row r="622" spans="9:9">
      <c r="I622" s="87"/>
    </row>
    <row r="623" spans="9:9">
      <c r="I623" s="87"/>
    </row>
    <row r="624" spans="9:9">
      <c r="I624" s="87"/>
    </row>
    <row r="625" spans="9:9">
      <c r="I625" s="87"/>
    </row>
    <row r="626" spans="9:9">
      <c r="I626" s="87"/>
    </row>
    <row r="627" spans="9:9">
      <c r="I627" s="87"/>
    </row>
    <row r="628" spans="9:9">
      <c r="I628" s="87"/>
    </row>
    <row r="629" spans="9:9">
      <c r="I629" s="87"/>
    </row>
    <row r="630" spans="9:9">
      <c r="I630" s="87"/>
    </row>
    <row r="631" spans="9:9">
      <c r="I631" s="87"/>
    </row>
    <row r="632" spans="9:9">
      <c r="I632" s="87"/>
    </row>
    <row r="633" spans="9:9">
      <c r="I633" s="87"/>
    </row>
    <row r="634" spans="9:9">
      <c r="I634" s="87"/>
    </row>
    <row r="635" spans="9:9">
      <c r="I635" s="87"/>
    </row>
    <row r="636" spans="9:9">
      <c r="I636" s="87"/>
    </row>
    <row r="637" spans="9:9">
      <c r="I637" s="87"/>
    </row>
    <row r="638" spans="9:9">
      <c r="I638" s="87"/>
    </row>
    <row r="639" spans="9:9">
      <c r="I639" s="87"/>
    </row>
    <row r="640" spans="9:9">
      <c r="I640" s="87"/>
    </row>
    <row r="641" spans="9:9">
      <c r="I641" s="87"/>
    </row>
    <row r="642" spans="9:9">
      <c r="I642" s="87"/>
    </row>
    <row r="643" spans="9:9">
      <c r="I643" s="87"/>
    </row>
    <row r="644" spans="9:9">
      <c r="I644" s="87"/>
    </row>
    <row r="645" spans="9:9">
      <c r="I645" s="87"/>
    </row>
    <row r="646" spans="9:9">
      <c r="I646" s="87"/>
    </row>
    <row r="647" spans="9:9">
      <c r="I647" s="87"/>
    </row>
    <row r="648" spans="9:9">
      <c r="I648" s="87"/>
    </row>
    <row r="649" spans="9:9">
      <c r="I649" s="87"/>
    </row>
    <row r="650" spans="9:9">
      <c r="I650" s="87"/>
    </row>
    <row r="651" spans="9:9">
      <c r="I651" s="87"/>
    </row>
    <row r="652" spans="9:9">
      <c r="I652" s="87"/>
    </row>
    <row r="653" spans="9:9">
      <c r="I653" s="87"/>
    </row>
    <row r="654" spans="9:9">
      <c r="I654" s="87"/>
    </row>
    <row r="655" spans="9:9">
      <c r="I655" s="87"/>
    </row>
    <row r="656" spans="9:9">
      <c r="I656" s="87"/>
    </row>
    <row r="657" spans="9:9">
      <c r="I657" s="87"/>
    </row>
    <row r="658" spans="9:9">
      <c r="I658" s="87"/>
    </row>
    <row r="659" spans="9:9">
      <c r="I659" s="87"/>
    </row>
    <row r="660" spans="9:9">
      <c r="I660" s="87"/>
    </row>
    <row r="661" spans="9:9">
      <c r="I661" s="87"/>
    </row>
    <row r="662" spans="9:9">
      <c r="I662" s="87"/>
    </row>
    <row r="663" spans="9:9">
      <c r="I663" s="87"/>
    </row>
    <row r="664" spans="9:9">
      <c r="I664" s="87"/>
    </row>
    <row r="665" spans="9:9">
      <c r="I665" s="87"/>
    </row>
    <row r="666" spans="9:9">
      <c r="I666" s="87"/>
    </row>
    <row r="667" spans="9:9">
      <c r="I667" s="87"/>
    </row>
    <row r="668" spans="9:9">
      <c r="I668" s="87"/>
    </row>
    <row r="669" spans="9:9">
      <c r="I669" s="87"/>
    </row>
    <row r="670" spans="9:9">
      <c r="I670" s="87"/>
    </row>
    <row r="671" spans="9:9">
      <c r="I671" s="87"/>
    </row>
    <row r="672" spans="9:9">
      <c r="I672" s="87"/>
    </row>
    <row r="673" spans="9:9">
      <c r="I673" s="87"/>
    </row>
    <row r="674" spans="9:9">
      <c r="I674" s="87"/>
    </row>
    <row r="675" spans="9:9">
      <c r="I675" s="87"/>
    </row>
    <row r="676" spans="9:9">
      <c r="I676" s="87"/>
    </row>
    <row r="677" spans="9:9">
      <c r="I677" s="87"/>
    </row>
    <row r="678" spans="9:9">
      <c r="I678" s="87"/>
    </row>
    <row r="679" spans="9:9">
      <c r="I679" s="87"/>
    </row>
    <row r="680" spans="9:9">
      <c r="I680" s="87"/>
    </row>
    <row r="681" spans="9:9">
      <c r="I681" s="87"/>
    </row>
    <row r="682" spans="9:9">
      <c r="I682" s="87"/>
    </row>
    <row r="683" spans="9:9">
      <c r="I683" s="87"/>
    </row>
    <row r="684" spans="9:9">
      <c r="I684" s="87"/>
    </row>
    <row r="685" spans="9:9">
      <c r="I685" s="87"/>
    </row>
    <row r="686" spans="9:9">
      <c r="I686" s="87"/>
    </row>
    <row r="687" spans="9:9">
      <c r="I687" s="87"/>
    </row>
    <row r="688" spans="9:9">
      <c r="I688" s="87"/>
    </row>
    <row r="689" spans="9:9">
      <c r="I689" s="87"/>
    </row>
    <row r="690" spans="9:9">
      <c r="I690" s="87"/>
    </row>
    <row r="691" spans="9:9">
      <c r="I691" s="87"/>
    </row>
    <row r="692" spans="9:9">
      <c r="I692" s="87"/>
    </row>
    <row r="693" spans="9:9">
      <c r="I693" s="87"/>
    </row>
    <row r="694" spans="9:9">
      <c r="I694" s="87"/>
    </row>
    <row r="695" spans="9:9">
      <c r="I695" s="87"/>
    </row>
    <row r="696" spans="9:9">
      <c r="I696" s="87"/>
    </row>
    <row r="697" spans="9:9">
      <c r="I697" s="87"/>
    </row>
    <row r="698" spans="9:9">
      <c r="I698" s="87"/>
    </row>
    <row r="699" spans="9:9">
      <c r="I699" s="87"/>
    </row>
    <row r="700" spans="9:9">
      <c r="I700" s="87"/>
    </row>
    <row r="701" spans="9:9">
      <c r="I701" s="87"/>
    </row>
    <row r="702" spans="9:9">
      <c r="I702" s="87"/>
    </row>
    <row r="703" spans="9:9">
      <c r="I703" s="87"/>
    </row>
    <row r="704" spans="9:9">
      <c r="I704" s="87"/>
    </row>
    <row r="705" spans="9:9">
      <c r="I705" s="87"/>
    </row>
    <row r="706" spans="9:9">
      <c r="I706" s="87"/>
    </row>
    <row r="707" spans="9:9">
      <c r="I707" s="87"/>
    </row>
    <row r="708" spans="9:9">
      <c r="I708" s="87"/>
    </row>
    <row r="709" spans="9:9">
      <c r="I709" s="87"/>
    </row>
    <row r="710" spans="9:9">
      <c r="I710" s="87"/>
    </row>
    <row r="711" spans="9:9">
      <c r="I711" s="87"/>
    </row>
    <row r="712" spans="9:9">
      <c r="I712" s="87"/>
    </row>
    <row r="713" spans="9:9">
      <c r="I713" s="87"/>
    </row>
    <row r="714" spans="9:9">
      <c r="I714" s="87"/>
    </row>
    <row r="715" spans="9:9">
      <c r="I715" s="87"/>
    </row>
    <row r="716" spans="9:9">
      <c r="I716" s="87"/>
    </row>
    <row r="717" spans="9:9">
      <c r="I717" s="87"/>
    </row>
    <row r="718" spans="9:9">
      <c r="I718" s="87"/>
    </row>
    <row r="719" spans="9:9">
      <c r="I719" s="87"/>
    </row>
    <row r="720" spans="9:9">
      <c r="I720" s="87"/>
    </row>
    <row r="721" spans="9:9">
      <c r="I721" s="87"/>
    </row>
    <row r="722" spans="9:9">
      <c r="I722" s="87"/>
    </row>
    <row r="723" spans="9:9">
      <c r="I723" s="87"/>
    </row>
    <row r="724" spans="9:9">
      <c r="I724" s="87"/>
    </row>
    <row r="725" spans="9:9">
      <c r="I725" s="87"/>
    </row>
    <row r="726" spans="9:9">
      <c r="I726" s="87"/>
    </row>
    <row r="727" spans="9:9">
      <c r="I727" s="87"/>
    </row>
    <row r="728" spans="9:9">
      <c r="I728" s="87"/>
    </row>
    <row r="729" spans="9:9">
      <c r="I729" s="87"/>
    </row>
    <row r="730" spans="9:9">
      <c r="I730" s="87"/>
    </row>
    <row r="731" spans="9:9">
      <c r="I731" s="87"/>
    </row>
    <row r="732" spans="9:9">
      <c r="I732" s="87"/>
    </row>
    <row r="733" spans="9:9">
      <c r="I733" s="87"/>
    </row>
    <row r="734" spans="9:9">
      <c r="I734" s="87"/>
    </row>
    <row r="735" spans="9:9">
      <c r="I735" s="87"/>
    </row>
    <row r="736" spans="9:9">
      <c r="I736" s="87"/>
    </row>
    <row r="737" spans="9:9">
      <c r="I737" s="87"/>
    </row>
    <row r="738" spans="9:9">
      <c r="I738" s="87"/>
    </row>
    <row r="739" spans="9:9">
      <c r="I739" s="87"/>
    </row>
    <row r="740" spans="9:9">
      <c r="I740" s="87"/>
    </row>
    <row r="741" spans="9:9">
      <c r="I741" s="87"/>
    </row>
    <row r="742" spans="9:9">
      <c r="I742" s="87"/>
    </row>
    <row r="743" spans="9:9">
      <c r="I743" s="87"/>
    </row>
    <row r="744" spans="9:9">
      <c r="I744" s="87"/>
    </row>
    <row r="745" spans="9:9">
      <c r="I745" s="87"/>
    </row>
    <row r="746" spans="9:9">
      <c r="I746" s="87"/>
    </row>
    <row r="747" spans="9:9">
      <c r="I747" s="87"/>
    </row>
    <row r="748" spans="9:9">
      <c r="I748" s="87"/>
    </row>
    <row r="749" spans="9:9">
      <c r="I749" s="87"/>
    </row>
    <row r="750" spans="9:9">
      <c r="I750" s="87"/>
    </row>
    <row r="751" spans="9:9">
      <c r="I751" s="87"/>
    </row>
    <row r="752" spans="9:9">
      <c r="I752" s="87"/>
    </row>
    <row r="753" spans="9:9">
      <c r="I753" s="87"/>
    </row>
    <row r="754" spans="9:9">
      <c r="I754" s="87"/>
    </row>
    <row r="755" spans="9:9">
      <c r="I755" s="87"/>
    </row>
    <row r="756" spans="9:9">
      <c r="I756" s="87"/>
    </row>
    <row r="757" spans="9:9">
      <c r="I757" s="87"/>
    </row>
    <row r="758" spans="9:9">
      <c r="I758" s="87"/>
    </row>
    <row r="759" spans="9:9">
      <c r="I759" s="87"/>
    </row>
    <row r="760" spans="9:9">
      <c r="I760" s="87"/>
    </row>
    <row r="761" spans="9:9">
      <c r="I761" s="87"/>
    </row>
    <row r="762" spans="9:9">
      <c r="I762" s="87"/>
    </row>
    <row r="763" spans="9:9">
      <c r="I763" s="87"/>
    </row>
    <row r="764" spans="9:9">
      <c r="I764" s="87"/>
    </row>
    <row r="765" spans="9:9">
      <c r="I765" s="87"/>
    </row>
    <row r="766" spans="9:9">
      <c r="I766" s="87"/>
    </row>
    <row r="767" spans="9:9">
      <c r="I767" s="87"/>
    </row>
    <row r="768" spans="9:9">
      <c r="I768" s="87"/>
    </row>
    <row r="769" spans="9:9">
      <c r="I769" s="87"/>
    </row>
    <row r="770" spans="9:9">
      <c r="I770" s="87"/>
    </row>
    <row r="771" spans="9:9">
      <c r="I771" s="87"/>
    </row>
    <row r="772" spans="9:9">
      <c r="I772" s="87"/>
    </row>
    <row r="773" spans="9:9">
      <c r="I773" s="87"/>
    </row>
    <row r="774" spans="9:9">
      <c r="I774" s="87"/>
    </row>
    <row r="775" spans="9:9">
      <c r="I775" s="87"/>
    </row>
    <row r="776" spans="9:9">
      <c r="I776" s="87"/>
    </row>
    <row r="777" spans="9:9">
      <c r="I777" s="87"/>
    </row>
    <row r="778" spans="9:9">
      <c r="I778" s="87"/>
    </row>
    <row r="779" spans="9:9">
      <c r="I779" s="87"/>
    </row>
    <row r="780" spans="9:9">
      <c r="I780" s="87"/>
    </row>
    <row r="781" spans="9:9">
      <c r="I781" s="87"/>
    </row>
    <row r="782" spans="9:9">
      <c r="I782" s="87"/>
    </row>
    <row r="783" spans="9:9">
      <c r="I783" s="87"/>
    </row>
    <row r="784" spans="9:9">
      <c r="I784" s="87"/>
    </row>
    <row r="785" spans="9:9">
      <c r="I785" s="87"/>
    </row>
    <row r="786" spans="9:9">
      <c r="I786" s="87"/>
    </row>
    <row r="787" spans="9:9">
      <c r="I787" s="87"/>
    </row>
    <row r="788" spans="9:9">
      <c r="I788" s="87"/>
    </row>
    <row r="789" spans="9:9">
      <c r="I789" s="87"/>
    </row>
    <row r="790" spans="9:9">
      <c r="I790" s="87"/>
    </row>
    <row r="791" spans="9:9">
      <c r="I791" s="87"/>
    </row>
    <row r="792" spans="9:9">
      <c r="I792" s="87"/>
    </row>
    <row r="793" spans="9:9">
      <c r="I793" s="87"/>
    </row>
    <row r="794" spans="9:9">
      <c r="I794" s="87"/>
    </row>
    <row r="795" spans="9:9">
      <c r="I795" s="87"/>
    </row>
    <row r="796" spans="9:9">
      <c r="I796" s="87"/>
    </row>
    <row r="797" spans="9:9">
      <c r="I797" s="87"/>
    </row>
    <row r="798" spans="9:9">
      <c r="I798" s="87"/>
    </row>
    <row r="799" spans="9:9">
      <c r="I799" s="87"/>
    </row>
    <row r="800" spans="9:9">
      <c r="I800" s="87"/>
    </row>
    <row r="801" spans="9:9">
      <c r="I801" s="87"/>
    </row>
    <row r="802" spans="9:9">
      <c r="I802" s="87"/>
    </row>
    <row r="803" spans="9:9">
      <c r="I803" s="87"/>
    </row>
    <row r="804" spans="9:9">
      <c r="I804" s="87"/>
    </row>
    <row r="805" spans="9:9">
      <c r="I805" s="87"/>
    </row>
    <row r="806" spans="9:9">
      <c r="I806" s="87"/>
    </row>
    <row r="807" spans="9:9">
      <c r="I807" s="87"/>
    </row>
    <row r="808" spans="9:9">
      <c r="I808" s="87"/>
    </row>
    <row r="809" spans="9:9">
      <c r="I809" s="87"/>
    </row>
    <row r="810" spans="9:9">
      <c r="I810" s="87"/>
    </row>
    <row r="811" spans="9:9">
      <c r="I811" s="87"/>
    </row>
    <row r="812" spans="9:9">
      <c r="I812" s="87"/>
    </row>
    <row r="813" spans="9:9">
      <c r="I813" s="87"/>
    </row>
    <row r="814" spans="9:9">
      <c r="I814" s="87"/>
    </row>
    <row r="815" spans="9:9">
      <c r="I815" s="87"/>
    </row>
    <row r="816" spans="9:9">
      <c r="I816" s="87"/>
    </row>
    <row r="817" spans="9:9">
      <c r="I817" s="87"/>
    </row>
    <row r="818" spans="9:9">
      <c r="I818" s="87"/>
    </row>
    <row r="819" spans="9:9">
      <c r="I819" s="87"/>
    </row>
    <row r="820" spans="9:9">
      <c r="I820" s="87"/>
    </row>
    <row r="821" spans="9:9">
      <c r="I821" s="87"/>
    </row>
    <row r="822" spans="9:9">
      <c r="I822" s="87"/>
    </row>
    <row r="823" spans="9:9">
      <c r="I823" s="87"/>
    </row>
    <row r="824" spans="9:9">
      <c r="I824" s="87"/>
    </row>
    <row r="825" spans="9:9">
      <c r="I825" s="87"/>
    </row>
    <row r="826" spans="9:9">
      <c r="I826" s="87"/>
    </row>
    <row r="827" spans="9:9">
      <c r="I827" s="87"/>
    </row>
    <row r="828" spans="9:9">
      <c r="I828" s="87"/>
    </row>
    <row r="829" spans="9:9">
      <c r="I829" s="87"/>
    </row>
    <row r="830" spans="9:9">
      <c r="I830" s="87"/>
    </row>
    <row r="831" spans="9:9">
      <c r="I831" s="87"/>
    </row>
    <row r="832" spans="9:9">
      <c r="I832" s="87"/>
    </row>
    <row r="833" spans="9:9">
      <c r="I833" s="87"/>
    </row>
    <row r="834" spans="9:9">
      <c r="I834" s="87"/>
    </row>
    <row r="835" spans="9:9">
      <c r="I835" s="87"/>
    </row>
    <row r="836" spans="9:9">
      <c r="I836" s="87"/>
    </row>
    <row r="837" spans="9:9">
      <c r="I837" s="87"/>
    </row>
    <row r="838" spans="9:9">
      <c r="I838" s="87"/>
    </row>
    <row r="839" spans="9:9">
      <c r="I839" s="87"/>
    </row>
    <row r="840" spans="9:9">
      <c r="I840" s="87"/>
    </row>
    <row r="841" spans="9:9">
      <c r="I841" s="87"/>
    </row>
    <row r="842" spans="9:9">
      <c r="I842" s="87"/>
    </row>
    <row r="843" spans="9:9">
      <c r="I843" s="87"/>
    </row>
    <row r="844" spans="9:9">
      <c r="I844" s="87"/>
    </row>
    <row r="845" spans="9:9">
      <c r="I845" s="87"/>
    </row>
    <row r="846" spans="9:9">
      <c r="I846" s="87"/>
    </row>
    <row r="847" spans="9:9">
      <c r="I847" s="87"/>
    </row>
    <row r="848" spans="9:9">
      <c r="I848" s="87"/>
    </row>
    <row r="849" spans="9:9">
      <c r="I849" s="87"/>
    </row>
    <row r="850" spans="9:9">
      <c r="I850" s="87"/>
    </row>
    <row r="851" spans="9:9">
      <c r="I851" s="87"/>
    </row>
    <row r="852" spans="9:9">
      <c r="I852" s="87"/>
    </row>
    <row r="853" spans="9:9">
      <c r="I853" s="87"/>
    </row>
    <row r="854" spans="9:9">
      <c r="I854" s="87"/>
    </row>
    <row r="855" spans="9:9">
      <c r="I855" s="87"/>
    </row>
    <row r="856" spans="9:9">
      <c r="I856" s="87"/>
    </row>
    <row r="857" spans="9:9">
      <c r="I857" s="87"/>
    </row>
    <row r="858" spans="9:9">
      <c r="I858" s="87"/>
    </row>
    <row r="859" spans="9:9">
      <c r="I859" s="87"/>
    </row>
    <row r="860" spans="9:9">
      <c r="I860" s="87"/>
    </row>
    <row r="861" spans="9:9">
      <c r="I861" s="87"/>
    </row>
    <row r="862" spans="9:9">
      <c r="I862" s="87"/>
    </row>
    <row r="863" spans="9:9">
      <c r="I863" s="87"/>
    </row>
    <row r="864" spans="9:9">
      <c r="I864" s="87"/>
    </row>
    <row r="865" spans="9:9">
      <c r="I865" s="87"/>
    </row>
    <row r="866" spans="9:9">
      <c r="I866" s="87"/>
    </row>
    <row r="867" spans="9:9">
      <c r="I867" s="87"/>
    </row>
    <row r="868" spans="9:9">
      <c r="I868" s="87"/>
    </row>
    <row r="869" spans="9:9">
      <c r="I869" s="87"/>
    </row>
    <row r="870" spans="9:9">
      <c r="I870" s="87"/>
    </row>
    <row r="871" spans="9:9">
      <c r="I871" s="87"/>
    </row>
    <row r="872" spans="9:9">
      <c r="I872" s="87"/>
    </row>
    <row r="873" spans="9:9">
      <c r="I873" s="87"/>
    </row>
    <row r="874" spans="9:9">
      <c r="I874" s="87"/>
    </row>
    <row r="875" spans="9:9">
      <c r="I875" s="87"/>
    </row>
    <row r="876" spans="9:9">
      <c r="I876" s="87"/>
    </row>
    <row r="877" spans="9:9">
      <c r="I877" s="87"/>
    </row>
    <row r="878" spans="9:9">
      <c r="I878" s="87"/>
    </row>
    <row r="879" spans="9:9">
      <c r="I879" s="87"/>
    </row>
    <row r="880" spans="9:9">
      <c r="I880" s="87"/>
    </row>
    <row r="881" spans="9:9">
      <c r="I881" s="87"/>
    </row>
    <row r="882" spans="9:9">
      <c r="I882" s="87"/>
    </row>
    <row r="883" spans="9:9">
      <c r="I883" s="87"/>
    </row>
    <row r="884" spans="9:9">
      <c r="I884" s="87"/>
    </row>
    <row r="885" spans="9:9">
      <c r="I885" s="87"/>
    </row>
    <row r="886" spans="9:9">
      <c r="I886" s="87"/>
    </row>
    <row r="887" spans="9:9">
      <c r="I887" s="87"/>
    </row>
    <row r="888" spans="9:9">
      <c r="I888" s="87"/>
    </row>
    <row r="889" spans="9:9">
      <c r="I889" s="87"/>
    </row>
    <row r="890" spans="9:9">
      <c r="I890" s="87"/>
    </row>
    <row r="891" spans="9:9">
      <c r="I891" s="87"/>
    </row>
    <row r="892" spans="9:9">
      <c r="I892" s="87"/>
    </row>
    <row r="893" spans="9:9">
      <c r="I893" s="87"/>
    </row>
    <row r="894" spans="9:9">
      <c r="I894" s="87"/>
    </row>
    <row r="895" spans="9:9">
      <c r="I895" s="87"/>
    </row>
    <row r="896" spans="9:9">
      <c r="I896" s="87"/>
    </row>
    <row r="897" spans="9:9">
      <c r="I897" s="87"/>
    </row>
    <row r="898" spans="9:9">
      <c r="I898" s="87"/>
    </row>
    <row r="899" spans="9:9">
      <c r="I899" s="87"/>
    </row>
    <row r="900" spans="9:9">
      <c r="I900" s="87"/>
    </row>
    <row r="901" spans="9:9">
      <c r="I901" s="87"/>
    </row>
    <row r="902" spans="9:9">
      <c r="I902" s="87"/>
    </row>
    <row r="903" spans="9:9">
      <c r="I903" s="87"/>
    </row>
    <row r="904" spans="9:9">
      <c r="I904" s="87"/>
    </row>
    <row r="905" spans="9:9">
      <c r="I905" s="87"/>
    </row>
    <row r="906" spans="9:9">
      <c r="I906" s="87"/>
    </row>
    <row r="907" spans="9:9">
      <c r="I907" s="87"/>
    </row>
    <row r="908" spans="9:9">
      <c r="I908" s="87"/>
    </row>
    <row r="909" spans="9:9">
      <c r="I909" s="87"/>
    </row>
    <row r="910" spans="9:9">
      <c r="I910" s="87"/>
    </row>
    <row r="911" spans="9:9">
      <c r="I911" s="87"/>
    </row>
    <row r="912" spans="9:9">
      <c r="I912" s="87"/>
    </row>
    <row r="913" spans="9:9">
      <c r="I913" s="87"/>
    </row>
    <row r="914" spans="9:9">
      <c r="I914" s="87"/>
    </row>
    <row r="915" spans="9:9">
      <c r="I915" s="87"/>
    </row>
    <row r="916" spans="9:9">
      <c r="I916" s="87"/>
    </row>
    <row r="917" spans="9:9">
      <c r="I917" s="87"/>
    </row>
    <row r="918" spans="9:9">
      <c r="I918" s="87"/>
    </row>
    <row r="919" spans="9:9">
      <c r="I919" s="87"/>
    </row>
    <row r="920" spans="9:9">
      <c r="I920" s="87"/>
    </row>
    <row r="921" spans="9:9">
      <c r="I921" s="87"/>
    </row>
    <row r="922" spans="9:9">
      <c r="I922" s="87"/>
    </row>
    <row r="923" spans="9:9">
      <c r="I923" s="87"/>
    </row>
    <row r="924" spans="9:9">
      <c r="I924" s="87"/>
    </row>
    <row r="925" spans="9:9">
      <c r="I925" s="87"/>
    </row>
    <row r="926" spans="9:9">
      <c r="I926" s="87"/>
    </row>
    <row r="927" spans="9:9">
      <c r="I927" s="87"/>
    </row>
    <row r="928" spans="9:9">
      <c r="I928" s="87"/>
    </row>
    <row r="929" spans="9:9">
      <c r="I929" s="87"/>
    </row>
    <row r="930" spans="9:9">
      <c r="I930" s="87"/>
    </row>
    <row r="931" spans="9:9">
      <c r="I931" s="87"/>
    </row>
    <row r="932" spans="9:9">
      <c r="I932" s="87"/>
    </row>
    <row r="933" spans="9:9">
      <c r="I933" s="87"/>
    </row>
    <row r="934" spans="9:9">
      <c r="I934" s="87"/>
    </row>
    <row r="935" spans="9:9">
      <c r="I935" s="87"/>
    </row>
    <row r="936" spans="9:9">
      <c r="I936" s="87"/>
    </row>
    <row r="937" spans="9:9">
      <c r="I937" s="87"/>
    </row>
    <row r="938" spans="9:9">
      <c r="I938" s="87"/>
    </row>
    <row r="939" spans="9:9">
      <c r="I939" s="87"/>
    </row>
    <row r="940" spans="9:9">
      <c r="I940" s="87"/>
    </row>
    <row r="941" spans="9:9">
      <c r="I941" s="87"/>
    </row>
    <row r="942" spans="9:9">
      <c r="I942" s="87"/>
    </row>
    <row r="943" spans="9:9">
      <c r="I943" s="87"/>
    </row>
    <row r="944" spans="9:9">
      <c r="I944" s="87"/>
    </row>
    <row r="945" spans="9:9">
      <c r="I945" s="87"/>
    </row>
    <row r="946" spans="9:9">
      <c r="I946" s="87"/>
    </row>
    <row r="947" spans="9:9">
      <c r="I947" s="87"/>
    </row>
    <row r="948" spans="9:9">
      <c r="I948" s="87"/>
    </row>
    <row r="949" spans="9:9">
      <c r="I949" s="87"/>
    </row>
    <row r="950" spans="9:9">
      <c r="I950" s="87"/>
    </row>
    <row r="951" spans="9:9">
      <c r="I951" s="87"/>
    </row>
    <row r="952" spans="9:9">
      <c r="I952" s="87"/>
    </row>
    <row r="953" spans="9:9">
      <c r="I953" s="87"/>
    </row>
    <row r="954" spans="9:9">
      <c r="I954" s="87"/>
    </row>
    <row r="955" spans="9:9">
      <c r="I955" s="87"/>
    </row>
    <row r="956" spans="9:9">
      <c r="I956" s="87"/>
    </row>
    <row r="957" spans="9:9">
      <c r="I957" s="87"/>
    </row>
    <row r="958" spans="9:9">
      <c r="I958" s="87"/>
    </row>
    <row r="959" spans="9:9">
      <c r="I959" s="87"/>
    </row>
    <row r="960" spans="9:9">
      <c r="I960" s="87"/>
    </row>
    <row r="961" spans="9:9">
      <c r="I961" s="87"/>
    </row>
    <row r="962" spans="9:9">
      <c r="I962" s="87"/>
    </row>
    <row r="963" spans="9:9">
      <c r="I963" s="87"/>
    </row>
    <row r="964" spans="9:9">
      <c r="I964" s="87"/>
    </row>
    <row r="965" spans="9:9">
      <c r="I965" s="87"/>
    </row>
    <row r="966" spans="9:9">
      <c r="I966" s="87"/>
    </row>
    <row r="967" spans="9:9">
      <c r="I967" s="87"/>
    </row>
    <row r="968" spans="9:9">
      <c r="I968" s="87"/>
    </row>
    <row r="969" spans="9:9">
      <c r="I969" s="87"/>
    </row>
    <row r="970" spans="9:9">
      <c r="I970" s="87"/>
    </row>
    <row r="971" spans="9:9">
      <c r="I971" s="87"/>
    </row>
    <row r="972" spans="9:9">
      <c r="I972" s="87"/>
    </row>
    <row r="973" spans="9:9">
      <c r="I973" s="87"/>
    </row>
    <row r="974" spans="9:9">
      <c r="I974" s="87"/>
    </row>
    <row r="975" spans="9:9">
      <c r="I975" s="87"/>
    </row>
    <row r="976" spans="9:9">
      <c r="I976" s="87"/>
    </row>
    <row r="977" spans="9:9">
      <c r="I977" s="87"/>
    </row>
    <row r="978" spans="9:9">
      <c r="I978" s="87"/>
    </row>
    <row r="979" spans="9:9">
      <c r="I979" s="87"/>
    </row>
    <row r="980" spans="9:9">
      <c r="I980" s="87"/>
    </row>
    <row r="981" spans="9:9">
      <c r="I981" s="87"/>
    </row>
    <row r="982" spans="9:9">
      <c r="I982" s="87"/>
    </row>
    <row r="983" spans="9:9">
      <c r="I983" s="87"/>
    </row>
    <row r="984" spans="9:9">
      <c r="I984" s="87"/>
    </row>
    <row r="985" spans="9:9">
      <c r="I985" s="87"/>
    </row>
    <row r="986" spans="9:9">
      <c r="I986" s="87"/>
    </row>
    <row r="987" spans="9:9">
      <c r="I987" s="87"/>
    </row>
    <row r="988" spans="9:9">
      <c r="I988" s="87"/>
    </row>
    <row r="989" spans="9:9">
      <c r="I989" s="87"/>
    </row>
    <row r="990" spans="9:9">
      <c r="I990" s="87"/>
    </row>
    <row r="991" spans="9:9">
      <c r="I991" s="87"/>
    </row>
    <row r="992" spans="9:9">
      <c r="I992" s="87"/>
    </row>
    <row r="993" spans="9:9">
      <c r="I993" s="87"/>
    </row>
    <row r="994" spans="9:9">
      <c r="I994" s="87"/>
    </row>
    <row r="995" spans="9:9">
      <c r="I995" s="87"/>
    </row>
    <row r="996" spans="9:9">
      <c r="I996" s="87"/>
    </row>
    <row r="997" spans="9:9">
      <c r="I997" s="87"/>
    </row>
    <row r="998" spans="9:9">
      <c r="I998" s="87"/>
    </row>
    <row r="999" spans="9:9">
      <c r="I999" s="87"/>
    </row>
    <row r="1000" spans="9:9">
      <c r="I1000" s="87"/>
    </row>
    <row r="1001" spans="9:9">
      <c r="I1001" s="87"/>
    </row>
    <row r="1002" spans="9:9">
      <c r="I1002" s="87"/>
    </row>
    <row r="1003" spans="9:9">
      <c r="I1003" s="87"/>
    </row>
    <row r="1004" spans="9:9">
      <c r="I1004" s="87"/>
    </row>
    <row r="1005" spans="9:9">
      <c r="I1005" s="87"/>
    </row>
    <row r="1006" spans="9:9">
      <c r="I1006" s="87"/>
    </row>
    <row r="1007" spans="9:9">
      <c r="I1007" s="87"/>
    </row>
    <row r="1008" spans="9:9">
      <c r="I1008" s="87"/>
    </row>
    <row r="1009" spans="9:9">
      <c r="I1009" s="87"/>
    </row>
    <row r="1010" spans="9:9">
      <c r="I1010" s="87"/>
    </row>
    <row r="1011" spans="9:9">
      <c r="I1011" s="87"/>
    </row>
    <row r="1012" spans="9:9">
      <c r="I1012" s="87"/>
    </row>
    <row r="1013" spans="9:9">
      <c r="I1013" s="87"/>
    </row>
    <row r="1014" spans="9:9">
      <c r="I1014" s="87"/>
    </row>
    <row r="1015" spans="9:9">
      <c r="I1015" s="87"/>
    </row>
    <row r="1016" spans="9:9">
      <c r="I1016" s="87"/>
    </row>
    <row r="1017" spans="9:9">
      <c r="I1017" s="87"/>
    </row>
    <row r="1018" spans="9:9">
      <c r="I1018" s="87"/>
    </row>
    <row r="1019" spans="9:9">
      <c r="I1019" s="87"/>
    </row>
    <row r="1020" spans="9:9">
      <c r="I1020" s="87"/>
    </row>
    <row r="1021" spans="9:9">
      <c r="I1021" s="87"/>
    </row>
    <row r="1022" spans="9:9">
      <c r="I1022" s="87"/>
    </row>
    <row r="1023" spans="9:9">
      <c r="I1023" s="87"/>
    </row>
    <row r="1024" spans="9:9">
      <c r="I1024" s="87"/>
    </row>
    <row r="1025" spans="9:9">
      <c r="I1025" s="87"/>
    </row>
    <row r="1026" spans="9:9">
      <c r="I1026" s="87"/>
    </row>
    <row r="1027" spans="9:9">
      <c r="I1027" s="87"/>
    </row>
    <row r="1028" spans="9:9">
      <c r="I1028" s="87"/>
    </row>
    <row r="1029" spans="9:9">
      <c r="I1029" s="87"/>
    </row>
    <row r="1030" spans="9:9">
      <c r="I1030" s="87"/>
    </row>
    <row r="1031" spans="9:9">
      <c r="I1031" s="87"/>
    </row>
    <row r="1032" spans="9:9">
      <c r="I1032" s="87"/>
    </row>
    <row r="1033" spans="9:9">
      <c r="I1033" s="87"/>
    </row>
    <row r="1034" spans="9:9">
      <c r="I1034" s="87"/>
    </row>
    <row r="1035" spans="9:9">
      <c r="I1035" s="87"/>
    </row>
    <row r="1036" spans="9:9">
      <c r="I1036" s="87"/>
    </row>
    <row r="1037" spans="9:9">
      <c r="I1037" s="87"/>
    </row>
    <row r="1038" spans="9:9">
      <c r="I1038" s="87"/>
    </row>
    <row r="1039" spans="9:9">
      <c r="I1039" s="87"/>
    </row>
    <row r="1040" spans="9:9">
      <c r="I1040" s="87"/>
    </row>
    <row r="1041" spans="9:9">
      <c r="I1041" s="87"/>
    </row>
    <row r="1042" spans="9:9">
      <c r="I1042" s="87"/>
    </row>
    <row r="1043" spans="9:9">
      <c r="I1043" s="87"/>
    </row>
    <row r="1044" spans="9:9">
      <c r="I1044" s="87"/>
    </row>
    <row r="1045" spans="9:9">
      <c r="I1045" s="87"/>
    </row>
    <row r="1046" spans="9:9">
      <c r="I1046" s="87"/>
    </row>
    <row r="1047" spans="9:9">
      <c r="I1047" s="87"/>
    </row>
    <row r="1048" spans="9:9">
      <c r="I1048" s="87"/>
    </row>
    <row r="1049" spans="9:9">
      <c r="I1049" s="87"/>
    </row>
    <row r="1050" spans="9:9">
      <c r="I1050" s="87"/>
    </row>
    <row r="1051" spans="9:9">
      <c r="I1051" s="87"/>
    </row>
    <row r="1052" spans="9:9">
      <c r="I1052" s="87"/>
    </row>
    <row r="1053" spans="9:9">
      <c r="I1053" s="87"/>
    </row>
    <row r="1054" spans="9:9">
      <c r="I1054" s="87"/>
    </row>
    <row r="1055" spans="9:9">
      <c r="I1055" s="87"/>
    </row>
    <row r="1056" spans="9:9">
      <c r="I1056" s="87"/>
    </row>
    <row r="1057" spans="9:9">
      <c r="I1057" s="87"/>
    </row>
    <row r="1058" spans="9:9">
      <c r="I1058" s="87"/>
    </row>
    <row r="1059" spans="9:9">
      <c r="I1059" s="87"/>
    </row>
    <row r="1060" spans="9:9">
      <c r="I1060" s="87"/>
    </row>
    <row r="1061" spans="9:9">
      <c r="I1061" s="87"/>
    </row>
    <row r="1062" spans="9:9">
      <c r="I1062" s="87"/>
    </row>
    <row r="1063" spans="9:9">
      <c r="I1063" s="87"/>
    </row>
    <row r="1064" spans="9:9">
      <c r="I1064" s="87"/>
    </row>
    <row r="1065" spans="9:9">
      <c r="I1065" s="87"/>
    </row>
    <row r="1066" spans="9:9">
      <c r="I1066" s="87"/>
    </row>
    <row r="1067" spans="9:9">
      <c r="I1067" s="87"/>
    </row>
    <row r="1068" spans="9:9">
      <c r="I1068" s="87"/>
    </row>
    <row r="1069" spans="9:9">
      <c r="I1069" s="87"/>
    </row>
    <row r="1070" spans="9:9">
      <c r="I1070" s="87"/>
    </row>
    <row r="1071" spans="9:9">
      <c r="I1071" s="87"/>
    </row>
    <row r="1072" spans="9:9">
      <c r="I1072" s="87"/>
    </row>
    <row r="1073" spans="9:9">
      <c r="I1073" s="87"/>
    </row>
    <row r="1074" spans="9:9">
      <c r="I1074" s="87"/>
    </row>
    <row r="1075" spans="9:9">
      <c r="I1075" s="87"/>
    </row>
    <row r="1076" spans="9:9">
      <c r="I1076" s="87"/>
    </row>
    <row r="1077" spans="9:9">
      <c r="I1077" s="87"/>
    </row>
    <row r="1078" spans="9:9">
      <c r="I1078" s="87"/>
    </row>
    <row r="1079" spans="9:9">
      <c r="I1079" s="87"/>
    </row>
    <row r="1080" spans="9:9">
      <c r="I1080" s="87"/>
    </row>
    <row r="1081" spans="9:9">
      <c r="I1081" s="87"/>
    </row>
    <row r="1082" spans="9:9">
      <c r="I1082" s="87"/>
    </row>
    <row r="1083" spans="9:9">
      <c r="I1083" s="87"/>
    </row>
    <row r="1084" spans="9:9">
      <c r="I1084" s="87"/>
    </row>
    <row r="1085" spans="9:9">
      <c r="I1085" s="87"/>
    </row>
    <row r="1086" spans="9:9">
      <c r="I1086" s="87"/>
    </row>
    <row r="1087" spans="9:9">
      <c r="I1087" s="87"/>
    </row>
    <row r="1088" spans="9:9">
      <c r="I1088" s="87"/>
    </row>
    <row r="1089" spans="9:9">
      <c r="I1089" s="87"/>
    </row>
    <row r="1090" spans="9:9">
      <c r="I1090" s="87"/>
    </row>
    <row r="1091" spans="9:9">
      <c r="I1091" s="87"/>
    </row>
    <row r="1092" spans="9:9">
      <c r="I1092" s="87"/>
    </row>
    <row r="1093" spans="9:9">
      <c r="I1093" s="87"/>
    </row>
    <row r="1094" spans="9:9">
      <c r="I1094" s="87"/>
    </row>
    <row r="1095" spans="9:9">
      <c r="I1095" s="87"/>
    </row>
    <row r="1096" spans="9:9">
      <c r="I1096" s="87"/>
    </row>
    <row r="1097" spans="9:9">
      <c r="I1097" s="87"/>
    </row>
    <row r="1098" spans="9:9">
      <c r="I1098" s="87"/>
    </row>
    <row r="1099" spans="9:9">
      <c r="I1099" s="87"/>
    </row>
    <row r="1100" spans="9:9">
      <c r="I1100" s="87"/>
    </row>
    <row r="1101" spans="9:9">
      <c r="I1101" s="87"/>
    </row>
    <row r="1102" spans="9:9">
      <c r="I1102" s="87"/>
    </row>
    <row r="1103" spans="9:9">
      <c r="I1103" s="87"/>
    </row>
    <row r="1104" spans="9:9">
      <c r="I1104" s="87"/>
    </row>
    <row r="1105" spans="9:9">
      <c r="I1105" s="87"/>
    </row>
    <row r="1106" spans="9:9">
      <c r="I1106" s="87"/>
    </row>
    <row r="1107" spans="9:9">
      <c r="I1107" s="87"/>
    </row>
    <row r="1108" spans="9:9">
      <c r="I1108" s="87"/>
    </row>
    <row r="1109" spans="9:9">
      <c r="I1109" s="87"/>
    </row>
    <row r="1110" spans="9:9">
      <c r="I1110" s="87"/>
    </row>
    <row r="1111" spans="9:9">
      <c r="I1111" s="87"/>
    </row>
    <row r="1112" spans="9:9">
      <c r="I1112" s="87"/>
    </row>
    <row r="1113" spans="9:9">
      <c r="I1113" s="87"/>
    </row>
    <row r="1114" spans="9:9">
      <c r="I1114" s="87"/>
    </row>
    <row r="1115" spans="9:9">
      <c r="I1115" s="87"/>
    </row>
    <row r="1116" spans="9:9">
      <c r="I1116" s="87"/>
    </row>
    <row r="1117" spans="9:9">
      <c r="I1117" s="87"/>
    </row>
    <row r="1118" spans="9:9">
      <c r="I1118" s="87"/>
    </row>
    <row r="1119" spans="9:9">
      <c r="I1119" s="87"/>
    </row>
    <row r="1120" spans="9:9">
      <c r="I1120" s="87"/>
    </row>
    <row r="1121" spans="9:9">
      <c r="I1121" s="87"/>
    </row>
    <row r="1122" spans="9:9">
      <c r="I1122" s="87"/>
    </row>
    <row r="1123" spans="9:9">
      <c r="I1123" s="87"/>
    </row>
    <row r="1124" spans="9:9">
      <c r="I1124" s="87"/>
    </row>
    <row r="1125" spans="9:9">
      <c r="I1125" s="87"/>
    </row>
    <row r="1126" spans="9:9">
      <c r="I1126" s="87"/>
    </row>
    <row r="1127" spans="9:9">
      <c r="I1127" s="87"/>
    </row>
    <row r="1128" spans="9:9">
      <c r="I1128" s="87"/>
    </row>
    <row r="1129" spans="9:9">
      <c r="I1129" s="87"/>
    </row>
    <row r="1130" spans="9:9">
      <c r="I1130" s="87"/>
    </row>
    <row r="1131" spans="9:9">
      <c r="I1131" s="87"/>
    </row>
    <row r="1132" spans="9:9">
      <c r="I1132" s="87"/>
    </row>
    <row r="1133" spans="9:9">
      <c r="I1133" s="87"/>
    </row>
    <row r="1134" spans="9:9">
      <c r="I1134" s="87"/>
    </row>
    <row r="1135" spans="9:9">
      <c r="I1135" s="87"/>
    </row>
    <row r="1136" spans="9:9">
      <c r="I1136" s="87"/>
    </row>
    <row r="1137" spans="9:9">
      <c r="I1137" s="87"/>
    </row>
    <row r="1138" spans="9:9">
      <c r="I1138" s="87"/>
    </row>
    <row r="1139" spans="9:9">
      <c r="I1139" s="87"/>
    </row>
    <row r="1140" spans="9:9">
      <c r="I1140" s="87"/>
    </row>
    <row r="1141" spans="9:9">
      <c r="I1141" s="87"/>
    </row>
    <row r="1142" spans="9:9">
      <c r="I1142" s="87"/>
    </row>
    <row r="1143" spans="9:9">
      <c r="I1143" s="87"/>
    </row>
    <row r="1144" spans="9:9">
      <c r="I1144" s="87"/>
    </row>
    <row r="1145" spans="9:9">
      <c r="I1145" s="87"/>
    </row>
    <row r="1146" spans="9:9">
      <c r="I1146" s="87"/>
    </row>
    <row r="1147" spans="9:9">
      <c r="I1147" s="87"/>
    </row>
    <row r="1148" spans="9:9">
      <c r="I1148" s="87"/>
    </row>
    <row r="1149" spans="9:9">
      <c r="I1149" s="87"/>
    </row>
    <row r="1150" spans="9:9">
      <c r="I1150" s="87"/>
    </row>
    <row r="1151" spans="9:9">
      <c r="I1151" s="87"/>
    </row>
    <row r="1152" spans="9:9">
      <c r="I1152" s="87"/>
    </row>
    <row r="1153" spans="9:9">
      <c r="I1153" s="87"/>
    </row>
    <row r="1154" spans="9:9">
      <c r="I1154" s="87"/>
    </row>
    <row r="1155" spans="9:9">
      <c r="I1155" s="87"/>
    </row>
    <row r="1156" spans="9:9">
      <c r="I1156" s="87"/>
    </row>
    <row r="1157" spans="9:9">
      <c r="I1157" s="87"/>
    </row>
    <row r="1158" spans="9:9">
      <c r="I1158" s="87"/>
    </row>
    <row r="1159" spans="9:9">
      <c r="I1159" s="87"/>
    </row>
    <row r="1160" spans="9:9">
      <c r="I1160" s="87"/>
    </row>
    <row r="1161" spans="9:9">
      <c r="I1161" s="87"/>
    </row>
    <row r="1162" spans="9:9">
      <c r="I1162" s="87"/>
    </row>
    <row r="1163" spans="9:9">
      <c r="I1163" s="87"/>
    </row>
    <row r="1164" spans="9:9">
      <c r="I1164" s="87"/>
    </row>
    <row r="1165" spans="9:9">
      <c r="I1165" s="87"/>
    </row>
    <row r="1166" spans="9:9">
      <c r="I1166" s="87"/>
    </row>
    <row r="1167" spans="9:9">
      <c r="I1167" s="87"/>
    </row>
    <row r="1168" spans="9:9">
      <c r="I1168" s="87"/>
    </row>
    <row r="1169" spans="9:9">
      <c r="I1169" s="87"/>
    </row>
    <row r="1170" spans="9:9">
      <c r="I1170" s="87"/>
    </row>
    <row r="1171" spans="9:9">
      <c r="I1171" s="87"/>
    </row>
    <row r="1172" spans="9:9">
      <c r="I1172" s="87"/>
    </row>
    <row r="1173" spans="9:9">
      <c r="I1173" s="87"/>
    </row>
    <row r="1174" spans="9:9">
      <c r="I1174" s="87"/>
    </row>
    <row r="1175" spans="9:9">
      <c r="I1175" s="87"/>
    </row>
    <row r="1176" spans="9:9">
      <c r="I1176" s="87"/>
    </row>
    <row r="1177" spans="9:9">
      <c r="I1177" s="87"/>
    </row>
    <row r="1178" spans="9:9">
      <c r="I1178" s="87"/>
    </row>
    <row r="1179" spans="9:9">
      <c r="I1179" s="87"/>
    </row>
    <row r="1180" spans="9:9">
      <c r="I1180" s="87"/>
    </row>
    <row r="1181" spans="9:9">
      <c r="I1181" s="87"/>
    </row>
    <row r="1182" spans="9:9">
      <c r="I1182" s="87"/>
    </row>
    <row r="1183" spans="9:9">
      <c r="I1183" s="87"/>
    </row>
    <row r="1184" spans="9:9">
      <c r="I1184" s="87"/>
    </row>
    <row r="1185" spans="9:9">
      <c r="I1185" s="87"/>
    </row>
    <row r="1186" spans="9:9">
      <c r="I1186" s="87"/>
    </row>
    <row r="1187" spans="9:9">
      <c r="I1187" s="87"/>
    </row>
    <row r="1188" spans="9:9">
      <c r="I1188" s="87"/>
    </row>
    <row r="1189" spans="9:9">
      <c r="I1189" s="87"/>
    </row>
    <row r="1190" spans="9:9">
      <c r="I1190" s="87"/>
    </row>
    <row r="1191" spans="9:9">
      <c r="I1191" s="87"/>
    </row>
    <row r="1192" spans="9:9">
      <c r="I1192" s="87"/>
    </row>
    <row r="1193" spans="9:9">
      <c r="I1193" s="87"/>
    </row>
    <row r="1194" spans="9:9">
      <c r="I1194" s="87"/>
    </row>
    <row r="1195" spans="9:9">
      <c r="I1195" s="87"/>
    </row>
    <row r="1196" spans="9:9">
      <c r="I1196" s="87"/>
    </row>
    <row r="1197" spans="9:9">
      <c r="I1197" s="87"/>
    </row>
    <row r="1198" spans="9:9">
      <c r="I1198" s="87"/>
    </row>
    <row r="1199" spans="9:9">
      <c r="I1199" s="87"/>
    </row>
    <row r="1200" spans="9:9">
      <c r="I1200" s="87"/>
    </row>
    <row r="1201" spans="9:9">
      <c r="I1201" s="87"/>
    </row>
    <row r="1202" spans="9:9">
      <c r="I1202" s="87"/>
    </row>
    <row r="1203" spans="9:9">
      <c r="I1203" s="87"/>
    </row>
    <row r="1204" spans="9:9">
      <c r="I1204" s="87"/>
    </row>
    <row r="1205" spans="9:9">
      <c r="I1205" s="87"/>
    </row>
    <row r="1206" spans="9:9">
      <c r="I1206" s="87"/>
    </row>
    <row r="1207" spans="9:9">
      <c r="I1207" s="87"/>
    </row>
    <row r="1208" spans="9:9">
      <c r="I1208" s="87"/>
    </row>
    <row r="1209" spans="9:9">
      <c r="I1209" s="87"/>
    </row>
    <row r="1210" spans="9:9">
      <c r="I1210" s="87"/>
    </row>
    <row r="1211" spans="9:9">
      <c r="I1211" s="87"/>
    </row>
    <row r="1212" spans="9:9">
      <c r="I1212" s="87"/>
    </row>
    <row r="1213" spans="9:9">
      <c r="I1213" s="87"/>
    </row>
    <row r="1214" spans="9:9">
      <c r="I1214" s="87"/>
    </row>
    <row r="1215" spans="9:9">
      <c r="I1215" s="87"/>
    </row>
    <row r="1216" spans="9:9">
      <c r="I1216" s="87"/>
    </row>
    <row r="1217" spans="9:9">
      <c r="I1217" s="87"/>
    </row>
    <row r="1218" spans="9:9">
      <c r="I1218" s="87"/>
    </row>
    <row r="1219" spans="9:9">
      <c r="I1219" s="87"/>
    </row>
    <row r="1220" spans="9:9">
      <c r="I1220" s="87"/>
    </row>
    <row r="1221" spans="9:9">
      <c r="I1221" s="87"/>
    </row>
    <row r="1222" spans="9:9">
      <c r="I1222" s="87"/>
    </row>
    <row r="1223" spans="9:9">
      <c r="I1223" s="87"/>
    </row>
    <row r="1224" spans="9:9">
      <c r="I1224" s="87"/>
    </row>
    <row r="1225" spans="9:9">
      <c r="I1225" s="87"/>
    </row>
    <row r="1226" spans="9:9">
      <c r="I1226" s="87"/>
    </row>
    <row r="1227" spans="9:9">
      <c r="I1227" s="87"/>
    </row>
    <row r="1228" spans="9:9">
      <c r="I1228" s="87"/>
    </row>
    <row r="1229" spans="9:9">
      <c r="I1229" s="87"/>
    </row>
    <row r="1230" spans="9:9">
      <c r="I1230" s="87"/>
    </row>
    <row r="1231" spans="9:9">
      <c r="I1231" s="87"/>
    </row>
    <row r="1232" spans="9:9">
      <c r="I1232" s="87"/>
    </row>
    <row r="1233" spans="9:9">
      <c r="I1233" s="87"/>
    </row>
    <row r="1234" spans="9:9">
      <c r="I1234" s="87"/>
    </row>
    <row r="1235" spans="9:9">
      <c r="I1235" s="87"/>
    </row>
    <row r="1236" spans="9:9">
      <c r="I1236" s="87"/>
    </row>
    <row r="1237" spans="9:9">
      <c r="I1237" s="87"/>
    </row>
    <row r="1238" spans="9:9">
      <c r="I1238" s="87"/>
    </row>
    <row r="1239" spans="9:9">
      <c r="I1239" s="87"/>
    </row>
    <row r="1240" spans="9:9">
      <c r="I1240" s="87"/>
    </row>
    <row r="1241" spans="9:9">
      <c r="I1241" s="87"/>
    </row>
    <row r="1242" spans="9:9">
      <c r="I1242" s="87"/>
    </row>
    <row r="1243" spans="9:9">
      <c r="I1243" s="87"/>
    </row>
    <row r="1244" spans="9:9">
      <c r="I1244" s="87"/>
    </row>
    <row r="1245" spans="9:9">
      <c r="I1245" s="87"/>
    </row>
    <row r="1246" spans="9:9">
      <c r="I1246" s="87"/>
    </row>
    <row r="1247" spans="9:9">
      <c r="I1247" s="87"/>
    </row>
    <row r="1248" spans="9:9">
      <c r="I1248" s="87"/>
    </row>
    <row r="1249" spans="9:9">
      <c r="I1249" s="87"/>
    </row>
    <row r="1250" spans="9:9">
      <c r="I1250" s="87"/>
    </row>
    <row r="1251" spans="9:9">
      <c r="I1251" s="87"/>
    </row>
    <row r="1252" spans="9:9">
      <c r="I1252" s="87"/>
    </row>
    <row r="1253" spans="9:9">
      <c r="I1253" s="87"/>
    </row>
    <row r="1254" spans="9:9">
      <c r="I1254" s="87"/>
    </row>
    <row r="1255" spans="9:9">
      <c r="I1255" s="87"/>
    </row>
    <row r="1256" spans="9:9">
      <c r="I1256" s="87"/>
    </row>
    <row r="1257" spans="9:9">
      <c r="I1257" s="87"/>
    </row>
    <row r="1258" spans="9:9">
      <c r="I1258" s="87"/>
    </row>
    <row r="1259" spans="9:9">
      <c r="I1259" s="87"/>
    </row>
    <row r="1260" spans="9:9">
      <c r="I1260" s="87"/>
    </row>
    <row r="1261" spans="9:9">
      <c r="I1261" s="87"/>
    </row>
    <row r="1262" spans="9:9">
      <c r="I1262" s="87"/>
    </row>
    <row r="1263" spans="9:9">
      <c r="I1263" s="87"/>
    </row>
    <row r="1264" spans="9:9">
      <c r="I1264" s="87"/>
    </row>
    <row r="1265" spans="9:9">
      <c r="I1265" s="87"/>
    </row>
    <row r="1266" spans="9:9">
      <c r="I1266" s="87"/>
    </row>
    <row r="1267" spans="9:9">
      <c r="I1267" s="87"/>
    </row>
    <row r="1268" spans="9:9">
      <c r="I1268" s="87"/>
    </row>
    <row r="1269" spans="9:9">
      <c r="I1269" s="87"/>
    </row>
    <row r="1270" spans="9:9">
      <c r="I1270" s="87"/>
    </row>
    <row r="1271" spans="9:9">
      <c r="I1271" s="87"/>
    </row>
    <row r="1272" spans="9:9">
      <c r="I1272" s="87"/>
    </row>
    <row r="1273" spans="9:9">
      <c r="I1273" s="87"/>
    </row>
    <row r="1274" spans="9:9">
      <c r="I1274" s="87"/>
    </row>
    <row r="1275" spans="9:9">
      <c r="I1275" s="87"/>
    </row>
    <row r="1276" spans="9:9">
      <c r="I1276" s="87"/>
    </row>
    <row r="1277" spans="9:9">
      <c r="I1277" s="87"/>
    </row>
    <row r="1278" spans="9:9">
      <c r="I1278" s="87"/>
    </row>
    <row r="1279" spans="9:9">
      <c r="I1279" s="87"/>
    </row>
    <row r="1280" spans="9:9">
      <c r="I1280" s="87"/>
    </row>
    <row r="1281" spans="9:9">
      <c r="I1281" s="87"/>
    </row>
    <row r="1282" spans="9:9">
      <c r="I1282" s="87"/>
    </row>
    <row r="1283" spans="9:9">
      <c r="I1283" s="87"/>
    </row>
    <row r="1284" spans="9:9">
      <c r="I1284" s="87"/>
    </row>
    <row r="1285" spans="9:9">
      <c r="I1285" s="87"/>
    </row>
    <row r="1286" spans="9:9">
      <c r="I1286" s="87"/>
    </row>
    <row r="1287" spans="9:9">
      <c r="I1287" s="87"/>
    </row>
    <row r="1288" spans="9:9">
      <c r="I1288" s="87"/>
    </row>
    <row r="1289" spans="9:9">
      <c r="I1289" s="87"/>
    </row>
    <row r="1290" spans="9:9">
      <c r="I1290" s="87"/>
    </row>
    <row r="1291" spans="9:9">
      <c r="I1291" s="87"/>
    </row>
    <row r="1292" spans="9:9">
      <c r="I1292" s="87"/>
    </row>
    <row r="1293" spans="9:9">
      <c r="I1293" s="87"/>
    </row>
    <row r="1294" spans="9:9">
      <c r="I1294" s="87"/>
    </row>
    <row r="1295" spans="9:9">
      <c r="I1295" s="87"/>
    </row>
    <row r="1296" spans="9:9">
      <c r="I1296" s="87"/>
    </row>
    <row r="1297" spans="9:9">
      <c r="I1297" s="87"/>
    </row>
    <row r="1298" spans="9:9">
      <c r="I1298" s="87"/>
    </row>
    <row r="1299" spans="9:9">
      <c r="I1299" s="87"/>
    </row>
    <row r="1300" spans="9:9">
      <c r="I1300" s="87"/>
    </row>
    <row r="1301" spans="9:9">
      <c r="I1301" s="87"/>
    </row>
    <row r="1302" spans="9:9">
      <c r="I1302" s="87"/>
    </row>
    <row r="1303" spans="9:9">
      <c r="I1303" s="87"/>
    </row>
    <row r="1304" spans="9:9">
      <c r="I1304" s="87"/>
    </row>
    <row r="1305" spans="9:9">
      <c r="I1305" s="87"/>
    </row>
    <row r="1306" spans="9:9">
      <c r="I1306" s="87"/>
    </row>
    <row r="1307" spans="9:9">
      <c r="I1307" s="87"/>
    </row>
    <row r="1308" spans="9:9">
      <c r="I1308" s="87"/>
    </row>
    <row r="1309" spans="9:9">
      <c r="I1309" s="87"/>
    </row>
    <row r="1310" spans="9:9">
      <c r="I1310" s="87"/>
    </row>
    <row r="1311" spans="9:9">
      <c r="I1311" s="87"/>
    </row>
    <row r="1312" spans="9:9">
      <c r="I1312" s="87"/>
    </row>
    <row r="1313" spans="9:9">
      <c r="I1313" s="87"/>
    </row>
    <row r="1314" spans="9:9">
      <c r="I1314" s="87"/>
    </row>
    <row r="1315" spans="9:9">
      <c r="I1315" s="87"/>
    </row>
    <row r="1316" spans="9:9">
      <c r="I1316" s="87"/>
    </row>
    <row r="1317" spans="9:9">
      <c r="I1317" s="87"/>
    </row>
    <row r="1318" spans="9:9">
      <c r="I1318" s="87"/>
    </row>
    <row r="1319" spans="9:9">
      <c r="I1319" s="87"/>
    </row>
    <row r="1320" spans="9:9">
      <c r="I1320" s="87"/>
    </row>
    <row r="1321" spans="9:9">
      <c r="I1321" s="87"/>
    </row>
    <row r="1322" spans="9:9">
      <c r="I1322" s="87"/>
    </row>
    <row r="1323" spans="9:9">
      <c r="I1323" s="87"/>
    </row>
    <row r="1324" spans="9:9">
      <c r="I1324" s="87"/>
    </row>
    <row r="1325" spans="9:9">
      <c r="I1325" s="87"/>
    </row>
    <row r="1326" spans="9:9">
      <c r="I1326" s="87"/>
    </row>
    <row r="1327" spans="9:9">
      <c r="I1327" s="87"/>
    </row>
    <row r="1328" spans="9:9">
      <c r="I1328" s="87"/>
    </row>
    <row r="1329" spans="9:9">
      <c r="I1329" s="87"/>
    </row>
    <row r="1330" spans="9:9">
      <c r="I1330" s="87"/>
    </row>
    <row r="1331" spans="9:9">
      <c r="I1331" s="87"/>
    </row>
    <row r="1332" spans="9:9">
      <c r="I1332" s="87"/>
    </row>
    <row r="1333" spans="9:9">
      <c r="I1333" s="87"/>
    </row>
    <row r="1334" spans="9:9">
      <c r="I1334" s="87"/>
    </row>
    <row r="1335" spans="9:9">
      <c r="I1335" s="87"/>
    </row>
    <row r="1336" spans="9:9">
      <c r="I1336" s="87"/>
    </row>
    <row r="1337" spans="9:9">
      <c r="I1337" s="87"/>
    </row>
    <row r="1338" spans="9:9">
      <c r="I1338" s="87"/>
    </row>
    <row r="1339" spans="9:9">
      <c r="I1339" s="87"/>
    </row>
    <row r="1340" spans="9:9">
      <c r="I1340" s="87"/>
    </row>
    <row r="1341" spans="9:9">
      <c r="I1341" s="87"/>
    </row>
    <row r="1342" spans="9:9">
      <c r="I1342" s="87"/>
    </row>
    <row r="1343" spans="9:9">
      <c r="I1343" s="87"/>
    </row>
    <row r="1344" spans="9:9">
      <c r="I1344" s="87"/>
    </row>
    <row r="1345" spans="9:9">
      <c r="I1345" s="87"/>
    </row>
    <row r="1346" spans="9:9">
      <c r="I1346" s="87"/>
    </row>
    <row r="1347" spans="9:9">
      <c r="I1347" s="87"/>
    </row>
    <row r="1348" spans="9:9">
      <c r="I1348" s="87"/>
    </row>
    <row r="1349" spans="9:9">
      <c r="I1349" s="87"/>
    </row>
    <row r="1350" spans="9:9">
      <c r="I1350" s="87"/>
    </row>
    <row r="1351" spans="9:9">
      <c r="I1351" s="87"/>
    </row>
    <row r="1352" spans="9:9">
      <c r="I1352" s="87"/>
    </row>
    <row r="1353" spans="9:9">
      <c r="I1353" s="87"/>
    </row>
    <row r="1354" spans="9:9">
      <c r="I1354" s="87"/>
    </row>
    <row r="1355" spans="9:9">
      <c r="I1355" s="87"/>
    </row>
    <row r="1356" spans="9:9">
      <c r="I1356" s="87"/>
    </row>
    <row r="1357" spans="9:9">
      <c r="I1357" s="87"/>
    </row>
    <row r="1358" spans="9:9">
      <c r="I1358" s="87"/>
    </row>
    <row r="1359" spans="9:9">
      <c r="I1359" s="87"/>
    </row>
    <row r="1360" spans="9:9">
      <c r="I1360" s="87"/>
    </row>
    <row r="1361" spans="9:9">
      <c r="I1361" s="87"/>
    </row>
    <row r="1362" spans="9:9">
      <c r="I1362" s="87"/>
    </row>
    <row r="1363" spans="9:9">
      <c r="I1363" s="87"/>
    </row>
    <row r="1364" spans="9:9">
      <c r="I1364" s="87"/>
    </row>
    <row r="1365" spans="9:9">
      <c r="I1365" s="87"/>
    </row>
    <row r="1366" spans="9:9">
      <c r="I1366" s="87"/>
    </row>
    <row r="1367" spans="9:9">
      <c r="I1367" s="87"/>
    </row>
    <row r="1368" spans="9:9">
      <c r="I1368" s="87"/>
    </row>
    <row r="1369" spans="9:9">
      <c r="I1369" s="87"/>
    </row>
    <row r="1370" spans="9:9">
      <c r="I1370" s="87"/>
    </row>
    <row r="1371" spans="9:9">
      <c r="I1371" s="87"/>
    </row>
    <row r="1372" spans="9:9">
      <c r="I1372" s="87"/>
    </row>
    <row r="1373" spans="9:9">
      <c r="I1373" s="87"/>
    </row>
    <row r="1374" spans="9:9">
      <c r="I1374" s="87"/>
    </row>
    <row r="1375" spans="9:9">
      <c r="I1375" s="87"/>
    </row>
    <row r="1376" spans="9:9">
      <c r="I1376" s="87"/>
    </row>
    <row r="1377" spans="9:9">
      <c r="I1377" s="87"/>
    </row>
    <row r="1378" spans="9:9">
      <c r="I1378" s="87"/>
    </row>
    <row r="1379" spans="9:9">
      <c r="I1379" s="87"/>
    </row>
    <row r="1380" spans="9:9">
      <c r="I1380" s="87"/>
    </row>
    <row r="1381" spans="9:9">
      <c r="I1381" s="87"/>
    </row>
    <row r="1382" spans="9:9">
      <c r="I1382" s="87"/>
    </row>
    <row r="1383" spans="9:9">
      <c r="I1383" s="87"/>
    </row>
    <row r="1384" spans="9:9">
      <c r="I1384" s="87"/>
    </row>
    <row r="1385" spans="9:9">
      <c r="I1385" s="87"/>
    </row>
    <row r="1386" spans="9:9">
      <c r="I1386" s="87"/>
    </row>
    <row r="1387" spans="9:9">
      <c r="I1387" s="87"/>
    </row>
    <row r="1388" spans="9:9">
      <c r="I1388" s="87"/>
    </row>
    <row r="1389" spans="9:9">
      <c r="I1389" s="87"/>
    </row>
    <row r="1390" spans="9:9">
      <c r="I1390" s="87"/>
    </row>
    <row r="1391" spans="9:9">
      <c r="I1391" s="87"/>
    </row>
    <row r="1392" spans="9:9">
      <c r="I1392" s="87"/>
    </row>
    <row r="1393" spans="9:9">
      <c r="I1393" s="87"/>
    </row>
    <row r="1394" spans="9:9">
      <c r="I1394" s="87"/>
    </row>
    <row r="1395" spans="9:9">
      <c r="I1395" s="87"/>
    </row>
    <row r="1396" spans="9:9">
      <c r="I1396" s="87"/>
    </row>
    <row r="1397" spans="9:9">
      <c r="I1397" s="87"/>
    </row>
    <row r="1398" spans="9:9">
      <c r="I1398" s="87"/>
    </row>
    <row r="1399" spans="9:9">
      <c r="I1399" s="87"/>
    </row>
    <row r="1400" spans="9:9">
      <c r="I1400" s="87"/>
    </row>
    <row r="1401" spans="9:9">
      <c r="I1401" s="87"/>
    </row>
    <row r="1402" spans="9:9">
      <c r="I1402" s="87"/>
    </row>
    <row r="1403" spans="9:9">
      <c r="I1403" s="87"/>
    </row>
    <row r="1404" spans="9:9">
      <c r="I1404" s="87"/>
    </row>
    <row r="1405" spans="9:9">
      <c r="I1405" s="87"/>
    </row>
    <row r="1406" spans="9:9">
      <c r="I1406" s="87"/>
    </row>
    <row r="1407" spans="9:9">
      <c r="I1407" s="87"/>
    </row>
    <row r="1408" spans="9:9">
      <c r="I1408" s="87"/>
    </row>
    <row r="1409" spans="9:9">
      <c r="I1409" s="87"/>
    </row>
    <row r="1410" spans="9:9">
      <c r="I1410" s="87"/>
    </row>
    <row r="1411" spans="9:9">
      <c r="I1411" s="87"/>
    </row>
    <row r="1412" spans="9:9">
      <c r="I1412" s="87"/>
    </row>
    <row r="1413" spans="9:9">
      <c r="I1413" s="87"/>
    </row>
    <row r="1414" spans="9:9">
      <c r="I1414" s="87"/>
    </row>
    <row r="1415" spans="9:9">
      <c r="I1415" s="87"/>
    </row>
    <row r="1416" spans="9:9">
      <c r="I1416" s="87"/>
    </row>
    <row r="1417" spans="9:9">
      <c r="I1417" s="87"/>
    </row>
    <row r="1418" spans="9:9">
      <c r="I1418" s="87"/>
    </row>
    <row r="1419" spans="9:9">
      <c r="I1419" s="87"/>
    </row>
    <row r="1420" spans="9:9">
      <c r="I1420" s="87"/>
    </row>
    <row r="1421" spans="9:9">
      <c r="I1421" s="87"/>
    </row>
    <row r="1422" spans="9:9">
      <c r="I1422" s="87"/>
    </row>
    <row r="1423" spans="9:9">
      <c r="I1423" s="87"/>
    </row>
    <row r="1424" spans="9:9">
      <c r="I1424" s="87"/>
    </row>
    <row r="1425" spans="9:9">
      <c r="I1425" s="87"/>
    </row>
    <row r="1426" spans="9:9">
      <c r="I1426" s="87"/>
    </row>
    <row r="1427" spans="9:9">
      <c r="I1427" s="87"/>
    </row>
    <row r="1428" spans="9:9">
      <c r="I1428" s="87"/>
    </row>
    <row r="1429" spans="9:9">
      <c r="I1429" s="87"/>
    </row>
    <row r="1430" spans="9:9">
      <c r="I1430" s="87"/>
    </row>
    <row r="1431" spans="9:9">
      <c r="I1431" s="87"/>
    </row>
    <row r="1432" spans="9:9">
      <c r="I1432" s="87"/>
    </row>
    <row r="1433" spans="9:9">
      <c r="I1433" s="87"/>
    </row>
    <row r="1434" spans="9:9">
      <c r="I1434" s="87"/>
    </row>
    <row r="1435" spans="9:9">
      <c r="I1435" s="87"/>
    </row>
    <row r="1436" spans="9:9">
      <c r="I1436" s="87"/>
    </row>
    <row r="1437" spans="9:9">
      <c r="I1437" s="87"/>
    </row>
    <row r="1438" spans="9:9">
      <c r="I1438" s="87"/>
    </row>
    <row r="1439" spans="9:9">
      <c r="I1439" s="87"/>
    </row>
    <row r="1440" spans="9:9">
      <c r="I1440" s="87"/>
    </row>
    <row r="1441" spans="9:9">
      <c r="I1441" s="87"/>
    </row>
    <row r="1442" spans="9:9">
      <c r="I1442" s="87"/>
    </row>
    <row r="1443" spans="9:9">
      <c r="I1443" s="87"/>
    </row>
    <row r="1444" spans="9:9">
      <c r="I1444" s="87"/>
    </row>
    <row r="1445" spans="9:9">
      <c r="I1445" s="87"/>
    </row>
    <row r="1446" spans="9:9">
      <c r="I1446" s="87"/>
    </row>
    <row r="1447" spans="9:9">
      <c r="I1447" s="87"/>
    </row>
    <row r="1448" spans="9:9">
      <c r="I1448" s="87"/>
    </row>
    <row r="1449" spans="9:9">
      <c r="I1449" s="87"/>
    </row>
    <row r="1450" spans="9:9">
      <c r="I1450" s="87"/>
    </row>
    <row r="1451" spans="9:9">
      <c r="I1451" s="87"/>
    </row>
    <row r="1452" spans="9:9">
      <c r="I1452" s="87"/>
    </row>
    <row r="1453" spans="9:9">
      <c r="I1453" s="87"/>
    </row>
    <row r="1454" spans="9:9">
      <c r="I1454" s="87"/>
    </row>
    <row r="1455" spans="9:9">
      <c r="I1455" s="87"/>
    </row>
    <row r="1456" spans="9:9">
      <c r="I1456" s="87"/>
    </row>
    <row r="1457" spans="9:9">
      <c r="I1457" s="87"/>
    </row>
    <row r="1458" spans="9:9">
      <c r="I1458" s="87"/>
    </row>
    <row r="1459" spans="9:9">
      <c r="I1459" s="87"/>
    </row>
    <row r="1460" spans="9:9">
      <c r="I1460" s="87"/>
    </row>
    <row r="1461" spans="9:9">
      <c r="I1461" s="87"/>
    </row>
    <row r="1462" spans="9:9">
      <c r="I1462" s="87"/>
    </row>
    <row r="1463" spans="9:9">
      <c r="I1463" s="87"/>
    </row>
    <row r="1464" spans="9:9">
      <c r="I1464" s="87"/>
    </row>
    <row r="1465" spans="9:9">
      <c r="I1465" s="87"/>
    </row>
    <row r="1466" spans="9:9">
      <c r="I1466" s="87"/>
    </row>
    <row r="1467" spans="9:9">
      <c r="I1467" s="87"/>
    </row>
    <row r="1468" spans="9:9">
      <c r="I1468" s="87"/>
    </row>
    <row r="1469" spans="9:9">
      <c r="I1469" s="87"/>
    </row>
    <row r="1470" spans="9:9">
      <c r="I1470" s="87"/>
    </row>
    <row r="1471" spans="9:9">
      <c r="I1471" s="87"/>
    </row>
    <row r="1472" spans="9:9">
      <c r="I1472" s="87"/>
    </row>
    <row r="1473" spans="9:9">
      <c r="I1473" s="87"/>
    </row>
    <row r="1474" spans="9:9">
      <c r="I1474" s="87"/>
    </row>
    <row r="1475" spans="9:9">
      <c r="I1475" s="87"/>
    </row>
    <row r="1476" spans="9:9">
      <c r="I1476" s="87"/>
    </row>
    <row r="1477" spans="9:9">
      <c r="I1477" s="87"/>
    </row>
    <row r="1478" spans="9:9">
      <c r="I1478" s="87"/>
    </row>
    <row r="1479" spans="9:9">
      <c r="I1479" s="87"/>
    </row>
    <row r="1480" spans="9:9">
      <c r="I1480" s="87"/>
    </row>
    <row r="1481" spans="9:9">
      <c r="I1481" s="87"/>
    </row>
    <row r="1482" spans="9:9">
      <c r="I1482" s="87"/>
    </row>
    <row r="1483" spans="9:9">
      <c r="I1483" s="87"/>
    </row>
    <row r="1484" spans="9:9">
      <c r="I1484" s="87"/>
    </row>
    <row r="1485" spans="9:9">
      <c r="I1485" s="87"/>
    </row>
    <row r="1486" spans="9:9">
      <c r="I1486" s="87"/>
    </row>
    <row r="1487" spans="9:9">
      <c r="I1487" s="87"/>
    </row>
    <row r="1488" spans="9:9">
      <c r="I1488" s="87"/>
    </row>
    <row r="1489" spans="9:9">
      <c r="I1489" s="87"/>
    </row>
    <row r="1490" spans="9:9">
      <c r="I1490" s="87"/>
    </row>
    <row r="1491" spans="9:9">
      <c r="I1491" s="87"/>
    </row>
    <row r="1492" spans="9:9">
      <c r="I1492" s="87"/>
    </row>
    <row r="1493" spans="9:9">
      <c r="I1493" s="87"/>
    </row>
    <row r="1494" spans="9:9">
      <c r="I1494" s="87"/>
    </row>
    <row r="1495" spans="9:9">
      <c r="I1495" s="87"/>
    </row>
    <row r="1496" spans="9:9">
      <c r="I1496" s="87"/>
    </row>
    <row r="1497" spans="9:9">
      <c r="I1497" s="87"/>
    </row>
    <row r="1498" spans="9:9">
      <c r="I1498" s="87"/>
    </row>
    <row r="1499" spans="9:9">
      <c r="I1499" s="87"/>
    </row>
    <row r="1500" spans="9:9">
      <c r="I1500" s="87"/>
    </row>
    <row r="1501" spans="9:9">
      <c r="I1501" s="87"/>
    </row>
    <row r="1502" spans="9:9">
      <c r="I1502" s="87"/>
    </row>
    <row r="1503" spans="9:9">
      <c r="I1503" s="87"/>
    </row>
    <row r="1504" spans="9:9">
      <c r="I1504" s="87"/>
    </row>
    <row r="1505" spans="9:9">
      <c r="I1505" s="87"/>
    </row>
    <row r="1506" spans="9:9">
      <c r="I1506" s="87"/>
    </row>
    <row r="1507" spans="9:9">
      <c r="I1507" s="87"/>
    </row>
    <row r="1508" spans="9:9">
      <c r="I1508" s="87"/>
    </row>
    <row r="1509" spans="9:9">
      <c r="I1509" s="87"/>
    </row>
    <row r="1510" spans="9:9">
      <c r="I1510" s="87"/>
    </row>
    <row r="1511" spans="9:9">
      <c r="I1511" s="87"/>
    </row>
    <row r="1512" spans="9:9">
      <c r="I1512" s="87"/>
    </row>
    <row r="1513" spans="9:9">
      <c r="I1513" s="87"/>
    </row>
    <row r="1514" spans="9:9">
      <c r="I1514" s="87"/>
    </row>
    <row r="1515" spans="9:9">
      <c r="I1515" s="87"/>
    </row>
    <row r="1516" spans="9:9">
      <c r="I1516" s="87"/>
    </row>
    <row r="1517" spans="9:9">
      <c r="I1517" s="87"/>
    </row>
    <row r="1518" spans="9:9">
      <c r="I1518" s="87"/>
    </row>
    <row r="1519" spans="9:9">
      <c r="I1519" s="87"/>
    </row>
    <row r="1520" spans="9:9">
      <c r="I1520" s="87"/>
    </row>
    <row r="1521" spans="9:9">
      <c r="I1521" s="87"/>
    </row>
    <row r="1522" spans="9:9">
      <c r="I1522" s="87"/>
    </row>
    <row r="1523" spans="9:9">
      <c r="I1523" s="87"/>
    </row>
    <row r="1524" spans="9:9">
      <c r="I1524" s="87"/>
    </row>
    <row r="1525" spans="9:9">
      <c r="I1525" s="87"/>
    </row>
    <row r="1526" spans="9:9">
      <c r="I1526" s="87"/>
    </row>
    <row r="1527" spans="9:9">
      <c r="I1527" s="87"/>
    </row>
    <row r="1528" spans="9:9">
      <c r="I1528" s="87"/>
    </row>
    <row r="1529" spans="9:9">
      <c r="I1529" s="87"/>
    </row>
    <row r="1530" spans="9:9">
      <c r="I1530" s="87"/>
    </row>
    <row r="1531" spans="9:9">
      <c r="I1531" s="87"/>
    </row>
    <row r="1532" spans="9:9">
      <c r="I1532" s="87"/>
    </row>
    <row r="1533" spans="9:9">
      <c r="I1533" s="87"/>
    </row>
    <row r="1534" spans="9:9">
      <c r="I1534" s="87"/>
    </row>
    <row r="1535" spans="9:9">
      <c r="I1535" s="87"/>
    </row>
    <row r="1536" spans="9:9">
      <c r="I1536" s="87"/>
    </row>
    <row r="1537" spans="9:9">
      <c r="I1537" s="87"/>
    </row>
    <row r="1538" spans="9:9">
      <c r="I1538" s="87"/>
    </row>
    <row r="1539" spans="9:9">
      <c r="I1539" s="87"/>
    </row>
    <row r="1540" spans="9:9">
      <c r="I1540" s="87"/>
    </row>
    <row r="1541" spans="9:9">
      <c r="I1541" s="87"/>
    </row>
    <row r="1542" spans="9:9">
      <c r="I1542" s="87"/>
    </row>
    <row r="1543" spans="9:9">
      <c r="I1543" s="87"/>
    </row>
    <row r="1544" spans="9:9">
      <c r="I1544" s="87"/>
    </row>
    <row r="1545" spans="9:9">
      <c r="I1545" s="87"/>
    </row>
    <row r="1546" spans="9:9">
      <c r="I1546" s="87"/>
    </row>
    <row r="1547" spans="9:9">
      <c r="I1547" s="87"/>
    </row>
    <row r="1548" spans="9:9">
      <c r="I1548" s="87"/>
    </row>
    <row r="1549" spans="9:9">
      <c r="I1549" s="87"/>
    </row>
    <row r="1550" spans="9:9">
      <c r="I1550" s="87"/>
    </row>
    <row r="1551" spans="9:9">
      <c r="I1551" s="87"/>
    </row>
    <row r="1552" spans="9:9">
      <c r="I1552" s="87"/>
    </row>
    <row r="1553" spans="9:9">
      <c r="I1553" s="87"/>
    </row>
    <row r="1554" spans="9:9">
      <c r="I1554" s="87"/>
    </row>
    <row r="1555" spans="9:9">
      <c r="I1555" s="87"/>
    </row>
    <row r="1556" spans="9:9">
      <c r="I1556" s="87"/>
    </row>
    <row r="1557" spans="9:9">
      <c r="I1557" s="87"/>
    </row>
    <row r="1558" spans="9:9">
      <c r="I1558" s="87"/>
    </row>
    <row r="1559" spans="9:9">
      <c r="I1559" s="87"/>
    </row>
    <row r="1560" spans="9:9">
      <c r="I1560" s="87"/>
    </row>
    <row r="1561" spans="9:9">
      <c r="I1561" s="87"/>
    </row>
    <row r="1562" spans="9:9">
      <c r="I1562" s="87"/>
    </row>
    <row r="1563" spans="9:9">
      <c r="I1563" s="87"/>
    </row>
    <row r="1564" spans="9:9">
      <c r="I1564" s="87"/>
    </row>
    <row r="1565" spans="9:9">
      <c r="I1565" s="87"/>
    </row>
    <row r="1566" spans="9:9">
      <c r="I1566" s="87"/>
    </row>
    <row r="1567" spans="9:9">
      <c r="I1567" s="87"/>
    </row>
    <row r="1568" spans="9:9">
      <c r="I1568" s="87"/>
    </row>
    <row r="1569" spans="9:9">
      <c r="I1569" s="87"/>
    </row>
    <row r="1570" spans="9:9">
      <c r="I1570" s="87"/>
    </row>
    <row r="1571" spans="9:9">
      <c r="I1571" s="87"/>
    </row>
    <row r="1572" spans="9:9">
      <c r="I1572" s="87"/>
    </row>
    <row r="1573" spans="9:9">
      <c r="I1573" s="87"/>
    </row>
    <row r="1574" spans="9:9">
      <c r="I1574" s="87"/>
    </row>
    <row r="1575" spans="9:9">
      <c r="I1575" s="87"/>
    </row>
    <row r="1576" spans="9:9">
      <c r="I1576" s="87"/>
    </row>
    <row r="1577" spans="9:9">
      <c r="I1577" s="87"/>
    </row>
    <row r="1578" spans="9:9">
      <c r="I1578" s="87"/>
    </row>
    <row r="1579" spans="9:9">
      <c r="I1579" s="87"/>
    </row>
    <row r="1580" spans="9:9">
      <c r="I1580" s="87"/>
    </row>
    <row r="1581" spans="9:9">
      <c r="I1581" s="87"/>
    </row>
    <row r="1582" spans="9:9">
      <c r="I1582" s="87"/>
    </row>
    <row r="1583" spans="9:9">
      <c r="I1583" s="87"/>
    </row>
    <row r="1584" spans="9:9">
      <c r="I1584" s="87"/>
    </row>
    <row r="1585" spans="9:9">
      <c r="I1585" s="87"/>
    </row>
    <row r="1586" spans="9:9">
      <c r="I1586" s="87"/>
    </row>
    <row r="1587" spans="9:9">
      <c r="I1587" s="87"/>
    </row>
    <row r="1588" spans="9:9">
      <c r="I1588" s="87"/>
    </row>
    <row r="1589" spans="9:9">
      <c r="I1589" s="87"/>
    </row>
    <row r="1590" spans="9:9">
      <c r="I1590" s="87"/>
    </row>
    <row r="1591" spans="9:9">
      <c r="I1591" s="87"/>
    </row>
    <row r="1592" spans="9:9">
      <c r="I1592" s="87"/>
    </row>
    <row r="1593" spans="9:9">
      <c r="I1593" s="87"/>
    </row>
    <row r="1594" spans="9:9">
      <c r="I1594" s="87"/>
    </row>
    <row r="1595" spans="9:9">
      <c r="I1595" s="87"/>
    </row>
    <row r="1596" spans="9:9">
      <c r="I1596" s="87"/>
    </row>
    <row r="1597" spans="9:9">
      <c r="I1597" s="87"/>
    </row>
    <row r="1598" spans="9:9">
      <c r="I1598" s="87"/>
    </row>
    <row r="1599" spans="9:9">
      <c r="I1599" s="87"/>
    </row>
    <row r="1600" spans="9:9">
      <c r="I1600" s="87"/>
    </row>
    <row r="1601" spans="9:9">
      <c r="I1601" s="87"/>
    </row>
    <row r="1602" spans="9:9">
      <c r="I1602" s="87"/>
    </row>
    <row r="1603" spans="9:9">
      <c r="I1603" s="87"/>
    </row>
    <row r="1604" spans="9:9">
      <c r="I1604" s="87"/>
    </row>
    <row r="1605" spans="9:9">
      <c r="I1605" s="87"/>
    </row>
    <row r="1606" spans="9:9">
      <c r="I1606" s="87"/>
    </row>
    <row r="1607" spans="9:9">
      <c r="I1607" s="87"/>
    </row>
    <row r="1608" spans="9:9">
      <c r="I1608" s="87"/>
    </row>
    <row r="1609" spans="9:9">
      <c r="I1609" s="87"/>
    </row>
    <row r="1610" spans="9:9">
      <c r="I1610" s="87"/>
    </row>
    <row r="1611" spans="9:9">
      <c r="I1611" s="87"/>
    </row>
    <row r="1612" spans="9:9">
      <c r="I1612" s="87"/>
    </row>
    <row r="1613" spans="9:9">
      <c r="I1613" s="87"/>
    </row>
    <row r="1614" spans="9:9">
      <c r="I1614" s="87"/>
    </row>
    <row r="1615" spans="9:9">
      <c r="I1615" s="87"/>
    </row>
    <row r="1616" spans="9:9">
      <c r="I1616" s="87"/>
    </row>
    <row r="1617" spans="9:9">
      <c r="I1617" s="87"/>
    </row>
    <row r="1618" spans="9:9">
      <c r="I1618" s="87"/>
    </row>
    <row r="1619" spans="9:9">
      <c r="I1619" s="87"/>
    </row>
    <row r="1620" spans="9:9">
      <c r="I1620" s="87"/>
    </row>
    <row r="1621" spans="9:9">
      <c r="I1621" s="87"/>
    </row>
    <row r="1622" spans="9:9">
      <c r="I1622" s="87"/>
    </row>
    <row r="1623" spans="9:9">
      <c r="I1623" s="87"/>
    </row>
    <row r="1624" spans="9:9">
      <c r="I1624" s="87"/>
    </row>
    <row r="1625" spans="9:9">
      <c r="I1625" s="87"/>
    </row>
    <row r="1626" spans="9:9">
      <c r="I1626" s="87"/>
    </row>
    <row r="1627" spans="9:9">
      <c r="I1627" s="87"/>
    </row>
    <row r="1628" spans="9:9">
      <c r="I1628" s="87"/>
    </row>
    <row r="1629" spans="9:9">
      <c r="I1629" s="87"/>
    </row>
    <row r="1630" spans="9:9">
      <c r="I1630" s="87"/>
    </row>
    <row r="1631" spans="9:9">
      <c r="I1631" s="87"/>
    </row>
    <row r="1632" spans="9:9">
      <c r="I1632" s="87"/>
    </row>
    <row r="1633" spans="9:9">
      <c r="I1633" s="87"/>
    </row>
    <row r="1634" spans="9:9">
      <c r="I1634" s="87"/>
    </row>
    <row r="1635" spans="9:9">
      <c r="I1635" s="87"/>
    </row>
    <row r="1636" spans="9:9">
      <c r="I1636" s="87"/>
    </row>
    <row r="1637" spans="9:9">
      <c r="I1637" s="87"/>
    </row>
    <row r="1638" spans="9:9">
      <c r="I1638" s="87"/>
    </row>
    <row r="1639" spans="9:9">
      <c r="I1639" s="87"/>
    </row>
    <row r="1640" spans="9:9">
      <c r="I1640" s="87"/>
    </row>
    <row r="1641" spans="9:9">
      <c r="I1641" s="87"/>
    </row>
    <row r="1642" spans="9:9">
      <c r="I1642" s="87"/>
    </row>
    <row r="1643" spans="9:9">
      <c r="I1643" s="87"/>
    </row>
    <row r="1644" spans="9:9">
      <c r="I1644" s="87"/>
    </row>
    <row r="1645" spans="9:9">
      <c r="I1645" s="87"/>
    </row>
    <row r="1646" spans="9:9">
      <c r="I1646" s="87"/>
    </row>
    <row r="1647" spans="9:9">
      <c r="I1647" s="87"/>
    </row>
    <row r="1648" spans="9:9">
      <c r="I1648" s="87"/>
    </row>
    <row r="1649" spans="9:9">
      <c r="I1649" s="87"/>
    </row>
    <row r="1650" spans="9:9">
      <c r="I1650" s="87"/>
    </row>
    <row r="1651" spans="9:9">
      <c r="I1651" s="87"/>
    </row>
    <row r="1652" spans="9:9">
      <c r="I1652" s="87"/>
    </row>
    <row r="1653" spans="9:9">
      <c r="I1653" s="87"/>
    </row>
    <row r="1654" spans="9:9">
      <c r="I1654" s="87"/>
    </row>
    <row r="1655" spans="9:9">
      <c r="I1655" s="87"/>
    </row>
    <row r="1656" spans="9:9">
      <c r="I1656" s="87"/>
    </row>
    <row r="1657" spans="9:9">
      <c r="I1657" s="87"/>
    </row>
    <row r="1658" spans="9:9">
      <c r="I1658" s="87"/>
    </row>
    <row r="1659" spans="9:9">
      <c r="I1659" s="87"/>
    </row>
    <row r="1660" spans="9:9">
      <c r="I1660" s="87"/>
    </row>
    <row r="1661" spans="9:9">
      <c r="I1661" s="87"/>
    </row>
    <row r="1662" spans="9:9">
      <c r="I1662" s="87"/>
    </row>
    <row r="1663" spans="9:9">
      <c r="I1663" s="87"/>
    </row>
    <row r="1664" spans="9:9">
      <c r="I1664" s="87"/>
    </row>
    <row r="1665" spans="9:9">
      <c r="I1665" s="87"/>
    </row>
    <row r="1666" spans="9:9">
      <c r="I1666" s="87"/>
    </row>
    <row r="1667" spans="9:9">
      <c r="I1667" s="87"/>
    </row>
    <row r="1668" spans="9:9">
      <c r="I1668" s="87"/>
    </row>
    <row r="1669" spans="9:9">
      <c r="I1669" s="87"/>
    </row>
    <row r="1670" spans="9:9">
      <c r="I1670" s="87"/>
    </row>
    <row r="1671" spans="9:9">
      <c r="I1671" s="87"/>
    </row>
    <row r="1672" spans="9:9">
      <c r="I1672" s="87"/>
    </row>
    <row r="1673" spans="9:9">
      <c r="I1673" s="87"/>
    </row>
    <row r="1674" spans="9:9">
      <c r="I1674" s="87"/>
    </row>
    <row r="1675" spans="9:9">
      <c r="I1675" s="87"/>
    </row>
    <row r="1676" spans="9:9">
      <c r="I1676" s="87"/>
    </row>
    <row r="1677" spans="9:9">
      <c r="I1677" s="87"/>
    </row>
    <row r="1678" spans="9:9">
      <c r="I1678" s="87"/>
    </row>
    <row r="1679" spans="9:9">
      <c r="I1679" s="87"/>
    </row>
    <row r="1680" spans="9:9">
      <c r="I1680" s="87"/>
    </row>
    <row r="1681" spans="9:9">
      <c r="I1681" s="87"/>
    </row>
    <row r="1682" spans="9:9">
      <c r="I1682" s="87"/>
    </row>
    <row r="1683" spans="9:9">
      <c r="I1683" s="87"/>
    </row>
    <row r="1684" spans="9:9">
      <c r="I1684" s="87"/>
    </row>
    <row r="1685" spans="9:9">
      <c r="I1685" s="87"/>
    </row>
    <row r="1686" spans="9:9">
      <c r="I1686" s="87"/>
    </row>
    <row r="1687" spans="9:9">
      <c r="I1687" s="87"/>
    </row>
    <row r="1688" spans="9:9">
      <c r="I1688" s="87"/>
    </row>
    <row r="1689" spans="9:9">
      <c r="I1689" s="87"/>
    </row>
    <row r="1690" spans="9:9">
      <c r="I1690" s="87"/>
    </row>
    <row r="1691" spans="9:9">
      <c r="I1691" s="87"/>
    </row>
    <row r="1692" spans="9:9">
      <c r="I1692" s="87"/>
    </row>
    <row r="1693" spans="9:9">
      <c r="I1693" s="87"/>
    </row>
    <row r="1694" spans="9:9">
      <c r="I1694" s="87"/>
    </row>
    <row r="1695" spans="9:9">
      <c r="I1695" s="87"/>
    </row>
    <row r="1696" spans="9:9">
      <c r="I1696" s="87"/>
    </row>
    <row r="1697" spans="9:9">
      <c r="I1697" s="87"/>
    </row>
    <row r="1698" spans="9:9">
      <c r="I1698" s="87"/>
    </row>
    <row r="1699" spans="9:9">
      <c r="I1699" s="87"/>
    </row>
    <row r="1700" spans="9:9">
      <c r="I1700" s="87"/>
    </row>
    <row r="1701" spans="9:9">
      <c r="I1701" s="87"/>
    </row>
    <row r="1702" spans="9:9">
      <c r="I1702" s="87"/>
    </row>
    <row r="1703" spans="9:9">
      <c r="I1703" s="87"/>
    </row>
    <row r="1704" spans="9:9">
      <c r="I1704" s="87"/>
    </row>
    <row r="1705" spans="9:9">
      <c r="I1705" s="87"/>
    </row>
    <row r="1706" spans="9:9">
      <c r="I1706" s="87"/>
    </row>
    <row r="1707" spans="9:9">
      <c r="I1707" s="87"/>
    </row>
    <row r="1708" spans="9:9">
      <c r="I1708" s="87"/>
    </row>
    <row r="1709" spans="9:9">
      <c r="I1709" s="87"/>
    </row>
    <row r="1710" spans="9:9">
      <c r="I1710" s="87"/>
    </row>
    <row r="1711" spans="9:9">
      <c r="I1711" s="87"/>
    </row>
    <row r="1712" spans="9:9">
      <c r="I1712" s="87"/>
    </row>
    <row r="1713" spans="9:9">
      <c r="I1713" s="87"/>
    </row>
    <row r="1714" spans="9:9">
      <c r="I1714" s="87"/>
    </row>
    <row r="1715" spans="9:9">
      <c r="I1715" s="87"/>
    </row>
    <row r="1716" spans="9:9">
      <c r="I1716" s="87"/>
    </row>
    <row r="1717" spans="9:9">
      <c r="I1717" s="87"/>
    </row>
    <row r="1718" spans="9:9">
      <c r="I1718" s="87"/>
    </row>
    <row r="1719" spans="9:9">
      <c r="I1719" s="87"/>
    </row>
    <row r="1720" spans="9:9">
      <c r="I1720" s="87"/>
    </row>
    <row r="1721" spans="9:9">
      <c r="I1721" s="87"/>
    </row>
    <row r="1722" spans="9:9">
      <c r="I1722" s="87"/>
    </row>
    <row r="1723" spans="9:9">
      <c r="I1723" s="87"/>
    </row>
    <row r="1724" spans="9:9">
      <c r="I1724" s="87"/>
    </row>
    <row r="1725" spans="9:9">
      <c r="I1725" s="87"/>
    </row>
    <row r="1726" spans="9:9">
      <c r="I1726" s="87"/>
    </row>
    <row r="1727" spans="9:9">
      <c r="I1727" s="87"/>
    </row>
    <row r="1728" spans="9:9">
      <c r="I1728" s="87"/>
    </row>
    <row r="1729" spans="9:9">
      <c r="I1729" s="87"/>
    </row>
    <row r="1730" spans="9:9">
      <c r="I1730" s="87"/>
    </row>
    <row r="1731" spans="9:9">
      <c r="I1731" s="87"/>
    </row>
    <row r="1732" spans="9:9">
      <c r="I1732" s="87"/>
    </row>
    <row r="1733" spans="9:9">
      <c r="I1733" s="87"/>
    </row>
    <row r="1734" spans="9:9">
      <c r="I1734" s="87"/>
    </row>
    <row r="1735" spans="9:9">
      <c r="I1735" s="87"/>
    </row>
    <row r="1736" spans="9:9">
      <c r="I1736" s="87"/>
    </row>
    <row r="1737" spans="9:9">
      <c r="I1737" s="87"/>
    </row>
    <row r="1738" spans="9:9">
      <c r="I1738" s="87"/>
    </row>
    <row r="1739" spans="9:9">
      <c r="I1739" s="87"/>
    </row>
    <row r="1740" spans="9:9">
      <c r="I1740" s="87"/>
    </row>
    <row r="1741" spans="9:9">
      <c r="I1741" s="87"/>
    </row>
    <row r="1742" spans="9:9">
      <c r="I1742" s="87"/>
    </row>
    <row r="1743" spans="9:9">
      <c r="I1743" s="87"/>
    </row>
    <row r="1744" spans="9:9">
      <c r="I1744" s="87"/>
    </row>
    <row r="1745" spans="9:9">
      <c r="I1745" s="87"/>
    </row>
    <row r="1746" spans="9:9">
      <c r="I1746" s="87"/>
    </row>
    <row r="1747" spans="9:9">
      <c r="I1747" s="87"/>
    </row>
    <row r="1748" spans="9:9">
      <c r="I1748" s="87"/>
    </row>
    <row r="1749" spans="9:9">
      <c r="I1749" s="87"/>
    </row>
    <row r="1750" spans="9:9">
      <c r="I1750" s="87"/>
    </row>
    <row r="1751" spans="9:9">
      <c r="I1751" s="87"/>
    </row>
    <row r="1752" spans="9:9">
      <c r="I1752" s="87"/>
    </row>
    <row r="1753" spans="9:9">
      <c r="I1753" s="87"/>
    </row>
    <row r="1754" spans="9:9">
      <c r="I1754" s="87"/>
    </row>
    <row r="1755" spans="9:9">
      <c r="I1755" s="87"/>
    </row>
    <row r="1756" spans="9:9">
      <c r="I1756" s="87"/>
    </row>
    <row r="1757" spans="9:9">
      <c r="I1757" s="87"/>
    </row>
    <row r="1758" spans="9:9">
      <c r="I1758" s="87"/>
    </row>
    <row r="1759" spans="9:9">
      <c r="I1759" s="87"/>
    </row>
    <row r="1760" spans="9:9">
      <c r="I1760" s="87"/>
    </row>
    <row r="1761" spans="9:9">
      <c r="I1761" s="87"/>
    </row>
    <row r="1762" spans="9:9">
      <c r="I1762" s="87"/>
    </row>
    <row r="1763" spans="9:9">
      <c r="I1763" s="87"/>
    </row>
    <row r="1764" spans="9:9">
      <c r="I1764" s="87"/>
    </row>
    <row r="1765" spans="9:9">
      <c r="I1765" s="87"/>
    </row>
    <row r="1766" spans="9:9">
      <c r="I1766" s="87"/>
    </row>
    <row r="1767" spans="9:9">
      <c r="I1767" s="87"/>
    </row>
    <row r="1768" spans="9:9">
      <c r="I1768" s="87"/>
    </row>
    <row r="1769" spans="9:9">
      <c r="I1769" s="87"/>
    </row>
    <row r="1770" spans="9:9">
      <c r="I1770" s="87"/>
    </row>
    <row r="1771" spans="9:9">
      <c r="I1771" s="87"/>
    </row>
    <row r="1772" spans="9:9">
      <c r="I1772" s="87"/>
    </row>
    <row r="1773" spans="9:9">
      <c r="I1773" s="87"/>
    </row>
    <row r="1774" spans="9:9">
      <c r="I1774" s="87"/>
    </row>
    <row r="1775" spans="9:9">
      <c r="I1775" s="87"/>
    </row>
    <row r="1776" spans="9:9">
      <c r="I1776" s="87"/>
    </row>
    <row r="1777" spans="9:9">
      <c r="I1777" s="87"/>
    </row>
    <row r="1778" spans="9:9">
      <c r="I1778" s="87"/>
    </row>
    <row r="1779" spans="9:9">
      <c r="I1779" s="87"/>
    </row>
    <row r="1780" spans="9:9">
      <c r="I1780" s="87"/>
    </row>
    <row r="1781" spans="9:9">
      <c r="I1781" s="87"/>
    </row>
    <row r="1782" spans="9:9">
      <c r="I1782" s="87"/>
    </row>
    <row r="1783" spans="9:9">
      <c r="I1783" s="87"/>
    </row>
    <row r="1784" spans="9:9">
      <c r="I1784" s="87"/>
    </row>
    <row r="1785" spans="9:9">
      <c r="I1785" s="87"/>
    </row>
    <row r="1786" spans="9:9">
      <c r="I1786" s="87"/>
    </row>
    <row r="1787" spans="9:9">
      <c r="I1787" s="87"/>
    </row>
    <row r="1788" spans="9:9">
      <c r="I1788" s="87"/>
    </row>
    <row r="1789" spans="9:9">
      <c r="I1789" s="87"/>
    </row>
    <row r="1790" spans="9:9">
      <c r="I1790" s="87"/>
    </row>
    <row r="1791" spans="9:9">
      <c r="I1791" s="87"/>
    </row>
    <row r="1792" spans="9:9">
      <c r="I1792" s="87"/>
    </row>
    <row r="1793" spans="9:9">
      <c r="I1793" s="87"/>
    </row>
    <row r="1794" spans="9:9">
      <c r="I1794" s="87"/>
    </row>
    <row r="1795" spans="9:9">
      <c r="I1795" s="87"/>
    </row>
    <row r="1796" spans="9:9">
      <c r="I1796" s="87"/>
    </row>
    <row r="1797" spans="9:9">
      <c r="I1797" s="87"/>
    </row>
    <row r="1798" spans="9:9">
      <c r="I1798" s="87"/>
    </row>
    <row r="1799" spans="9:9">
      <c r="I1799" s="87"/>
    </row>
    <row r="1800" spans="9:9">
      <c r="I1800" s="87"/>
    </row>
    <row r="1801" spans="9:9">
      <c r="I1801" s="87"/>
    </row>
    <row r="1802" spans="9:9">
      <c r="I1802" s="87"/>
    </row>
    <row r="1803" spans="9:9">
      <c r="I1803" s="87"/>
    </row>
    <row r="1804" spans="9:9">
      <c r="I1804" s="87"/>
    </row>
    <row r="1805" spans="9:9">
      <c r="I1805" s="87"/>
    </row>
    <row r="1806" spans="9:9">
      <c r="I1806" s="87"/>
    </row>
    <row r="1807" spans="9:9">
      <c r="I1807" s="87"/>
    </row>
    <row r="1808" spans="9:9">
      <c r="I1808" s="87"/>
    </row>
    <row r="1809" spans="9:9">
      <c r="I1809" s="87"/>
    </row>
    <row r="1810" spans="9:9">
      <c r="I1810" s="87"/>
    </row>
    <row r="1811" spans="9:9">
      <c r="I1811" s="87"/>
    </row>
    <row r="1812" spans="9:9">
      <c r="I1812" s="87"/>
    </row>
    <row r="1813" spans="9:9">
      <c r="I1813" s="87"/>
    </row>
    <row r="1814" spans="9:9">
      <c r="I1814" s="87"/>
    </row>
    <row r="1815" spans="9:9">
      <c r="I1815" s="87"/>
    </row>
    <row r="1816" spans="9:9">
      <c r="I1816" s="87"/>
    </row>
    <row r="1817" spans="9:9">
      <c r="I1817" s="87"/>
    </row>
    <row r="1818" spans="9:9">
      <c r="I1818" s="87"/>
    </row>
    <row r="1819" spans="9:9">
      <c r="I1819" s="87"/>
    </row>
    <row r="1820" spans="9:9">
      <c r="I1820" s="87"/>
    </row>
    <row r="1821" spans="9:9">
      <c r="I1821" s="87"/>
    </row>
    <row r="1822" spans="9:9">
      <c r="I1822" s="87"/>
    </row>
    <row r="1823" spans="9:9">
      <c r="I1823" s="87"/>
    </row>
    <row r="1824" spans="9:9">
      <c r="I1824" s="87"/>
    </row>
    <row r="1825" spans="9:9">
      <c r="I1825" s="87"/>
    </row>
    <row r="1826" spans="9:9">
      <c r="I1826" s="87"/>
    </row>
    <row r="1827" spans="9:9">
      <c r="I1827" s="87"/>
    </row>
    <row r="1828" spans="9:9">
      <c r="I1828" s="87"/>
    </row>
    <row r="1829" spans="9:9">
      <c r="I1829" s="87"/>
    </row>
    <row r="1830" spans="9:9">
      <c r="I1830" s="87"/>
    </row>
    <row r="1831" spans="9:9">
      <c r="I1831" s="87"/>
    </row>
    <row r="1832" spans="9:9">
      <c r="I1832" s="87"/>
    </row>
    <row r="1833" spans="9:9">
      <c r="I1833" s="87"/>
    </row>
    <row r="1834" spans="9:9">
      <c r="I1834" s="87"/>
    </row>
    <row r="1835" spans="9:9">
      <c r="I1835" s="87"/>
    </row>
    <row r="1836" spans="9:9">
      <c r="I1836" s="87"/>
    </row>
    <row r="1837" spans="9:9">
      <c r="I1837" s="87"/>
    </row>
    <row r="1838" spans="9:9">
      <c r="I1838" s="87"/>
    </row>
    <row r="1839" spans="9:9">
      <c r="I1839" s="87"/>
    </row>
    <row r="1840" spans="9:9">
      <c r="I1840" s="87"/>
    </row>
    <row r="1841" spans="9:9">
      <c r="I1841" s="87"/>
    </row>
    <row r="1842" spans="9:9">
      <c r="I1842" s="87"/>
    </row>
    <row r="1843" spans="9:9">
      <c r="I1843" s="87"/>
    </row>
    <row r="1844" spans="9:9">
      <c r="I1844" s="87"/>
    </row>
    <row r="1845" spans="9:9">
      <c r="I1845" s="87"/>
    </row>
    <row r="1846" spans="9:9">
      <c r="I1846" s="87"/>
    </row>
    <row r="1847" spans="9:9">
      <c r="I1847" s="87"/>
    </row>
    <row r="1848" spans="9:9">
      <c r="I1848" s="87"/>
    </row>
    <row r="1849" spans="9:9">
      <c r="I1849" s="87"/>
    </row>
    <row r="1850" spans="9:9">
      <c r="I1850" s="87"/>
    </row>
    <row r="1851" spans="9:9">
      <c r="I1851" s="87"/>
    </row>
    <row r="1852" spans="9:9">
      <c r="I1852" s="87"/>
    </row>
    <row r="1853" spans="9:9">
      <c r="I1853" s="87"/>
    </row>
    <row r="1854" spans="9:9">
      <c r="I1854" s="87"/>
    </row>
    <row r="1855" spans="9:9">
      <c r="I1855" s="87"/>
    </row>
    <row r="1856" spans="9:9">
      <c r="I1856" s="87"/>
    </row>
    <row r="1857" spans="9:9">
      <c r="I1857" s="87"/>
    </row>
    <row r="1858" spans="9:9">
      <c r="I1858" s="87"/>
    </row>
    <row r="1859" spans="9:9">
      <c r="I1859" s="87"/>
    </row>
    <row r="1860" spans="9:9">
      <c r="I1860" s="87"/>
    </row>
    <row r="1861" spans="9:9">
      <c r="I1861" s="87"/>
    </row>
    <row r="1862" spans="9:9">
      <c r="I1862" s="87"/>
    </row>
    <row r="1863" spans="9:9">
      <c r="I1863" s="87"/>
    </row>
    <row r="1864" spans="9:9">
      <c r="I1864" s="87"/>
    </row>
    <row r="1865" spans="9:9">
      <c r="I1865" s="87"/>
    </row>
    <row r="1866" spans="9:9">
      <c r="I1866" s="87"/>
    </row>
    <row r="1867" spans="9:9">
      <c r="I1867" s="87"/>
    </row>
    <row r="1868" spans="9:9">
      <c r="I1868" s="87"/>
    </row>
    <row r="1869" spans="9:9">
      <c r="I1869" s="87"/>
    </row>
    <row r="1870" spans="9:9">
      <c r="I1870" s="87"/>
    </row>
    <row r="1871" spans="9:9">
      <c r="I1871" s="87"/>
    </row>
    <row r="1872" spans="9:9">
      <c r="I1872" s="87"/>
    </row>
    <row r="1873" spans="9:9">
      <c r="I1873" s="87"/>
    </row>
    <row r="1874" spans="9:9">
      <c r="I1874" s="87"/>
    </row>
    <row r="1875" spans="9:9">
      <c r="I1875" s="87"/>
    </row>
    <row r="1876" spans="9:9">
      <c r="I1876" s="87"/>
    </row>
    <row r="1877" spans="9:9">
      <c r="I1877" s="87"/>
    </row>
    <row r="1878" spans="9:9">
      <c r="I1878" s="87"/>
    </row>
    <row r="1879" spans="9:9">
      <c r="I1879" s="87"/>
    </row>
    <row r="1880" spans="9:9">
      <c r="I1880" s="87"/>
    </row>
    <row r="1881" spans="9:9">
      <c r="I1881" s="87"/>
    </row>
    <row r="1882" spans="9:9">
      <c r="I1882" s="87"/>
    </row>
    <row r="1883" spans="9:9">
      <c r="I1883" s="87"/>
    </row>
    <row r="1884" spans="9:9">
      <c r="I1884" s="87"/>
    </row>
    <row r="1885" spans="9:9">
      <c r="I1885" s="87"/>
    </row>
    <row r="1886" spans="9:9">
      <c r="I1886" s="87"/>
    </row>
    <row r="1887" spans="9:9">
      <c r="I1887" s="87"/>
    </row>
    <row r="1888" spans="9:9">
      <c r="I1888" s="87"/>
    </row>
    <row r="1889" spans="9:9">
      <c r="I1889" s="87"/>
    </row>
    <row r="1890" spans="9:9">
      <c r="I1890" s="87"/>
    </row>
    <row r="1891" spans="9:9">
      <c r="I1891" s="87"/>
    </row>
    <row r="1892" spans="9:9">
      <c r="I1892" s="87"/>
    </row>
    <row r="1893" spans="9:9">
      <c r="I1893" s="87"/>
    </row>
    <row r="1894" spans="9:9">
      <c r="I1894" s="87"/>
    </row>
    <row r="1895" spans="9:9">
      <c r="I1895" s="87"/>
    </row>
    <row r="1896" spans="9:9">
      <c r="I1896" s="87"/>
    </row>
    <row r="1897" spans="9:9">
      <c r="I1897" s="87"/>
    </row>
    <row r="1898" spans="9:9">
      <c r="I1898" s="87"/>
    </row>
    <row r="1899" spans="9:9">
      <c r="I1899" s="87"/>
    </row>
    <row r="1900" spans="9:9">
      <c r="I1900" s="87"/>
    </row>
    <row r="1901" spans="9:9">
      <c r="I1901" s="87"/>
    </row>
    <row r="1902" spans="9:9">
      <c r="I1902" s="87"/>
    </row>
    <row r="1903" spans="9:9">
      <c r="I1903" s="87"/>
    </row>
    <row r="1904" spans="9:9">
      <c r="I1904" s="87"/>
    </row>
    <row r="1905" spans="9:9">
      <c r="I1905" s="87"/>
    </row>
    <row r="1906" spans="9:9">
      <c r="I1906" s="87"/>
    </row>
    <row r="1907" spans="9:9">
      <c r="I1907" s="87"/>
    </row>
    <row r="1908" spans="9:9">
      <c r="I1908" s="87"/>
    </row>
    <row r="1909" spans="9:9">
      <c r="I1909" s="87"/>
    </row>
    <row r="1910" spans="9:9">
      <c r="I1910" s="87"/>
    </row>
    <row r="1911" spans="9:9">
      <c r="I1911" s="87"/>
    </row>
    <row r="1912" spans="9:9">
      <c r="I1912" s="87"/>
    </row>
    <row r="1913" spans="9:9">
      <c r="I1913" s="87"/>
    </row>
    <row r="1914" spans="9:9">
      <c r="I1914" s="87"/>
    </row>
    <row r="1915" spans="9:9">
      <c r="I1915" s="87"/>
    </row>
    <row r="1916" spans="9:9">
      <c r="I1916" s="87"/>
    </row>
    <row r="1917" spans="9:9">
      <c r="I1917" s="87"/>
    </row>
    <row r="1918" spans="9:9">
      <c r="I1918" s="87"/>
    </row>
    <row r="1919" spans="9:9">
      <c r="I1919" s="87"/>
    </row>
    <row r="1920" spans="9:9">
      <c r="I1920" s="87"/>
    </row>
    <row r="1921" spans="9:9">
      <c r="I1921" s="87"/>
    </row>
    <row r="1922" spans="9:9">
      <c r="I1922" s="87"/>
    </row>
    <row r="1923" spans="9:9">
      <c r="I1923" s="87"/>
    </row>
    <row r="1924" spans="9:9">
      <c r="I1924" s="87"/>
    </row>
    <row r="1925" spans="9:9">
      <c r="I1925" s="87"/>
    </row>
    <row r="1926" spans="9:9">
      <c r="I1926" s="87"/>
    </row>
    <row r="1927" spans="9:9">
      <c r="I1927" s="87"/>
    </row>
    <row r="1928" spans="9:9">
      <c r="I1928" s="87"/>
    </row>
    <row r="1929" spans="9:9">
      <c r="I1929" s="87"/>
    </row>
    <row r="1930" spans="9:9">
      <c r="I1930" s="87"/>
    </row>
    <row r="1931" spans="9:9">
      <c r="I1931" s="87"/>
    </row>
    <row r="1932" spans="9:9">
      <c r="I1932" s="87"/>
    </row>
    <row r="1933" spans="9:9">
      <c r="I1933" s="87"/>
    </row>
    <row r="1934" spans="9:9">
      <c r="I1934" s="87"/>
    </row>
    <row r="1935" spans="9:9">
      <c r="I1935" s="87"/>
    </row>
    <row r="1936" spans="9:9">
      <c r="I1936" s="87"/>
    </row>
    <row r="1937" spans="9:9">
      <c r="I1937" s="87"/>
    </row>
    <row r="1938" spans="9:9">
      <c r="I1938" s="87"/>
    </row>
    <row r="1939" spans="9:9">
      <c r="I1939" s="87"/>
    </row>
    <row r="1940" spans="9:9">
      <c r="I1940" s="87"/>
    </row>
    <row r="1941" spans="9:9">
      <c r="I1941" s="87"/>
    </row>
    <row r="1942" spans="9:9">
      <c r="I1942" s="87"/>
    </row>
    <row r="1943" spans="9:9">
      <c r="I1943" s="87"/>
    </row>
    <row r="1944" spans="9:9">
      <c r="I1944" s="87"/>
    </row>
    <row r="1945" spans="9:9">
      <c r="I1945" s="87"/>
    </row>
    <row r="1946" spans="9:9">
      <c r="I1946" s="87"/>
    </row>
    <row r="1947" spans="9:9">
      <c r="I1947" s="87"/>
    </row>
    <row r="1948" spans="9:9">
      <c r="I1948" s="87"/>
    </row>
    <row r="1949" spans="9:9">
      <c r="I1949" s="87"/>
    </row>
    <row r="1950" spans="9:9">
      <c r="I1950" s="87"/>
    </row>
    <row r="1951" spans="9:9">
      <c r="I1951" s="87"/>
    </row>
    <row r="1952" spans="9:9">
      <c r="I1952" s="87"/>
    </row>
    <row r="1953" spans="9:9">
      <c r="I1953" s="87"/>
    </row>
    <row r="1954" spans="9:9">
      <c r="I1954" s="87"/>
    </row>
    <row r="1955" spans="9:9">
      <c r="I1955" s="87"/>
    </row>
    <row r="1956" spans="9:9">
      <c r="I1956" s="87"/>
    </row>
    <row r="1957" spans="9:9">
      <c r="I1957" s="87"/>
    </row>
    <row r="1958" spans="9:9">
      <c r="I1958" s="87"/>
    </row>
    <row r="1959" spans="9:9">
      <c r="I1959" s="87"/>
    </row>
    <row r="1960" spans="9:9">
      <c r="I1960" s="87"/>
    </row>
    <row r="1961" spans="9:9">
      <c r="I1961" s="87"/>
    </row>
    <row r="1962" spans="9:9">
      <c r="I1962" s="87"/>
    </row>
    <row r="1963" spans="9:9">
      <c r="I1963" s="87"/>
    </row>
    <row r="1964" spans="9:9">
      <c r="I1964" s="87"/>
    </row>
    <row r="1965" spans="9:9">
      <c r="I1965" s="87"/>
    </row>
    <row r="1966" spans="9:9">
      <c r="I1966" s="87"/>
    </row>
    <row r="1967" spans="9:9">
      <c r="I1967" s="87"/>
    </row>
    <row r="1968" spans="9:9">
      <c r="I1968" s="87"/>
    </row>
    <row r="1969" spans="9:9">
      <c r="I1969" s="87"/>
    </row>
    <row r="1970" spans="9:9">
      <c r="I1970" s="87"/>
    </row>
    <row r="1971" spans="9:9">
      <c r="I1971" s="87"/>
    </row>
    <row r="1972" spans="9:9">
      <c r="I1972" s="87"/>
    </row>
    <row r="1973" spans="9:9">
      <c r="I1973" s="87"/>
    </row>
    <row r="1974" spans="9:9">
      <c r="I1974" s="87"/>
    </row>
    <row r="1975" spans="9:9">
      <c r="I1975" s="87"/>
    </row>
    <row r="1976" spans="9:9">
      <c r="I1976" s="87"/>
    </row>
    <row r="1977" spans="9:9">
      <c r="I1977" s="87"/>
    </row>
    <row r="1978" spans="9:9">
      <c r="I1978" s="87"/>
    </row>
    <row r="1979" spans="9:9">
      <c r="I1979" s="87"/>
    </row>
    <row r="1980" spans="9:9">
      <c r="I1980" s="87"/>
    </row>
    <row r="1981" spans="9:9">
      <c r="I1981" s="87"/>
    </row>
    <row r="1982" spans="9:9">
      <c r="I1982" s="87"/>
    </row>
    <row r="1983" spans="9:9">
      <c r="I1983" s="87"/>
    </row>
    <row r="1984" spans="9:9">
      <c r="I1984" s="87"/>
    </row>
    <row r="1985" spans="9:9">
      <c r="I1985" s="87"/>
    </row>
    <row r="1986" spans="9:9">
      <c r="I1986" s="87"/>
    </row>
    <row r="1987" spans="9:9">
      <c r="I1987" s="87"/>
    </row>
    <row r="1988" spans="9:9">
      <c r="I1988" s="87"/>
    </row>
    <row r="1989" spans="9:9">
      <c r="I1989" s="87"/>
    </row>
    <row r="1990" spans="9:9">
      <c r="I1990" s="87"/>
    </row>
    <row r="1991" spans="9:9">
      <c r="I1991" s="87"/>
    </row>
    <row r="1992" spans="9:9">
      <c r="I1992" s="87"/>
    </row>
    <row r="1993" spans="9:9">
      <c r="I1993" s="87"/>
    </row>
    <row r="1994" spans="9:9">
      <c r="I1994" s="87"/>
    </row>
    <row r="1995" spans="9:9">
      <c r="I1995" s="87"/>
    </row>
    <row r="1996" spans="9:9">
      <c r="I1996" s="87"/>
    </row>
    <row r="1997" spans="9:9">
      <c r="I1997" s="87"/>
    </row>
    <row r="1998" spans="9:9">
      <c r="I1998" s="87"/>
    </row>
    <row r="1999" spans="9:9">
      <c r="I1999" s="87"/>
    </row>
    <row r="2000" spans="9:9">
      <c r="I2000" s="87"/>
    </row>
    <row r="2001" spans="9:9">
      <c r="I2001" s="87"/>
    </row>
    <row r="2002" spans="9:9">
      <c r="I2002" s="87"/>
    </row>
    <row r="2003" spans="9:9">
      <c r="I2003" s="87"/>
    </row>
    <row r="2004" spans="9:9">
      <c r="I2004" s="87"/>
    </row>
    <row r="2005" spans="9:9">
      <c r="I2005" s="87"/>
    </row>
    <row r="2006" spans="9:9">
      <c r="I2006" s="87"/>
    </row>
    <row r="2007" spans="9:9">
      <c r="I2007" s="87"/>
    </row>
    <row r="2008" spans="9:9">
      <c r="I2008" s="87"/>
    </row>
    <row r="2009" spans="9:9">
      <c r="I2009" s="87"/>
    </row>
    <row r="2010" spans="9:9">
      <c r="I2010" s="87"/>
    </row>
    <row r="2011" spans="9:9">
      <c r="I2011" s="87"/>
    </row>
    <row r="2012" spans="9:9">
      <c r="I2012" s="87"/>
    </row>
    <row r="2013" spans="9:9">
      <c r="I2013" s="87"/>
    </row>
    <row r="2014" spans="9:9">
      <c r="I2014" s="87"/>
    </row>
    <row r="2015" spans="9:9">
      <c r="I2015" s="87"/>
    </row>
    <row r="2016" spans="9:9">
      <c r="I2016" s="87"/>
    </row>
    <row r="2017" spans="9:9">
      <c r="I2017" s="87"/>
    </row>
    <row r="2018" spans="9:9">
      <c r="I2018" s="87"/>
    </row>
    <row r="2019" spans="9:9">
      <c r="I2019" s="87"/>
    </row>
    <row r="2020" spans="9:9">
      <c r="I2020" s="87"/>
    </row>
    <row r="2021" spans="9:9">
      <c r="I2021" s="87"/>
    </row>
    <row r="2022" spans="9:9">
      <c r="I2022" s="87"/>
    </row>
    <row r="2023" spans="9:9">
      <c r="I2023" s="87"/>
    </row>
    <row r="2024" spans="9:9">
      <c r="I2024" s="87"/>
    </row>
    <row r="2025" spans="9:9">
      <c r="I2025" s="87"/>
    </row>
    <row r="2026" spans="9:9">
      <c r="I2026" s="87"/>
    </row>
    <row r="2027" spans="9:9">
      <c r="I2027" s="87"/>
    </row>
    <row r="2028" spans="9:9">
      <c r="I2028" s="87"/>
    </row>
    <row r="2029" spans="9:9">
      <c r="I2029" s="87"/>
    </row>
    <row r="2030" spans="9:9">
      <c r="I2030" s="87"/>
    </row>
    <row r="2031" spans="9:9">
      <c r="I2031" s="87"/>
    </row>
    <row r="2032" spans="9:9">
      <c r="I2032" s="87"/>
    </row>
    <row r="2033" spans="9:9">
      <c r="I2033" s="87"/>
    </row>
    <row r="2034" spans="9:9">
      <c r="I2034" s="87"/>
    </row>
    <row r="2035" spans="9:9">
      <c r="I2035" s="87"/>
    </row>
    <row r="2036" spans="9:9">
      <c r="I2036" s="87"/>
    </row>
    <row r="2037" spans="9:9">
      <c r="I2037" s="87"/>
    </row>
    <row r="2038" spans="9:9">
      <c r="I2038" s="87"/>
    </row>
    <row r="2039" spans="9:9">
      <c r="I2039" s="87"/>
    </row>
    <row r="2040" spans="9:9">
      <c r="I2040" s="87"/>
    </row>
    <row r="2041" spans="9:9">
      <c r="I2041" s="87"/>
    </row>
    <row r="2042" spans="9:9">
      <c r="I2042" s="87"/>
    </row>
    <row r="2043" spans="9:9">
      <c r="I2043" s="87"/>
    </row>
    <row r="2044" spans="9:9">
      <c r="I2044" s="87"/>
    </row>
    <row r="2045" spans="9:9">
      <c r="I2045" s="87"/>
    </row>
    <row r="2046" spans="9:9">
      <c r="I2046" s="87"/>
    </row>
    <row r="2047" spans="9:9">
      <c r="I2047" s="87"/>
    </row>
    <row r="2048" spans="9:9">
      <c r="I2048" s="87"/>
    </row>
    <row r="2049" spans="9:9">
      <c r="I2049" s="87"/>
    </row>
    <row r="2050" spans="9:9">
      <c r="I2050" s="87"/>
    </row>
    <row r="2051" spans="9:9">
      <c r="I2051" s="87"/>
    </row>
    <row r="2052" spans="9:9">
      <c r="I2052" s="87"/>
    </row>
    <row r="2053" spans="9:9">
      <c r="I2053" s="87"/>
    </row>
    <row r="2054" spans="9:9">
      <c r="I2054" s="87"/>
    </row>
    <row r="2055" spans="9:9">
      <c r="I2055" s="87"/>
    </row>
    <row r="2056" spans="9:9">
      <c r="I2056" s="87"/>
    </row>
    <row r="2057" spans="9:9">
      <c r="I2057" s="87"/>
    </row>
    <row r="2058" spans="9:9">
      <c r="I2058" s="87"/>
    </row>
    <row r="2059" spans="9:9">
      <c r="I2059" s="87"/>
    </row>
    <row r="2060" spans="9:9">
      <c r="I2060" s="87"/>
    </row>
    <row r="2061" spans="9:9">
      <c r="I2061" s="87"/>
    </row>
    <row r="2062" spans="9:9">
      <c r="I2062" s="87"/>
    </row>
    <row r="2063" spans="9:9">
      <c r="I2063" s="87"/>
    </row>
    <row r="2064" spans="9:9">
      <c r="I2064" s="87"/>
    </row>
    <row r="2065" spans="9:9">
      <c r="I2065" s="87"/>
    </row>
    <row r="2066" spans="9:9">
      <c r="I2066" s="87"/>
    </row>
    <row r="2067" spans="9:9">
      <c r="I2067" s="87"/>
    </row>
    <row r="2068" spans="9:9">
      <c r="I2068" s="87"/>
    </row>
    <row r="2069" spans="9:9">
      <c r="I2069" s="87"/>
    </row>
    <row r="2070" spans="9:9">
      <c r="I2070" s="87"/>
    </row>
    <row r="2071" spans="9:9">
      <c r="I2071" s="87"/>
    </row>
    <row r="2072" spans="9:9">
      <c r="I2072" s="87"/>
    </row>
    <row r="2073" spans="9:9">
      <c r="I2073" s="87"/>
    </row>
    <row r="2074" spans="9:9">
      <c r="I2074" s="87"/>
    </row>
    <row r="2075" spans="9:9">
      <c r="I2075" s="87"/>
    </row>
    <row r="2076" spans="9:9">
      <c r="I2076" s="87"/>
    </row>
    <row r="2077" spans="9:9">
      <c r="I2077" s="87"/>
    </row>
    <row r="2078" spans="9:9">
      <c r="I2078" s="87"/>
    </row>
    <row r="2079" spans="9:9">
      <c r="I2079" s="87"/>
    </row>
    <row r="2080" spans="9:9">
      <c r="I2080" s="87"/>
    </row>
    <row r="2081" spans="9:9">
      <c r="I2081" s="87"/>
    </row>
    <row r="2082" spans="9:9">
      <c r="I2082" s="87"/>
    </row>
    <row r="2083" spans="9:9">
      <c r="I2083" s="87"/>
    </row>
    <row r="2084" spans="9:9">
      <c r="I2084" s="87"/>
    </row>
    <row r="2085" spans="9:9">
      <c r="I2085" s="87"/>
    </row>
    <row r="2086" spans="9:9">
      <c r="I2086" s="87"/>
    </row>
    <row r="2087" spans="9:9">
      <c r="I2087" s="87"/>
    </row>
    <row r="2088" spans="9:9">
      <c r="I2088" s="87"/>
    </row>
    <row r="2089" spans="9:9">
      <c r="I2089" s="87"/>
    </row>
    <row r="2090" spans="9:9">
      <c r="I2090" s="87"/>
    </row>
    <row r="2091" spans="9:9">
      <c r="I2091" s="87"/>
    </row>
    <row r="2092" spans="9:9">
      <c r="I2092" s="87"/>
    </row>
    <row r="2093" spans="9:9">
      <c r="I2093" s="87"/>
    </row>
    <row r="2094" spans="9:9">
      <c r="I2094" s="87"/>
    </row>
    <row r="2095" spans="9:9">
      <c r="I2095" s="87"/>
    </row>
    <row r="2096" spans="9:9">
      <c r="I2096" s="87"/>
    </row>
    <row r="2097" spans="9:9">
      <c r="I2097" s="87"/>
    </row>
    <row r="2098" spans="9:9">
      <c r="I2098" s="87"/>
    </row>
    <row r="2099" spans="9:9">
      <c r="I2099" s="87"/>
    </row>
    <row r="2100" spans="9:9">
      <c r="I2100" s="87"/>
    </row>
    <row r="2101" spans="9:9">
      <c r="I2101" s="87"/>
    </row>
    <row r="2102" spans="9:9">
      <c r="I2102" s="87"/>
    </row>
    <row r="2103" spans="9:9">
      <c r="I2103" s="87"/>
    </row>
    <row r="2104" spans="9:9">
      <c r="I2104" s="87"/>
    </row>
    <row r="2105" spans="9:9">
      <c r="I2105" s="87"/>
    </row>
    <row r="2106" spans="9:9">
      <c r="I2106" s="87"/>
    </row>
    <row r="2107" spans="9:9">
      <c r="I2107" s="87"/>
    </row>
    <row r="2108" spans="9:9">
      <c r="I2108" s="87"/>
    </row>
    <row r="2109" spans="9:9">
      <c r="I2109" s="87"/>
    </row>
    <row r="2110" spans="9:9">
      <c r="I2110" s="87"/>
    </row>
    <row r="2111" spans="9:9">
      <c r="I2111" s="87"/>
    </row>
    <row r="2112" spans="9:9">
      <c r="I2112" s="87"/>
    </row>
    <row r="2113" spans="9:9">
      <c r="I2113" s="87"/>
    </row>
    <row r="2114" spans="9:9">
      <c r="I2114" s="87"/>
    </row>
    <row r="2115" spans="9:9">
      <c r="I2115" s="87"/>
    </row>
    <row r="2116" spans="9:9">
      <c r="I2116" s="87"/>
    </row>
    <row r="2117" spans="9:9">
      <c r="I2117" s="87"/>
    </row>
    <row r="2118" spans="9:9">
      <c r="I2118" s="87"/>
    </row>
    <row r="2119" spans="9:9">
      <c r="I2119" s="87"/>
    </row>
    <row r="2120" spans="9:9">
      <c r="I2120" s="87"/>
    </row>
    <row r="2121" spans="9:9">
      <c r="I2121" s="87"/>
    </row>
    <row r="2122" spans="9:9">
      <c r="I2122" s="87"/>
    </row>
    <row r="2123" spans="9:9">
      <c r="I2123" s="87"/>
    </row>
    <row r="2124" spans="9:9">
      <c r="I2124" s="87"/>
    </row>
    <row r="2125" spans="9:9">
      <c r="I2125" s="87"/>
    </row>
    <row r="2126" spans="9:9">
      <c r="I2126" s="87"/>
    </row>
    <row r="2127" spans="9:9">
      <c r="I2127" s="87"/>
    </row>
    <row r="2128" spans="9:9">
      <c r="I2128" s="87"/>
    </row>
    <row r="2129" spans="9:9">
      <c r="I2129" s="87"/>
    </row>
    <row r="2130" spans="9:9">
      <c r="I2130" s="87"/>
    </row>
    <row r="2131" spans="9:9">
      <c r="I2131" s="87"/>
    </row>
    <row r="2132" spans="9:9">
      <c r="I2132" s="87"/>
    </row>
    <row r="2133" spans="9:9">
      <c r="I2133" s="87"/>
    </row>
    <row r="2134" spans="9:9">
      <c r="I2134" s="87"/>
    </row>
    <row r="2135" spans="9:9">
      <c r="I2135" s="87"/>
    </row>
    <row r="2136" spans="9:9">
      <c r="I2136" s="87"/>
    </row>
    <row r="2137" spans="9:9">
      <c r="I2137" s="87"/>
    </row>
    <row r="2138" spans="9:9">
      <c r="I2138" s="87"/>
    </row>
    <row r="2139" spans="9:9">
      <c r="I2139" s="87"/>
    </row>
    <row r="2140" spans="9:9">
      <c r="I2140" s="87"/>
    </row>
    <row r="2141" spans="9:9">
      <c r="I2141" s="87"/>
    </row>
    <row r="2142" spans="9:9">
      <c r="I2142" s="87"/>
    </row>
    <row r="2143" spans="9:9">
      <c r="I2143" s="87"/>
    </row>
    <row r="2144" spans="9:9">
      <c r="I2144" s="87"/>
    </row>
    <row r="2145" spans="9:9">
      <c r="I2145" s="87"/>
    </row>
    <row r="2146" spans="9:9">
      <c r="I2146" s="87"/>
    </row>
    <row r="2147" spans="9:9">
      <c r="I2147" s="87"/>
    </row>
    <row r="2148" spans="9:9">
      <c r="I2148" s="87"/>
    </row>
    <row r="2149" spans="9:9">
      <c r="I2149" s="87"/>
    </row>
    <row r="2150" spans="9:9">
      <c r="I2150" s="87"/>
    </row>
    <row r="2151" spans="9:9">
      <c r="I2151" s="87"/>
    </row>
    <row r="2152" spans="9:9">
      <c r="I2152" s="87"/>
    </row>
    <row r="2153" spans="9:9">
      <c r="I2153" s="87"/>
    </row>
    <row r="2154" spans="9:9">
      <c r="I2154" s="87"/>
    </row>
    <row r="2155" spans="9:9">
      <c r="I2155" s="87"/>
    </row>
    <row r="2156" spans="9:9">
      <c r="I2156" s="87"/>
    </row>
    <row r="2157" spans="9:9">
      <c r="I2157" s="87"/>
    </row>
    <row r="2158" spans="9:9">
      <c r="I2158" s="87"/>
    </row>
    <row r="2159" spans="9:9">
      <c r="I2159" s="87"/>
    </row>
    <row r="2160" spans="9:9">
      <c r="I2160" s="87"/>
    </row>
    <row r="2161" spans="9:9">
      <c r="I2161" s="87"/>
    </row>
    <row r="2162" spans="9:9">
      <c r="I2162" s="87"/>
    </row>
    <row r="2163" spans="9:9">
      <c r="I2163" s="87"/>
    </row>
    <row r="2164" spans="9:9">
      <c r="I2164" s="87"/>
    </row>
    <row r="2165" spans="9:9">
      <c r="I2165" s="87"/>
    </row>
    <row r="2166" spans="9:9">
      <c r="I2166" s="87"/>
    </row>
    <row r="2167" spans="9:9">
      <c r="I2167" s="87"/>
    </row>
    <row r="2168" spans="9:9">
      <c r="I2168" s="87"/>
    </row>
    <row r="2169" spans="9:9">
      <c r="I2169" s="87"/>
    </row>
    <row r="2170" spans="9:9">
      <c r="I2170" s="87"/>
    </row>
    <row r="2171" spans="9:9">
      <c r="I2171" s="87"/>
    </row>
    <row r="2172" spans="9:9">
      <c r="I2172" s="87"/>
    </row>
    <row r="2173" spans="9:9">
      <c r="I2173" s="87"/>
    </row>
    <row r="2174" spans="9:9">
      <c r="I2174" s="87"/>
    </row>
    <row r="2175" spans="9:9">
      <c r="I2175" s="87"/>
    </row>
    <row r="2176" spans="9:9">
      <c r="I2176" s="87"/>
    </row>
    <row r="2177" spans="9:9">
      <c r="I2177" s="87"/>
    </row>
    <row r="2178" spans="9:9">
      <c r="I2178" s="87"/>
    </row>
    <row r="2179" spans="9:9">
      <c r="I2179" s="87"/>
    </row>
    <row r="2180" spans="9:9">
      <c r="I2180" s="87"/>
    </row>
    <row r="2181" spans="9:9">
      <c r="I2181" s="87"/>
    </row>
    <row r="2182" spans="9:9">
      <c r="I2182" s="87"/>
    </row>
    <row r="2183" spans="9:9">
      <c r="I2183" s="87"/>
    </row>
    <row r="2184" spans="9:9">
      <c r="I2184" s="87"/>
    </row>
    <row r="2185" spans="9:9">
      <c r="I2185" s="87"/>
    </row>
    <row r="2186" spans="9:9">
      <c r="I2186" s="87"/>
    </row>
    <row r="2187" spans="9:9">
      <c r="I2187" s="87"/>
    </row>
    <row r="2188" spans="9:9">
      <c r="I2188" s="87"/>
    </row>
    <row r="2189" spans="9:9">
      <c r="I2189" s="87"/>
    </row>
    <row r="2190" spans="9:9">
      <c r="I2190" s="87"/>
    </row>
    <row r="2191" spans="9:9">
      <c r="I2191" s="87"/>
    </row>
    <row r="2192" spans="9:9">
      <c r="I2192" s="87"/>
    </row>
    <row r="2193" spans="9:9">
      <c r="I2193" s="87"/>
    </row>
    <row r="2194" spans="9:9">
      <c r="I2194" s="87"/>
    </row>
    <row r="2195" spans="9:9">
      <c r="I2195" s="87"/>
    </row>
    <row r="2196" spans="9:9">
      <c r="I2196" s="87"/>
    </row>
    <row r="2197" spans="9:9">
      <c r="I2197" s="87"/>
    </row>
    <row r="2198" spans="9:9">
      <c r="I2198" s="87"/>
    </row>
    <row r="2199" spans="9:9">
      <c r="I2199" s="87"/>
    </row>
    <row r="2200" spans="9:9">
      <c r="I2200" s="87"/>
    </row>
    <row r="2201" spans="9:9">
      <c r="I2201" s="87"/>
    </row>
    <row r="2202" spans="9:9">
      <c r="I2202" s="87"/>
    </row>
    <row r="2203" spans="9:9">
      <c r="I2203" s="87"/>
    </row>
    <row r="2204" spans="9:9">
      <c r="I2204" s="87"/>
    </row>
    <row r="2205" spans="9:9">
      <c r="I2205" s="87"/>
    </row>
    <row r="2206" spans="9:9">
      <c r="I2206" s="87"/>
    </row>
    <row r="2207" spans="9:9">
      <c r="I2207" s="87"/>
    </row>
    <row r="2208" spans="9:9">
      <c r="I2208" s="87"/>
    </row>
    <row r="2209" spans="9:9">
      <c r="I2209" s="87"/>
    </row>
    <row r="2210" spans="9:9">
      <c r="I2210" s="87"/>
    </row>
    <row r="2211" spans="9:9">
      <c r="I2211" s="87"/>
    </row>
    <row r="2212" spans="9:9">
      <c r="I2212" s="87"/>
    </row>
    <row r="2213" spans="9:9">
      <c r="I2213" s="87"/>
    </row>
    <row r="2214" spans="9:9">
      <c r="I2214" s="87"/>
    </row>
    <row r="2215" spans="9:9">
      <c r="I2215" s="87"/>
    </row>
    <row r="2216" spans="9:9">
      <c r="I2216" s="87"/>
    </row>
    <row r="2217" spans="9:9">
      <c r="I2217" s="87"/>
    </row>
    <row r="2218" spans="9:9">
      <c r="I2218" s="87"/>
    </row>
    <row r="2219" spans="9:9">
      <c r="I2219" s="87"/>
    </row>
    <row r="2220" spans="9:9">
      <c r="I2220" s="87"/>
    </row>
    <row r="2221" spans="9:9">
      <c r="I2221" s="87"/>
    </row>
    <row r="2222" spans="9:9">
      <c r="I2222" s="87"/>
    </row>
    <row r="2223" spans="9:9">
      <c r="I2223" s="87"/>
    </row>
    <row r="2224" spans="9:9">
      <c r="I2224" s="87"/>
    </row>
    <row r="2225" spans="9:9">
      <c r="I2225" s="87"/>
    </row>
    <row r="2226" spans="9:9">
      <c r="I2226" s="87"/>
    </row>
    <row r="2227" spans="9:9">
      <c r="I2227" s="87"/>
    </row>
    <row r="2228" spans="9:9">
      <c r="I2228" s="87"/>
    </row>
    <row r="2229" spans="9:9">
      <c r="I2229" s="87"/>
    </row>
    <row r="2230" spans="9:9">
      <c r="I2230" s="87"/>
    </row>
    <row r="2231" spans="9:9">
      <c r="I2231" s="87"/>
    </row>
    <row r="2232" spans="9:9">
      <c r="I2232" s="87"/>
    </row>
    <row r="2233" spans="9:9">
      <c r="I2233" s="87"/>
    </row>
    <row r="2234" spans="9:9">
      <c r="I2234" s="87"/>
    </row>
    <row r="2235" spans="9:9">
      <c r="I2235" s="87"/>
    </row>
    <row r="2236" spans="9:9">
      <c r="I2236" s="87"/>
    </row>
    <row r="2237" spans="9:9">
      <c r="I2237" s="87"/>
    </row>
    <row r="2238" spans="9:9">
      <c r="I2238" s="87"/>
    </row>
    <row r="2239" spans="9:9">
      <c r="I2239" s="87"/>
    </row>
    <row r="2240" spans="9:9">
      <c r="I2240" s="87"/>
    </row>
    <row r="2241" spans="9:9">
      <c r="I2241" s="87"/>
    </row>
    <row r="2242" spans="9:9">
      <c r="I2242" s="87"/>
    </row>
    <row r="2243" spans="9:9">
      <c r="I2243" s="87"/>
    </row>
    <row r="2244" spans="9:9">
      <c r="I2244" s="87"/>
    </row>
    <row r="2245" spans="9:9">
      <c r="I2245" s="87"/>
    </row>
    <row r="2246" spans="9:9">
      <c r="I2246" s="87"/>
    </row>
    <row r="2247" spans="9:9">
      <c r="I2247" s="87"/>
    </row>
    <row r="2248" spans="9:9">
      <c r="I2248" s="87"/>
    </row>
    <row r="2249" spans="9:9">
      <c r="I2249" s="87"/>
    </row>
    <row r="2250" spans="9:9">
      <c r="I2250" s="87"/>
    </row>
    <row r="2251" spans="9:9">
      <c r="I2251" s="87"/>
    </row>
    <row r="2252" spans="9:9">
      <c r="I2252" s="87"/>
    </row>
    <row r="2253" spans="9:9">
      <c r="I2253" s="87"/>
    </row>
    <row r="2254" spans="9:9">
      <c r="I2254" s="87"/>
    </row>
    <row r="2255" spans="9:9">
      <c r="I2255" s="87"/>
    </row>
    <row r="2256" spans="9:9">
      <c r="I2256" s="87"/>
    </row>
    <row r="2257" spans="9:9">
      <c r="I2257" s="87"/>
    </row>
    <row r="2258" spans="9:9">
      <c r="I2258" s="87"/>
    </row>
    <row r="2259" spans="9:9">
      <c r="I2259" s="87"/>
    </row>
    <row r="2260" spans="9:9">
      <c r="I2260" s="87"/>
    </row>
    <row r="2261" spans="9:9">
      <c r="I2261" s="87"/>
    </row>
    <row r="2262" spans="9:9">
      <c r="I2262" s="87"/>
    </row>
    <row r="2263" spans="9:9">
      <c r="I2263" s="87"/>
    </row>
    <row r="2264" spans="9:9">
      <c r="I2264" s="87"/>
    </row>
    <row r="2265" spans="9:9">
      <c r="I2265" s="87"/>
    </row>
    <row r="2266" spans="9:9">
      <c r="I2266" s="87"/>
    </row>
    <row r="2267" spans="9:9">
      <c r="I2267" s="87"/>
    </row>
    <row r="2268" spans="9:9">
      <c r="I2268" s="87"/>
    </row>
    <row r="2269" spans="9:9">
      <c r="I2269" s="87"/>
    </row>
    <row r="2270" spans="9:9">
      <c r="I2270" s="87"/>
    </row>
    <row r="2271" spans="9:9">
      <c r="I2271" s="87"/>
    </row>
    <row r="2272" spans="9:9">
      <c r="I2272" s="87"/>
    </row>
    <row r="2273" spans="9:9">
      <c r="I2273" s="87"/>
    </row>
    <row r="2274" spans="9:9">
      <c r="I2274" s="87"/>
    </row>
    <row r="2275" spans="9:9">
      <c r="I2275" s="87"/>
    </row>
    <row r="2276" spans="9:9">
      <c r="I2276" s="87"/>
    </row>
    <row r="2277" spans="9:9">
      <c r="I2277" s="87"/>
    </row>
    <row r="2278" spans="9:9">
      <c r="I2278" s="87"/>
    </row>
    <row r="2279" spans="9:9">
      <c r="I2279" s="87"/>
    </row>
    <row r="2280" spans="9:9">
      <c r="I2280" s="87"/>
    </row>
    <row r="2281" spans="9:9">
      <c r="I2281" s="87"/>
    </row>
    <row r="2282" spans="9:9">
      <c r="I2282" s="87"/>
    </row>
    <row r="2283" spans="9:9">
      <c r="I2283" s="87"/>
    </row>
    <row r="2284" spans="9:9">
      <c r="I2284" s="87"/>
    </row>
    <row r="2285" spans="9:9">
      <c r="I2285" s="87"/>
    </row>
    <row r="2286" spans="9:9">
      <c r="I2286" s="87"/>
    </row>
    <row r="2287" spans="9:9">
      <c r="I2287" s="87"/>
    </row>
    <row r="2288" spans="9:9">
      <c r="I2288" s="87"/>
    </row>
    <row r="2289" spans="9:9">
      <c r="I2289" s="87"/>
    </row>
    <row r="2290" spans="9:9">
      <c r="I2290" s="87"/>
    </row>
    <row r="2291" spans="9:9">
      <c r="I2291" s="87"/>
    </row>
    <row r="2292" spans="9:9">
      <c r="I2292" s="87"/>
    </row>
    <row r="2293" spans="9:9">
      <c r="I2293" s="87"/>
    </row>
    <row r="2294" spans="9:9">
      <c r="I2294" s="87"/>
    </row>
    <row r="2295" spans="9:9">
      <c r="I2295" s="87"/>
    </row>
    <row r="2296" spans="9:9">
      <c r="I2296" s="87"/>
    </row>
    <row r="2297" spans="9:9">
      <c r="I2297" s="87"/>
    </row>
    <row r="2298" spans="9:9">
      <c r="I2298" s="87"/>
    </row>
    <row r="2299" spans="9:9">
      <c r="I2299" s="87"/>
    </row>
    <row r="2300" spans="9:9">
      <c r="I2300" s="87"/>
    </row>
    <row r="2301" spans="9:9">
      <c r="I2301" s="87"/>
    </row>
    <row r="2302" spans="9:9">
      <c r="I2302" s="87"/>
    </row>
    <row r="2303" spans="9:9">
      <c r="I2303" s="87"/>
    </row>
    <row r="2304" spans="9:9">
      <c r="I2304" s="87"/>
    </row>
    <row r="2305" spans="9:9">
      <c r="I2305" s="87"/>
    </row>
    <row r="2306" spans="9:9">
      <c r="I2306" s="87"/>
    </row>
    <row r="2307" spans="9:9">
      <c r="I2307" s="87"/>
    </row>
    <row r="2308" spans="9:9">
      <c r="I2308" s="87"/>
    </row>
    <row r="2309" spans="9:9">
      <c r="I2309" s="87"/>
    </row>
    <row r="2310" spans="9:9">
      <c r="I2310" s="87"/>
    </row>
    <row r="2311" spans="9:9">
      <c r="I2311" s="87"/>
    </row>
    <row r="2312" spans="9:9">
      <c r="I2312" s="87"/>
    </row>
    <row r="2313" spans="9:9">
      <c r="I2313" s="87"/>
    </row>
    <row r="2314" spans="9:9">
      <c r="I2314" s="87"/>
    </row>
    <row r="2315" spans="9:9">
      <c r="I2315" s="87"/>
    </row>
    <row r="2316" spans="9:9">
      <c r="I2316" s="87"/>
    </row>
    <row r="2317" spans="9:9">
      <c r="I2317" s="87"/>
    </row>
    <row r="2318" spans="9:9">
      <c r="I2318" s="87"/>
    </row>
    <row r="2319" spans="9:9">
      <c r="I2319" s="87"/>
    </row>
    <row r="2320" spans="9:9">
      <c r="I2320" s="87"/>
    </row>
    <row r="2321" spans="9:9">
      <c r="I2321" s="87"/>
    </row>
    <row r="2322" spans="9:9">
      <c r="I2322" s="87"/>
    </row>
    <row r="2323" spans="9:9">
      <c r="I2323" s="87"/>
    </row>
    <row r="2324" spans="9:9">
      <c r="I2324" s="87"/>
    </row>
    <row r="2325" spans="9:9">
      <c r="I2325" s="87"/>
    </row>
    <row r="2326" spans="9:9">
      <c r="I2326" s="87"/>
    </row>
    <row r="2327" spans="9:9">
      <c r="I2327" s="87"/>
    </row>
    <row r="2328" spans="9:9">
      <c r="I2328" s="87"/>
    </row>
    <row r="2329" spans="9:9">
      <c r="I2329" s="87"/>
    </row>
    <row r="2330" spans="9:9">
      <c r="I2330" s="87"/>
    </row>
    <row r="2331" spans="9:9">
      <c r="I2331" s="87"/>
    </row>
    <row r="2332" spans="9:9">
      <c r="I2332" s="87"/>
    </row>
    <row r="2333" spans="9:9">
      <c r="I2333" s="87"/>
    </row>
    <row r="2334" spans="9:9">
      <c r="I2334" s="87"/>
    </row>
    <row r="2335" spans="9:9">
      <c r="I2335" s="87"/>
    </row>
    <row r="2336" spans="9:9">
      <c r="I2336" s="87"/>
    </row>
    <row r="2337" spans="9:9">
      <c r="I2337" s="87"/>
    </row>
    <row r="2338" spans="9:9">
      <c r="I2338" s="87"/>
    </row>
    <row r="2339" spans="9:9">
      <c r="I2339" s="87"/>
    </row>
    <row r="2340" spans="9:9">
      <c r="I2340" s="87"/>
    </row>
    <row r="2341" spans="9:9">
      <c r="I2341" s="87"/>
    </row>
    <row r="2342" spans="9:9">
      <c r="I2342" s="87"/>
    </row>
    <row r="2343" spans="9:9">
      <c r="I2343" s="87"/>
    </row>
    <row r="2344" spans="9:9">
      <c r="I2344" s="87"/>
    </row>
    <row r="2345" spans="9:9">
      <c r="I2345" s="87"/>
    </row>
    <row r="2346" spans="9:9">
      <c r="I2346" s="87"/>
    </row>
    <row r="2347" spans="9:9">
      <c r="I2347" s="87"/>
    </row>
    <row r="2348" spans="9:9">
      <c r="I2348" s="87"/>
    </row>
    <row r="2349" spans="9:9">
      <c r="I2349" s="87"/>
    </row>
    <row r="2350" spans="9:9">
      <c r="I2350" s="87"/>
    </row>
    <row r="2351" spans="9:9">
      <c r="I2351" s="87"/>
    </row>
    <row r="2352" spans="9:9">
      <c r="I2352" s="87"/>
    </row>
    <row r="2353" spans="9:9">
      <c r="I2353" s="87"/>
    </row>
    <row r="2354" spans="9:9">
      <c r="I2354" s="87"/>
    </row>
    <row r="2355" spans="9:9">
      <c r="I2355" s="87"/>
    </row>
    <row r="2356" spans="9:9">
      <c r="I2356" s="87"/>
    </row>
    <row r="2357" spans="9:9">
      <c r="I2357" s="87"/>
    </row>
    <row r="2358" spans="9:9">
      <c r="I2358" s="87"/>
    </row>
    <row r="2359" spans="9:9">
      <c r="I2359" s="87"/>
    </row>
    <row r="2360" spans="9:9">
      <c r="I2360" s="87"/>
    </row>
    <row r="2361" spans="9:9">
      <c r="I2361" s="87"/>
    </row>
    <row r="2362" spans="9:9">
      <c r="I2362" s="87"/>
    </row>
    <row r="2363" spans="9:9">
      <c r="I2363" s="87"/>
    </row>
    <row r="2364" spans="9:9">
      <c r="I2364" s="87"/>
    </row>
    <row r="2365" spans="9:9">
      <c r="I2365" s="87"/>
    </row>
    <row r="2366" spans="9:9">
      <c r="I2366" s="87"/>
    </row>
    <row r="2367" spans="9:9">
      <c r="I2367" s="87"/>
    </row>
    <row r="2368" spans="9:9">
      <c r="I2368" s="87"/>
    </row>
    <row r="2369" spans="9:9">
      <c r="I2369" s="87"/>
    </row>
    <row r="2370" spans="9:9">
      <c r="I2370" s="87"/>
    </row>
    <row r="2371" spans="9:9">
      <c r="I2371" s="87"/>
    </row>
    <row r="2372" spans="9:9">
      <c r="I2372" s="87"/>
    </row>
    <row r="2373" spans="9:9">
      <c r="I2373" s="87"/>
    </row>
    <row r="2374" spans="9:9">
      <c r="I2374" s="87"/>
    </row>
    <row r="2375" spans="9:9">
      <c r="I2375" s="87"/>
    </row>
    <row r="2376" spans="9:9">
      <c r="I2376" s="87"/>
    </row>
    <row r="2377" spans="9:9">
      <c r="I2377" s="87"/>
    </row>
    <row r="2378" spans="9:9">
      <c r="I2378" s="87"/>
    </row>
    <row r="2379" spans="9:9">
      <c r="I2379" s="87"/>
    </row>
    <row r="2380" spans="9:9">
      <c r="I2380" s="87"/>
    </row>
    <row r="2381" spans="9:9">
      <c r="I2381" s="87"/>
    </row>
    <row r="2382" spans="9:9">
      <c r="I2382" s="87"/>
    </row>
    <row r="2383" spans="9:9">
      <c r="I2383" s="87"/>
    </row>
    <row r="2384" spans="9:9">
      <c r="I2384" s="87"/>
    </row>
    <row r="2385" spans="9:9">
      <c r="I2385" s="87"/>
    </row>
    <row r="2386" spans="9:9">
      <c r="I2386" s="87"/>
    </row>
    <row r="2387" spans="9:9">
      <c r="I2387" s="87"/>
    </row>
    <row r="2388" spans="9:9">
      <c r="I2388" s="87"/>
    </row>
    <row r="2389" spans="9:9">
      <c r="I2389" s="87"/>
    </row>
    <row r="2390" spans="9:9">
      <c r="I2390" s="87"/>
    </row>
    <row r="2391" spans="9:9">
      <c r="I2391" s="87"/>
    </row>
    <row r="2392" spans="9:9">
      <c r="I2392" s="87"/>
    </row>
    <row r="2393" spans="9:9">
      <c r="I2393" s="87"/>
    </row>
    <row r="2394" spans="9:9">
      <c r="I2394" s="87"/>
    </row>
    <row r="2395" spans="9:9">
      <c r="I2395" s="87"/>
    </row>
    <row r="2396" spans="9:9">
      <c r="I2396" s="87"/>
    </row>
    <row r="2397" spans="9:9">
      <c r="I2397" s="87"/>
    </row>
    <row r="2398" spans="9:9">
      <c r="I2398" s="87"/>
    </row>
    <row r="2399" spans="9:9">
      <c r="I2399" s="87"/>
    </row>
    <row r="2400" spans="9:9">
      <c r="I2400" s="87"/>
    </row>
    <row r="2401" spans="9:9">
      <c r="I2401" s="87"/>
    </row>
    <row r="2402" spans="9:9">
      <c r="I2402" s="87"/>
    </row>
    <row r="2403" spans="9:9">
      <c r="I2403" s="87"/>
    </row>
    <row r="2404" spans="9:9">
      <c r="I2404" s="87"/>
    </row>
    <row r="2405" spans="9:9">
      <c r="I2405" s="87"/>
    </row>
    <row r="2406" spans="9:9">
      <c r="I2406" s="87"/>
    </row>
    <row r="2407" spans="9:9">
      <c r="I2407" s="87"/>
    </row>
    <row r="2408" spans="9:9">
      <c r="I2408" s="87"/>
    </row>
    <row r="2409" spans="9:9">
      <c r="I2409" s="87"/>
    </row>
    <row r="2410" spans="9:9">
      <c r="I2410" s="87"/>
    </row>
    <row r="2411" spans="9:9">
      <c r="I2411" s="87"/>
    </row>
    <row r="2412" spans="9:9">
      <c r="I2412" s="87"/>
    </row>
    <row r="2413" spans="9:9">
      <c r="I2413" s="87"/>
    </row>
    <row r="2414" spans="9:9">
      <c r="I2414" s="87"/>
    </row>
    <row r="2415" spans="9:9">
      <c r="I2415" s="87"/>
    </row>
    <row r="2416" spans="9:9">
      <c r="I2416" s="87"/>
    </row>
    <row r="2417" spans="9:9">
      <c r="I2417" s="87"/>
    </row>
    <row r="2418" spans="9:9">
      <c r="I2418" s="87"/>
    </row>
    <row r="2419" spans="9:9">
      <c r="I2419" s="87"/>
    </row>
    <row r="2420" spans="9:9">
      <c r="I2420" s="87"/>
    </row>
    <row r="2421" spans="9:9">
      <c r="I2421" s="87"/>
    </row>
    <row r="2422" spans="9:9">
      <c r="I2422" s="87"/>
    </row>
    <row r="2423" spans="9:9">
      <c r="I2423" s="87"/>
    </row>
    <row r="2424" spans="9:9">
      <c r="I2424" s="87"/>
    </row>
    <row r="2425" spans="9:9">
      <c r="I2425" s="87"/>
    </row>
    <row r="2426" spans="9:9">
      <c r="I2426" s="87"/>
    </row>
    <row r="2427" spans="9:9">
      <c r="I2427" s="87"/>
    </row>
    <row r="2428" spans="9:9">
      <c r="I2428" s="87"/>
    </row>
    <row r="2429" spans="9:9">
      <c r="I2429" s="87"/>
    </row>
    <row r="2430" spans="9:9">
      <c r="I2430" s="87"/>
    </row>
    <row r="2431" spans="9:9">
      <c r="I2431" s="87"/>
    </row>
    <row r="2432" spans="9:9">
      <c r="I2432" s="87"/>
    </row>
    <row r="2433" spans="9:9">
      <c r="I2433" s="87"/>
    </row>
    <row r="2434" spans="9:9">
      <c r="I2434" s="87"/>
    </row>
    <row r="2435" spans="9:9">
      <c r="I2435" s="87"/>
    </row>
    <row r="2436" spans="9:9">
      <c r="I2436" s="87"/>
    </row>
    <row r="2437" spans="9:9">
      <c r="I2437" s="87"/>
    </row>
    <row r="2438" spans="9:9">
      <c r="I2438" s="87"/>
    </row>
    <row r="2439" spans="9:9">
      <c r="I2439" s="87"/>
    </row>
    <row r="2440" spans="9:9">
      <c r="I2440" s="87"/>
    </row>
    <row r="2441" spans="9:9">
      <c r="I2441" s="87"/>
    </row>
    <row r="2442" spans="9:9">
      <c r="I2442" s="87"/>
    </row>
    <row r="2443" spans="9:9">
      <c r="I2443" s="87"/>
    </row>
    <row r="2444" spans="9:9">
      <c r="I2444" s="87"/>
    </row>
    <row r="2445" spans="9:9">
      <c r="I2445" s="87"/>
    </row>
    <row r="2446" spans="9:9">
      <c r="I2446" s="87"/>
    </row>
    <row r="2447" spans="9:9">
      <c r="I2447" s="87"/>
    </row>
    <row r="2448" spans="9:9">
      <c r="I2448" s="87"/>
    </row>
    <row r="2449" spans="9:9">
      <c r="I2449" s="87"/>
    </row>
    <row r="2450" spans="9:9">
      <c r="I2450" s="87"/>
    </row>
    <row r="2451" spans="9:9">
      <c r="I2451" s="87"/>
    </row>
    <row r="2452" spans="9:9">
      <c r="I2452" s="87"/>
    </row>
    <row r="2453" spans="9:9">
      <c r="I2453" s="87"/>
    </row>
    <row r="2454" spans="9:9">
      <c r="I2454" s="87"/>
    </row>
    <row r="2455" spans="9:9">
      <c r="I2455" s="87"/>
    </row>
    <row r="2456" spans="9:9">
      <c r="I2456" s="87"/>
    </row>
    <row r="2457" spans="9:9">
      <c r="I2457" s="87"/>
    </row>
    <row r="2458" spans="9:9">
      <c r="I2458" s="87"/>
    </row>
    <row r="2459" spans="9:9">
      <c r="I2459" s="87"/>
    </row>
    <row r="2460" spans="9:9">
      <c r="I2460" s="87"/>
    </row>
    <row r="2461" spans="9:9">
      <c r="I2461" s="87"/>
    </row>
    <row r="2462" spans="9:9">
      <c r="I2462" s="87"/>
    </row>
    <row r="2463" spans="9:9">
      <c r="I2463" s="87"/>
    </row>
    <row r="2464" spans="9:9">
      <c r="I2464" s="87"/>
    </row>
    <row r="2465" spans="9:9">
      <c r="I2465" s="87"/>
    </row>
    <row r="2466" spans="9:9">
      <c r="I2466" s="87"/>
    </row>
    <row r="2467" spans="9:9">
      <c r="I2467" s="87"/>
    </row>
    <row r="2468" spans="9:9">
      <c r="I2468" s="87"/>
    </row>
    <row r="2469" spans="9:9">
      <c r="I2469" s="87"/>
    </row>
    <row r="2470" spans="9:9">
      <c r="I2470" s="87"/>
    </row>
    <row r="2471" spans="9:9">
      <c r="I2471" s="87"/>
    </row>
    <row r="2472" spans="9:9">
      <c r="I2472" s="87"/>
    </row>
    <row r="2473" spans="9:9">
      <c r="I2473" s="87"/>
    </row>
    <row r="2474" spans="9:9">
      <c r="I2474" s="87"/>
    </row>
    <row r="2475" spans="9:9">
      <c r="I2475" s="87"/>
    </row>
    <row r="2476" spans="9:9">
      <c r="I2476" s="87"/>
    </row>
    <row r="2477" spans="9:9">
      <c r="I2477" s="87"/>
    </row>
    <row r="2478" spans="9:9">
      <c r="I2478" s="87"/>
    </row>
    <row r="2479" spans="9:9">
      <c r="I2479" s="87"/>
    </row>
    <row r="2480" spans="9:9">
      <c r="I2480" s="87"/>
    </row>
    <row r="2481" spans="9:9">
      <c r="I2481" s="87"/>
    </row>
    <row r="2482" spans="9:9">
      <c r="I2482" s="87"/>
    </row>
    <row r="2483" spans="9:9">
      <c r="I2483" s="87"/>
    </row>
    <row r="2484" spans="9:9">
      <c r="I2484" s="87"/>
    </row>
    <row r="2485" spans="9:9">
      <c r="I2485" s="87"/>
    </row>
    <row r="2486" spans="9:9">
      <c r="I2486" s="87"/>
    </row>
    <row r="2487" spans="9:9">
      <c r="I2487" s="87"/>
    </row>
    <row r="2488" spans="9:9">
      <c r="I2488" s="87"/>
    </row>
    <row r="2489" spans="9:9">
      <c r="I2489" s="87"/>
    </row>
    <row r="2490" spans="9:9">
      <c r="I2490" s="87"/>
    </row>
    <row r="2491" spans="9:9">
      <c r="I2491" s="87"/>
    </row>
    <row r="2492" spans="9:9">
      <c r="I2492" s="87"/>
    </row>
    <row r="2493" spans="9:9">
      <c r="I2493" s="87"/>
    </row>
    <row r="2494" spans="9:9">
      <c r="I2494" s="87"/>
    </row>
    <row r="2495" spans="9:9">
      <c r="I2495" s="87"/>
    </row>
    <row r="2496" spans="9:9">
      <c r="I2496" s="87"/>
    </row>
    <row r="2497" spans="9:9">
      <c r="I2497" s="87"/>
    </row>
    <row r="2498" spans="9:9">
      <c r="I2498" s="87"/>
    </row>
    <row r="2499" spans="9:9">
      <c r="I2499" s="87"/>
    </row>
    <row r="2500" spans="9:9">
      <c r="I2500" s="87"/>
    </row>
    <row r="2501" spans="9:9">
      <c r="I2501" s="87"/>
    </row>
    <row r="2502" spans="9:9">
      <c r="I2502" s="87"/>
    </row>
    <row r="2503" spans="9:9">
      <c r="I2503" s="87"/>
    </row>
    <row r="2504" spans="9:9">
      <c r="I2504" s="87"/>
    </row>
    <row r="2505" spans="9:9">
      <c r="I2505" s="87"/>
    </row>
    <row r="2506" spans="9:9">
      <c r="I2506" s="87"/>
    </row>
    <row r="2507" spans="9:9">
      <c r="I2507" s="87"/>
    </row>
    <row r="2508" spans="9:9">
      <c r="I2508" s="87"/>
    </row>
    <row r="2509" spans="9:9">
      <c r="I2509" s="87"/>
    </row>
    <row r="2510" spans="9:9">
      <c r="I2510" s="87"/>
    </row>
    <row r="2511" spans="9:9">
      <c r="I2511" s="87"/>
    </row>
    <row r="2512" spans="9:9">
      <c r="I2512" s="87"/>
    </row>
    <row r="2513" spans="9:9">
      <c r="I2513" s="87"/>
    </row>
    <row r="2514" spans="9:9">
      <c r="I2514" s="87"/>
    </row>
    <row r="2515" spans="9:9">
      <c r="I2515" s="87"/>
    </row>
    <row r="2516" spans="9:9">
      <c r="I2516" s="87"/>
    </row>
    <row r="2517" spans="9:9">
      <c r="I2517" s="87"/>
    </row>
    <row r="2518" spans="9:9">
      <c r="I2518" s="87"/>
    </row>
    <row r="2519" spans="9:9">
      <c r="I2519" s="87"/>
    </row>
    <row r="2520" spans="9:9">
      <c r="I2520" s="87"/>
    </row>
    <row r="2521" spans="9:9">
      <c r="I2521" s="87"/>
    </row>
    <row r="2522" spans="9:9">
      <c r="I2522" s="87"/>
    </row>
    <row r="2523" spans="9:9">
      <c r="I2523" s="87"/>
    </row>
    <row r="2524" spans="9:9">
      <c r="I2524" s="87"/>
    </row>
    <row r="2525" spans="9:9">
      <c r="I2525" s="87"/>
    </row>
    <row r="2526" spans="9:9">
      <c r="I2526" s="87"/>
    </row>
    <row r="2527" spans="9:9">
      <c r="I2527" s="87"/>
    </row>
    <row r="2528" spans="9:9">
      <c r="I2528" s="87"/>
    </row>
    <row r="2529" spans="9:9">
      <c r="I2529" s="87"/>
    </row>
    <row r="2530" spans="9:9">
      <c r="I2530" s="87"/>
    </row>
    <row r="2531" spans="9:9">
      <c r="I2531" s="87"/>
    </row>
    <row r="2532" spans="9:9">
      <c r="I2532" s="87"/>
    </row>
    <row r="2533" spans="9:9">
      <c r="I2533" s="87"/>
    </row>
    <row r="2534" spans="9:9">
      <c r="I2534" s="87"/>
    </row>
    <row r="2535" spans="9:9">
      <c r="I2535" s="87"/>
    </row>
    <row r="2536" spans="9:9">
      <c r="I2536" s="87"/>
    </row>
    <row r="2537" spans="9:9">
      <c r="I2537" s="87"/>
    </row>
    <row r="2538" spans="9:9">
      <c r="I2538" s="87"/>
    </row>
    <row r="2539" spans="9:9">
      <c r="I2539" s="87"/>
    </row>
    <row r="2540" spans="9:9">
      <c r="I2540" s="87"/>
    </row>
    <row r="2541" spans="9:9">
      <c r="I2541" s="87"/>
    </row>
    <row r="2542" spans="9:9">
      <c r="I2542" s="87"/>
    </row>
    <row r="2543" spans="9:9">
      <c r="I2543" s="87"/>
    </row>
    <row r="2544" spans="9:9">
      <c r="I2544" s="87"/>
    </row>
    <row r="2545" spans="9:9">
      <c r="I2545" s="87"/>
    </row>
    <row r="2546" spans="9:9">
      <c r="I2546" s="87"/>
    </row>
    <row r="2547" spans="9:9">
      <c r="I2547" s="87"/>
    </row>
    <row r="2548" spans="9:9">
      <c r="I2548" s="87"/>
    </row>
    <row r="2549" spans="9:9">
      <c r="I2549" s="87"/>
    </row>
    <row r="2550" spans="9:9">
      <c r="I2550" s="87"/>
    </row>
    <row r="2551" spans="9:9">
      <c r="I2551" s="87"/>
    </row>
    <row r="2552" spans="9:9">
      <c r="I2552" s="87"/>
    </row>
    <row r="2553" spans="9:9">
      <c r="I2553" s="87"/>
    </row>
    <row r="2554" spans="9:9">
      <c r="I2554" s="87"/>
    </row>
    <row r="2555" spans="9:9">
      <c r="I2555" s="87"/>
    </row>
    <row r="2556" spans="9:9">
      <c r="I2556" s="87"/>
    </row>
    <row r="2557" spans="9:9">
      <c r="I2557" s="87"/>
    </row>
    <row r="2558" spans="9:9">
      <c r="I2558" s="87"/>
    </row>
    <row r="2559" spans="9:9">
      <c r="I2559" s="87"/>
    </row>
    <row r="2560" spans="9:9">
      <c r="I2560" s="87"/>
    </row>
    <row r="2561" spans="9:9">
      <c r="I2561" s="87"/>
    </row>
    <row r="2562" spans="9:9">
      <c r="I2562" s="87"/>
    </row>
    <row r="2563" spans="9:9">
      <c r="I2563" s="87"/>
    </row>
    <row r="2564" spans="9:9">
      <c r="I2564" s="87"/>
    </row>
    <row r="2565" spans="9:9">
      <c r="I2565" s="87"/>
    </row>
    <row r="2566" spans="9:9">
      <c r="I2566" s="87"/>
    </row>
    <row r="2567" spans="9:9">
      <c r="I2567" s="87"/>
    </row>
    <row r="2568" spans="9:9">
      <c r="I2568" s="87"/>
    </row>
    <row r="2569" spans="9:9">
      <c r="I2569" s="87"/>
    </row>
    <row r="2570" spans="9:9">
      <c r="I2570" s="87"/>
    </row>
    <row r="2571" spans="9:9">
      <c r="I2571" s="87"/>
    </row>
    <row r="2572" spans="9:9">
      <c r="I2572" s="87"/>
    </row>
    <row r="2573" spans="9:9">
      <c r="I2573" s="87"/>
    </row>
    <row r="2574" spans="9:9">
      <c r="I2574" s="87"/>
    </row>
    <row r="2575" spans="9:9">
      <c r="I2575" s="87"/>
    </row>
    <row r="2576" spans="9:9">
      <c r="I2576" s="87"/>
    </row>
    <row r="2577" spans="9:9">
      <c r="I2577" s="87"/>
    </row>
    <row r="2578" spans="9:9">
      <c r="I2578" s="87"/>
    </row>
    <row r="2579" spans="9:9">
      <c r="I2579" s="87"/>
    </row>
    <row r="2580" spans="9:9">
      <c r="I2580" s="87"/>
    </row>
    <row r="2581" spans="9:9">
      <c r="I2581" s="87"/>
    </row>
    <row r="2582" spans="9:9">
      <c r="I2582" s="87"/>
    </row>
    <row r="2583" spans="9:9">
      <c r="I2583" s="87"/>
    </row>
    <row r="2584" spans="9:9">
      <c r="I2584" s="87"/>
    </row>
    <row r="2585" spans="9:9">
      <c r="I2585" s="87"/>
    </row>
    <row r="2586" spans="9:9">
      <c r="I2586" s="87"/>
    </row>
    <row r="2587" spans="9:9">
      <c r="I2587" s="87"/>
    </row>
    <row r="2588" spans="9:9">
      <c r="I2588" s="87"/>
    </row>
    <row r="2589" spans="9:9">
      <c r="I2589" s="87"/>
    </row>
    <row r="2590" spans="9:9">
      <c r="I2590" s="87"/>
    </row>
    <row r="2591" spans="9:9">
      <c r="I2591" s="87"/>
    </row>
    <row r="2592" spans="9:9">
      <c r="I2592" s="87"/>
    </row>
    <row r="2593" spans="9:9">
      <c r="I2593" s="87"/>
    </row>
    <row r="2594" spans="9:9">
      <c r="I2594" s="87"/>
    </row>
    <row r="2595" spans="9:9">
      <c r="I2595" s="87"/>
    </row>
    <row r="2596" spans="9:9">
      <c r="I2596" s="87"/>
    </row>
    <row r="2597" spans="9:9">
      <c r="I2597" s="87"/>
    </row>
    <row r="2598" spans="9:9">
      <c r="I2598" s="87"/>
    </row>
    <row r="2599" spans="9:9">
      <c r="I2599" s="87"/>
    </row>
    <row r="2600" spans="9:9">
      <c r="I2600" s="87"/>
    </row>
    <row r="2601" spans="9:9">
      <c r="I2601" s="87"/>
    </row>
    <row r="2602" spans="9:9">
      <c r="I2602" s="87"/>
    </row>
    <row r="2603" spans="9:9">
      <c r="I2603" s="87"/>
    </row>
    <row r="2604" spans="9:9">
      <c r="I2604" s="87"/>
    </row>
    <row r="2605" spans="9:9">
      <c r="I2605" s="87"/>
    </row>
    <row r="2606" spans="9:9">
      <c r="I2606" s="87"/>
    </row>
    <row r="2607" spans="9:9">
      <c r="I2607" s="87"/>
    </row>
    <row r="2608" spans="9:9">
      <c r="I2608" s="87"/>
    </row>
    <row r="2609" spans="9:9">
      <c r="I2609" s="87"/>
    </row>
    <row r="2610" spans="9:9">
      <c r="I2610" s="87"/>
    </row>
    <row r="2611" spans="9:9">
      <c r="I2611" s="87"/>
    </row>
    <row r="2612" spans="9:9">
      <c r="I2612" s="87"/>
    </row>
    <row r="2613" spans="9:9">
      <c r="I2613" s="87"/>
    </row>
    <row r="2614" spans="9:9">
      <c r="I2614" s="87"/>
    </row>
    <row r="2615" spans="9:9">
      <c r="I2615" s="87"/>
    </row>
    <row r="2616" spans="9:9">
      <c r="I2616" s="87"/>
    </row>
    <row r="2617" spans="9:9">
      <c r="I2617" s="87"/>
    </row>
    <row r="2618" spans="9:9">
      <c r="I2618" s="87"/>
    </row>
    <row r="2619" spans="9:9">
      <c r="I2619" s="87"/>
    </row>
    <row r="2620" spans="9:9">
      <c r="I2620" s="87"/>
    </row>
    <row r="2621" spans="9:9">
      <c r="I2621" s="87"/>
    </row>
    <row r="2622" spans="9:9">
      <c r="I2622" s="87"/>
    </row>
    <row r="2623" spans="9:9">
      <c r="I2623" s="87"/>
    </row>
    <row r="2624" spans="9:9">
      <c r="I2624" s="87"/>
    </row>
    <row r="2625" spans="9:9">
      <c r="I2625" s="87"/>
    </row>
    <row r="2626" spans="9:9">
      <c r="I2626" s="87"/>
    </row>
    <row r="2627" spans="9:9">
      <c r="I2627" s="87"/>
    </row>
    <row r="2628" spans="9:9">
      <c r="I2628" s="87"/>
    </row>
    <row r="2629" spans="9:9">
      <c r="I2629" s="87"/>
    </row>
    <row r="2630" spans="9:9">
      <c r="I2630" s="87"/>
    </row>
    <row r="2631" spans="9:9">
      <c r="I2631" s="87"/>
    </row>
    <row r="2632" spans="9:9">
      <c r="I2632" s="87"/>
    </row>
    <row r="2633" spans="9:9">
      <c r="I2633" s="87"/>
    </row>
    <row r="2634" spans="9:9">
      <c r="I2634" s="87"/>
    </row>
    <row r="2635" spans="9:9">
      <c r="I2635" s="87"/>
    </row>
    <row r="2636" spans="9:9">
      <c r="I2636" s="87"/>
    </row>
    <row r="2637" spans="9:9">
      <c r="I2637" s="87"/>
    </row>
    <row r="2638" spans="9:9">
      <c r="I2638" s="87"/>
    </row>
    <row r="2639" spans="9:9">
      <c r="I2639" s="87"/>
    </row>
    <row r="2640" spans="9:9">
      <c r="I2640" s="87"/>
    </row>
    <row r="2641" spans="9:9">
      <c r="I2641" s="87"/>
    </row>
    <row r="2642" spans="9:9">
      <c r="I2642" s="87"/>
    </row>
    <row r="2643" spans="9:9">
      <c r="I2643" s="87"/>
    </row>
    <row r="2644" spans="9:9">
      <c r="I2644" s="87"/>
    </row>
    <row r="2645" spans="9:9">
      <c r="I2645" s="87"/>
    </row>
    <row r="2646" spans="9:9">
      <c r="I2646" s="87"/>
    </row>
    <row r="2647" spans="9:9">
      <c r="I2647" s="87"/>
    </row>
    <row r="2648" spans="9:9">
      <c r="I2648" s="87"/>
    </row>
    <row r="2649" spans="9:9">
      <c r="I2649" s="87"/>
    </row>
    <row r="2650" spans="9:9">
      <c r="I2650" s="87"/>
    </row>
    <row r="2651" spans="9:9">
      <c r="I2651" s="87"/>
    </row>
    <row r="2652" spans="9:9">
      <c r="I2652" s="87"/>
    </row>
    <row r="2653" spans="9:9">
      <c r="I2653" s="87"/>
    </row>
    <row r="2654" spans="9:9">
      <c r="I2654" s="87"/>
    </row>
    <row r="2655" spans="9:9">
      <c r="I2655" s="87"/>
    </row>
    <row r="2656" spans="9:9">
      <c r="I2656" s="87"/>
    </row>
    <row r="2657" spans="9:9">
      <c r="I2657" s="87"/>
    </row>
    <row r="2658" spans="9:9">
      <c r="I2658" s="87"/>
    </row>
    <row r="2659" spans="9:9">
      <c r="I2659" s="87"/>
    </row>
    <row r="2660" spans="9:9">
      <c r="I2660" s="87"/>
    </row>
    <row r="2661" spans="9:9">
      <c r="I2661" s="87"/>
    </row>
    <row r="2662" spans="9:9">
      <c r="I2662" s="87"/>
    </row>
    <row r="2663" spans="9:9">
      <c r="I2663" s="87"/>
    </row>
    <row r="2664" spans="9:9">
      <c r="I2664" s="87"/>
    </row>
    <row r="2665" spans="9:9">
      <c r="I2665" s="87"/>
    </row>
    <row r="2666" spans="9:9">
      <c r="I2666" s="87"/>
    </row>
    <row r="2667" spans="9:9">
      <c r="I2667" s="87"/>
    </row>
    <row r="2668" spans="9:9">
      <c r="I2668" s="87"/>
    </row>
    <row r="2669" spans="9:9">
      <c r="I2669" s="87"/>
    </row>
    <row r="2670" spans="9:9">
      <c r="I2670" s="87"/>
    </row>
    <row r="2671" spans="9:9">
      <c r="I2671" s="87"/>
    </row>
    <row r="2672" spans="9:9">
      <c r="I2672" s="87"/>
    </row>
    <row r="2673" spans="9:9">
      <c r="I2673" s="87"/>
    </row>
    <row r="2674" spans="9:9">
      <c r="I2674" s="87"/>
    </row>
    <row r="2675" spans="9:9">
      <c r="I2675" s="87"/>
    </row>
    <row r="2676" spans="9:9">
      <c r="I2676" s="87"/>
    </row>
    <row r="2677" spans="9:9">
      <c r="I2677" s="87"/>
    </row>
    <row r="2678" spans="9:9">
      <c r="I2678" s="87"/>
    </row>
    <row r="2679" spans="9:9">
      <c r="I2679" s="87"/>
    </row>
    <row r="2680" spans="9:9">
      <c r="I2680" s="87"/>
    </row>
    <row r="2681" spans="9:9">
      <c r="I2681" s="87"/>
    </row>
    <row r="2682" spans="9:9">
      <c r="I2682" s="87"/>
    </row>
    <row r="2683" spans="9:9">
      <c r="I2683" s="87"/>
    </row>
    <row r="2684" spans="9:9">
      <c r="I2684" s="87"/>
    </row>
    <row r="2685" spans="9:9">
      <c r="I2685" s="87"/>
    </row>
    <row r="2686" spans="9:9">
      <c r="I2686" s="87"/>
    </row>
    <row r="2687" spans="9:9">
      <c r="I2687" s="87"/>
    </row>
    <row r="2688" spans="9:9">
      <c r="I2688" s="87"/>
    </row>
    <row r="2689" spans="9:9">
      <c r="I2689" s="87"/>
    </row>
    <row r="2690" spans="9:9">
      <c r="I2690" s="87"/>
    </row>
    <row r="2691" spans="9:9">
      <c r="I2691" s="87"/>
    </row>
    <row r="2692" spans="9:9">
      <c r="I2692" s="87"/>
    </row>
    <row r="2693" spans="9:9">
      <c r="I2693" s="87"/>
    </row>
    <row r="2694" spans="9:9">
      <c r="I2694" s="87"/>
    </row>
    <row r="2695" spans="9:9">
      <c r="I2695" s="87"/>
    </row>
    <row r="2696" spans="9:9">
      <c r="I2696" s="87"/>
    </row>
    <row r="2697" spans="9:9">
      <c r="I2697" s="87"/>
    </row>
    <row r="2698" spans="9:9">
      <c r="I2698" s="87"/>
    </row>
    <row r="2699" spans="9:9">
      <c r="I2699" s="87"/>
    </row>
    <row r="2700" spans="9:9">
      <c r="I2700" s="87"/>
    </row>
    <row r="2701" spans="9:9">
      <c r="I2701" s="87"/>
    </row>
    <row r="2702" spans="9:9">
      <c r="I2702" s="87"/>
    </row>
    <row r="2703" spans="9:9">
      <c r="I2703" s="87"/>
    </row>
    <row r="2704" spans="9:9">
      <c r="I2704" s="87"/>
    </row>
    <row r="2705" spans="9:9">
      <c r="I2705" s="87"/>
    </row>
    <row r="2706" spans="9:9">
      <c r="I2706" s="87"/>
    </row>
    <row r="2707" spans="9:9">
      <c r="I2707" s="87"/>
    </row>
    <row r="2708" spans="9:9">
      <c r="I2708" s="87"/>
    </row>
    <row r="2709" spans="9:9">
      <c r="I2709" s="87"/>
    </row>
    <row r="2710" spans="9:9">
      <c r="I2710" s="87"/>
    </row>
    <row r="2711" spans="9:9">
      <c r="I2711" s="87"/>
    </row>
    <row r="2712" spans="9:9">
      <c r="I2712" s="87"/>
    </row>
    <row r="2713" spans="9:9">
      <c r="I2713" s="87"/>
    </row>
    <row r="2714" spans="9:9">
      <c r="I2714" s="87"/>
    </row>
    <row r="2715" spans="9:9">
      <c r="I2715" s="87"/>
    </row>
    <row r="2716" spans="9:9">
      <c r="I2716" s="87"/>
    </row>
    <row r="2717" spans="9:9">
      <c r="I2717" s="87"/>
    </row>
    <row r="2718" spans="9:9">
      <c r="I2718" s="87"/>
    </row>
    <row r="2719" spans="9:9">
      <c r="I2719" s="87"/>
    </row>
    <row r="2720" spans="9:9">
      <c r="I2720" s="87"/>
    </row>
    <row r="2721" spans="9:9">
      <c r="I2721" s="87"/>
    </row>
    <row r="2722" spans="9:9">
      <c r="I2722" s="87"/>
    </row>
    <row r="2723" spans="9:9">
      <c r="I2723" s="87"/>
    </row>
    <row r="2724" spans="9:9">
      <c r="I2724" s="87"/>
    </row>
    <row r="2725" spans="9:9">
      <c r="I2725" s="87"/>
    </row>
    <row r="2726" spans="9:9">
      <c r="I2726" s="87"/>
    </row>
    <row r="2727" spans="9:9">
      <c r="I2727" s="87"/>
    </row>
    <row r="2728" spans="9:9">
      <c r="I2728" s="87"/>
    </row>
    <row r="2729" spans="9:9">
      <c r="I2729" s="87"/>
    </row>
    <row r="2730" spans="9:9">
      <c r="I2730" s="87"/>
    </row>
    <row r="2731" spans="9:9">
      <c r="I2731" s="87"/>
    </row>
    <row r="2732" spans="9:9">
      <c r="I2732" s="87"/>
    </row>
    <row r="2733" spans="9:9">
      <c r="I2733" s="87"/>
    </row>
    <row r="2734" spans="9:9">
      <c r="I2734" s="87"/>
    </row>
    <row r="2735" spans="9:9">
      <c r="I2735" s="87"/>
    </row>
    <row r="2736" spans="9:9">
      <c r="I2736" s="87"/>
    </row>
    <row r="2737" spans="9:9">
      <c r="I2737" s="87"/>
    </row>
    <row r="2738" spans="9:9">
      <c r="I2738" s="87"/>
    </row>
    <row r="2739" spans="9:9">
      <c r="I2739" s="87"/>
    </row>
    <row r="2740" spans="9:9">
      <c r="I2740" s="87"/>
    </row>
    <row r="2741" spans="9:9">
      <c r="I2741" s="87"/>
    </row>
    <row r="2742" spans="9:9">
      <c r="I2742" s="87"/>
    </row>
    <row r="2743" spans="9:9">
      <c r="I2743" s="87"/>
    </row>
    <row r="2744" spans="9:9">
      <c r="I2744" s="87"/>
    </row>
    <row r="2745" spans="9:9">
      <c r="I2745" s="87"/>
    </row>
    <row r="2746" spans="9:9">
      <c r="I2746" s="87"/>
    </row>
    <row r="2747" spans="9:9">
      <c r="I2747" s="87"/>
    </row>
    <row r="2748" spans="9:9">
      <c r="I2748" s="87"/>
    </row>
    <row r="2749" spans="9:9">
      <c r="I2749" s="87"/>
    </row>
    <row r="2750" spans="9:9">
      <c r="I2750" s="87"/>
    </row>
    <row r="2751" spans="9:9">
      <c r="I2751" s="87"/>
    </row>
    <row r="2752" spans="9:9">
      <c r="I2752" s="87"/>
    </row>
    <row r="2753" spans="9:9">
      <c r="I2753" s="87"/>
    </row>
    <row r="2754" spans="9:9">
      <c r="I2754" s="87"/>
    </row>
    <row r="2755" spans="9:9">
      <c r="I2755" s="87"/>
    </row>
    <row r="2756" spans="9:9">
      <c r="I2756" s="87"/>
    </row>
    <row r="2757" spans="9:9">
      <c r="I2757" s="87"/>
    </row>
    <row r="2758" spans="9:9">
      <c r="I2758" s="87"/>
    </row>
    <row r="2759" spans="9:9">
      <c r="I2759" s="87"/>
    </row>
    <row r="2760" spans="9:9">
      <c r="I2760" s="87"/>
    </row>
    <row r="2761" spans="9:9">
      <c r="I2761" s="87"/>
    </row>
    <row r="2762" spans="9:9">
      <c r="I2762" s="87"/>
    </row>
    <row r="2763" spans="9:9">
      <c r="I2763" s="87"/>
    </row>
    <row r="2764" spans="9:9">
      <c r="I2764" s="87"/>
    </row>
    <row r="2765" spans="9:9">
      <c r="I2765" s="87"/>
    </row>
    <row r="2766" spans="9:9">
      <c r="I2766" s="87"/>
    </row>
    <row r="2767" spans="9:9">
      <c r="I2767" s="87"/>
    </row>
    <row r="2768" spans="9:9">
      <c r="I2768" s="87"/>
    </row>
    <row r="2769" spans="9:9">
      <c r="I2769" s="87"/>
    </row>
    <row r="2770" spans="9:9">
      <c r="I2770" s="87"/>
    </row>
    <row r="2771" spans="9:9">
      <c r="I2771" s="87"/>
    </row>
    <row r="2772" spans="9:9">
      <c r="I2772" s="87"/>
    </row>
    <row r="2773" spans="9:9">
      <c r="I2773" s="87"/>
    </row>
    <row r="2774" spans="9:9">
      <c r="I2774" s="87"/>
    </row>
    <row r="2775" spans="9:9">
      <c r="I2775" s="87"/>
    </row>
    <row r="2776" spans="9:9">
      <c r="I2776" s="87"/>
    </row>
    <row r="2777" spans="9:9">
      <c r="I2777" s="87"/>
    </row>
    <row r="2778" spans="9:9">
      <c r="I2778" s="87"/>
    </row>
    <row r="2779" spans="9:9">
      <c r="I2779" s="87"/>
    </row>
    <row r="2780" spans="9:9">
      <c r="I2780" s="87"/>
    </row>
    <row r="2781" spans="9:9">
      <c r="I2781" s="87"/>
    </row>
    <row r="2782" spans="9:9">
      <c r="I2782" s="87"/>
    </row>
    <row r="2783" spans="9:9">
      <c r="I2783" s="87"/>
    </row>
    <row r="2784" spans="9:9">
      <c r="I2784" s="87"/>
    </row>
    <row r="2785" spans="9:9">
      <c r="I2785" s="87"/>
    </row>
    <row r="2786" spans="9:9">
      <c r="I2786" s="87"/>
    </row>
    <row r="2787" spans="9:9">
      <c r="I2787" s="87"/>
    </row>
    <row r="2788" spans="9:9">
      <c r="I2788" s="87"/>
    </row>
    <row r="2789" spans="9:9">
      <c r="I2789" s="87"/>
    </row>
    <row r="2790" spans="9:9">
      <c r="I2790" s="87"/>
    </row>
    <row r="2791" spans="9:9">
      <c r="I2791" s="87"/>
    </row>
    <row r="2792" spans="9:9">
      <c r="I2792" s="87"/>
    </row>
    <row r="2793" spans="9:9">
      <c r="I2793" s="87"/>
    </row>
    <row r="2794" spans="9:9">
      <c r="I2794" s="87"/>
    </row>
    <row r="2795" spans="9:9">
      <c r="I2795" s="87"/>
    </row>
    <row r="2796" spans="9:9">
      <c r="I2796" s="87"/>
    </row>
    <row r="2797" spans="9:9">
      <c r="I2797" s="87"/>
    </row>
    <row r="2798" spans="9:9">
      <c r="I2798" s="87"/>
    </row>
    <row r="2799" spans="9:9">
      <c r="I2799" s="87"/>
    </row>
    <row r="2800" spans="9:9">
      <c r="I2800" s="87"/>
    </row>
    <row r="2801" spans="9:9">
      <c r="I2801" s="87"/>
    </row>
    <row r="2802" spans="9:9">
      <c r="I2802" s="87"/>
    </row>
    <row r="2803" spans="9:9">
      <c r="I2803" s="87"/>
    </row>
    <row r="2804" spans="9:9">
      <c r="I2804" s="87"/>
    </row>
    <row r="2805" spans="9:9">
      <c r="I2805" s="87"/>
    </row>
    <row r="2806" spans="9:9">
      <c r="I2806" s="87"/>
    </row>
    <row r="2807" spans="9:9">
      <c r="I2807" s="87"/>
    </row>
    <row r="2808" spans="9:9">
      <c r="I2808" s="87"/>
    </row>
    <row r="2809" spans="9:9">
      <c r="I2809" s="87"/>
    </row>
    <row r="2810" spans="9:9">
      <c r="I2810" s="87"/>
    </row>
    <row r="2811" spans="9:9">
      <c r="I2811" s="87"/>
    </row>
    <row r="2812" spans="9:9">
      <c r="I2812" s="87"/>
    </row>
    <row r="2813" spans="9:9">
      <c r="I2813" s="87"/>
    </row>
    <row r="2814" spans="9:9">
      <c r="I2814" s="87"/>
    </row>
    <row r="2815" spans="9:9">
      <c r="I2815" s="87"/>
    </row>
    <row r="2816" spans="9:9">
      <c r="I2816" s="87"/>
    </row>
    <row r="2817" spans="9:9">
      <c r="I2817" s="87"/>
    </row>
    <row r="2818" spans="9:9">
      <c r="I2818" s="87"/>
    </row>
    <row r="2819" spans="9:9">
      <c r="I2819" s="87"/>
    </row>
    <row r="2820" spans="9:9">
      <c r="I2820" s="87"/>
    </row>
    <row r="2821" spans="9:9">
      <c r="I2821" s="87"/>
    </row>
    <row r="2822" spans="9:9">
      <c r="I2822" s="87"/>
    </row>
    <row r="2823" spans="9:9">
      <c r="I2823" s="87"/>
    </row>
    <row r="2824" spans="9:9">
      <c r="I2824" s="87"/>
    </row>
    <row r="2825" spans="9:9">
      <c r="I2825" s="87"/>
    </row>
    <row r="2826" spans="9:9">
      <c r="I2826" s="87"/>
    </row>
    <row r="2827" spans="9:9">
      <c r="I2827" s="87"/>
    </row>
    <row r="2828" spans="9:9">
      <c r="I2828" s="87"/>
    </row>
    <row r="2829" spans="9:9">
      <c r="I2829" s="87"/>
    </row>
    <row r="2830" spans="9:9">
      <c r="I2830" s="87"/>
    </row>
    <row r="2831" spans="9:9">
      <c r="I2831" s="87"/>
    </row>
    <row r="2832" spans="9:9">
      <c r="I2832" s="87"/>
    </row>
    <row r="2833" spans="9:9">
      <c r="I2833" s="87"/>
    </row>
    <row r="2834" spans="9:9">
      <c r="I2834" s="87"/>
    </row>
    <row r="2835" spans="9:9">
      <c r="I2835" s="87"/>
    </row>
    <row r="2836" spans="9:9">
      <c r="I2836" s="87"/>
    </row>
    <row r="2837" spans="9:9">
      <c r="I2837" s="87"/>
    </row>
    <row r="2838" spans="9:9">
      <c r="I2838" s="87"/>
    </row>
    <row r="2839" spans="9:9">
      <c r="I2839" s="87"/>
    </row>
    <row r="2840" spans="9:9">
      <c r="I2840" s="87"/>
    </row>
    <row r="2841" spans="9:9">
      <c r="I2841" s="87"/>
    </row>
    <row r="2842" spans="9:9">
      <c r="I2842" s="87"/>
    </row>
    <row r="2843" spans="9:9">
      <c r="I2843" s="87"/>
    </row>
    <row r="2844" spans="9:9">
      <c r="I2844" s="87"/>
    </row>
    <row r="2845" spans="9:9">
      <c r="I2845" s="87"/>
    </row>
    <row r="2846" spans="9:9">
      <c r="I2846" s="87"/>
    </row>
    <row r="2847" spans="9:9">
      <c r="I2847" s="87"/>
    </row>
    <row r="2848" spans="9:9">
      <c r="I2848" s="87"/>
    </row>
    <row r="2849" spans="9:9">
      <c r="I2849" s="87"/>
    </row>
    <row r="2850" spans="9:9">
      <c r="I2850" s="87"/>
    </row>
    <row r="2851" spans="9:9">
      <c r="I2851" s="87"/>
    </row>
    <row r="2852" spans="9:9">
      <c r="I2852" s="87"/>
    </row>
    <row r="2853" spans="9:9">
      <c r="I2853" s="87"/>
    </row>
    <row r="2854" spans="9:9">
      <c r="I2854" s="87"/>
    </row>
    <row r="2855" spans="9:9">
      <c r="I2855" s="87"/>
    </row>
    <row r="2856" spans="9:9">
      <c r="I2856" s="87"/>
    </row>
    <row r="2857" spans="9:9">
      <c r="I2857" s="87"/>
    </row>
    <row r="2858" spans="9:9">
      <c r="I2858" s="87"/>
    </row>
    <row r="2859" spans="9:9">
      <c r="I2859" s="87"/>
    </row>
    <row r="2860" spans="9:9">
      <c r="I2860" s="87"/>
    </row>
    <row r="2861" spans="9:9">
      <c r="I2861" s="87"/>
    </row>
    <row r="2862" spans="9:9">
      <c r="I2862" s="87"/>
    </row>
    <row r="2863" spans="9:9">
      <c r="I2863" s="87"/>
    </row>
    <row r="2864" spans="9:9">
      <c r="I2864" s="87"/>
    </row>
    <row r="2865" spans="9:9">
      <c r="I2865" s="87"/>
    </row>
    <row r="2866" spans="9:9">
      <c r="I2866" s="87"/>
    </row>
    <row r="2867" spans="9:9">
      <c r="I2867" s="87"/>
    </row>
    <row r="2868" spans="9:9">
      <c r="I2868" s="87"/>
    </row>
    <row r="2869" spans="9:9">
      <c r="I2869" s="87"/>
    </row>
    <row r="2870" spans="9:9">
      <c r="I2870" s="87"/>
    </row>
    <row r="2871" spans="9:9">
      <c r="I2871" s="87"/>
    </row>
    <row r="2872" spans="9:9">
      <c r="I2872" s="87"/>
    </row>
    <row r="2873" spans="9:9">
      <c r="I2873" s="87"/>
    </row>
    <row r="2874" spans="9:9">
      <c r="I2874" s="87"/>
    </row>
    <row r="2875" spans="9:9">
      <c r="I2875" s="87"/>
    </row>
    <row r="2876" spans="9:9">
      <c r="I2876" s="87"/>
    </row>
    <row r="2877" spans="9:9">
      <c r="I2877" s="87"/>
    </row>
    <row r="2878" spans="9:9">
      <c r="I2878" s="87"/>
    </row>
    <row r="2879" spans="9:9">
      <c r="I2879" s="87"/>
    </row>
    <row r="2880" spans="9:9">
      <c r="I2880" s="87"/>
    </row>
    <row r="2881" spans="9:9">
      <c r="I2881" s="87"/>
    </row>
    <row r="2882" spans="9:9">
      <c r="I2882" s="87"/>
    </row>
    <row r="2883" spans="9:9">
      <c r="I2883" s="87"/>
    </row>
    <row r="2884" spans="9:9">
      <c r="I2884" s="87"/>
    </row>
    <row r="2885" spans="9:9">
      <c r="I2885" s="87"/>
    </row>
    <row r="2886" spans="9:9">
      <c r="I2886" s="87"/>
    </row>
    <row r="2887" spans="9:9">
      <c r="I2887" s="87"/>
    </row>
    <row r="2888" spans="9:9">
      <c r="I2888" s="87"/>
    </row>
    <row r="2889" spans="9:9">
      <c r="I2889" s="87"/>
    </row>
    <row r="2890" spans="9:9">
      <c r="I2890" s="87"/>
    </row>
    <row r="2891" spans="9:9">
      <c r="I2891" s="87"/>
    </row>
    <row r="2892" spans="9:9">
      <c r="I2892" s="87"/>
    </row>
    <row r="2893" spans="9:9">
      <c r="I2893" s="87"/>
    </row>
    <row r="2894" spans="9:9">
      <c r="I2894" s="87"/>
    </row>
    <row r="2895" spans="9:9">
      <c r="I2895" s="87"/>
    </row>
    <row r="2896" spans="9:9">
      <c r="I2896" s="87"/>
    </row>
    <row r="2897" spans="9:9">
      <c r="I2897" s="87"/>
    </row>
    <row r="2898" spans="9:9">
      <c r="I2898" s="87"/>
    </row>
    <row r="2899" spans="9:9">
      <c r="I2899" s="87"/>
    </row>
    <row r="2900" spans="9:9">
      <c r="I2900" s="87"/>
    </row>
    <row r="2901" spans="9:9">
      <c r="I2901" s="87"/>
    </row>
    <row r="2902" spans="9:9">
      <c r="I2902" s="87"/>
    </row>
    <row r="2903" spans="9:9">
      <c r="I2903" s="87"/>
    </row>
    <row r="2904" spans="9:9">
      <c r="I2904" s="87"/>
    </row>
    <row r="2905" spans="9:9">
      <c r="I2905" s="87"/>
    </row>
    <row r="2906" spans="9:9">
      <c r="I2906" s="87"/>
    </row>
    <row r="2907" spans="9:9">
      <c r="I2907" s="87"/>
    </row>
    <row r="2908" spans="9:9">
      <c r="I2908" s="87"/>
    </row>
    <row r="2909" spans="9:9">
      <c r="I2909" s="87"/>
    </row>
    <row r="2910" spans="9:9">
      <c r="I2910" s="87"/>
    </row>
    <row r="2911" spans="9:9">
      <c r="I2911" s="87"/>
    </row>
    <row r="2912" spans="9:9">
      <c r="I2912" s="87"/>
    </row>
    <row r="2913" spans="9:9">
      <c r="I2913" s="87"/>
    </row>
    <row r="2914" spans="9:9">
      <c r="I2914" s="87"/>
    </row>
    <row r="2915" spans="9:9">
      <c r="I2915" s="87"/>
    </row>
    <row r="2916" spans="9:9">
      <c r="I2916" s="87"/>
    </row>
    <row r="2917" spans="9:9">
      <c r="I2917" s="87"/>
    </row>
    <row r="2918" spans="9:9">
      <c r="I2918" s="87"/>
    </row>
    <row r="2919" spans="9:9">
      <c r="I2919" s="87"/>
    </row>
    <row r="2920" spans="9:9">
      <c r="I2920" s="87"/>
    </row>
    <row r="2921" spans="9:9">
      <c r="I2921" s="87"/>
    </row>
    <row r="2922" spans="9:9">
      <c r="I2922" s="87"/>
    </row>
    <row r="2923" spans="9:9">
      <c r="I2923" s="87"/>
    </row>
    <row r="2924" spans="9:9">
      <c r="I2924" s="87"/>
    </row>
    <row r="2925" spans="9:9">
      <c r="I2925" s="87"/>
    </row>
    <row r="2926" spans="9:9">
      <c r="I2926" s="87"/>
    </row>
    <row r="2927" spans="9:9">
      <c r="I2927" s="87"/>
    </row>
    <row r="2928" spans="9:9">
      <c r="I2928" s="87"/>
    </row>
    <row r="2929" spans="9:9">
      <c r="I2929" s="87"/>
    </row>
    <row r="2930" spans="9:9">
      <c r="I2930" s="87"/>
    </row>
    <row r="2931" spans="9:9">
      <c r="I2931" s="87"/>
    </row>
    <row r="2932" spans="9:9">
      <c r="I2932" s="87"/>
    </row>
    <row r="2933" spans="9:9">
      <c r="I2933" s="87"/>
    </row>
    <row r="2934" spans="9:9">
      <c r="I2934" s="87"/>
    </row>
    <row r="2935" spans="9:9">
      <c r="I2935" s="87"/>
    </row>
    <row r="2936" spans="9:9">
      <c r="I2936" s="87"/>
    </row>
    <row r="2937" spans="9:9">
      <c r="I2937" s="87"/>
    </row>
    <row r="2938" spans="9:9">
      <c r="I2938" s="87"/>
    </row>
    <row r="2939" spans="9:9">
      <c r="I2939" s="87"/>
    </row>
    <row r="2940" spans="9:9">
      <c r="I2940" s="87"/>
    </row>
    <row r="2941" spans="9:9">
      <c r="I2941" s="87"/>
    </row>
    <row r="2942" spans="9:9">
      <c r="I2942" s="87"/>
    </row>
    <row r="2943" spans="9:9">
      <c r="I2943" s="87"/>
    </row>
    <row r="2944" spans="9:9">
      <c r="I2944" s="87"/>
    </row>
    <row r="2945" spans="9:9">
      <c r="I2945" s="87"/>
    </row>
    <row r="2946" spans="9:9">
      <c r="I2946" s="87"/>
    </row>
    <row r="2947" spans="9:9">
      <c r="I2947" s="87"/>
    </row>
    <row r="2948" spans="9:9">
      <c r="I2948" s="87"/>
    </row>
    <row r="2949" spans="9:9">
      <c r="I2949" s="87"/>
    </row>
    <row r="2950" spans="9:9">
      <c r="I2950" s="87"/>
    </row>
    <row r="2951" spans="9:9">
      <c r="I2951" s="87"/>
    </row>
    <row r="2952" spans="9:9">
      <c r="I2952" s="87"/>
    </row>
    <row r="2953" spans="9:9">
      <c r="I2953" s="87"/>
    </row>
    <row r="2954" spans="9:9">
      <c r="I2954" s="87"/>
    </row>
    <row r="2955" spans="9:9">
      <c r="I2955" s="87"/>
    </row>
    <row r="2956" spans="9:9">
      <c r="I2956" s="87"/>
    </row>
    <row r="2957" spans="9:9">
      <c r="I2957" s="87"/>
    </row>
    <row r="2958" spans="9:9">
      <c r="I2958" s="87"/>
    </row>
    <row r="2959" spans="9:9">
      <c r="I2959" s="87"/>
    </row>
    <row r="2960" spans="9:9">
      <c r="I2960" s="87"/>
    </row>
    <row r="2961" spans="9:9">
      <c r="I2961" s="87"/>
    </row>
    <row r="2962" spans="9:9">
      <c r="I2962" s="87"/>
    </row>
    <row r="2963" spans="9:9">
      <c r="I2963" s="87"/>
    </row>
    <row r="2964" spans="9:9">
      <c r="I2964" s="87"/>
    </row>
    <row r="2965" spans="9:9">
      <c r="I2965" s="87"/>
    </row>
    <row r="2966" spans="9:9">
      <c r="I2966" s="87"/>
    </row>
    <row r="2967" spans="9:9">
      <c r="I2967" s="87"/>
    </row>
    <row r="2968" spans="9:9">
      <c r="I2968" s="87"/>
    </row>
    <row r="2969" spans="9:9">
      <c r="I2969" s="87"/>
    </row>
    <row r="2970" spans="9:9">
      <c r="I2970" s="87"/>
    </row>
    <row r="2971" spans="9:9">
      <c r="I2971" s="87"/>
    </row>
    <row r="2972" spans="9:9">
      <c r="I2972" s="87"/>
    </row>
    <row r="2973" spans="9:9">
      <c r="I2973" s="87"/>
    </row>
    <row r="2974" spans="9:9">
      <c r="I2974" s="87"/>
    </row>
    <row r="2975" spans="9:9">
      <c r="I2975" s="87"/>
    </row>
    <row r="2976" spans="9:9">
      <c r="I2976" s="87"/>
    </row>
    <row r="2977" spans="9:9">
      <c r="I2977" s="87"/>
    </row>
    <row r="2978" spans="9:9">
      <c r="I2978" s="87"/>
    </row>
    <row r="2979" spans="9:9">
      <c r="I2979" s="87"/>
    </row>
    <row r="2980" spans="9:9">
      <c r="I2980" s="87"/>
    </row>
    <row r="2981" spans="9:9">
      <c r="I2981" s="87"/>
    </row>
    <row r="2982" spans="9:9">
      <c r="I2982" s="87"/>
    </row>
    <row r="2983" spans="9:9">
      <c r="I2983" s="87"/>
    </row>
    <row r="2984" spans="9:9">
      <c r="I2984" s="87"/>
    </row>
    <row r="2985" spans="9:9">
      <c r="I2985" s="87"/>
    </row>
    <row r="2986" spans="9:9">
      <c r="I2986" s="87"/>
    </row>
    <row r="2987" spans="9:9">
      <c r="I2987" s="87"/>
    </row>
    <row r="2988" spans="9:9">
      <c r="I2988" s="87"/>
    </row>
    <row r="2989" spans="9:9">
      <c r="I2989" s="87"/>
    </row>
    <row r="2990" spans="9:9">
      <c r="I2990" s="87"/>
    </row>
    <row r="2991" spans="9:9">
      <c r="I2991" s="87"/>
    </row>
    <row r="2992" spans="9:9">
      <c r="I2992" s="87"/>
    </row>
    <row r="2993" spans="9:9">
      <c r="I2993" s="87"/>
    </row>
    <row r="2994" spans="9:9">
      <c r="I2994" s="87"/>
    </row>
    <row r="2995" spans="9:9">
      <c r="I2995" s="87"/>
    </row>
    <row r="2996" spans="9:9">
      <c r="I2996" s="87"/>
    </row>
    <row r="2997" spans="9:9">
      <c r="I2997" s="87"/>
    </row>
    <row r="2998" spans="9:9">
      <c r="I2998" s="87"/>
    </row>
    <row r="2999" spans="9:9">
      <c r="I2999" s="87"/>
    </row>
    <row r="3000" spans="9:9">
      <c r="I3000" s="87"/>
    </row>
    <row r="3001" spans="9:9">
      <c r="I3001" s="87"/>
    </row>
    <row r="3002" spans="9:9">
      <c r="I3002" s="87"/>
    </row>
    <row r="3003" spans="9:9">
      <c r="I3003" s="87"/>
    </row>
    <row r="3004" spans="9:9">
      <c r="I3004" s="87"/>
    </row>
    <row r="3005" spans="9:9">
      <c r="I3005" s="87"/>
    </row>
    <row r="3006" spans="9:9">
      <c r="I3006" s="87"/>
    </row>
    <row r="3007" spans="9:9">
      <c r="I3007" s="87"/>
    </row>
    <row r="3008" spans="9:9">
      <c r="I3008" s="87"/>
    </row>
    <row r="3009" spans="9:9">
      <c r="I3009" s="87"/>
    </row>
    <row r="3010" spans="9:9">
      <c r="I3010" s="87"/>
    </row>
    <row r="3011" spans="9:9">
      <c r="I3011" s="87"/>
    </row>
    <row r="3012" spans="9:9">
      <c r="I3012" s="87"/>
    </row>
    <row r="3013" spans="9:9">
      <c r="I3013" s="87"/>
    </row>
    <row r="3014" spans="9:9">
      <c r="I3014" s="87"/>
    </row>
    <row r="3015" spans="9:9">
      <c r="I3015" s="87"/>
    </row>
    <row r="3016" spans="9:9">
      <c r="I3016" s="87"/>
    </row>
    <row r="3017" spans="9:9">
      <c r="I3017" s="87"/>
    </row>
    <row r="3018" spans="9:9">
      <c r="I3018" s="87"/>
    </row>
    <row r="3019" spans="9:9">
      <c r="I3019" s="87"/>
    </row>
    <row r="3020" spans="9:9">
      <c r="I3020" s="87"/>
    </row>
    <row r="3021" spans="9:9">
      <c r="I3021" s="87"/>
    </row>
    <row r="3022" spans="9:9">
      <c r="I3022" s="87"/>
    </row>
    <row r="3023" spans="9:9">
      <c r="I3023" s="87"/>
    </row>
    <row r="3024" spans="9:9">
      <c r="I3024" s="87"/>
    </row>
    <row r="3025" spans="9:9">
      <c r="I3025" s="87"/>
    </row>
    <row r="3026" spans="9:9">
      <c r="I3026" s="87"/>
    </row>
    <row r="3027" spans="9:9">
      <c r="I3027" s="87"/>
    </row>
    <row r="3028" spans="9:9">
      <c r="I3028" s="87"/>
    </row>
    <row r="3029" spans="9:9">
      <c r="I3029" s="87"/>
    </row>
    <row r="3030" spans="9:9">
      <c r="I3030" s="87"/>
    </row>
    <row r="3031" spans="9:9">
      <c r="I3031" s="87"/>
    </row>
    <row r="3032" spans="9:9">
      <c r="I3032" s="87"/>
    </row>
    <row r="3033" spans="9:9">
      <c r="I3033" s="87"/>
    </row>
    <row r="3034" spans="9:9">
      <c r="I3034" s="87"/>
    </row>
    <row r="3035" spans="9:9">
      <c r="I3035" s="87"/>
    </row>
    <row r="3036" spans="9:9">
      <c r="I3036" s="87"/>
    </row>
    <row r="3037" spans="9:9">
      <c r="I3037" s="87"/>
    </row>
    <row r="3038" spans="9:9">
      <c r="I3038" s="87"/>
    </row>
    <row r="3039" spans="9:9">
      <c r="I3039" s="87"/>
    </row>
    <row r="3040" spans="9:9">
      <c r="I3040" s="87"/>
    </row>
    <row r="3041" spans="9:9">
      <c r="I3041" s="87"/>
    </row>
    <row r="3042" spans="9:9">
      <c r="I3042" s="87"/>
    </row>
    <row r="3043" spans="9:9">
      <c r="I3043" s="87"/>
    </row>
    <row r="3044" spans="9:9">
      <c r="I3044" s="87"/>
    </row>
    <row r="3045" spans="9:9">
      <c r="I3045" s="87"/>
    </row>
    <row r="3046" spans="9:9">
      <c r="I3046" s="87"/>
    </row>
    <row r="3047" spans="9:9">
      <c r="I3047" s="87"/>
    </row>
    <row r="3048" spans="9:9">
      <c r="I3048" s="87"/>
    </row>
    <row r="3049" spans="9:9">
      <c r="I3049" s="87"/>
    </row>
    <row r="3050" spans="9:9">
      <c r="I3050" s="87"/>
    </row>
    <row r="3051" spans="9:9">
      <c r="I3051" s="87"/>
    </row>
    <row r="3052" spans="9:9">
      <c r="I3052" s="87"/>
    </row>
    <row r="3053" spans="9:9">
      <c r="I3053" s="87"/>
    </row>
    <row r="3054" spans="9:9">
      <c r="I3054" s="87"/>
    </row>
    <row r="3055" spans="9:9">
      <c r="I3055" s="87"/>
    </row>
    <row r="3056" spans="9:9">
      <c r="I3056" s="87"/>
    </row>
    <row r="3057" spans="9:9">
      <c r="I3057" s="87"/>
    </row>
    <row r="3058" spans="9:9">
      <c r="I3058" s="87"/>
    </row>
    <row r="3059" spans="9:9">
      <c r="I3059" s="87"/>
    </row>
    <row r="3060" spans="9:9">
      <c r="I3060" s="87"/>
    </row>
    <row r="3061" spans="9:9">
      <c r="I3061" s="87"/>
    </row>
    <row r="3062" spans="9:9">
      <c r="I3062" s="87"/>
    </row>
    <row r="3063" spans="9:9">
      <c r="I3063" s="87"/>
    </row>
    <row r="3064" spans="9:9">
      <c r="I3064" s="87"/>
    </row>
    <row r="3065" spans="9:9">
      <c r="I3065" s="87"/>
    </row>
    <row r="3066" spans="9:9">
      <c r="I3066" s="87"/>
    </row>
    <row r="3067" spans="9:9">
      <c r="I3067" s="87"/>
    </row>
    <row r="3068" spans="9:9">
      <c r="I3068" s="87"/>
    </row>
    <row r="3069" spans="9:9">
      <c r="I3069" s="87"/>
    </row>
    <row r="3070" spans="9:9">
      <c r="I3070" s="87"/>
    </row>
    <row r="3071" spans="9:9">
      <c r="I3071" s="87"/>
    </row>
    <row r="3072" spans="9:9">
      <c r="I3072" s="87"/>
    </row>
    <row r="3073" spans="9:9">
      <c r="I3073" s="87"/>
    </row>
    <row r="3074" spans="9:9">
      <c r="I3074" s="87"/>
    </row>
    <row r="3075" spans="9:9">
      <c r="I3075" s="87"/>
    </row>
    <row r="3076" spans="9:9">
      <c r="I3076" s="87"/>
    </row>
    <row r="3077" spans="9:9">
      <c r="I3077" s="87"/>
    </row>
    <row r="3078" spans="9:9">
      <c r="I3078" s="87"/>
    </row>
    <row r="3079" spans="9:9">
      <c r="I3079" s="87"/>
    </row>
    <row r="3080" spans="9:9">
      <c r="I3080" s="87"/>
    </row>
    <row r="3081" spans="9:9">
      <c r="I3081" s="87"/>
    </row>
    <row r="3082" spans="9:9">
      <c r="I3082" s="87"/>
    </row>
    <row r="3083" spans="9:9">
      <c r="I3083" s="87"/>
    </row>
    <row r="3084" spans="9:9">
      <c r="I3084" s="87"/>
    </row>
    <row r="3085" spans="9:9">
      <c r="I3085" s="87"/>
    </row>
    <row r="3086" spans="9:9">
      <c r="I3086" s="87"/>
    </row>
    <row r="3087" spans="9:9">
      <c r="I3087" s="87"/>
    </row>
    <row r="3088" spans="9:9">
      <c r="I3088" s="87"/>
    </row>
    <row r="3089" spans="9:9">
      <c r="I3089" s="87"/>
    </row>
    <row r="3090" spans="9:9">
      <c r="I3090" s="87"/>
    </row>
    <row r="3091" spans="9:9">
      <c r="I3091" s="87"/>
    </row>
    <row r="3092" spans="9:9">
      <c r="I3092" s="87"/>
    </row>
    <row r="3093" spans="9:9">
      <c r="I3093" s="87"/>
    </row>
    <row r="3094" spans="9:9">
      <c r="I3094" s="87"/>
    </row>
    <row r="3095" spans="9:9">
      <c r="I3095" s="87"/>
    </row>
    <row r="3096" spans="9:9">
      <c r="I3096" s="87"/>
    </row>
    <row r="3097" spans="9:9">
      <c r="I3097" s="87"/>
    </row>
    <row r="3098" spans="9:9">
      <c r="I3098" s="87"/>
    </row>
    <row r="3099" spans="9:9">
      <c r="I3099" s="87"/>
    </row>
    <row r="3100" spans="9:9">
      <c r="I3100" s="87"/>
    </row>
    <row r="3101" spans="9:9">
      <c r="I3101" s="87"/>
    </row>
    <row r="3102" spans="9:9">
      <c r="I3102" s="87"/>
    </row>
    <row r="3103" spans="9:9">
      <c r="I3103" s="87"/>
    </row>
    <row r="3104" spans="9:9">
      <c r="I3104" s="87"/>
    </row>
    <row r="3105" spans="9:9">
      <c r="I3105" s="87"/>
    </row>
    <row r="3106" spans="9:9">
      <c r="I3106" s="87"/>
    </row>
    <row r="3107" spans="9:9">
      <c r="I3107" s="87"/>
    </row>
    <row r="3108" spans="9:9">
      <c r="I3108" s="87"/>
    </row>
    <row r="3109" spans="9:9">
      <c r="I3109" s="87"/>
    </row>
    <row r="3110" spans="9:9">
      <c r="I3110" s="87"/>
    </row>
    <row r="3111" spans="9:9">
      <c r="I3111" s="87"/>
    </row>
    <row r="3112" spans="9:9">
      <c r="I3112" s="87"/>
    </row>
    <row r="3113" spans="9:9">
      <c r="I3113" s="87"/>
    </row>
    <row r="3114" spans="9:9">
      <c r="I3114" s="87"/>
    </row>
    <row r="3115" spans="9:9">
      <c r="I3115" s="87"/>
    </row>
    <row r="3116" spans="9:9">
      <c r="I3116" s="87"/>
    </row>
    <row r="3117" spans="9:9">
      <c r="I3117" s="87"/>
    </row>
    <row r="3118" spans="9:9">
      <c r="I3118" s="87"/>
    </row>
    <row r="3119" spans="9:9">
      <c r="I3119" s="87"/>
    </row>
    <row r="3120" spans="9:9">
      <c r="I3120" s="87"/>
    </row>
    <row r="3121" spans="9:9">
      <c r="I3121" s="87"/>
    </row>
    <row r="3122" spans="9:9">
      <c r="I3122" s="87"/>
    </row>
    <row r="3123" spans="9:9">
      <c r="I3123" s="87"/>
    </row>
    <row r="3124" spans="9:9">
      <c r="I3124" s="87"/>
    </row>
    <row r="3125" spans="9:9">
      <c r="I3125" s="87"/>
    </row>
    <row r="3126" spans="9:9">
      <c r="I3126" s="87"/>
    </row>
    <row r="3127" spans="9:9">
      <c r="I3127" s="87"/>
    </row>
    <row r="3128" spans="9:9">
      <c r="I3128" s="87"/>
    </row>
    <row r="3129" spans="9:9">
      <c r="I3129" s="87"/>
    </row>
    <row r="3130" spans="9:9">
      <c r="I3130" s="87"/>
    </row>
    <row r="3131" spans="9:9">
      <c r="I3131" s="87"/>
    </row>
    <row r="3132" spans="9:9">
      <c r="I3132" s="87"/>
    </row>
    <row r="3133" spans="9:9">
      <c r="I3133" s="87"/>
    </row>
    <row r="3134" spans="9:9">
      <c r="I3134" s="87"/>
    </row>
    <row r="3135" spans="9:9">
      <c r="I3135" s="87"/>
    </row>
    <row r="3136" spans="9:9">
      <c r="I3136" s="87"/>
    </row>
    <row r="3137" spans="9:9">
      <c r="I3137" s="87"/>
    </row>
    <row r="3138" spans="9:9">
      <c r="I3138" s="87"/>
    </row>
    <row r="3139" spans="9:9">
      <c r="I3139" s="87"/>
    </row>
    <row r="3140" spans="9:9">
      <c r="I3140" s="87"/>
    </row>
    <row r="3141" spans="9:9">
      <c r="I3141" s="87"/>
    </row>
    <row r="3142" spans="9:9">
      <c r="I3142" s="87"/>
    </row>
    <row r="3143" spans="9:9">
      <c r="I3143" s="87"/>
    </row>
    <row r="3144" spans="9:9">
      <c r="I3144" s="87"/>
    </row>
    <row r="3145" spans="9:9">
      <c r="I3145" s="87"/>
    </row>
    <row r="3146" spans="9:9">
      <c r="I3146" s="87"/>
    </row>
    <row r="3147" spans="9:9">
      <c r="I3147" s="87"/>
    </row>
    <row r="3148" spans="9:9">
      <c r="I3148" s="87"/>
    </row>
    <row r="3149" spans="9:9">
      <c r="I3149" s="87"/>
    </row>
    <row r="3150" spans="9:9">
      <c r="I3150" s="87"/>
    </row>
    <row r="3151" spans="9:9">
      <c r="I3151" s="87"/>
    </row>
    <row r="3152" spans="9:9">
      <c r="I3152" s="87"/>
    </row>
    <row r="3153" spans="9:9">
      <c r="I3153" s="87"/>
    </row>
    <row r="3154" spans="9:9">
      <c r="I3154" s="87"/>
    </row>
    <row r="3155" spans="9:9">
      <c r="I3155" s="87"/>
    </row>
    <row r="3156" spans="9:9">
      <c r="I3156" s="87"/>
    </row>
    <row r="3157" spans="9:9">
      <c r="I3157" s="87"/>
    </row>
    <row r="3158" spans="9:9">
      <c r="I3158" s="87"/>
    </row>
    <row r="3159" spans="9:9">
      <c r="I3159" s="87"/>
    </row>
    <row r="3160" spans="9:9">
      <c r="I3160" s="87"/>
    </row>
    <row r="3161" spans="9:9">
      <c r="I3161" s="87"/>
    </row>
    <row r="3162" spans="9:9">
      <c r="I3162" s="87"/>
    </row>
    <row r="3163" spans="9:9">
      <c r="I3163" s="87"/>
    </row>
    <row r="3164" spans="9:9">
      <c r="I3164" s="87"/>
    </row>
    <row r="3165" spans="9:9">
      <c r="I3165" s="87"/>
    </row>
    <row r="3166" spans="9:9">
      <c r="I3166" s="87"/>
    </row>
    <row r="3167" spans="9:9">
      <c r="I3167" s="87"/>
    </row>
    <row r="3168" spans="9:9">
      <c r="I3168" s="87"/>
    </row>
    <row r="3169" spans="9:9">
      <c r="I3169" s="87"/>
    </row>
    <row r="3170" spans="9:9">
      <c r="I3170" s="87"/>
    </row>
    <row r="3171" spans="9:9">
      <c r="I3171" s="87"/>
    </row>
    <row r="3172" spans="9:9">
      <c r="I3172" s="87"/>
    </row>
    <row r="3173" spans="9:9">
      <c r="I3173" s="87"/>
    </row>
    <row r="3174" spans="9:9">
      <c r="I3174" s="87"/>
    </row>
    <row r="3175" spans="9:9">
      <c r="I3175" s="87"/>
    </row>
    <row r="3176" spans="9:9">
      <c r="I3176" s="87"/>
    </row>
    <row r="3177" spans="9:9">
      <c r="I3177" s="87"/>
    </row>
    <row r="3178" spans="9:9">
      <c r="I3178" s="87"/>
    </row>
    <row r="3179" spans="9:9">
      <c r="I3179" s="87"/>
    </row>
    <row r="3180" spans="9:9">
      <c r="I3180" s="87"/>
    </row>
    <row r="3181" spans="9:9">
      <c r="I3181" s="87"/>
    </row>
    <row r="3182" spans="9:9">
      <c r="I3182" s="87"/>
    </row>
    <row r="3183" spans="9:9">
      <c r="I3183" s="87"/>
    </row>
    <row r="3184" spans="9:9">
      <c r="I3184" s="87"/>
    </row>
    <row r="3185" spans="9:9">
      <c r="I3185" s="87"/>
    </row>
    <row r="3186" spans="9:9">
      <c r="I3186" s="87"/>
    </row>
    <row r="3187" spans="9:9">
      <c r="I3187" s="87"/>
    </row>
    <row r="3188" spans="9:9">
      <c r="I3188" s="87"/>
    </row>
    <row r="3189" spans="9:9">
      <c r="I3189" s="87"/>
    </row>
    <row r="3190" spans="9:9">
      <c r="I3190" s="87"/>
    </row>
    <row r="3191" spans="9:9">
      <c r="I3191" s="87"/>
    </row>
    <row r="3192" spans="9:9">
      <c r="I3192" s="87"/>
    </row>
    <row r="3193" spans="9:9">
      <c r="I3193" s="87"/>
    </row>
    <row r="3194" spans="9:9">
      <c r="I3194" s="87"/>
    </row>
    <row r="3195" spans="9:9">
      <c r="I3195" s="87"/>
    </row>
    <row r="3196" spans="9:9">
      <c r="I3196" s="87"/>
    </row>
    <row r="3197" spans="9:9">
      <c r="I3197" s="87"/>
    </row>
    <row r="3198" spans="9:9">
      <c r="I3198" s="87"/>
    </row>
    <row r="3199" spans="9:9">
      <c r="I3199" s="87"/>
    </row>
    <row r="3200" spans="9:9">
      <c r="I3200" s="87"/>
    </row>
    <row r="3201" spans="9:9">
      <c r="I3201" s="87"/>
    </row>
    <row r="3202" spans="9:9">
      <c r="I3202" s="87"/>
    </row>
    <row r="3203" spans="9:9">
      <c r="I3203" s="87"/>
    </row>
    <row r="3204" spans="9:9">
      <c r="I3204" s="87"/>
    </row>
    <row r="3205" spans="9:9">
      <c r="I3205" s="87"/>
    </row>
    <row r="3206" spans="9:9">
      <c r="I3206" s="87"/>
    </row>
    <row r="3207" spans="9:9">
      <c r="I3207" s="87"/>
    </row>
    <row r="3208" spans="9:9">
      <c r="I3208" s="87"/>
    </row>
    <row r="3209" spans="9:9">
      <c r="I3209" s="87"/>
    </row>
    <row r="3210" spans="9:9">
      <c r="I3210" s="87"/>
    </row>
    <row r="3211" spans="9:9">
      <c r="I3211" s="87"/>
    </row>
    <row r="3212" spans="9:9">
      <c r="I3212" s="87"/>
    </row>
    <row r="3213" spans="9:9">
      <c r="I3213" s="87"/>
    </row>
    <row r="3214" spans="9:9">
      <c r="I3214" s="87"/>
    </row>
    <row r="3215" spans="9:9">
      <c r="I3215" s="87"/>
    </row>
    <row r="3216" spans="9:9">
      <c r="I3216" s="87"/>
    </row>
    <row r="3217" spans="9:9">
      <c r="I3217" s="87"/>
    </row>
    <row r="3218" spans="9:9">
      <c r="I3218" s="87"/>
    </row>
    <row r="3219" spans="9:9">
      <c r="I3219" s="87"/>
    </row>
    <row r="3220" spans="9:9">
      <c r="I3220" s="87"/>
    </row>
    <row r="3221" spans="9:9">
      <c r="I3221" s="87"/>
    </row>
    <row r="3222" spans="9:9">
      <c r="I3222" s="87"/>
    </row>
    <row r="3223" spans="9:9">
      <c r="I3223" s="87"/>
    </row>
    <row r="3224" spans="9:9">
      <c r="I3224" s="87"/>
    </row>
    <row r="3225" spans="9:9">
      <c r="I3225" s="87"/>
    </row>
    <row r="3226" spans="9:9">
      <c r="I3226" s="87"/>
    </row>
    <row r="3227" spans="9:9">
      <c r="I3227" s="87"/>
    </row>
    <row r="3228" spans="9:9">
      <c r="I3228" s="87"/>
    </row>
    <row r="3229" spans="9:9">
      <c r="I3229" s="87"/>
    </row>
    <row r="3230" spans="9:9">
      <c r="I3230" s="87"/>
    </row>
    <row r="3231" spans="9:9">
      <c r="I3231" s="87"/>
    </row>
    <row r="3232" spans="9:9">
      <c r="I3232" s="87"/>
    </row>
    <row r="3233" spans="9:9">
      <c r="I3233" s="87"/>
    </row>
    <row r="3234" spans="9:9">
      <c r="I3234" s="87"/>
    </row>
    <row r="3235" spans="9:9">
      <c r="I3235" s="87"/>
    </row>
    <row r="3236" spans="9:9">
      <c r="I3236" s="87"/>
    </row>
    <row r="3237" spans="9:9">
      <c r="I3237" s="87"/>
    </row>
    <row r="3238" spans="9:9">
      <c r="I3238" s="87"/>
    </row>
    <row r="3239" spans="9:9">
      <c r="I3239" s="87"/>
    </row>
    <row r="3240" spans="9:9">
      <c r="I3240" s="87"/>
    </row>
    <row r="3241" spans="9:9">
      <c r="I3241" s="87"/>
    </row>
    <row r="3242" spans="9:9">
      <c r="I3242" s="87"/>
    </row>
    <row r="3243" spans="9:9">
      <c r="I3243" s="87"/>
    </row>
    <row r="3244" spans="9:9">
      <c r="I3244" s="87"/>
    </row>
    <row r="3245" spans="9:9">
      <c r="I3245" s="87"/>
    </row>
    <row r="3246" spans="9:9">
      <c r="I3246" s="87"/>
    </row>
    <row r="3247" spans="9:9">
      <c r="I3247" s="87"/>
    </row>
    <row r="3248" spans="9:9">
      <c r="I3248" s="87"/>
    </row>
    <row r="3249" spans="9:9">
      <c r="I3249" s="87"/>
    </row>
    <row r="3250" spans="9:9">
      <c r="I3250" s="87"/>
    </row>
    <row r="3251" spans="9:9">
      <c r="I3251" s="87"/>
    </row>
    <row r="3252" spans="9:9">
      <c r="I3252" s="87"/>
    </row>
    <row r="3253" spans="9:9">
      <c r="I3253" s="87"/>
    </row>
    <row r="3254" spans="9:9">
      <c r="I3254" s="87"/>
    </row>
    <row r="3255" spans="9:9">
      <c r="I3255" s="87"/>
    </row>
    <row r="3256" spans="9:9">
      <c r="I3256" s="87"/>
    </row>
    <row r="3257" spans="9:9">
      <c r="I3257" s="87"/>
    </row>
    <row r="3258" spans="9:9">
      <c r="I3258" s="87"/>
    </row>
    <row r="3259" spans="9:9">
      <c r="I3259" s="87"/>
    </row>
    <row r="3260" spans="9:9">
      <c r="I3260" s="87"/>
    </row>
    <row r="3261" spans="9:9">
      <c r="I3261" s="87"/>
    </row>
    <row r="3262" spans="9:9">
      <c r="I3262" s="87"/>
    </row>
    <row r="3263" spans="9:9">
      <c r="I3263" s="87"/>
    </row>
    <row r="3264" spans="9:9">
      <c r="I3264" s="87"/>
    </row>
    <row r="3265" spans="9:9">
      <c r="I3265" s="87"/>
    </row>
    <row r="3266" spans="9:9">
      <c r="I3266" s="87"/>
    </row>
    <row r="3267" spans="9:9">
      <c r="I3267" s="87"/>
    </row>
    <row r="3268" spans="9:9">
      <c r="I3268" s="87"/>
    </row>
    <row r="3269" spans="9:9">
      <c r="I3269" s="87"/>
    </row>
    <row r="3270" spans="9:9">
      <c r="I3270" s="87"/>
    </row>
    <row r="3271" spans="9:9">
      <c r="I3271" s="87"/>
    </row>
    <row r="3272" spans="9:9">
      <c r="I3272" s="87"/>
    </row>
    <row r="3273" spans="9:9">
      <c r="I3273" s="87"/>
    </row>
    <row r="3274" spans="9:9">
      <c r="I3274" s="87"/>
    </row>
    <row r="3275" spans="9:9">
      <c r="I3275" s="87"/>
    </row>
    <row r="3276" spans="9:9">
      <c r="I3276" s="87"/>
    </row>
    <row r="3277" spans="9:9">
      <c r="I3277" s="87"/>
    </row>
    <row r="3278" spans="9:9">
      <c r="I3278" s="87"/>
    </row>
    <row r="3279" spans="9:9">
      <c r="I3279" s="87"/>
    </row>
    <row r="3280" spans="9:9">
      <c r="I3280" s="87"/>
    </row>
    <row r="3281" spans="9:9">
      <c r="I3281" s="87"/>
    </row>
    <row r="3282" spans="9:9">
      <c r="I3282" s="87"/>
    </row>
    <row r="3283" spans="9:9">
      <c r="I3283" s="87"/>
    </row>
    <row r="3284" spans="9:9">
      <c r="I3284" s="87"/>
    </row>
    <row r="3285" spans="9:9">
      <c r="I3285" s="87"/>
    </row>
    <row r="3286" spans="9:9">
      <c r="I3286" s="87"/>
    </row>
    <row r="3287" spans="9:9">
      <c r="I3287" s="87"/>
    </row>
    <row r="3288" spans="9:9">
      <c r="I3288" s="87"/>
    </row>
    <row r="3289" spans="9:9">
      <c r="I3289" s="87"/>
    </row>
    <row r="3290" spans="9:9">
      <c r="I3290" s="87"/>
    </row>
    <row r="3291" spans="9:9">
      <c r="I3291" s="87"/>
    </row>
    <row r="3292" spans="9:9">
      <c r="I3292" s="87"/>
    </row>
    <row r="3293" spans="9:9">
      <c r="I3293" s="87"/>
    </row>
    <row r="3294" spans="9:9">
      <c r="I3294" s="87"/>
    </row>
    <row r="3295" spans="9:9">
      <c r="I3295" s="87"/>
    </row>
    <row r="3296" spans="9:9">
      <c r="I3296" s="87"/>
    </row>
    <row r="3297" spans="9:9">
      <c r="I3297" s="87"/>
    </row>
    <row r="3298" spans="9:9">
      <c r="I3298" s="87"/>
    </row>
    <row r="3299" spans="9:9">
      <c r="I3299" s="87"/>
    </row>
    <row r="3300" spans="9:9">
      <c r="I3300" s="87"/>
    </row>
    <row r="3301" spans="9:9">
      <c r="I3301" s="87"/>
    </row>
    <row r="3302" spans="9:9">
      <c r="I3302" s="87"/>
    </row>
    <row r="3303" spans="9:9">
      <c r="I3303" s="87"/>
    </row>
    <row r="3304" spans="9:9">
      <c r="I3304" s="87"/>
    </row>
    <row r="3305" spans="9:9">
      <c r="I3305" s="87"/>
    </row>
    <row r="3306" spans="9:9">
      <c r="I3306" s="87"/>
    </row>
    <row r="3307" spans="9:9">
      <c r="I3307" s="87"/>
    </row>
    <row r="3308" spans="9:9">
      <c r="I3308" s="87"/>
    </row>
    <row r="3309" spans="9:9">
      <c r="I3309" s="87"/>
    </row>
    <row r="3310" spans="9:9">
      <c r="I3310" s="87"/>
    </row>
    <row r="3311" spans="9:9">
      <c r="I3311" s="87"/>
    </row>
    <row r="3312" spans="9:9">
      <c r="I3312" s="87"/>
    </row>
    <row r="3313" spans="9:9">
      <c r="I3313" s="87"/>
    </row>
    <row r="3314" spans="9:9">
      <c r="I3314" s="87"/>
    </row>
    <row r="3315" spans="9:9">
      <c r="I3315" s="87"/>
    </row>
    <row r="3316" spans="9:9">
      <c r="I3316" s="87"/>
    </row>
    <row r="3317" spans="9:9">
      <c r="I3317" s="87"/>
    </row>
    <row r="3318" spans="9:9">
      <c r="I3318" s="87"/>
    </row>
    <row r="3319" spans="9:9">
      <c r="I3319" s="87"/>
    </row>
    <row r="3320" spans="9:9">
      <c r="I3320" s="87"/>
    </row>
    <row r="3321" spans="9:9">
      <c r="I3321" s="87"/>
    </row>
    <row r="3322" spans="9:9">
      <c r="I3322" s="87"/>
    </row>
    <row r="3323" spans="9:9">
      <c r="I3323" s="87"/>
    </row>
    <row r="3324" spans="9:9">
      <c r="I3324" s="87"/>
    </row>
    <row r="3325" spans="9:9">
      <c r="I3325" s="87"/>
    </row>
    <row r="3326" spans="9:9">
      <c r="I3326" s="87"/>
    </row>
    <row r="3327" spans="9:9">
      <c r="I3327" s="87"/>
    </row>
    <row r="3328" spans="9:9">
      <c r="I3328" s="87"/>
    </row>
    <row r="3329" spans="9:9">
      <c r="I3329" s="87"/>
    </row>
    <row r="3330" spans="9:9">
      <c r="I3330" s="87"/>
    </row>
    <row r="3331" spans="9:9">
      <c r="I3331" s="87"/>
    </row>
    <row r="3332" spans="9:9">
      <c r="I3332" s="87"/>
    </row>
    <row r="3333" spans="9:9">
      <c r="I3333" s="87"/>
    </row>
    <row r="3334" spans="9:9">
      <c r="I3334" s="87"/>
    </row>
    <row r="3335" spans="9:9">
      <c r="I3335" s="87"/>
    </row>
    <row r="3336" spans="9:9">
      <c r="I3336" s="87"/>
    </row>
    <row r="3337" spans="9:9">
      <c r="I3337" s="87"/>
    </row>
    <row r="3338" spans="9:9">
      <c r="I3338" s="87"/>
    </row>
    <row r="3339" spans="9:9">
      <c r="I3339" s="87"/>
    </row>
    <row r="3340" spans="9:9">
      <c r="I3340" s="87"/>
    </row>
    <row r="3341" spans="9:9">
      <c r="I3341" s="87"/>
    </row>
    <row r="3342" spans="9:9">
      <c r="I3342" s="87"/>
    </row>
    <row r="3343" spans="9:9">
      <c r="I3343" s="87"/>
    </row>
    <row r="3344" spans="9:9">
      <c r="I3344" s="87"/>
    </row>
    <row r="3345" spans="9:9">
      <c r="I3345" s="87"/>
    </row>
    <row r="3346" spans="9:9">
      <c r="I3346" s="87"/>
    </row>
    <row r="3347" spans="9:9">
      <c r="I3347" s="87"/>
    </row>
    <row r="3348" spans="9:9">
      <c r="I3348" s="87"/>
    </row>
    <row r="3349" spans="9:9">
      <c r="I3349" s="87"/>
    </row>
    <row r="3350" spans="9:9">
      <c r="I3350" s="87"/>
    </row>
    <row r="3351" spans="9:9">
      <c r="I3351" s="87"/>
    </row>
    <row r="3352" spans="9:9">
      <c r="I3352" s="87"/>
    </row>
    <row r="3353" spans="9:9">
      <c r="I3353" s="87"/>
    </row>
    <row r="3354" spans="9:9">
      <c r="I3354" s="87"/>
    </row>
    <row r="3355" spans="9:9">
      <c r="I3355" s="87"/>
    </row>
    <row r="3356" spans="9:9">
      <c r="I3356" s="87"/>
    </row>
    <row r="3357" spans="9:9">
      <c r="I3357" s="87"/>
    </row>
    <row r="3358" spans="9:9">
      <c r="I3358" s="87"/>
    </row>
    <row r="3359" spans="9:9">
      <c r="I3359" s="87"/>
    </row>
    <row r="3360" spans="9:9">
      <c r="I3360" s="87"/>
    </row>
    <row r="3361" spans="9:9">
      <c r="I3361" s="87"/>
    </row>
    <row r="3362" spans="9:9">
      <c r="I3362" s="87"/>
    </row>
    <row r="3363" spans="9:9">
      <c r="I3363" s="87"/>
    </row>
    <row r="3364" spans="9:9">
      <c r="I3364" s="87"/>
    </row>
    <row r="3365" spans="9:9">
      <c r="I3365" s="87"/>
    </row>
    <row r="3366" spans="9:9">
      <c r="I3366" s="87"/>
    </row>
    <row r="3367" spans="9:9">
      <c r="I3367" s="87"/>
    </row>
    <row r="3368" spans="9:9">
      <c r="I3368" s="87"/>
    </row>
    <row r="3369" spans="9:9">
      <c r="I3369" s="87"/>
    </row>
    <row r="3370" spans="9:9">
      <c r="I3370" s="87"/>
    </row>
    <row r="3371" spans="9:9">
      <c r="I3371" s="87"/>
    </row>
    <row r="3372" spans="9:9">
      <c r="I3372" s="87"/>
    </row>
    <row r="3373" spans="9:9">
      <c r="I3373" s="87"/>
    </row>
    <row r="3374" spans="9:9">
      <c r="I3374" s="87"/>
    </row>
    <row r="3375" spans="9:9">
      <c r="I3375" s="87"/>
    </row>
    <row r="3376" spans="9:9">
      <c r="I3376" s="87"/>
    </row>
    <row r="3377" spans="9:9">
      <c r="I3377" s="87"/>
    </row>
    <row r="3378" spans="9:9">
      <c r="I3378" s="87"/>
    </row>
    <row r="3379" spans="9:9">
      <c r="I3379" s="87"/>
    </row>
    <row r="3380" spans="9:9">
      <c r="I3380" s="87"/>
    </row>
    <row r="3381" spans="9:9">
      <c r="I3381" s="87"/>
    </row>
    <row r="3382" spans="9:9">
      <c r="I3382" s="87"/>
    </row>
    <row r="3383" spans="9:9">
      <c r="I3383" s="87"/>
    </row>
    <row r="3384" spans="9:9">
      <c r="I3384" s="87"/>
    </row>
    <row r="3385" spans="9:9">
      <c r="I3385" s="87"/>
    </row>
    <row r="3386" spans="9:9">
      <c r="I3386" s="87"/>
    </row>
    <row r="3387" spans="9:9">
      <c r="I3387" s="87"/>
    </row>
    <row r="3388" spans="9:9">
      <c r="I3388" s="87"/>
    </row>
    <row r="3389" spans="9:9">
      <c r="I3389" s="87"/>
    </row>
    <row r="3390" spans="9:9">
      <c r="I3390" s="87"/>
    </row>
    <row r="3391" spans="9:9">
      <c r="I3391" s="87"/>
    </row>
    <row r="3392" spans="9:9">
      <c r="I3392" s="87"/>
    </row>
    <row r="3393" spans="9:9">
      <c r="I3393" s="87"/>
    </row>
    <row r="3394" spans="9:9">
      <c r="I3394" s="87"/>
    </row>
    <row r="3395" spans="9:9">
      <c r="I3395" s="87"/>
    </row>
    <row r="3396" spans="9:9">
      <c r="I3396" s="87"/>
    </row>
    <row r="3397" spans="9:9">
      <c r="I3397" s="87"/>
    </row>
    <row r="3398" spans="9:9">
      <c r="I3398" s="87"/>
    </row>
    <row r="3399" spans="9:9">
      <c r="I3399" s="87"/>
    </row>
    <row r="3400" spans="9:9">
      <c r="I3400" s="87"/>
    </row>
    <row r="3401" spans="9:9">
      <c r="I3401" s="87"/>
    </row>
    <row r="3402" spans="9:9">
      <c r="I3402" s="87"/>
    </row>
    <row r="3403" spans="9:9">
      <c r="I3403" s="87"/>
    </row>
    <row r="3404" spans="9:9">
      <c r="I3404" s="87"/>
    </row>
    <row r="3405" spans="9:9">
      <c r="I3405" s="87"/>
    </row>
    <row r="3406" spans="9:9">
      <c r="I3406" s="87"/>
    </row>
    <row r="3407" spans="9:9">
      <c r="I3407" s="87"/>
    </row>
    <row r="3408" spans="9:9">
      <c r="I3408" s="87"/>
    </row>
    <row r="3409" spans="9:9">
      <c r="I3409" s="87"/>
    </row>
    <row r="3410" spans="9:9">
      <c r="I3410" s="87"/>
    </row>
    <row r="3411" spans="9:9">
      <c r="I3411" s="87"/>
    </row>
    <row r="3412" spans="9:9">
      <c r="I3412" s="87"/>
    </row>
    <row r="3413" spans="9:9">
      <c r="I3413" s="87"/>
    </row>
    <row r="3414" spans="9:9">
      <c r="I3414" s="87"/>
    </row>
    <row r="3415" spans="9:9">
      <c r="I3415" s="87"/>
    </row>
    <row r="3416" spans="9:9">
      <c r="I3416" s="87"/>
    </row>
    <row r="3417" spans="9:9">
      <c r="I3417" s="87"/>
    </row>
    <row r="3418" spans="9:9">
      <c r="I3418" s="87"/>
    </row>
    <row r="3419" spans="9:9">
      <c r="I3419" s="87"/>
    </row>
    <row r="3420" spans="9:9">
      <c r="I3420" s="87"/>
    </row>
    <row r="3421" spans="9:9">
      <c r="I3421" s="87"/>
    </row>
    <row r="3422" spans="9:9">
      <c r="I3422" s="87"/>
    </row>
    <row r="3423" spans="9:9">
      <c r="I3423" s="87"/>
    </row>
    <row r="3424" spans="9:9">
      <c r="I3424" s="87"/>
    </row>
    <row r="3425" spans="9:9">
      <c r="I3425" s="87"/>
    </row>
    <row r="3426" spans="9:9">
      <c r="I3426" s="87"/>
    </row>
    <row r="3427" spans="9:9">
      <c r="I3427" s="87"/>
    </row>
    <row r="3428" spans="9:9">
      <c r="I3428" s="87"/>
    </row>
    <row r="3429" spans="9:9">
      <c r="I3429" s="87"/>
    </row>
    <row r="3430" spans="9:9">
      <c r="I3430" s="87"/>
    </row>
    <row r="3431" spans="9:9">
      <c r="I3431" s="87"/>
    </row>
    <row r="3432" spans="9:9">
      <c r="I3432" s="87"/>
    </row>
    <row r="3433" spans="9:9">
      <c r="I3433" s="87"/>
    </row>
    <row r="3434" spans="9:9">
      <c r="I3434" s="87"/>
    </row>
    <row r="3435" spans="9:9">
      <c r="I3435" s="87"/>
    </row>
    <row r="3436" spans="9:9">
      <c r="I3436" s="87"/>
    </row>
    <row r="3437" spans="9:9">
      <c r="I3437" s="87"/>
    </row>
    <row r="3438" spans="9:9">
      <c r="I3438" s="87"/>
    </row>
    <row r="3439" spans="9:9">
      <c r="I3439" s="87"/>
    </row>
    <row r="3440" spans="9:9">
      <c r="I3440" s="87"/>
    </row>
    <row r="3441" spans="9:9">
      <c r="I3441" s="87"/>
    </row>
    <row r="3442" spans="9:9">
      <c r="I3442" s="87"/>
    </row>
    <row r="3443" spans="9:9">
      <c r="I3443" s="87"/>
    </row>
    <row r="3444" spans="9:9">
      <c r="I3444" s="87"/>
    </row>
    <row r="3445" spans="9:9">
      <c r="I3445" s="87"/>
    </row>
    <row r="3446" spans="9:9">
      <c r="I3446" s="87"/>
    </row>
    <row r="3447" spans="9:9">
      <c r="I3447" s="87"/>
    </row>
    <row r="3448" spans="9:9">
      <c r="I3448" s="87"/>
    </row>
    <row r="3449" spans="9:9">
      <c r="I3449" s="87"/>
    </row>
    <row r="3450" spans="9:9">
      <c r="I3450" s="87"/>
    </row>
    <row r="3451" spans="9:9">
      <c r="I3451" s="87"/>
    </row>
    <row r="3452" spans="9:9">
      <c r="I3452" s="87"/>
    </row>
    <row r="3453" spans="9:9">
      <c r="I3453" s="87"/>
    </row>
    <row r="3454" spans="9:9">
      <c r="I3454" s="87"/>
    </row>
    <row r="3455" spans="9:9">
      <c r="I3455" s="87"/>
    </row>
    <row r="3456" spans="9:9">
      <c r="I3456" s="87"/>
    </row>
    <row r="3457" spans="9:9">
      <c r="I3457" s="87"/>
    </row>
    <row r="3458" spans="9:9">
      <c r="I3458" s="87"/>
    </row>
    <row r="3459" spans="9:9">
      <c r="I3459" s="87"/>
    </row>
    <row r="3460" spans="9:9">
      <c r="I3460" s="87"/>
    </row>
    <row r="3461" spans="9:9">
      <c r="I3461" s="87"/>
    </row>
    <row r="3462" spans="9:9">
      <c r="I3462" s="87"/>
    </row>
    <row r="3463" spans="9:9">
      <c r="I3463" s="87"/>
    </row>
    <row r="3464" spans="9:9">
      <c r="I3464" s="87"/>
    </row>
    <row r="3465" spans="9:9">
      <c r="I3465" s="87"/>
    </row>
    <row r="3466" spans="9:9">
      <c r="I3466" s="87"/>
    </row>
    <row r="3467" spans="9:9">
      <c r="I3467" s="87"/>
    </row>
    <row r="3468" spans="9:9">
      <c r="I3468" s="87"/>
    </row>
    <row r="3469" spans="9:9">
      <c r="I3469" s="87"/>
    </row>
    <row r="3470" spans="9:9">
      <c r="I3470" s="87"/>
    </row>
    <row r="3471" spans="9:9">
      <c r="I3471" s="87"/>
    </row>
    <row r="3472" spans="9:9">
      <c r="I3472" s="87"/>
    </row>
    <row r="3473" spans="9:9">
      <c r="I3473" s="87"/>
    </row>
    <row r="3474" spans="9:9">
      <c r="I3474" s="87"/>
    </row>
    <row r="3475" spans="9:9">
      <c r="I3475" s="87"/>
    </row>
    <row r="3476" spans="9:9">
      <c r="I3476" s="87"/>
    </row>
    <row r="3477" spans="9:9">
      <c r="I3477" s="87"/>
    </row>
    <row r="3478" spans="9:9">
      <c r="I3478" s="87"/>
    </row>
    <row r="3479" spans="9:9">
      <c r="I3479" s="87"/>
    </row>
    <row r="3480" spans="9:9">
      <c r="I3480" s="87"/>
    </row>
    <row r="3481" spans="9:9">
      <c r="I3481" s="87"/>
    </row>
    <row r="3482" spans="9:9">
      <c r="I3482" s="87"/>
    </row>
    <row r="3483" spans="9:9">
      <c r="I3483" s="87"/>
    </row>
    <row r="3484" spans="9:9">
      <c r="I3484" s="87"/>
    </row>
    <row r="3485" spans="9:9">
      <c r="I3485" s="87"/>
    </row>
    <row r="3486" spans="9:9">
      <c r="I3486" s="87"/>
    </row>
    <row r="3487" spans="9:9">
      <c r="I3487" s="87"/>
    </row>
    <row r="3488" spans="9:9">
      <c r="I3488" s="87"/>
    </row>
    <row r="3489" spans="9:9">
      <c r="I3489" s="87"/>
    </row>
    <row r="3490" spans="9:9">
      <c r="I3490" s="87"/>
    </row>
    <row r="3491" spans="9:9">
      <c r="I3491" s="87"/>
    </row>
    <row r="3492" spans="9:9">
      <c r="I3492" s="87"/>
    </row>
    <row r="3493" spans="9:9">
      <c r="I3493" s="87"/>
    </row>
    <row r="3494" spans="9:9">
      <c r="I3494" s="87"/>
    </row>
    <row r="3495" spans="9:9">
      <c r="I3495" s="87"/>
    </row>
    <row r="3496" spans="9:9">
      <c r="I3496" s="87"/>
    </row>
    <row r="3497" spans="9:9">
      <c r="I3497" s="87"/>
    </row>
    <row r="3498" spans="9:9">
      <c r="I3498" s="87"/>
    </row>
    <row r="3499" spans="9:9">
      <c r="I3499" s="87"/>
    </row>
    <row r="3500" spans="9:9">
      <c r="I3500" s="87"/>
    </row>
    <row r="3501" spans="9:9">
      <c r="I3501" s="87"/>
    </row>
    <row r="3502" spans="9:9">
      <c r="I3502" s="87"/>
    </row>
    <row r="3503" spans="9:9">
      <c r="I3503" s="87"/>
    </row>
    <row r="3504" spans="9:9">
      <c r="I3504" s="87"/>
    </row>
    <row r="3505" spans="9:9">
      <c r="I3505" s="87"/>
    </row>
    <row r="3506" spans="9:9">
      <c r="I3506" s="87"/>
    </row>
    <row r="3507" spans="9:9">
      <c r="I3507" s="87"/>
    </row>
    <row r="3508" spans="9:9">
      <c r="I3508" s="87"/>
    </row>
    <row r="3509" spans="9:9">
      <c r="I3509" s="87"/>
    </row>
    <row r="3510" spans="9:9">
      <c r="I3510" s="87"/>
    </row>
    <row r="3511" spans="9:9">
      <c r="I3511" s="87"/>
    </row>
    <row r="3512" spans="9:9">
      <c r="I3512" s="87"/>
    </row>
    <row r="3513" spans="9:9">
      <c r="I3513" s="87"/>
    </row>
    <row r="3514" spans="9:9">
      <c r="I3514" s="87"/>
    </row>
    <row r="3515" spans="9:9">
      <c r="I3515" s="87"/>
    </row>
    <row r="3516" spans="9:9">
      <c r="I3516" s="87"/>
    </row>
    <row r="3517" spans="9:9">
      <c r="I3517" s="87"/>
    </row>
    <row r="3518" spans="9:9">
      <c r="I3518" s="87"/>
    </row>
    <row r="3519" spans="9:9">
      <c r="I3519" s="87"/>
    </row>
    <row r="3520" spans="9:9">
      <c r="I3520" s="87"/>
    </row>
    <row r="3521" spans="9:9">
      <c r="I3521" s="87"/>
    </row>
    <row r="3522" spans="9:9">
      <c r="I3522" s="87"/>
    </row>
    <row r="3523" spans="9:9">
      <c r="I3523" s="87"/>
    </row>
    <row r="3524" spans="9:9">
      <c r="I3524" s="87"/>
    </row>
    <row r="3525" spans="9:9">
      <c r="I3525" s="87"/>
    </row>
    <row r="3526" spans="9:9">
      <c r="I3526" s="87"/>
    </row>
    <row r="3527" spans="9:9">
      <c r="I3527" s="87"/>
    </row>
    <row r="3528" spans="9:9">
      <c r="I3528" s="87"/>
    </row>
    <row r="3529" spans="9:9">
      <c r="I3529" s="87"/>
    </row>
    <row r="3530" spans="9:9">
      <c r="I3530" s="87"/>
    </row>
    <row r="3531" spans="9:9">
      <c r="I3531" s="87"/>
    </row>
    <row r="3532" spans="9:9">
      <c r="I3532" s="87"/>
    </row>
    <row r="3533" spans="9:9">
      <c r="I3533" s="87"/>
    </row>
    <row r="3534" spans="9:9">
      <c r="I3534" s="87"/>
    </row>
    <row r="3535" spans="9:9">
      <c r="I3535" s="87"/>
    </row>
    <row r="3536" spans="9:9">
      <c r="I3536" s="87"/>
    </row>
    <row r="3537" spans="9:9">
      <c r="I3537" s="87"/>
    </row>
    <row r="3538" spans="9:9">
      <c r="I3538" s="87"/>
    </row>
    <row r="3539" spans="9:9">
      <c r="I3539" s="87"/>
    </row>
    <row r="3540" spans="9:9">
      <c r="I3540" s="87"/>
    </row>
    <row r="3541" spans="9:9">
      <c r="I3541" s="87"/>
    </row>
    <row r="3542" spans="9:9">
      <c r="I3542" s="87"/>
    </row>
    <row r="3543" spans="9:9">
      <c r="I3543" s="87"/>
    </row>
    <row r="3544" spans="9:9">
      <c r="I3544" s="87"/>
    </row>
    <row r="3545" spans="9:9">
      <c r="I3545" s="87"/>
    </row>
    <row r="3546" spans="9:9">
      <c r="I3546" s="87"/>
    </row>
    <row r="3547" spans="9:9">
      <c r="I3547" s="87"/>
    </row>
    <row r="3548" spans="9:9">
      <c r="I3548" s="87"/>
    </row>
    <row r="3549" spans="9:9">
      <c r="I3549" s="87"/>
    </row>
    <row r="3550" spans="9:9">
      <c r="I3550" s="87"/>
    </row>
    <row r="3551" spans="9:9">
      <c r="I3551" s="87"/>
    </row>
    <row r="3552" spans="9:9">
      <c r="I3552" s="87"/>
    </row>
    <row r="3553" spans="9:9">
      <c r="I3553" s="87"/>
    </row>
    <row r="3554" spans="9:9">
      <c r="I3554" s="87"/>
    </row>
    <row r="3555" spans="9:9">
      <c r="I3555" s="87"/>
    </row>
    <row r="3556" spans="9:9">
      <c r="I3556" s="87"/>
    </row>
    <row r="3557" spans="9:9">
      <c r="I3557" s="87"/>
    </row>
    <row r="3558" spans="9:9">
      <c r="I3558" s="87"/>
    </row>
    <row r="3559" spans="9:9">
      <c r="I3559" s="87"/>
    </row>
    <row r="3560" spans="9:9">
      <c r="I3560" s="87"/>
    </row>
    <row r="3561" spans="9:9">
      <c r="I3561" s="87"/>
    </row>
    <row r="3562" spans="9:9">
      <c r="I3562" s="87"/>
    </row>
    <row r="3563" spans="9:9">
      <c r="I3563" s="87"/>
    </row>
    <row r="3564" spans="9:9">
      <c r="I3564" s="87"/>
    </row>
    <row r="3565" spans="9:9">
      <c r="I3565" s="87"/>
    </row>
    <row r="3566" spans="9:9">
      <c r="I3566" s="87"/>
    </row>
    <row r="3567" spans="9:9">
      <c r="I3567" s="87"/>
    </row>
    <row r="3568" spans="9:9">
      <c r="I3568" s="87"/>
    </row>
    <row r="3569" spans="9:9">
      <c r="I3569" s="87"/>
    </row>
    <row r="3570" spans="9:9">
      <c r="I3570" s="87"/>
    </row>
    <row r="3571" spans="9:9">
      <c r="I3571" s="87"/>
    </row>
    <row r="3572" spans="9:9">
      <c r="I3572" s="87"/>
    </row>
    <row r="3573" spans="9:9">
      <c r="I3573" s="87"/>
    </row>
    <row r="3574" spans="9:9">
      <c r="I3574" s="87"/>
    </row>
    <row r="3575" spans="9:9">
      <c r="I3575" s="87"/>
    </row>
    <row r="3576" spans="9:9">
      <c r="I3576" s="87"/>
    </row>
    <row r="3577" spans="9:9">
      <c r="I3577" s="87"/>
    </row>
    <row r="3578" spans="9:9">
      <c r="I3578" s="87"/>
    </row>
    <row r="3579" spans="9:9">
      <c r="I3579" s="87"/>
    </row>
    <row r="3580" spans="9:9">
      <c r="I3580" s="87"/>
    </row>
    <row r="3581" spans="9:9">
      <c r="I3581" s="87"/>
    </row>
    <row r="3582" spans="9:9">
      <c r="I3582" s="87"/>
    </row>
    <row r="3583" spans="9:9">
      <c r="I3583" s="87"/>
    </row>
    <row r="3584" spans="9:9">
      <c r="I3584" s="87"/>
    </row>
    <row r="3585" spans="9:9">
      <c r="I3585" s="87"/>
    </row>
    <row r="3586" spans="9:9">
      <c r="I3586" s="87"/>
    </row>
    <row r="3587" spans="9:9">
      <c r="I3587" s="87"/>
    </row>
    <row r="3588" spans="9:9">
      <c r="I3588" s="87"/>
    </row>
    <row r="3589" spans="9:9">
      <c r="I3589" s="87"/>
    </row>
    <row r="3590" spans="9:9">
      <c r="I3590" s="87"/>
    </row>
    <row r="3591" spans="9:9">
      <c r="I3591" s="87"/>
    </row>
    <row r="3592" spans="9:9">
      <c r="I3592" s="87"/>
    </row>
    <row r="3593" spans="9:9">
      <c r="I3593" s="87"/>
    </row>
    <row r="3594" spans="9:9">
      <c r="I3594" s="87"/>
    </row>
    <row r="3595" spans="9:9">
      <c r="I3595" s="87"/>
    </row>
    <row r="3596" spans="9:9">
      <c r="I3596" s="87"/>
    </row>
    <row r="3597" spans="9:9">
      <c r="I3597" s="87"/>
    </row>
    <row r="3598" spans="9:9">
      <c r="I3598" s="87"/>
    </row>
    <row r="3599" spans="9:9">
      <c r="I3599" s="87"/>
    </row>
    <row r="3600" spans="9:9">
      <c r="I3600" s="87"/>
    </row>
    <row r="3601" spans="9:9">
      <c r="I3601" s="87"/>
    </row>
    <row r="3602" spans="9:9">
      <c r="I3602" s="87"/>
    </row>
    <row r="3603" spans="9:9">
      <c r="I3603" s="87"/>
    </row>
    <row r="3604" spans="9:9">
      <c r="I3604" s="87"/>
    </row>
    <row r="3605" spans="9:9">
      <c r="I3605" s="87"/>
    </row>
    <row r="3606" spans="9:9">
      <c r="I3606" s="87"/>
    </row>
    <row r="3607" spans="9:9">
      <c r="I3607" s="87"/>
    </row>
    <row r="3608" spans="9:9">
      <c r="I3608" s="87"/>
    </row>
    <row r="3609" spans="9:9">
      <c r="I3609" s="87"/>
    </row>
    <row r="3610" spans="9:9">
      <c r="I3610" s="87"/>
    </row>
    <row r="3611" spans="9:9">
      <c r="I3611" s="87"/>
    </row>
    <row r="3612" spans="9:9">
      <c r="I3612" s="87"/>
    </row>
    <row r="3613" spans="9:9">
      <c r="I3613" s="87"/>
    </row>
    <row r="3614" spans="9:9">
      <c r="I3614" s="87"/>
    </row>
    <row r="3615" spans="9:9">
      <c r="I3615" s="87"/>
    </row>
    <row r="3616" spans="9:9">
      <c r="I3616" s="87"/>
    </row>
    <row r="3617" spans="9:9">
      <c r="I3617" s="87"/>
    </row>
    <row r="3618" spans="9:9">
      <c r="I3618" s="87"/>
    </row>
    <row r="3619" spans="9:9">
      <c r="I3619" s="87"/>
    </row>
    <row r="3620" spans="9:9">
      <c r="I3620" s="87"/>
    </row>
    <row r="3621" spans="9:9">
      <c r="I3621" s="87"/>
    </row>
    <row r="3622" spans="9:9">
      <c r="I3622" s="87"/>
    </row>
    <row r="3623" spans="9:9">
      <c r="I3623" s="87"/>
    </row>
    <row r="3624" spans="9:9">
      <c r="I3624" s="87"/>
    </row>
    <row r="3625" spans="9:9">
      <c r="I3625" s="87"/>
    </row>
    <row r="3626" spans="9:9">
      <c r="I3626" s="87"/>
    </row>
    <row r="3627" spans="9:9">
      <c r="I3627" s="87"/>
    </row>
    <row r="3628" spans="9:9">
      <c r="I3628" s="87"/>
    </row>
    <row r="3629" spans="9:9">
      <c r="I3629" s="87"/>
    </row>
    <row r="3630" spans="9:9">
      <c r="I3630" s="87"/>
    </row>
    <row r="3631" spans="9:9">
      <c r="I3631" s="87"/>
    </row>
    <row r="3632" spans="9:9">
      <c r="I3632" s="87"/>
    </row>
    <row r="3633" spans="9:9">
      <c r="I3633" s="87"/>
    </row>
    <row r="3634" spans="9:9">
      <c r="I3634" s="87"/>
    </row>
    <row r="3635" spans="9:9">
      <c r="I3635" s="87"/>
    </row>
    <row r="3636" spans="9:9">
      <c r="I3636" s="87"/>
    </row>
    <row r="3637" spans="9:9">
      <c r="I3637" s="87"/>
    </row>
    <row r="3638" spans="9:9">
      <c r="I3638" s="87"/>
    </row>
    <row r="3639" spans="9:9">
      <c r="I3639" s="87"/>
    </row>
    <row r="3640" spans="9:9">
      <c r="I3640" s="87"/>
    </row>
    <row r="3641" spans="9:9">
      <c r="I3641" s="87"/>
    </row>
    <row r="3642" spans="9:9">
      <c r="I3642" s="87"/>
    </row>
    <row r="3643" spans="9:9">
      <c r="I3643" s="87"/>
    </row>
    <row r="3644" spans="9:9">
      <c r="I3644" s="87"/>
    </row>
    <row r="3645" spans="9:9">
      <c r="I3645" s="87"/>
    </row>
    <row r="3646" spans="9:9">
      <c r="I3646" s="87"/>
    </row>
    <row r="3647" spans="9:9">
      <c r="I3647" s="87"/>
    </row>
    <row r="3648" spans="9:9">
      <c r="I3648" s="87"/>
    </row>
    <row r="3649" spans="9:9">
      <c r="I3649" s="87"/>
    </row>
    <row r="3650" spans="9:9">
      <c r="I3650" s="87"/>
    </row>
    <row r="3651" spans="9:9">
      <c r="I3651" s="87"/>
    </row>
    <row r="3652" spans="9:9">
      <c r="I3652" s="87"/>
    </row>
    <row r="3653" spans="9:9">
      <c r="I3653" s="87"/>
    </row>
    <row r="3654" spans="9:9">
      <c r="I3654" s="87"/>
    </row>
    <row r="3655" spans="9:9">
      <c r="I3655" s="87"/>
    </row>
    <row r="3656" spans="9:9">
      <c r="I3656" s="87"/>
    </row>
    <row r="3657" spans="9:9">
      <c r="I3657" s="87"/>
    </row>
    <row r="3658" spans="9:9">
      <c r="I3658" s="87"/>
    </row>
    <row r="3659" spans="9:9">
      <c r="I3659" s="87"/>
    </row>
    <row r="3660" spans="9:9">
      <c r="I3660" s="87"/>
    </row>
    <row r="3661" spans="9:9">
      <c r="I3661" s="87"/>
    </row>
    <row r="3662" spans="9:9">
      <c r="I3662" s="87"/>
    </row>
    <row r="3663" spans="9:9">
      <c r="I3663" s="87"/>
    </row>
    <row r="3664" spans="9:9">
      <c r="I3664" s="87"/>
    </row>
    <row r="3665" spans="9:9">
      <c r="I3665" s="87"/>
    </row>
    <row r="3666" spans="9:9">
      <c r="I3666" s="87"/>
    </row>
    <row r="3667" spans="9:9">
      <c r="I3667" s="87"/>
    </row>
    <row r="3668" spans="9:9">
      <c r="I3668" s="87"/>
    </row>
    <row r="3669" spans="9:9">
      <c r="I3669" s="87"/>
    </row>
    <row r="3670" spans="9:9">
      <c r="I3670" s="87"/>
    </row>
    <row r="3671" spans="9:9">
      <c r="I3671" s="87"/>
    </row>
    <row r="3672" spans="9:9">
      <c r="I3672" s="87"/>
    </row>
    <row r="3673" spans="9:9">
      <c r="I3673" s="87"/>
    </row>
    <row r="3674" spans="9:9">
      <c r="I3674" s="87"/>
    </row>
    <row r="3675" spans="9:9">
      <c r="I3675" s="87"/>
    </row>
    <row r="3676" spans="9:9">
      <c r="I3676" s="87"/>
    </row>
    <row r="3677" spans="9:9">
      <c r="I3677" s="87"/>
    </row>
    <row r="3678" spans="9:9">
      <c r="I3678" s="87"/>
    </row>
    <row r="3679" spans="9:9">
      <c r="I3679" s="87"/>
    </row>
    <row r="3680" spans="9:9">
      <c r="I3680" s="87"/>
    </row>
    <row r="3681" spans="9:9">
      <c r="I3681" s="87"/>
    </row>
    <row r="3682" spans="9:9">
      <c r="I3682" s="87"/>
    </row>
    <row r="3683" spans="9:9">
      <c r="I3683" s="87"/>
    </row>
    <row r="3684" spans="9:9">
      <c r="I3684" s="87"/>
    </row>
    <row r="3685" spans="9:9">
      <c r="I3685" s="87"/>
    </row>
    <row r="3686" spans="9:9">
      <c r="I3686" s="87"/>
    </row>
    <row r="3687" spans="9:9">
      <c r="I3687" s="87"/>
    </row>
    <row r="3688" spans="9:9">
      <c r="I3688" s="87"/>
    </row>
    <row r="3689" spans="9:9">
      <c r="I3689" s="87"/>
    </row>
    <row r="3690" spans="9:9">
      <c r="I3690" s="87"/>
    </row>
    <row r="3691" spans="9:9">
      <c r="I3691" s="87"/>
    </row>
    <row r="3692" spans="9:9">
      <c r="I3692" s="87"/>
    </row>
    <row r="3693" spans="9:9">
      <c r="I3693" s="87"/>
    </row>
    <row r="3694" spans="9:9">
      <c r="I3694" s="87"/>
    </row>
    <row r="3695" spans="9:9">
      <c r="I3695" s="87"/>
    </row>
    <row r="3696" spans="9:9">
      <c r="I3696" s="87"/>
    </row>
    <row r="3697" spans="9:9">
      <c r="I3697" s="87"/>
    </row>
    <row r="3698" spans="9:9">
      <c r="I3698" s="87"/>
    </row>
    <row r="3699" spans="9:9">
      <c r="I3699" s="87"/>
    </row>
    <row r="3700" spans="9:9">
      <c r="I3700" s="87"/>
    </row>
    <row r="3701" spans="9:9">
      <c r="I3701" s="87"/>
    </row>
    <row r="3702" spans="9:9">
      <c r="I3702" s="87"/>
    </row>
    <row r="3703" spans="9:9">
      <c r="I3703" s="87"/>
    </row>
    <row r="3704" spans="9:9">
      <c r="I3704" s="87"/>
    </row>
    <row r="3705" spans="9:9">
      <c r="I3705" s="87"/>
    </row>
    <row r="3706" spans="9:9">
      <c r="I3706" s="87"/>
    </row>
    <row r="3707" spans="9:9">
      <c r="I3707" s="87"/>
    </row>
    <row r="3708" spans="9:9">
      <c r="I3708" s="87"/>
    </row>
    <row r="3709" spans="9:9">
      <c r="I3709" s="87"/>
    </row>
    <row r="3710" spans="9:9">
      <c r="I3710" s="87"/>
    </row>
    <row r="3711" spans="9:9">
      <c r="I3711" s="87"/>
    </row>
    <row r="3712" spans="9:9">
      <c r="I3712" s="87"/>
    </row>
    <row r="3713" spans="9:9">
      <c r="I3713" s="87"/>
    </row>
    <row r="3714" spans="9:9">
      <c r="I3714" s="87"/>
    </row>
    <row r="3715" spans="9:9">
      <c r="I3715" s="87"/>
    </row>
    <row r="3716" spans="9:9">
      <c r="I3716" s="87"/>
    </row>
    <row r="3717" spans="9:9">
      <c r="I3717" s="87"/>
    </row>
    <row r="3718" spans="9:9">
      <c r="I3718" s="87"/>
    </row>
    <row r="3719" spans="9:9">
      <c r="I3719" s="87"/>
    </row>
    <row r="3720" spans="9:9">
      <c r="I3720" s="87"/>
    </row>
    <row r="3721" spans="9:9">
      <c r="I3721" s="87"/>
    </row>
    <row r="3722" spans="9:9">
      <c r="I3722" s="87"/>
    </row>
    <row r="3723" spans="9:9">
      <c r="I3723" s="87"/>
    </row>
    <row r="3724" spans="9:9">
      <c r="I3724" s="87"/>
    </row>
    <row r="3725" spans="9:9">
      <c r="I3725" s="87"/>
    </row>
    <row r="3726" spans="9:9">
      <c r="I3726" s="87"/>
    </row>
    <row r="3727" spans="9:9">
      <c r="I3727" s="87"/>
    </row>
    <row r="3728" spans="9:9">
      <c r="I3728" s="87"/>
    </row>
    <row r="3729" spans="9:9">
      <c r="I3729" s="87"/>
    </row>
    <row r="3730" spans="9:9">
      <c r="I3730" s="87"/>
    </row>
    <row r="3731" spans="9:9">
      <c r="I3731" s="87"/>
    </row>
    <row r="3732" spans="9:9">
      <c r="I3732" s="87"/>
    </row>
    <row r="3733" spans="9:9">
      <c r="I3733" s="87"/>
    </row>
    <row r="3734" spans="9:9">
      <c r="I3734" s="87"/>
    </row>
    <row r="3735" spans="9:9">
      <c r="I3735" s="87"/>
    </row>
    <row r="3736" spans="9:9">
      <c r="I3736" s="87"/>
    </row>
    <row r="3737" spans="9:9">
      <c r="I3737" s="87"/>
    </row>
    <row r="3738" spans="9:9">
      <c r="I3738" s="87"/>
    </row>
    <row r="3739" spans="9:9">
      <c r="I3739" s="87"/>
    </row>
    <row r="3740" spans="9:9">
      <c r="I3740" s="87"/>
    </row>
    <row r="3741" spans="9:9">
      <c r="I3741" s="87"/>
    </row>
    <row r="3742" spans="9:9">
      <c r="I3742" s="87"/>
    </row>
    <row r="3743" spans="9:9">
      <c r="I3743" s="87"/>
    </row>
    <row r="3744" spans="9:9">
      <c r="I3744" s="87"/>
    </row>
    <row r="3745" spans="9:9">
      <c r="I3745" s="87"/>
    </row>
    <row r="3746" spans="9:9">
      <c r="I3746" s="87"/>
    </row>
    <row r="3747" spans="9:9">
      <c r="I3747" s="87"/>
    </row>
    <row r="3748" spans="9:9">
      <c r="I3748" s="87"/>
    </row>
    <row r="3749" spans="9:9">
      <c r="I3749" s="87"/>
    </row>
    <row r="3750" spans="9:9">
      <c r="I3750" s="87"/>
    </row>
    <row r="3751" spans="9:9">
      <c r="I3751" s="87"/>
    </row>
    <row r="3752" spans="9:9">
      <c r="I3752" s="87"/>
    </row>
    <row r="3753" spans="9:9">
      <c r="I3753" s="87"/>
    </row>
    <row r="3754" spans="9:9">
      <c r="I3754" s="87"/>
    </row>
    <row r="3755" spans="9:9">
      <c r="I3755" s="87"/>
    </row>
    <row r="3756" spans="9:9">
      <c r="I3756" s="87"/>
    </row>
    <row r="3757" spans="9:9">
      <c r="I3757" s="87"/>
    </row>
    <row r="3758" spans="9:9">
      <c r="I3758" s="87"/>
    </row>
    <row r="3759" spans="9:9">
      <c r="I3759" s="87"/>
    </row>
    <row r="3760" spans="9:9">
      <c r="I3760" s="87"/>
    </row>
    <row r="3761" spans="9:9">
      <c r="I3761" s="87"/>
    </row>
    <row r="3762" spans="9:9">
      <c r="I3762" s="87"/>
    </row>
    <row r="3763" spans="9:9">
      <c r="I3763" s="87"/>
    </row>
    <row r="3764" spans="9:9">
      <c r="I3764" s="87"/>
    </row>
    <row r="3765" spans="9:9">
      <c r="I3765" s="87"/>
    </row>
    <row r="3766" spans="9:9">
      <c r="I3766" s="87"/>
    </row>
    <row r="3767" spans="9:9">
      <c r="I3767" s="87"/>
    </row>
    <row r="3768" spans="9:9">
      <c r="I3768" s="87"/>
    </row>
    <row r="3769" spans="9:9">
      <c r="I3769" s="87"/>
    </row>
    <row r="3770" spans="9:9">
      <c r="I3770" s="87"/>
    </row>
    <row r="3771" spans="9:9">
      <c r="I3771" s="87"/>
    </row>
    <row r="3772" spans="9:9">
      <c r="I3772" s="87"/>
    </row>
    <row r="3773" spans="9:9">
      <c r="I3773" s="87"/>
    </row>
    <row r="3774" spans="9:9">
      <c r="I3774" s="87"/>
    </row>
    <row r="3775" spans="9:9">
      <c r="I3775" s="87"/>
    </row>
    <row r="3776" spans="9:9">
      <c r="I3776" s="87"/>
    </row>
    <row r="3777" spans="9:9">
      <c r="I3777" s="87"/>
    </row>
    <row r="3778" spans="9:9">
      <c r="I3778" s="87"/>
    </row>
    <row r="3779" spans="9:9">
      <c r="I3779" s="87"/>
    </row>
    <row r="3780" spans="9:9">
      <c r="I3780" s="87"/>
    </row>
    <row r="3781" spans="9:9">
      <c r="I3781" s="87"/>
    </row>
    <row r="3782" spans="9:9">
      <c r="I3782" s="87"/>
    </row>
    <row r="3783" spans="9:9">
      <c r="I3783" s="87"/>
    </row>
    <row r="3784" spans="9:9">
      <c r="I3784" s="87"/>
    </row>
    <row r="3785" spans="9:9">
      <c r="I3785" s="87"/>
    </row>
    <row r="3786" spans="9:9">
      <c r="I3786" s="87"/>
    </row>
    <row r="3787" spans="9:9">
      <c r="I3787" s="87"/>
    </row>
    <row r="3788" spans="9:9">
      <c r="I3788" s="87"/>
    </row>
    <row r="3789" spans="9:9">
      <c r="I3789" s="87"/>
    </row>
    <row r="3790" spans="9:9">
      <c r="I3790" s="87"/>
    </row>
    <row r="3791" spans="9:9">
      <c r="I3791" s="87"/>
    </row>
    <row r="3792" spans="9:9">
      <c r="I3792" s="87"/>
    </row>
    <row r="3793" spans="9:9">
      <c r="I3793" s="87"/>
    </row>
    <row r="3794" spans="9:9">
      <c r="I3794" s="87"/>
    </row>
    <row r="3795" spans="9:9">
      <c r="I3795" s="87"/>
    </row>
    <row r="3796" spans="9:9">
      <c r="I3796" s="87"/>
    </row>
    <row r="3797" spans="9:9">
      <c r="I3797" s="87"/>
    </row>
    <row r="3798" spans="9:9">
      <c r="I3798" s="87"/>
    </row>
    <row r="3799" spans="9:9">
      <c r="I3799" s="87"/>
    </row>
    <row r="3800" spans="9:9">
      <c r="I3800" s="87"/>
    </row>
    <row r="3801" spans="9:9">
      <c r="I3801" s="87"/>
    </row>
    <row r="3802" spans="9:9">
      <c r="I3802" s="87"/>
    </row>
    <row r="3803" spans="9:9">
      <c r="I3803" s="87"/>
    </row>
    <row r="3804" spans="9:9">
      <c r="I3804" s="87"/>
    </row>
    <row r="3805" spans="9:9">
      <c r="I3805" s="87"/>
    </row>
    <row r="3806" spans="9:9">
      <c r="I3806" s="87"/>
    </row>
    <row r="3807" spans="9:9">
      <c r="I3807" s="87"/>
    </row>
    <row r="3808" spans="9:9">
      <c r="I3808" s="87"/>
    </row>
    <row r="3809" spans="9:9">
      <c r="I3809" s="87"/>
    </row>
    <row r="3810" spans="9:9">
      <c r="I3810" s="87"/>
    </row>
    <row r="3811" spans="9:9">
      <c r="I3811" s="87"/>
    </row>
    <row r="3812" spans="9:9">
      <c r="I3812" s="87"/>
    </row>
    <row r="3813" spans="9:9">
      <c r="I3813" s="87"/>
    </row>
    <row r="3814" spans="9:9">
      <c r="I3814" s="87"/>
    </row>
    <row r="3815" spans="9:9">
      <c r="I3815" s="87"/>
    </row>
    <row r="3816" spans="9:9">
      <c r="I3816" s="87"/>
    </row>
    <row r="3817" spans="9:9">
      <c r="I3817" s="87"/>
    </row>
    <row r="3818" spans="9:9">
      <c r="I3818" s="87"/>
    </row>
    <row r="3819" spans="9:9">
      <c r="I3819" s="87"/>
    </row>
    <row r="3820" spans="9:9">
      <c r="I3820" s="87"/>
    </row>
    <row r="3821" spans="9:9">
      <c r="I3821" s="87"/>
    </row>
    <row r="3822" spans="9:9">
      <c r="I3822" s="87"/>
    </row>
    <row r="3823" spans="9:9">
      <c r="I3823" s="87"/>
    </row>
    <row r="3824" spans="9:9">
      <c r="I3824" s="87"/>
    </row>
    <row r="3825" spans="9:9">
      <c r="I3825" s="87"/>
    </row>
    <row r="3826" spans="9:9">
      <c r="I3826" s="87"/>
    </row>
    <row r="3827" spans="9:9">
      <c r="I3827" s="87"/>
    </row>
    <row r="3828" spans="9:9">
      <c r="I3828" s="87"/>
    </row>
    <row r="3829" spans="9:9">
      <c r="I3829" s="87"/>
    </row>
    <row r="3830" spans="9:9">
      <c r="I3830" s="87"/>
    </row>
    <row r="3831" spans="9:9">
      <c r="I3831" s="87"/>
    </row>
    <row r="3832" spans="9:9">
      <c r="I3832" s="87"/>
    </row>
    <row r="3833" spans="9:9">
      <c r="I3833" s="87"/>
    </row>
    <row r="3834" spans="9:9">
      <c r="I3834" s="87"/>
    </row>
    <row r="3835" spans="9:9">
      <c r="I3835" s="87"/>
    </row>
    <row r="3836" spans="9:9">
      <c r="I3836" s="87"/>
    </row>
    <row r="3837" spans="9:9">
      <c r="I3837" s="87"/>
    </row>
    <row r="3838" spans="9:9">
      <c r="I3838" s="87"/>
    </row>
    <row r="3839" spans="9:9">
      <c r="I3839" s="87"/>
    </row>
    <row r="3840" spans="9:9">
      <c r="I3840" s="87"/>
    </row>
    <row r="3841" spans="9:9">
      <c r="I3841" s="87"/>
    </row>
    <row r="3842" spans="9:9">
      <c r="I3842" s="87"/>
    </row>
    <row r="3843" spans="9:9">
      <c r="I3843" s="87"/>
    </row>
    <row r="3844" spans="9:9">
      <c r="I3844" s="87"/>
    </row>
    <row r="3845" spans="9:9">
      <c r="I3845" s="87"/>
    </row>
    <row r="3846" spans="9:9">
      <c r="I3846" s="87"/>
    </row>
    <row r="3847" spans="9:9">
      <c r="I3847" s="87"/>
    </row>
    <row r="3848" spans="9:9">
      <c r="I3848" s="87"/>
    </row>
    <row r="3849" spans="9:9">
      <c r="I3849" s="87"/>
    </row>
    <row r="3850" spans="9:9">
      <c r="I3850" s="87"/>
    </row>
    <row r="3851" spans="9:9">
      <c r="I3851" s="87"/>
    </row>
    <row r="3852" spans="9:9">
      <c r="I3852" s="87"/>
    </row>
    <row r="3853" spans="9:9">
      <c r="I3853" s="87"/>
    </row>
    <row r="3854" spans="9:9">
      <c r="I3854" s="87"/>
    </row>
    <row r="3855" spans="9:9">
      <c r="I3855" s="87"/>
    </row>
    <row r="3856" spans="9:9">
      <c r="I3856" s="87"/>
    </row>
    <row r="3857" spans="9:9">
      <c r="I3857" s="87"/>
    </row>
    <row r="3858" spans="9:9">
      <c r="I3858" s="87"/>
    </row>
    <row r="3859" spans="9:9">
      <c r="I3859" s="87"/>
    </row>
    <row r="3860" spans="9:9">
      <c r="I3860" s="87"/>
    </row>
    <row r="3861" spans="9:9">
      <c r="I3861" s="87"/>
    </row>
    <row r="3862" spans="9:9">
      <c r="I3862" s="87"/>
    </row>
    <row r="3863" spans="9:9">
      <c r="I3863" s="87"/>
    </row>
    <row r="3864" spans="9:9">
      <c r="I3864" s="87"/>
    </row>
    <row r="3865" spans="9:9">
      <c r="I3865" s="87"/>
    </row>
    <row r="3866" spans="9:9">
      <c r="I3866" s="87"/>
    </row>
    <row r="3867" spans="9:9">
      <c r="I3867" s="87"/>
    </row>
    <row r="3868" spans="9:9">
      <c r="I3868" s="87"/>
    </row>
    <row r="3869" spans="9:9">
      <c r="I3869" s="87"/>
    </row>
    <row r="3870" spans="9:9">
      <c r="I3870" s="87"/>
    </row>
    <row r="3871" spans="9:9">
      <c r="I3871" s="87"/>
    </row>
    <row r="3872" spans="9:9">
      <c r="I3872" s="87"/>
    </row>
    <row r="3873" spans="9:9">
      <c r="I3873" s="87"/>
    </row>
    <row r="3874" spans="9:9">
      <c r="I3874" s="87"/>
    </row>
    <row r="3875" spans="9:9">
      <c r="I3875" s="87"/>
    </row>
    <row r="3876" spans="9:9">
      <c r="I3876" s="87"/>
    </row>
    <row r="3877" spans="9:9">
      <c r="I3877" s="87"/>
    </row>
    <row r="3878" spans="9:9">
      <c r="I3878" s="87"/>
    </row>
    <row r="3879" spans="9:9">
      <c r="I3879" s="87"/>
    </row>
    <row r="3880" spans="9:9">
      <c r="I3880" s="87"/>
    </row>
    <row r="3881" spans="9:9">
      <c r="I3881" s="87"/>
    </row>
    <row r="3882" spans="9:9">
      <c r="I3882" s="87"/>
    </row>
    <row r="3883" spans="9:9">
      <c r="I3883" s="87"/>
    </row>
    <row r="3884" spans="9:9">
      <c r="I3884" s="87"/>
    </row>
    <row r="3885" spans="9:9">
      <c r="I3885" s="87"/>
    </row>
    <row r="3886" spans="9:9">
      <c r="I3886" s="87"/>
    </row>
    <row r="3887" spans="9:9">
      <c r="I3887" s="87"/>
    </row>
    <row r="3888" spans="9:9">
      <c r="I3888" s="87"/>
    </row>
    <row r="3889" spans="9:9">
      <c r="I3889" s="87"/>
    </row>
    <row r="3890" spans="9:9">
      <c r="I3890" s="87"/>
    </row>
    <row r="3891" spans="9:9">
      <c r="I3891" s="87"/>
    </row>
    <row r="3892" spans="9:9">
      <c r="I3892" s="87"/>
    </row>
    <row r="3893" spans="9:9">
      <c r="I3893" s="87"/>
    </row>
    <row r="3894" spans="9:9">
      <c r="I3894" s="87"/>
    </row>
    <row r="3895" spans="9:9">
      <c r="I3895" s="87"/>
    </row>
    <row r="3896" spans="9:9">
      <c r="I3896" s="87"/>
    </row>
    <row r="3897" spans="9:9">
      <c r="I3897" s="87"/>
    </row>
    <row r="3898" spans="9:9">
      <c r="I3898" s="87"/>
    </row>
    <row r="3899" spans="9:9">
      <c r="I3899" s="87"/>
    </row>
    <row r="3900" spans="9:9">
      <c r="I3900" s="87"/>
    </row>
    <row r="3901" spans="9:9">
      <c r="I3901" s="87"/>
    </row>
    <row r="3902" spans="9:9">
      <c r="I3902" s="87"/>
    </row>
    <row r="3903" spans="9:9">
      <c r="I3903" s="87"/>
    </row>
    <row r="3904" spans="9:9">
      <c r="I3904" s="87"/>
    </row>
    <row r="3905" spans="9:9">
      <c r="I3905" s="87"/>
    </row>
    <row r="3906" spans="9:9">
      <c r="I3906" s="87"/>
    </row>
    <row r="3907" spans="9:9">
      <c r="I3907" s="87"/>
    </row>
    <row r="3908" spans="9:9">
      <c r="I3908" s="87"/>
    </row>
    <row r="3909" spans="9:9">
      <c r="I3909" s="87"/>
    </row>
    <row r="3910" spans="9:9">
      <c r="I3910" s="87"/>
    </row>
    <row r="3911" spans="9:9">
      <c r="I3911" s="87"/>
    </row>
    <row r="3912" spans="9:9">
      <c r="I3912" s="87"/>
    </row>
    <row r="3913" spans="9:9">
      <c r="I3913" s="87"/>
    </row>
    <row r="3914" spans="9:9">
      <c r="I3914" s="87"/>
    </row>
    <row r="3915" spans="9:9">
      <c r="I3915" s="87"/>
    </row>
    <row r="3916" spans="9:9">
      <c r="I3916" s="87"/>
    </row>
    <row r="3917" spans="9:9">
      <c r="I3917" s="87"/>
    </row>
    <row r="3918" spans="9:9">
      <c r="I3918" s="87"/>
    </row>
    <row r="3919" spans="9:9">
      <c r="I3919" s="87"/>
    </row>
    <row r="3920" spans="9:9">
      <c r="I3920" s="87"/>
    </row>
    <row r="3921" spans="9:9">
      <c r="I3921" s="87"/>
    </row>
    <row r="3922" spans="9:9">
      <c r="I3922" s="87"/>
    </row>
    <row r="3923" spans="9:9">
      <c r="I3923" s="87"/>
    </row>
    <row r="3924" spans="9:9">
      <c r="I3924" s="87"/>
    </row>
    <row r="3925" spans="9:9">
      <c r="I3925" s="87"/>
    </row>
    <row r="3926" spans="9:9">
      <c r="I3926" s="87"/>
    </row>
    <row r="3927" spans="9:9">
      <c r="I3927" s="87"/>
    </row>
    <row r="3928" spans="9:9">
      <c r="I3928" s="87"/>
    </row>
    <row r="3929" spans="9:9">
      <c r="I3929" s="87"/>
    </row>
    <row r="3930" spans="9:9">
      <c r="I3930" s="87"/>
    </row>
    <row r="3931" spans="9:9">
      <c r="I3931" s="87"/>
    </row>
    <row r="3932" spans="9:9">
      <c r="I3932" s="87"/>
    </row>
    <row r="3933" spans="9:9">
      <c r="I3933" s="87"/>
    </row>
    <row r="3934" spans="9:9">
      <c r="I3934" s="87"/>
    </row>
    <row r="3935" spans="9:9">
      <c r="I3935" s="87"/>
    </row>
    <row r="3936" spans="9:9">
      <c r="I3936" s="87"/>
    </row>
    <row r="3937" spans="9:9">
      <c r="I3937" s="87"/>
    </row>
    <row r="3938" spans="9:9">
      <c r="I3938" s="87"/>
    </row>
    <row r="3939" spans="9:9">
      <c r="I3939" s="87"/>
    </row>
    <row r="3940" spans="9:9">
      <c r="I3940" s="87"/>
    </row>
    <row r="3941" spans="9:9">
      <c r="I3941" s="87"/>
    </row>
    <row r="3942" spans="9:9">
      <c r="I3942" s="87"/>
    </row>
    <row r="3943" spans="9:9">
      <c r="I3943" s="87"/>
    </row>
    <row r="3944" spans="9:9">
      <c r="I3944" s="87"/>
    </row>
    <row r="3945" spans="9:9">
      <c r="I3945" s="87"/>
    </row>
    <row r="3946" spans="9:9">
      <c r="I3946" s="87"/>
    </row>
    <row r="3947" spans="9:9">
      <c r="I3947" s="87"/>
    </row>
    <row r="3948" spans="9:9">
      <c r="I3948" s="87"/>
    </row>
    <row r="3949" spans="9:9">
      <c r="I3949" s="87"/>
    </row>
    <row r="3950" spans="9:9">
      <c r="I3950" s="87"/>
    </row>
    <row r="3951" spans="9:9">
      <c r="I3951" s="87"/>
    </row>
    <row r="3952" spans="9:9">
      <c r="I3952" s="87"/>
    </row>
    <row r="3953" spans="9:9">
      <c r="I3953" s="87"/>
    </row>
    <row r="3954" spans="9:9">
      <c r="I3954" s="87"/>
    </row>
    <row r="3955" spans="9:9">
      <c r="I3955" s="87"/>
    </row>
    <row r="3956" spans="9:9">
      <c r="I3956" s="87"/>
    </row>
    <row r="3957" spans="9:9">
      <c r="I3957" s="87"/>
    </row>
    <row r="3958" spans="9:9">
      <c r="I3958" s="87"/>
    </row>
    <row r="3959" spans="9:9">
      <c r="I3959" s="87"/>
    </row>
    <row r="3960" spans="9:9">
      <c r="I3960" s="87"/>
    </row>
    <row r="3961" spans="9:9">
      <c r="I3961" s="87"/>
    </row>
    <row r="3962" spans="9:9">
      <c r="I3962" s="87"/>
    </row>
    <row r="3963" spans="9:9">
      <c r="I3963" s="87"/>
    </row>
    <row r="3964" spans="9:9">
      <c r="I3964" s="87"/>
    </row>
    <row r="3965" spans="9:9">
      <c r="I3965" s="87"/>
    </row>
    <row r="3966" spans="9:9">
      <c r="I3966" s="87"/>
    </row>
    <row r="3967" spans="9:9">
      <c r="I3967" s="87"/>
    </row>
    <row r="3968" spans="9:9">
      <c r="I3968" s="87"/>
    </row>
    <row r="3969" spans="9:9">
      <c r="I3969" s="87"/>
    </row>
    <row r="3970" spans="9:9">
      <c r="I3970" s="87"/>
    </row>
    <row r="3971" spans="9:9">
      <c r="I3971" s="87"/>
    </row>
    <row r="3972" spans="9:9">
      <c r="I3972" s="87"/>
    </row>
    <row r="3973" spans="9:9">
      <c r="I3973" s="87"/>
    </row>
    <row r="3974" spans="9:9">
      <c r="I3974" s="87"/>
    </row>
    <row r="3975" spans="9:9">
      <c r="I3975" s="87"/>
    </row>
    <row r="3976" spans="9:9">
      <c r="I3976" s="87"/>
    </row>
    <row r="3977" spans="9:9">
      <c r="I3977" s="87"/>
    </row>
    <row r="3978" spans="9:9">
      <c r="I3978" s="87"/>
    </row>
    <row r="3979" spans="9:9">
      <c r="I3979" s="87"/>
    </row>
    <row r="3980" spans="9:9">
      <c r="I3980" s="87"/>
    </row>
    <row r="3981" spans="9:9">
      <c r="I3981" s="87"/>
    </row>
    <row r="3982" spans="9:9">
      <c r="I3982" s="87"/>
    </row>
    <row r="3983" spans="9:9">
      <c r="I3983" s="87"/>
    </row>
    <row r="3984" spans="9:9">
      <c r="I3984" s="87"/>
    </row>
    <row r="3985" spans="9:9">
      <c r="I3985" s="87"/>
    </row>
    <row r="3986" spans="9:9">
      <c r="I3986" s="87"/>
    </row>
    <row r="3987" spans="9:9">
      <c r="I3987" s="87"/>
    </row>
    <row r="3988" spans="9:9">
      <c r="I3988" s="87"/>
    </row>
    <row r="3989" spans="9:9">
      <c r="I3989" s="87"/>
    </row>
    <row r="3990" spans="9:9">
      <c r="I3990" s="87"/>
    </row>
    <row r="3991" spans="9:9">
      <c r="I3991" s="87"/>
    </row>
    <row r="3992" spans="9:9">
      <c r="I3992" s="87"/>
    </row>
    <row r="3993" spans="9:9">
      <c r="I3993" s="87"/>
    </row>
    <row r="3994" spans="9:9">
      <c r="I3994" s="87"/>
    </row>
    <row r="3995" spans="9:9">
      <c r="I3995" s="87"/>
    </row>
    <row r="3996" spans="9:9">
      <c r="I3996" s="87"/>
    </row>
    <row r="3997" spans="9:9">
      <c r="I3997" s="87"/>
    </row>
    <row r="3998" spans="9:9">
      <c r="I3998" s="87"/>
    </row>
    <row r="3999" spans="9:9">
      <c r="I3999" s="87"/>
    </row>
    <row r="4000" spans="9:9">
      <c r="I4000" s="87"/>
    </row>
    <row r="4001" spans="9:9">
      <c r="I4001" s="87"/>
    </row>
    <row r="4002" spans="9:9">
      <c r="I4002" s="87"/>
    </row>
    <row r="4003" spans="9:9">
      <c r="I4003" s="87"/>
    </row>
    <row r="4004" spans="9:9">
      <c r="I4004" s="87"/>
    </row>
    <row r="4005" spans="9:9">
      <c r="I4005" s="87"/>
    </row>
    <row r="4006" spans="9:9">
      <c r="I4006" s="87"/>
    </row>
    <row r="4007" spans="9:9">
      <c r="I4007" s="87"/>
    </row>
    <row r="4008" spans="9:9">
      <c r="I4008" s="87"/>
    </row>
    <row r="4009" spans="9:9">
      <c r="I4009" s="87"/>
    </row>
    <row r="4010" spans="9:9">
      <c r="I4010" s="87"/>
    </row>
    <row r="4011" spans="9:9">
      <c r="I4011" s="87"/>
    </row>
    <row r="4012" spans="9:9">
      <c r="I4012" s="87"/>
    </row>
    <row r="4013" spans="9:9">
      <c r="I4013" s="87"/>
    </row>
    <row r="4014" spans="9:9">
      <c r="I4014" s="87"/>
    </row>
    <row r="4015" spans="9:9">
      <c r="I4015" s="87"/>
    </row>
    <row r="4016" spans="9:9">
      <c r="I4016" s="87"/>
    </row>
    <row r="4017" spans="9:9">
      <c r="I4017" s="87"/>
    </row>
    <row r="4018" spans="9:9">
      <c r="I4018" s="87"/>
    </row>
    <row r="4019" spans="9:9">
      <c r="I4019" s="87"/>
    </row>
    <row r="4020" spans="9:9">
      <c r="I4020" s="87"/>
    </row>
    <row r="4021" spans="9:9">
      <c r="I4021" s="87"/>
    </row>
    <row r="4022" spans="9:9">
      <c r="I4022" s="87"/>
    </row>
    <row r="4023" spans="9:9">
      <c r="I4023" s="87"/>
    </row>
    <row r="4024" spans="9:9">
      <c r="I4024" s="87"/>
    </row>
    <row r="4025" spans="9:9">
      <c r="I4025" s="87"/>
    </row>
    <row r="4026" spans="9:9">
      <c r="I4026" s="87"/>
    </row>
    <row r="4027" spans="9:9">
      <c r="I4027" s="87"/>
    </row>
    <row r="4028" spans="9:9">
      <c r="I4028" s="87"/>
    </row>
    <row r="4029" spans="9:9">
      <c r="I4029" s="87"/>
    </row>
    <row r="4030" spans="9:9">
      <c r="I4030" s="87"/>
    </row>
    <row r="4031" spans="9:9">
      <c r="I4031" s="87"/>
    </row>
    <row r="4032" spans="9:9">
      <c r="I4032" s="87"/>
    </row>
    <row r="4033" spans="9:9">
      <c r="I4033" s="87"/>
    </row>
    <row r="4034" spans="9:9">
      <c r="I4034" s="87"/>
    </row>
    <row r="4035" spans="9:9">
      <c r="I4035" s="87"/>
    </row>
    <row r="4036" spans="9:9">
      <c r="I4036" s="87"/>
    </row>
    <row r="4037" spans="9:9">
      <c r="I4037" s="87"/>
    </row>
    <row r="4038" spans="9:9">
      <c r="I4038" s="87"/>
    </row>
    <row r="4039" spans="9:9">
      <c r="I4039" s="87"/>
    </row>
    <row r="4040" spans="9:9">
      <c r="I4040" s="87"/>
    </row>
    <row r="4041" spans="9:9">
      <c r="I4041" s="87"/>
    </row>
    <row r="4042" spans="9:9">
      <c r="I4042" s="87"/>
    </row>
    <row r="4043" spans="9:9">
      <c r="I4043" s="87"/>
    </row>
    <row r="4044" spans="9:9">
      <c r="I4044" s="87"/>
    </row>
    <row r="4045" spans="9:9">
      <c r="I4045" s="87"/>
    </row>
    <row r="4046" spans="9:9">
      <c r="I4046" s="87"/>
    </row>
    <row r="4047" spans="9:9">
      <c r="I4047" s="87"/>
    </row>
    <row r="4048" spans="9:9">
      <c r="I4048" s="87"/>
    </row>
    <row r="4049" spans="9:9">
      <c r="I4049" s="87"/>
    </row>
    <row r="4050" spans="9:9">
      <c r="I4050" s="87"/>
    </row>
    <row r="4051" spans="9:9">
      <c r="I4051" s="87"/>
    </row>
    <row r="4052" spans="9:9">
      <c r="I4052" s="87"/>
    </row>
    <row r="4053" spans="9:9">
      <c r="I4053" s="87"/>
    </row>
    <row r="4054" spans="9:9">
      <c r="I4054" s="87"/>
    </row>
    <row r="4055" spans="9:9">
      <c r="I4055" s="87"/>
    </row>
    <row r="4056" spans="9:9">
      <c r="I4056" s="87"/>
    </row>
    <row r="4057" spans="9:9">
      <c r="I4057" s="87"/>
    </row>
    <row r="4058" spans="9:9">
      <c r="I4058" s="87"/>
    </row>
    <row r="4059" spans="9:9">
      <c r="I4059" s="87"/>
    </row>
    <row r="4060" spans="9:9">
      <c r="I4060" s="87"/>
    </row>
    <row r="4061" spans="9:9">
      <c r="I4061" s="87"/>
    </row>
    <row r="4062" spans="9:9">
      <c r="I4062" s="87"/>
    </row>
    <row r="4063" spans="9:9">
      <c r="I4063" s="87"/>
    </row>
    <row r="4064" spans="9:9">
      <c r="I4064" s="87"/>
    </row>
    <row r="4065" spans="9:9">
      <c r="I4065" s="87"/>
    </row>
    <row r="4066" spans="9:9">
      <c r="I4066" s="87"/>
    </row>
    <row r="4067" spans="9:9">
      <c r="I4067" s="87"/>
    </row>
    <row r="4068" spans="9:9">
      <c r="I4068" s="87"/>
    </row>
    <row r="4069" spans="9:9">
      <c r="I4069" s="87"/>
    </row>
    <row r="4070" spans="9:9">
      <c r="I4070" s="87"/>
    </row>
    <row r="4071" spans="9:9">
      <c r="I4071" s="87"/>
    </row>
    <row r="4072" spans="9:9">
      <c r="I4072" s="87"/>
    </row>
    <row r="4073" spans="9:9">
      <c r="I4073" s="87"/>
    </row>
    <row r="4074" spans="9:9">
      <c r="I4074" s="87"/>
    </row>
    <row r="4075" spans="9:9">
      <c r="I4075" s="87"/>
    </row>
    <row r="4076" spans="9:9">
      <c r="I4076" s="87"/>
    </row>
    <row r="4077" spans="9:9">
      <c r="I4077" s="87"/>
    </row>
    <row r="4078" spans="9:9">
      <c r="I4078" s="87"/>
    </row>
    <row r="4079" spans="9:9">
      <c r="I4079" s="87"/>
    </row>
    <row r="4080" spans="9:9">
      <c r="I4080" s="87"/>
    </row>
    <row r="4081" spans="9:9">
      <c r="I4081" s="87"/>
    </row>
    <row r="4082" spans="9:9">
      <c r="I4082" s="87"/>
    </row>
    <row r="4083" spans="9:9">
      <c r="I4083" s="87"/>
    </row>
    <row r="4084" spans="9:9">
      <c r="I4084" s="87"/>
    </row>
    <row r="4085" spans="9:9">
      <c r="I4085" s="87"/>
    </row>
    <row r="4086" spans="9:9">
      <c r="I4086" s="87"/>
    </row>
    <row r="4087" spans="9:9">
      <c r="I4087" s="87"/>
    </row>
    <row r="4088" spans="9:9">
      <c r="I4088" s="87"/>
    </row>
    <row r="4089" spans="9:9">
      <c r="I4089" s="87"/>
    </row>
    <row r="4090" spans="9:9">
      <c r="I4090" s="87"/>
    </row>
    <row r="4091" spans="9:9">
      <c r="I4091" s="87"/>
    </row>
    <row r="4092" spans="9:9">
      <c r="I4092" s="87"/>
    </row>
    <row r="4093" spans="9:9">
      <c r="I4093" s="87"/>
    </row>
    <row r="4094" spans="9:9">
      <c r="I4094" s="87"/>
    </row>
    <row r="4095" spans="9:9">
      <c r="I4095" s="87"/>
    </row>
    <row r="4096" spans="9:9">
      <c r="I4096" s="87"/>
    </row>
    <row r="4097" spans="9:9">
      <c r="I4097" s="87"/>
    </row>
    <row r="4098" spans="9:9">
      <c r="I4098" s="87"/>
    </row>
    <row r="4099" spans="9:9">
      <c r="I4099" s="87"/>
    </row>
    <row r="4100" spans="9:9">
      <c r="I4100" s="87"/>
    </row>
    <row r="4101" spans="9:9">
      <c r="I4101" s="87"/>
    </row>
    <row r="4102" spans="9:9">
      <c r="I4102" s="87"/>
    </row>
    <row r="4103" spans="9:9">
      <c r="I4103" s="87"/>
    </row>
    <row r="4104" spans="9:9">
      <c r="I4104" s="87"/>
    </row>
    <row r="4105" spans="9:9">
      <c r="I4105" s="87"/>
    </row>
    <row r="4106" spans="9:9">
      <c r="I4106" s="87"/>
    </row>
    <row r="4107" spans="9:9">
      <c r="I4107" s="87"/>
    </row>
    <row r="4108" spans="9:9">
      <c r="I4108" s="87"/>
    </row>
    <row r="4109" spans="9:9">
      <c r="I4109" s="87"/>
    </row>
    <row r="4110" spans="9:9">
      <c r="I4110" s="87"/>
    </row>
    <row r="4111" spans="9:9">
      <c r="I4111" s="87"/>
    </row>
    <row r="4112" spans="9:9">
      <c r="I4112" s="87"/>
    </row>
    <row r="4113" spans="9:9">
      <c r="I4113" s="87"/>
    </row>
    <row r="4114" spans="9:9">
      <c r="I4114" s="87"/>
    </row>
    <row r="4115" spans="9:9">
      <c r="I4115" s="87"/>
    </row>
    <row r="4116" spans="9:9">
      <c r="I4116" s="87"/>
    </row>
    <row r="4117" spans="9:9">
      <c r="I4117" s="87"/>
    </row>
    <row r="4118" spans="9:9">
      <c r="I4118" s="87"/>
    </row>
    <row r="4119" spans="9:9">
      <c r="I4119" s="87"/>
    </row>
    <row r="4120" spans="9:9">
      <c r="I4120" s="87"/>
    </row>
    <row r="4121" spans="9:9">
      <c r="I4121" s="87"/>
    </row>
    <row r="4122" spans="9:9">
      <c r="I4122" s="87"/>
    </row>
    <row r="4123" spans="9:9">
      <c r="I4123" s="87"/>
    </row>
    <row r="4124" spans="9:9">
      <c r="I4124" s="87"/>
    </row>
    <row r="4125" spans="9:9">
      <c r="I4125" s="87"/>
    </row>
    <row r="4126" spans="9:9">
      <c r="I4126" s="87"/>
    </row>
    <row r="4127" spans="9:9">
      <c r="I4127" s="87"/>
    </row>
    <row r="4128" spans="9:9">
      <c r="I4128" s="87"/>
    </row>
    <row r="4129" spans="9:9">
      <c r="I4129" s="87"/>
    </row>
    <row r="4130" spans="9:9">
      <c r="I4130" s="87"/>
    </row>
    <row r="4131" spans="9:9">
      <c r="I4131" s="87"/>
    </row>
    <row r="4132" spans="9:9">
      <c r="I4132" s="87"/>
    </row>
    <row r="4133" spans="9:9">
      <c r="I4133" s="87"/>
    </row>
    <row r="4134" spans="9:9">
      <c r="I4134" s="87"/>
    </row>
    <row r="4135" spans="9:9">
      <c r="I4135" s="87"/>
    </row>
    <row r="4136" spans="9:9">
      <c r="I4136" s="87"/>
    </row>
    <row r="4137" spans="9:9">
      <c r="I4137" s="87"/>
    </row>
    <row r="4138" spans="9:9">
      <c r="I4138" s="87"/>
    </row>
    <row r="4139" spans="9:9">
      <c r="I4139" s="87"/>
    </row>
    <row r="4140" spans="9:9">
      <c r="I4140" s="87"/>
    </row>
    <row r="4141" spans="9:9">
      <c r="I4141" s="87"/>
    </row>
    <row r="4142" spans="9:9">
      <c r="I4142" s="87"/>
    </row>
    <row r="4143" spans="9:9">
      <c r="I4143" s="87"/>
    </row>
    <row r="4144" spans="9:9">
      <c r="I4144" s="87"/>
    </row>
    <row r="4145" spans="9:9">
      <c r="I4145" s="87"/>
    </row>
    <row r="4146" spans="9:9">
      <c r="I4146" s="87"/>
    </row>
    <row r="4147" spans="9:9">
      <c r="I4147" s="87"/>
    </row>
    <row r="4148" spans="9:9">
      <c r="I4148" s="87"/>
    </row>
    <row r="4149" spans="9:9">
      <c r="I4149" s="87"/>
    </row>
    <row r="4150" spans="9:9">
      <c r="I4150" s="87"/>
    </row>
    <row r="4151" spans="9:9">
      <c r="I4151" s="87"/>
    </row>
    <row r="4152" spans="9:9">
      <c r="I4152" s="87"/>
    </row>
    <row r="4153" spans="9:9">
      <c r="I4153" s="87"/>
    </row>
    <row r="4154" spans="9:9">
      <c r="I4154" s="87"/>
    </row>
    <row r="4155" spans="9:9">
      <c r="I4155" s="87"/>
    </row>
    <row r="4156" spans="9:9">
      <c r="I4156" s="87"/>
    </row>
    <row r="4157" spans="9:9">
      <c r="I4157" s="87"/>
    </row>
    <row r="4158" spans="9:9">
      <c r="I4158" s="87"/>
    </row>
    <row r="4159" spans="9:9">
      <c r="I4159" s="87"/>
    </row>
    <row r="4160" spans="9:9">
      <c r="I4160" s="87"/>
    </row>
    <row r="4161" spans="9:9">
      <c r="I4161" s="87"/>
    </row>
    <row r="4162" spans="9:9">
      <c r="I4162" s="87"/>
    </row>
    <row r="4163" spans="9:9">
      <c r="I4163" s="87"/>
    </row>
    <row r="4164" spans="9:9">
      <c r="I4164" s="87"/>
    </row>
    <row r="4165" spans="9:9">
      <c r="I4165" s="87"/>
    </row>
    <row r="4166" spans="9:9">
      <c r="I4166" s="87"/>
    </row>
    <row r="4167" spans="9:9">
      <c r="I4167" s="87"/>
    </row>
    <row r="4168" spans="9:9">
      <c r="I4168" s="87"/>
    </row>
    <row r="4169" spans="9:9">
      <c r="I4169" s="87"/>
    </row>
    <row r="4170" spans="9:9">
      <c r="I4170" s="87"/>
    </row>
    <row r="4171" spans="9:9">
      <c r="I4171" s="87"/>
    </row>
    <row r="4172" spans="9:9">
      <c r="I4172" s="87"/>
    </row>
    <row r="4173" spans="9:9">
      <c r="I4173" s="87"/>
    </row>
    <row r="4174" spans="9:9">
      <c r="I4174" s="87"/>
    </row>
    <row r="4175" spans="9:9">
      <c r="I4175" s="87"/>
    </row>
    <row r="4176" spans="9:9">
      <c r="I4176" s="87"/>
    </row>
    <row r="4177" spans="9:9">
      <c r="I4177" s="87"/>
    </row>
    <row r="4178" spans="9:9">
      <c r="I4178" s="87"/>
    </row>
    <row r="4179" spans="9:9">
      <c r="I4179" s="87"/>
    </row>
    <row r="4180" spans="9:9">
      <c r="I4180" s="87"/>
    </row>
    <row r="4181" spans="9:9">
      <c r="I4181" s="87"/>
    </row>
    <row r="4182" spans="9:9">
      <c r="I4182" s="87"/>
    </row>
    <row r="4183" spans="9:9">
      <c r="I4183" s="87"/>
    </row>
    <row r="4184" spans="9:9">
      <c r="I4184" s="87"/>
    </row>
    <row r="4185" spans="9:9">
      <c r="I4185" s="87"/>
    </row>
    <row r="4186" spans="9:9">
      <c r="I4186" s="87"/>
    </row>
    <row r="4187" spans="9:9">
      <c r="I4187" s="87"/>
    </row>
    <row r="4188" spans="9:9">
      <c r="I4188" s="87"/>
    </row>
    <row r="4189" spans="9:9">
      <c r="I4189" s="87"/>
    </row>
    <row r="4190" spans="9:9">
      <c r="I4190" s="87"/>
    </row>
    <row r="4191" spans="9:9">
      <c r="I4191" s="87"/>
    </row>
    <row r="4192" spans="9:9">
      <c r="I4192" s="87"/>
    </row>
    <row r="4193" spans="9:9">
      <c r="I4193" s="87"/>
    </row>
    <row r="4194" spans="9:9">
      <c r="I4194" s="87"/>
    </row>
    <row r="4195" spans="9:9">
      <c r="I4195" s="87"/>
    </row>
    <row r="4196" spans="9:9">
      <c r="I4196" s="87"/>
    </row>
    <row r="4197" spans="9:9">
      <c r="I4197" s="87"/>
    </row>
    <row r="4198" spans="9:9">
      <c r="I4198" s="87"/>
    </row>
    <row r="4199" spans="9:9">
      <c r="I4199" s="87"/>
    </row>
    <row r="4200" spans="9:9">
      <c r="I4200" s="87"/>
    </row>
    <row r="4201" spans="9:9">
      <c r="I4201" s="87"/>
    </row>
    <row r="4202" spans="9:9">
      <c r="I4202" s="87"/>
    </row>
    <row r="4203" spans="9:9">
      <c r="I4203" s="87"/>
    </row>
    <row r="4204" spans="9:9">
      <c r="I4204" s="87"/>
    </row>
    <row r="4205" spans="9:9">
      <c r="I4205" s="87"/>
    </row>
    <row r="4206" spans="9:9">
      <c r="I4206" s="87"/>
    </row>
    <row r="4207" spans="9:9">
      <c r="I4207" s="87"/>
    </row>
    <row r="4208" spans="9:9">
      <c r="I4208" s="87"/>
    </row>
    <row r="4209" spans="9:9">
      <c r="I4209" s="87"/>
    </row>
    <row r="4210" spans="9:9">
      <c r="I4210" s="87"/>
    </row>
    <row r="4211" spans="9:9">
      <c r="I4211" s="87"/>
    </row>
    <row r="4212" spans="9:9">
      <c r="I4212" s="87"/>
    </row>
    <row r="4213" spans="9:9">
      <c r="I4213" s="87"/>
    </row>
    <row r="4214" spans="9:9">
      <c r="I4214" s="87"/>
    </row>
    <row r="4215" spans="9:9">
      <c r="I4215" s="87"/>
    </row>
    <row r="4216" spans="9:9">
      <c r="I4216" s="87"/>
    </row>
    <row r="4217" spans="9:9">
      <c r="I4217" s="87"/>
    </row>
    <row r="4218" spans="9:9">
      <c r="I4218" s="87"/>
    </row>
    <row r="4219" spans="9:9">
      <c r="I4219" s="87"/>
    </row>
    <row r="4220" spans="9:9">
      <c r="I4220" s="87"/>
    </row>
    <row r="4221" spans="9:9">
      <c r="I4221" s="87"/>
    </row>
    <row r="4222" spans="9:9">
      <c r="I4222" s="87"/>
    </row>
    <row r="4223" spans="9:9">
      <c r="I4223" s="87"/>
    </row>
    <row r="4224" spans="9:9">
      <c r="I4224" s="87"/>
    </row>
    <row r="4225" spans="9:9">
      <c r="I4225" s="87"/>
    </row>
    <row r="4226" spans="9:9">
      <c r="I4226" s="87"/>
    </row>
    <row r="4227" spans="9:9">
      <c r="I4227" s="87"/>
    </row>
    <row r="4228" spans="9:9">
      <c r="I4228" s="87"/>
    </row>
    <row r="4229" spans="9:9">
      <c r="I4229" s="87"/>
    </row>
    <row r="4230" spans="9:9">
      <c r="I4230" s="87"/>
    </row>
    <row r="4231" spans="9:9">
      <c r="I4231" s="87"/>
    </row>
    <row r="4232" spans="9:9">
      <c r="I4232" s="87"/>
    </row>
    <row r="4233" spans="9:9">
      <c r="I4233" s="87"/>
    </row>
    <row r="4234" spans="9:9">
      <c r="I4234" s="87"/>
    </row>
    <row r="4235" spans="9:9">
      <c r="I4235" s="87"/>
    </row>
    <row r="4236" spans="9:9">
      <c r="I4236" s="87"/>
    </row>
    <row r="4237" spans="9:9">
      <c r="I4237" s="87"/>
    </row>
    <row r="4238" spans="9:9">
      <c r="I4238" s="87"/>
    </row>
    <row r="4239" spans="9:9">
      <c r="I4239" s="87"/>
    </row>
    <row r="4240" spans="9:9">
      <c r="I4240" s="87"/>
    </row>
    <row r="4241" spans="9:9">
      <c r="I4241" s="87"/>
    </row>
    <row r="4242" spans="9:9">
      <c r="I4242" s="87"/>
    </row>
    <row r="4243" spans="9:9">
      <c r="I4243" s="87"/>
    </row>
    <row r="4244" spans="9:9">
      <c r="I4244" s="87"/>
    </row>
    <row r="4245" spans="9:9">
      <c r="I4245" s="87"/>
    </row>
    <row r="4246" spans="9:9">
      <c r="I4246" s="87"/>
    </row>
    <row r="4247" spans="9:9">
      <c r="I4247" s="87"/>
    </row>
    <row r="4248" spans="9:9">
      <c r="I4248" s="87"/>
    </row>
    <row r="4249" spans="9:9">
      <c r="I4249" s="87"/>
    </row>
    <row r="4250" spans="9:9">
      <c r="I4250" s="87"/>
    </row>
    <row r="4251" spans="9:9">
      <c r="I4251" s="87"/>
    </row>
    <row r="4252" spans="9:9">
      <c r="I4252" s="87"/>
    </row>
    <row r="4253" spans="9:9">
      <c r="I4253" s="87"/>
    </row>
    <row r="4254" spans="9:9">
      <c r="I4254" s="87"/>
    </row>
    <row r="4255" spans="9:9">
      <c r="I4255" s="87"/>
    </row>
    <row r="4256" spans="9:9">
      <c r="I4256" s="87"/>
    </row>
    <row r="4257" spans="9:9">
      <c r="I4257" s="87"/>
    </row>
    <row r="4258" spans="9:9">
      <c r="I4258" s="87"/>
    </row>
    <row r="4259" spans="9:9">
      <c r="I4259" s="87"/>
    </row>
    <row r="4260" spans="9:9">
      <c r="I4260" s="87"/>
    </row>
    <row r="4261" spans="9:9">
      <c r="I4261" s="87"/>
    </row>
    <row r="4262" spans="9:9">
      <c r="I4262" s="87"/>
    </row>
    <row r="4263" spans="9:9">
      <c r="I4263" s="87"/>
    </row>
    <row r="4264" spans="9:9">
      <c r="I4264" s="87"/>
    </row>
    <row r="4265" spans="9:9">
      <c r="I4265" s="87"/>
    </row>
    <row r="4266" spans="9:9">
      <c r="I4266" s="87"/>
    </row>
    <row r="4267" spans="9:9">
      <c r="I4267" s="87"/>
    </row>
    <row r="4268" spans="9:9">
      <c r="I4268" s="87"/>
    </row>
    <row r="4269" spans="9:9">
      <c r="I4269" s="87"/>
    </row>
    <row r="4270" spans="9:9">
      <c r="I4270" s="87"/>
    </row>
    <row r="4271" spans="9:9">
      <c r="I4271" s="87"/>
    </row>
    <row r="4272" spans="9:9">
      <c r="I4272" s="87"/>
    </row>
    <row r="4273" spans="9:9">
      <c r="I4273" s="87"/>
    </row>
    <row r="4274" spans="9:9">
      <c r="I4274" s="87"/>
    </row>
    <row r="4275" spans="9:9">
      <c r="I4275" s="87"/>
    </row>
    <row r="4276" spans="9:9">
      <c r="I4276" s="87"/>
    </row>
    <row r="4277" spans="9:9">
      <c r="I4277" s="87"/>
    </row>
    <row r="4278" spans="9:9">
      <c r="I4278" s="87"/>
    </row>
    <row r="4279" spans="9:9">
      <c r="I4279" s="87"/>
    </row>
    <row r="4280" spans="9:9">
      <c r="I4280" s="87"/>
    </row>
    <row r="4281" spans="9:9">
      <c r="I4281" s="87"/>
    </row>
    <row r="4282" spans="9:9">
      <c r="I4282" s="87"/>
    </row>
    <row r="4283" spans="9:9">
      <c r="I4283" s="87"/>
    </row>
    <row r="4284" spans="9:9">
      <c r="I4284" s="87"/>
    </row>
    <row r="4285" spans="9:9">
      <c r="I4285" s="87"/>
    </row>
    <row r="4286" spans="9:9">
      <c r="I4286" s="87"/>
    </row>
    <row r="4287" spans="9:9">
      <c r="I4287" s="87"/>
    </row>
    <row r="4288" spans="9:9">
      <c r="I4288" s="87"/>
    </row>
    <row r="4289" spans="9:9">
      <c r="I4289" s="87"/>
    </row>
    <row r="4290" spans="9:9">
      <c r="I4290" s="87"/>
    </row>
    <row r="4291" spans="9:9">
      <c r="I4291" s="87"/>
    </row>
    <row r="4292" spans="9:9">
      <c r="I4292" s="87"/>
    </row>
    <row r="4293" spans="9:9">
      <c r="I4293" s="87"/>
    </row>
    <row r="4294" spans="9:9">
      <c r="I4294" s="87"/>
    </row>
    <row r="4295" spans="9:9">
      <c r="I4295" s="87"/>
    </row>
    <row r="4296" spans="9:9">
      <c r="I4296" s="87"/>
    </row>
    <row r="4297" spans="9:9">
      <c r="I4297" s="87"/>
    </row>
    <row r="4298" spans="9:9">
      <c r="I4298" s="87"/>
    </row>
    <row r="4299" spans="9:9">
      <c r="I4299" s="87"/>
    </row>
    <row r="4300" spans="9:9">
      <c r="I4300" s="87"/>
    </row>
    <row r="4301" spans="9:9">
      <c r="I4301" s="87"/>
    </row>
    <row r="4302" spans="9:9">
      <c r="I4302" s="87"/>
    </row>
    <row r="4303" spans="9:9">
      <c r="I4303" s="87"/>
    </row>
    <row r="4304" spans="9:9">
      <c r="I4304" s="87"/>
    </row>
    <row r="4305" spans="9:9">
      <c r="I4305" s="87"/>
    </row>
    <row r="4306" spans="9:9">
      <c r="I4306" s="87"/>
    </row>
    <row r="4307" spans="9:9">
      <c r="I4307" s="87"/>
    </row>
    <row r="4308" spans="9:9">
      <c r="I4308" s="87"/>
    </row>
    <row r="4309" spans="9:9">
      <c r="I4309" s="87"/>
    </row>
    <row r="4310" spans="9:9">
      <c r="I4310" s="87"/>
    </row>
    <row r="4311" spans="9:9">
      <c r="I4311" s="87"/>
    </row>
    <row r="4312" spans="9:9">
      <c r="I4312" s="87"/>
    </row>
    <row r="4313" spans="9:9">
      <c r="I4313" s="87"/>
    </row>
    <row r="4314" spans="9:9">
      <c r="I4314" s="87"/>
    </row>
    <row r="4315" spans="9:9">
      <c r="I4315" s="87"/>
    </row>
    <row r="4316" spans="9:9">
      <c r="I4316" s="87"/>
    </row>
    <row r="4317" spans="9:9">
      <c r="I4317" s="87"/>
    </row>
    <row r="4318" spans="9:9">
      <c r="I4318" s="87"/>
    </row>
    <row r="4319" spans="9:9">
      <c r="I4319" s="87"/>
    </row>
    <row r="4320" spans="9:9">
      <c r="I4320" s="87"/>
    </row>
    <row r="4321" spans="9:9">
      <c r="I4321" s="87"/>
    </row>
    <row r="4322" spans="9:9">
      <c r="I4322" s="87"/>
    </row>
    <row r="4323" spans="9:9">
      <c r="I4323" s="87"/>
    </row>
    <row r="4324" spans="9:9">
      <c r="I4324" s="87"/>
    </row>
    <row r="4325" spans="9:9">
      <c r="I4325" s="87"/>
    </row>
    <row r="4326" spans="9:9">
      <c r="I4326" s="87"/>
    </row>
    <row r="4327" spans="9:9">
      <c r="I4327" s="87"/>
    </row>
    <row r="4328" spans="9:9">
      <c r="I4328" s="87"/>
    </row>
    <row r="4329" spans="9:9">
      <c r="I4329" s="87"/>
    </row>
    <row r="4330" spans="9:9">
      <c r="I4330" s="87"/>
    </row>
    <row r="4331" spans="9:9">
      <c r="I4331" s="87"/>
    </row>
    <row r="4332" spans="9:9">
      <c r="I4332" s="87"/>
    </row>
    <row r="4333" spans="9:9">
      <c r="I4333" s="87"/>
    </row>
    <row r="4334" spans="9:9">
      <c r="I4334" s="87"/>
    </row>
    <row r="4335" spans="9:9">
      <c r="I4335" s="87"/>
    </row>
    <row r="4336" spans="9:9">
      <c r="I4336" s="87"/>
    </row>
    <row r="4337" spans="9:9">
      <c r="I4337" s="87"/>
    </row>
    <row r="4338" spans="9:9">
      <c r="I4338" s="87"/>
    </row>
    <row r="4339" spans="9:9">
      <c r="I4339" s="87"/>
    </row>
    <row r="4340" spans="9:9">
      <c r="I4340" s="87"/>
    </row>
    <row r="4341" spans="9:9">
      <c r="I4341" s="87"/>
    </row>
    <row r="4342" spans="9:9">
      <c r="I4342" s="87"/>
    </row>
    <row r="4343" spans="9:9">
      <c r="I4343" s="87"/>
    </row>
    <row r="4344" spans="9:9">
      <c r="I4344" s="87"/>
    </row>
    <row r="4345" spans="9:9">
      <c r="I4345" s="87"/>
    </row>
    <row r="4346" spans="9:9">
      <c r="I4346" s="87"/>
    </row>
    <row r="4347" spans="9:9">
      <c r="I4347" s="87"/>
    </row>
    <row r="4348" spans="9:9">
      <c r="I4348" s="87"/>
    </row>
    <row r="4349" spans="9:9">
      <c r="I4349" s="87"/>
    </row>
    <row r="4350" spans="9:9">
      <c r="I4350" s="87"/>
    </row>
    <row r="4351" spans="9:9">
      <c r="I4351" s="87"/>
    </row>
    <row r="4352" spans="9:9">
      <c r="I4352" s="87"/>
    </row>
    <row r="4353" spans="9:9">
      <c r="I4353" s="87"/>
    </row>
    <row r="4354" spans="9:9">
      <c r="I4354" s="87"/>
    </row>
    <row r="4355" spans="9:9">
      <c r="I4355" s="87"/>
    </row>
    <row r="4356" spans="9:9">
      <c r="I4356" s="87"/>
    </row>
    <row r="4357" spans="9:9">
      <c r="I4357" s="87"/>
    </row>
    <row r="4358" spans="9:9">
      <c r="I4358" s="87"/>
    </row>
    <row r="4359" spans="9:9">
      <c r="I4359" s="87"/>
    </row>
    <row r="4360" spans="9:9">
      <c r="I4360" s="87"/>
    </row>
    <row r="4361" spans="9:9">
      <c r="I4361" s="87"/>
    </row>
    <row r="4362" spans="9:9">
      <c r="I4362" s="87"/>
    </row>
    <row r="4363" spans="9:9">
      <c r="I4363" s="87"/>
    </row>
    <row r="4364" spans="9:9">
      <c r="I4364" s="87"/>
    </row>
    <row r="4365" spans="9:9">
      <c r="I4365" s="87"/>
    </row>
    <row r="4366" spans="9:9">
      <c r="I4366" s="87"/>
    </row>
    <row r="4367" spans="9:9">
      <c r="I4367" s="87"/>
    </row>
    <row r="4368" spans="9:9">
      <c r="I4368" s="87"/>
    </row>
    <row r="4369" spans="9:9">
      <c r="I4369" s="87"/>
    </row>
    <row r="4370" spans="9:9">
      <c r="I4370" s="87"/>
    </row>
    <row r="4371" spans="9:9">
      <c r="I4371" s="87"/>
    </row>
    <row r="4372" spans="9:9">
      <c r="I4372" s="87"/>
    </row>
    <row r="4373" spans="9:9">
      <c r="I4373" s="87"/>
    </row>
    <row r="4374" spans="9:9">
      <c r="I4374" s="87"/>
    </row>
    <row r="4375" spans="9:9">
      <c r="I4375" s="87"/>
    </row>
    <row r="4376" spans="9:9">
      <c r="I4376" s="87"/>
    </row>
    <row r="4377" spans="9:9">
      <c r="I4377" s="87"/>
    </row>
    <row r="4378" spans="9:9">
      <c r="I4378" s="87"/>
    </row>
    <row r="4379" spans="9:9">
      <c r="I4379" s="87"/>
    </row>
    <row r="4380" spans="9:9">
      <c r="I4380" s="87"/>
    </row>
    <row r="4381" spans="9:9">
      <c r="I4381" s="87"/>
    </row>
    <row r="4382" spans="9:9">
      <c r="I4382" s="87"/>
    </row>
    <row r="4383" spans="9:9">
      <c r="I4383" s="87"/>
    </row>
    <row r="4384" spans="9:9">
      <c r="I4384" s="87"/>
    </row>
    <row r="4385" spans="9:9">
      <c r="I4385" s="87"/>
    </row>
    <row r="4386" spans="9:9">
      <c r="I4386" s="87"/>
    </row>
    <row r="4387" spans="9:9">
      <c r="I4387" s="87"/>
    </row>
    <row r="4388" spans="9:9">
      <c r="I4388" s="87"/>
    </row>
    <row r="4389" spans="9:9">
      <c r="I4389" s="87"/>
    </row>
    <row r="4390" spans="9:9">
      <c r="I4390" s="87"/>
    </row>
    <row r="4391" spans="9:9">
      <c r="I4391" s="87"/>
    </row>
    <row r="4392" spans="9:9">
      <c r="I4392" s="87"/>
    </row>
    <row r="4393" spans="9:9">
      <c r="I4393" s="87"/>
    </row>
    <row r="4394" spans="9:9">
      <c r="I4394" s="87"/>
    </row>
    <row r="4395" spans="9:9">
      <c r="I4395" s="87"/>
    </row>
    <row r="4396" spans="9:9">
      <c r="I4396" s="87"/>
    </row>
    <row r="4397" spans="9:9">
      <c r="I4397" s="87"/>
    </row>
    <row r="4398" spans="9:9">
      <c r="I4398" s="87"/>
    </row>
    <row r="4399" spans="9:9">
      <c r="I4399" s="87"/>
    </row>
    <row r="4400" spans="9:9">
      <c r="I4400" s="87"/>
    </row>
    <row r="4401" spans="9:9">
      <c r="I4401" s="87"/>
    </row>
    <row r="4402" spans="9:9">
      <c r="I4402" s="87"/>
    </row>
    <row r="4403" spans="9:9">
      <c r="I4403" s="87"/>
    </row>
    <row r="4404" spans="9:9">
      <c r="I4404" s="87"/>
    </row>
    <row r="4405" spans="9:9">
      <c r="I4405" s="87"/>
    </row>
    <row r="4406" spans="9:9">
      <c r="I4406" s="87"/>
    </row>
    <row r="4407" spans="9:9">
      <c r="I4407" s="87"/>
    </row>
    <row r="4408" spans="9:9">
      <c r="I4408" s="87"/>
    </row>
    <row r="4409" spans="9:9">
      <c r="I4409" s="87"/>
    </row>
    <row r="4410" spans="9:9">
      <c r="I4410" s="87"/>
    </row>
    <row r="4411" spans="9:9">
      <c r="I4411" s="87"/>
    </row>
    <row r="4412" spans="9:9">
      <c r="I4412" s="87"/>
    </row>
    <row r="4413" spans="9:9">
      <c r="I4413" s="87"/>
    </row>
    <row r="4414" spans="9:9">
      <c r="I4414" s="87"/>
    </row>
    <row r="4415" spans="9:9">
      <c r="I4415" s="87"/>
    </row>
    <row r="4416" spans="9:9">
      <c r="I4416" s="87"/>
    </row>
    <row r="4417" spans="9:9">
      <c r="I4417" s="87"/>
    </row>
    <row r="4418" spans="9:9">
      <c r="I4418" s="87"/>
    </row>
    <row r="4419" spans="9:9">
      <c r="I4419" s="87"/>
    </row>
    <row r="4420" spans="9:9">
      <c r="I4420" s="87"/>
    </row>
    <row r="4421" spans="9:9">
      <c r="I4421" s="87"/>
    </row>
    <row r="4422" spans="9:9">
      <c r="I4422" s="87"/>
    </row>
    <row r="4423" spans="9:9">
      <c r="I4423" s="87"/>
    </row>
    <row r="4424" spans="9:9">
      <c r="I4424" s="87"/>
    </row>
    <row r="4425" spans="9:9">
      <c r="I4425" s="87"/>
    </row>
    <row r="4426" spans="9:9">
      <c r="I4426" s="87"/>
    </row>
    <row r="4427" spans="9:9">
      <c r="I4427" s="87"/>
    </row>
    <row r="4428" spans="9:9">
      <c r="I4428" s="87"/>
    </row>
    <row r="4429" spans="9:9">
      <c r="I4429" s="87"/>
    </row>
    <row r="4430" spans="9:9">
      <c r="I4430" s="87"/>
    </row>
    <row r="4431" spans="9:9">
      <c r="I4431" s="87"/>
    </row>
    <row r="4432" spans="9:9">
      <c r="I4432" s="87"/>
    </row>
    <row r="4433" spans="9:9">
      <c r="I4433" s="87"/>
    </row>
    <row r="4434" spans="9:9">
      <c r="I4434" s="87"/>
    </row>
    <row r="4435" spans="9:9">
      <c r="I4435" s="87"/>
    </row>
    <row r="4436" spans="9:9">
      <c r="I4436" s="87"/>
    </row>
    <row r="4437" spans="9:9">
      <c r="I4437" s="87"/>
    </row>
    <row r="4438" spans="9:9">
      <c r="I4438" s="87"/>
    </row>
    <row r="4439" spans="9:9">
      <c r="I4439" s="87"/>
    </row>
    <row r="4440" spans="9:9">
      <c r="I4440" s="87"/>
    </row>
    <row r="4441" spans="9:9">
      <c r="I4441" s="87"/>
    </row>
    <row r="4442" spans="9:9">
      <c r="I4442" s="87"/>
    </row>
    <row r="4443" spans="9:9">
      <c r="I4443" s="87"/>
    </row>
    <row r="4444" spans="9:9">
      <c r="I4444" s="87"/>
    </row>
    <row r="4445" spans="9:9">
      <c r="I4445" s="87"/>
    </row>
    <row r="4446" spans="9:9">
      <c r="I4446" s="87"/>
    </row>
    <row r="4447" spans="9:9">
      <c r="I4447" s="87"/>
    </row>
    <row r="4448" spans="9:9">
      <c r="I4448" s="87"/>
    </row>
    <row r="4449" spans="9:9">
      <c r="I4449" s="87"/>
    </row>
    <row r="4450" spans="9:9">
      <c r="I4450" s="87"/>
    </row>
    <row r="4451" spans="9:9">
      <c r="I4451" s="87"/>
    </row>
    <row r="4452" spans="9:9">
      <c r="I4452" s="87"/>
    </row>
    <row r="4453" spans="9:9">
      <c r="I4453" s="87"/>
    </row>
    <row r="4454" spans="9:9">
      <c r="I4454" s="87"/>
    </row>
    <row r="4455" spans="9:9">
      <c r="I4455" s="87"/>
    </row>
    <row r="4456" spans="9:9">
      <c r="I4456" s="87"/>
    </row>
    <row r="4457" spans="9:9">
      <c r="I4457" s="87"/>
    </row>
    <row r="4458" spans="9:9">
      <c r="I4458" s="87"/>
    </row>
    <row r="4459" spans="9:9">
      <c r="I4459" s="87"/>
    </row>
    <row r="4460" spans="9:9">
      <c r="I4460" s="87"/>
    </row>
    <row r="4461" spans="9:9">
      <c r="I4461" s="87"/>
    </row>
    <row r="4462" spans="9:9">
      <c r="I4462" s="87"/>
    </row>
    <row r="4463" spans="9:9">
      <c r="I4463" s="87"/>
    </row>
    <row r="4464" spans="9:9">
      <c r="I4464" s="87"/>
    </row>
    <row r="4465" spans="9:9">
      <c r="I4465" s="87"/>
    </row>
    <row r="4466" spans="9:9">
      <c r="I4466" s="87"/>
    </row>
    <row r="4467" spans="9:9">
      <c r="I4467" s="87"/>
    </row>
    <row r="4468" spans="9:9">
      <c r="I4468" s="87"/>
    </row>
    <row r="4469" spans="9:9">
      <c r="I4469" s="87"/>
    </row>
    <row r="4470" spans="9:9">
      <c r="I4470" s="87"/>
    </row>
    <row r="4471" spans="9:9">
      <c r="I4471" s="87"/>
    </row>
    <row r="4472" spans="9:9">
      <c r="I4472" s="87"/>
    </row>
    <row r="4473" spans="9:9">
      <c r="I4473" s="87"/>
    </row>
    <row r="4474" spans="9:9">
      <c r="I4474" s="87"/>
    </row>
    <row r="4475" spans="9:9">
      <c r="I4475" s="87"/>
    </row>
    <row r="4476" spans="9:9">
      <c r="I4476" s="87"/>
    </row>
    <row r="4477" spans="9:9">
      <c r="I4477" s="87"/>
    </row>
    <row r="4478" spans="9:9">
      <c r="I4478" s="87"/>
    </row>
    <row r="4479" spans="9:9">
      <c r="I4479" s="87"/>
    </row>
    <row r="4480" spans="9:9">
      <c r="I4480" s="87"/>
    </row>
    <row r="4481" spans="9:9">
      <c r="I4481" s="87"/>
    </row>
    <row r="4482" spans="9:9">
      <c r="I4482" s="87"/>
    </row>
    <row r="4483" spans="9:9">
      <c r="I4483" s="87"/>
    </row>
    <row r="4484" spans="9:9">
      <c r="I4484" s="87"/>
    </row>
    <row r="4485" spans="9:9">
      <c r="I4485" s="87"/>
    </row>
    <row r="4486" spans="9:9">
      <c r="I4486" s="87"/>
    </row>
    <row r="4487" spans="9:9">
      <c r="I4487" s="87"/>
    </row>
    <row r="4488" spans="9:9">
      <c r="I4488" s="87"/>
    </row>
    <row r="4489" spans="9:9">
      <c r="I4489" s="87"/>
    </row>
    <row r="4490" spans="9:9">
      <c r="I4490" s="87"/>
    </row>
    <row r="4491" spans="9:9">
      <c r="I4491" s="87"/>
    </row>
    <row r="4492" spans="9:9">
      <c r="I4492" s="87"/>
    </row>
    <row r="4493" spans="9:9">
      <c r="I4493" s="87"/>
    </row>
    <row r="4494" spans="9:9">
      <c r="I4494" s="87"/>
    </row>
    <row r="4495" spans="9:9">
      <c r="I4495" s="87"/>
    </row>
    <row r="4496" spans="9:9">
      <c r="I4496" s="87"/>
    </row>
    <row r="4497" spans="9:9">
      <c r="I4497" s="87"/>
    </row>
    <row r="4498" spans="9:9">
      <c r="I4498" s="87"/>
    </row>
    <row r="4499" spans="9:9">
      <c r="I4499" s="87"/>
    </row>
    <row r="4500" spans="9:9">
      <c r="I4500" s="87"/>
    </row>
    <row r="4501" spans="9:9">
      <c r="I4501" s="87"/>
    </row>
    <row r="4502" spans="9:9">
      <c r="I4502" s="87"/>
    </row>
    <row r="4503" spans="9:9">
      <c r="I4503" s="87"/>
    </row>
    <row r="4504" spans="9:9">
      <c r="I4504" s="87"/>
    </row>
    <row r="4505" spans="9:9">
      <c r="I4505" s="87"/>
    </row>
    <row r="4506" spans="9:9">
      <c r="I4506" s="87"/>
    </row>
    <row r="4507" spans="9:9">
      <c r="I4507" s="87"/>
    </row>
    <row r="4508" spans="9:9">
      <c r="I4508" s="87"/>
    </row>
    <row r="4509" spans="9:9">
      <c r="I4509" s="87"/>
    </row>
    <row r="4510" spans="9:9">
      <c r="I4510" s="87"/>
    </row>
    <row r="4511" spans="9:9">
      <c r="I4511" s="87"/>
    </row>
    <row r="4512" spans="9:9">
      <c r="I4512" s="87"/>
    </row>
    <row r="4513" spans="9:9">
      <c r="I4513" s="87"/>
    </row>
    <row r="4514" spans="9:9">
      <c r="I4514" s="87"/>
    </row>
    <row r="4515" spans="9:9">
      <c r="I4515" s="87"/>
    </row>
    <row r="4516" spans="9:9">
      <c r="I4516" s="87"/>
    </row>
    <row r="4517" spans="9:9">
      <c r="I4517" s="87"/>
    </row>
    <row r="4518" spans="9:9">
      <c r="I4518" s="87"/>
    </row>
    <row r="4519" spans="9:9">
      <c r="I4519" s="87"/>
    </row>
    <row r="4520" spans="9:9">
      <c r="I4520" s="87"/>
    </row>
    <row r="4521" spans="9:9">
      <c r="I4521" s="87"/>
    </row>
    <row r="4522" spans="9:9">
      <c r="I4522" s="87"/>
    </row>
    <row r="4523" spans="9:9">
      <c r="I4523" s="87"/>
    </row>
    <row r="4524" spans="9:9">
      <c r="I4524" s="87"/>
    </row>
    <row r="4525" spans="9:9">
      <c r="I4525" s="87"/>
    </row>
    <row r="4526" spans="9:9">
      <c r="I4526" s="87"/>
    </row>
    <row r="4527" spans="9:9">
      <c r="I4527" s="87"/>
    </row>
    <row r="4528" spans="9:9">
      <c r="I4528" s="87"/>
    </row>
    <row r="4529" spans="9:9">
      <c r="I4529" s="87"/>
    </row>
    <row r="4530" spans="9:9">
      <c r="I4530" s="87"/>
    </row>
    <row r="4531" spans="9:9">
      <c r="I4531" s="87"/>
    </row>
    <row r="4532" spans="9:9">
      <c r="I4532" s="87"/>
    </row>
    <row r="4533" spans="9:9">
      <c r="I4533" s="87"/>
    </row>
    <row r="4534" spans="9:9">
      <c r="I4534" s="87"/>
    </row>
    <row r="4535" spans="9:9">
      <c r="I4535" s="87"/>
    </row>
    <row r="4536" spans="9:9">
      <c r="I4536" s="87"/>
    </row>
    <row r="4537" spans="9:9">
      <c r="I4537" s="87"/>
    </row>
    <row r="4538" spans="9:9">
      <c r="I4538" s="87"/>
    </row>
    <row r="4539" spans="9:9">
      <c r="I4539" s="87"/>
    </row>
    <row r="4540" spans="9:9">
      <c r="I4540" s="87"/>
    </row>
    <row r="4541" spans="9:9">
      <c r="I4541" s="87"/>
    </row>
    <row r="4542" spans="9:9">
      <c r="I4542" s="87"/>
    </row>
    <row r="4543" spans="9:9">
      <c r="I4543" s="87"/>
    </row>
    <row r="4544" spans="9:9">
      <c r="I4544" s="87"/>
    </row>
    <row r="4545" spans="9:9">
      <c r="I4545" s="87"/>
    </row>
    <row r="4546" spans="9:9">
      <c r="I4546" s="87"/>
    </row>
    <row r="4547" spans="9:9">
      <c r="I4547" s="87"/>
    </row>
    <row r="4548" spans="9:9">
      <c r="I4548" s="87"/>
    </row>
    <row r="4549" spans="9:9">
      <c r="I4549" s="87"/>
    </row>
    <row r="4550" spans="9:9">
      <c r="I4550" s="87"/>
    </row>
    <row r="4551" spans="9:9">
      <c r="I4551" s="87"/>
    </row>
    <row r="4552" spans="9:9">
      <c r="I4552" s="87"/>
    </row>
    <row r="4553" spans="9:9">
      <c r="I4553" s="87"/>
    </row>
    <row r="4554" spans="9:9">
      <c r="I4554" s="87"/>
    </row>
    <row r="4555" spans="9:9">
      <c r="I4555" s="87"/>
    </row>
    <row r="4556" spans="9:9">
      <c r="I4556" s="87"/>
    </row>
    <row r="4557" spans="9:9">
      <c r="I4557" s="87"/>
    </row>
    <row r="4558" spans="9:9">
      <c r="I4558" s="87"/>
    </row>
    <row r="4559" spans="9:9">
      <c r="I4559" s="87"/>
    </row>
    <row r="4560" spans="9:9">
      <c r="I4560" s="87"/>
    </row>
    <row r="4561" spans="9:9">
      <c r="I4561" s="87"/>
    </row>
    <row r="4562" spans="9:9">
      <c r="I4562" s="87"/>
    </row>
    <row r="4563" spans="9:9">
      <c r="I4563" s="87"/>
    </row>
    <row r="4564" spans="9:9">
      <c r="I4564" s="87"/>
    </row>
    <row r="4565" spans="9:9">
      <c r="I4565" s="87"/>
    </row>
    <row r="4566" spans="9:9">
      <c r="I4566" s="87"/>
    </row>
    <row r="4567" spans="9:9">
      <c r="I4567" s="87"/>
    </row>
    <row r="4568" spans="9:9">
      <c r="I4568" s="87"/>
    </row>
    <row r="4569" spans="9:9">
      <c r="I4569" s="87"/>
    </row>
    <row r="4570" spans="9:9">
      <c r="I4570" s="87"/>
    </row>
    <row r="4571" spans="9:9">
      <c r="I4571" s="87"/>
    </row>
    <row r="4572" spans="9:9">
      <c r="I4572" s="87"/>
    </row>
    <row r="4573" spans="9:9">
      <c r="I4573" s="87"/>
    </row>
    <row r="4574" spans="9:9">
      <c r="I4574" s="87"/>
    </row>
    <row r="4575" spans="9:9">
      <c r="I4575" s="87"/>
    </row>
    <row r="4576" spans="9:9">
      <c r="I4576" s="87"/>
    </row>
    <row r="4577" spans="9:9">
      <c r="I4577" s="87"/>
    </row>
    <row r="4578" spans="9:9">
      <c r="I4578" s="87"/>
    </row>
    <row r="4579" spans="9:9">
      <c r="I4579" s="87"/>
    </row>
    <row r="4580" spans="9:9">
      <c r="I4580" s="87"/>
    </row>
    <row r="4581" spans="9:9">
      <c r="I4581" s="87"/>
    </row>
    <row r="4582" spans="9:9">
      <c r="I4582" s="87"/>
    </row>
    <row r="4583" spans="9:9">
      <c r="I4583" s="87"/>
    </row>
    <row r="4584" spans="9:9">
      <c r="I4584" s="87"/>
    </row>
    <row r="4585" spans="9:9">
      <c r="I4585" s="87"/>
    </row>
    <row r="4586" spans="9:9">
      <c r="I4586" s="87"/>
    </row>
    <row r="4587" spans="9:9">
      <c r="I4587" s="87"/>
    </row>
    <row r="4588" spans="9:9">
      <c r="I4588" s="87"/>
    </row>
    <row r="4589" spans="9:9">
      <c r="I4589" s="87"/>
    </row>
    <row r="4590" spans="9:9">
      <c r="I4590" s="87"/>
    </row>
    <row r="4591" spans="9:9">
      <c r="I4591" s="87"/>
    </row>
    <row r="4592" spans="9:9">
      <c r="I4592" s="87"/>
    </row>
    <row r="4593" spans="9:9">
      <c r="I4593" s="87"/>
    </row>
    <row r="4594" spans="9:9">
      <c r="I4594" s="87"/>
    </row>
    <row r="4595" spans="9:9">
      <c r="I4595" s="87"/>
    </row>
    <row r="4596" spans="9:9">
      <c r="I4596" s="87"/>
    </row>
    <row r="4597" spans="9:9">
      <c r="I4597" s="87"/>
    </row>
    <row r="4598" spans="9:9">
      <c r="I4598" s="87"/>
    </row>
    <row r="4599" spans="9:9">
      <c r="I4599" s="87"/>
    </row>
    <row r="4600" spans="9:9">
      <c r="I4600" s="87"/>
    </row>
    <row r="4601" spans="9:9">
      <c r="I4601" s="87"/>
    </row>
    <row r="4602" spans="9:9">
      <c r="I4602" s="87"/>
    </row>
    <row r="4603" spans="9:9">
      <c r="I4603" s="87"/>
    </row>
    <row r="4604" spans="9:9">
      <c r="I4604" s="87"/>
    </row>
    <row r="4605" spans="9:9">
      <c r="I4605" s="87"/>
    </row>
    <row r="4606" spans="9:9">
      <c r="I4606" s="87"/>
    </row>
    <row r="4607" spans="9:9">
      <c r="I4607" s="87"/>
    </row>
    <row r="4608" spans="9:9">
      <c r="I4608" s="87"/>
    </row>
    <row r="4609" spans="9:9">
      <c r="I4609" s="87"/>
    </row>
    <row r="4610" spans="9:9">
      <c r="I4610" s="87"/>
    </row>
    <row r="4611" spans="9:9">
      <c r="I4611" s="87"/>
    </row>
    <row r="4612" spans="9:9">
      <c r="I4612" s="87"/>
    </row>
    <row r="4613" spans="9:9">
      <c r="I4613" s="87"/>
    </row>
    <row r="4614" spans="9:9">
      <c r="I4614" s="87"/>
    </row>
    <row r="4615" spans="9:9">
      <c r="I4615" s="87"/>
    </row>
    <row r="4616" spans="9:9">
      <c r="I4616" s="87"/>
    </row>
    <row r="4617" spans="9:9">
      <c r="I4617" s="87"/>
    </row>
    <row r="4618" spans="9:9">
      <c r="I4618" s="87"/>
    </row>
    <row r="4619" spans="9:9">
      <c r="I4619" s="87"/>
    </row>
    <row r="4620" spans="9:9">
      <c r="I4620" s="87"/>
    </row>
    <row r="4621" spans="9:9">
      <c r="I4621" s="87"/>
    </row>
    <row r="4622" spans="9:9">
      <c r="I4622" s="87"/>
    </row>
    <row r="4623" spans="9:9">
      <c r="I4623" s="87"/>
    </row>
    <row r="4624" spans="9:9">
      <c r="I4624" s="87"/>
    </row>
    <row r="4625" spans="9:9">
      <c r="I4625" s="87"/>
    </row>
    <row r="4626" spans="9:9">
      <c r="I4626" s="87"/>
    </row>
    <row r="4627" spans="9:9">
      <c r="I4627" s="87"/>
    </row>
    <row r="4628" spans="9:9">
      <c r="I4628" s="87"/>
    </row>
    <row r="4629" spans="9:9">
      <c r="I4629" s="87"/>
    </row>
    <row r="4630" spans="9:9">
      <c r="I4630" s="87"/>
    </row>
    <row r="4631" spans="9:9">
      <c r="I4631" s="87"/>
    </row>
    <row r="4632" spans="9:9">
      <c r="I4632" s="87"/>
    </row>
    <row r="4633" spans="9:9">
      <c r="I4633" s="87"/>
    </row>
    <row r="4634" spans="9:9">
      <c r="I4634" s="87"/>
    </row>
    <row r="4635" spans="9:9">
      <c r="I4635" s="87"/>
    </row>
    <row r="4636" spans="9:9">
      <c r="I4636" s="87"/>
    </row>
    <row r="4637" spans="9:9">
      <c r="I4637" s="87"/>
    </row>
    <row r="4638" spans="9:9">
      <c r="I4638" s="87"/>
    </row>
    <row r="4639" spans="9:9">
      <c r="I4639" s="87"/>
    </row>
    <row r="4640" spans="9:9">
      <c r="I4640" s="87"/>
    </row>
    <row r="4641" spans="9:9">
      <c r="I4641" s="87"/>
    </row>
    <row r="4642" spans="9:9">
      <c r="I4642" s="87"/>
    </row>
    <row r="4643" spans="9:9">
      <c r="I4643" s="87"/>
    </row>
    <row r="4644" spans="9:9">
      <c r="I4644" s="87"/>
    </row>
    <row r="4645" spans="9:9">
      <c r="I4645" s="87"/>
    </row>
    <row r="4646" spans="9:9">
      <c r="I4646" s="87"/>
    </row>
    <row r="4647" spans="9:9">
      <c r="I4647" s="87"/>
    </row>
    <row r="4648" spans="9:9">
      <c r="I4648" s="87"/>
    </row>
    <row r="4649" spans="9:9">
      <c r="I4649" s="87"/>
    </row>
    <row r="4650" spans="9:9">
      <c r="I4650" s="87"/>
    </row>
    <row r="4651" spans="9:9">
      <c r="I4651" s="87"/>
    </row>
    <row r="4652" spans="9:9">
      <c r="I4652" s="87"/>
    </row>
    <row r="4653" spans="9:9">
      <c r="I4653" s="87"/>
    </row>
    <row r="4654" spans="9:9">
      <c r="I4654" s="87"/>
    </row>
    <row r="4655" spans="9:9">
      <c r="I4655" s="87"/>
    </row>
    <row r="4656" spans="9:9">
      <c r="I4656" s="87"/>
    </row>
    <row r="4657" spans="9:9">
      <c r="I4657" s="87"/>
    </row>
    <row r="4658" spans="9:9">
      <c r="I4658" s="87"/>
    </row>
    <row r="4659" spans="9:9">
      <c r="I4659" s="87"/>
    </row>
    <row r="4660" spans="9:9">
      <c r="I4660" s="87"/>
    </row>
    <row r="4661" spans="9:9">
      <c r="I4661" s="87"/>
    </row>
    <row r="4662" spans="9:9">
      <c r="I4662" s="87"/>
    </row>
    <row r="4663" spans="9:9">
      <c r="I4663" s="87"/>
    </row>
    <row r="4664" spans="9:9">
      <c r="I4664" s="87"/>
    </row>
    <row r="4665" spans="9:9">
      <c r="I4665" s="87"/>
    </row>
    <row r="4666" spans="9:9">
      <c r="I4666" s="87"/>
    </row>
    <row r="4667" spans="9:9">
      <c r="I4667" s="87"/>
    </row>
    <row r="4668" spans="9:9">
      <c r="I4668" s="87"/>
    </row>
    <row r="4669" spans="9:9">
      <c r="I4669" s="87"/>
    </row>
    <row r="4670" spans="9:9">
      <c r="I4670" s="87"/>
    </row>
    <row r="4671" spans="9:9">
      <c r="I4671" s="87"/>
    </row>
    <row r="4672" spans="9:9">
      <c r="I4672" s="87"/>
    </row>
    <row r="4673" spans="9:9">
      <c r="I4673" s="87"/>
    </row>
    <row r="4674" spans="9:9">
      <c r="I4674" s="87"/>
    </row>
    <row r="4675" spans="9:9">
      <c r="I4675" s="87"/>
    </row>
    <row r="4676" spans="9:9">
      <c r="I4676" s="87"/>
    </row>
    <row r="4677" spans="9:9">
      <c r="I4677" s="87"/>
    </row>
    <row r="4678" spans="9:9">
      <c r="I4678" s="87"/>
    </row>
    <row r="4679" spans="9:9">
      <c r="I4679" s="87"/>
    </row>
    <row r="4680" spans="9:9">
      <c r="I4680" s="87"/>
    </row>
    <row r="4681" spans="9:9">
      <c r="I4681" s="87"/>
    </row>
    <row r="4682" spans="9:9">
      <c r="I4682" s="87"/>
    </row>
    <row r="4683" spans="9:9">
      <c r="I4683" s="87"/>
    </row>
    <row r="4684" spans="9:9">
      <c r="I4684" s="87"/>
    </row>
    <row r="4685" spans="9:9">
      <c r="I4685" s="87"/>
    </row>
    <row r="4686" spans="9:9">
      <c r="I4686" s="87"/>
    </row>
    <row r="4687" spans="9:9">
      <c r="I4687" s="87"/>
    </row>
    <row r="4688" spans="9:9">
      <c r="I4688" s="87"/>
    </row>
    <row r="4689" spans="9:9">
      <c r="I4689" s="87"/>
    </row>
    <row r="4690" spans="9:9">
      <c r="I4690" s="87"/>
    </row>
    <row r="4691" spans="9:9">
      <c r="I4691" s="87"/>
    </row>
    <row r="4692" spans="9:9">
      <c r="I4692" s="87"/>
    </row>
    <row r="4693" spans="9:9">
      <c r="I4693" s="87"/>
    </row>
    <row r="4694" spans="9:9">
      <c r="I4694" s="87"/>
    </row>
    <row r="4695" spans="9:9">
      <c r="I4695" s="87"/>
    </row>
    <row r="4696" spans="9:9">
      <c r="I4696" s="87"/>
    </row>
    <row r="4697" spans="9:9">
      <c r="I4697" s="87"/>
    </row>
    <row r="4698" spans="9:9">
      <c r="I4698" s="87"/>
    </row>
    <row r="4699" spans="9:9">
      <c r="I4699" s="87"/>
    </row>
    <row r="4700" spans="9:9">
      <c r="I4700" s="87"/>
    </row>
    <row r="4701" spans="9:9">
      <c r="I4701" s="87"/>
    </row>
    <row r="4702" spans="9:9">
      <c r="I4702" s="87"/>
    </row>
    <row r="4703" spans="9:9">
      <c r="I4703" s="87"/>
    </row>
    <row r="4704" spans="9:9">
      <c r="I4704" s="87"/>
    </row>
    <row r="4705" spans="9:9">
      <c r="I4705" s="87"/>
    </row>
    <row r="4706" spans="9:9">
      <c r="I4706" s="87"/>
    </row>
    <row r="4707" spans="9:9">
      <c r="I4707" s="87"/>
    </row>
    <row r="4708" spans="9:9">
      <c r="I4708" s="87"/>
    </row>
    <row r="4709" spans="9:9">
      <c r="I4709" s="87"/>
    </row>
    <row r="4710" spans="9:9">
      <c r="I4710" s="87"/>
    </row>
    <row r="4711" spans="9:9">
      <c r="I4711" s="87"/>
    </row>
    <row r="4712" spans="9:9">
      <c r="I4712" s="87"/>
    </row>
    <row r="4713" spans="9:9">
      <c r="I4713" s="87"/>
    </row>
    <row r="4714" spans="9:9">
      <c r="I4714" s="87"/>
    </row>
    <row r="4715" spans="9:9">
      <c r="I4715" s="87"/>
    </row>
    <row r="4716" spans="9:9">
      <c r="I4716" s="87"/>
    </row>
    <row r="4717" spans="9:9">
      <c r="I4717" s="87"/>
    </row>
    <row r="4718" spans="9:9">
      <c r="I4718" s="87"/>
    </row>
    <row r="4719" spans="9:9">
      <c r="I4719" s="87"/>
    </row>
    <row r="4720" spans="9:9">
      <c r="I4720" s="87"/>
    </row>
    <row r="4721" spans="9:9">
      <c r="I4721" s="87"/>
    </row>
    <row r="4722" spans="9:9">
      <c r="I4722" s="87"/>
    </row>
    <row r="4723" spans="9:9">
      <c r="I4723" s="87"/>
    </row>
    <row r="4724" spans="9:9">
      <c r="I4724" s="87"/>
    </row>
    <row r="4725" spans="9:9">
      <c r="I4725" s="87"/>
    </row>
    <row r="4726" spans="9:9">
      <c r="I4726" s="87"/>
    </row>
    <row r="4727" spans="9:9">
      <c r="I4727" s="87"/>
    </row>
    <row r="4728" spans="9:9">
      <c r="I4728" s="87"/>
    </row>
    <row r="4729" spans="9:9">
      <c r="I4729" s="87"/>
    </row>
    <row r="4730" spans="9:9">
      <c r="I4730" s="87"/>
    </row>
    <row r="4731" spans="9:9">
      <c r="I4731" s="87"/>
    </row>
    <row r="4732" spans="9:9">
      <c r="I4732" s="87"/>
    </row>
    <row r="4733" spans="9:9">
      <c r="I4733" s="87"/>
    </row>
    <row r="4734" spans="9:9">
      <c r="I4734" s="87"/>
    </row>
    <row r="4735" spans="9:9">
      <c r="I4735" s="87"/>
    </row>
    <row r="4736" spans="9:9">
      <c r="I4736" s="87"/>
    </row>
    <row r="4737" spans="9:9">
      <c r="I4737" s="87"/>
    </row>
    <row r="4738" spans="9:9">
      <c r="I4738" s="87"/>
    </row>
    <row r="4739" spans="9:9">
      <c r="I4739" s="87"/>
    </row>
    <row r="4740" spans="9:9">
      <c r="I4740" s="87"/>
    </row>
    <row r="4741" spans="9:9">
      <c r="I4741" s="87"/>
    </row>
    <row r="4742" spans="9:9">
      <c r="I4742" s="87"/>
    </row>
    <row r="4743" spans="9:9">
      <c r="I4743" s="87"/>
    </row>
    <row r="4744" spans="9:9">
      <c r="I4744" s="87"/>
    </row>
    <row r="4745" spans="9:9">
      <c r="I4745" s="87"/>
    </row>
    <row r="4746" spans="9:9">
      <c r="I4746" s="87"/>
    </row>
    <row r="4747" spans="9:9">
      <c r="I4747" s="87"/>
    </row>
    <row r="4748" spans="9:9">
      <c r="I4748" s="87"/>
    </row>
    <row r="4749" spans="9:9">
      <c r="I4749" s="87"/>
    </row>
    <row r="4750" spans="9:9">
      <c r="I4750" s="87"/>
    </row>
    <row r="4751" spans="9:9">
      <c r="I4751" s="87"/>
    </row>
    <row r="4752" spans="9:9">
      <c r="I4752" s="87"/>
    </row>
    <row r="4753" spans="9:9">
      <c r="I4753" s="87"/>
    </row>
    <row r="4754" spans="9:9">
      <c r="I4754" s="87"/>
    </row>
    <row r="4755" spans="9:9">
      <c r="I4755" s="87"/>
    </row>
    <row r="4756" spans="9:9">
      <c r="I4756" s="87"/>
    </row>
    <row r="4757" spans="9:9">
      <c r="I4757" s="87"/>
    </row>
    <row r="4758" spans="9:9">
      <c r="I4758" s="87"/>
    </row>
    <row r="4759" spans="9:9">
      <c r="I4759" s="87"/>
    </row>
    <row r="4760" spans="9:9">
      <c r="I4760" s="87"/>
    </row>
    <row r="4761" spans="9:9">
      <c r="I4761" s="87"/>
    </row>
    <row r="4762" spans="9:9">
      <c r="I4762" s="87"/>
    </row>
    <row r="4763" spans="9:9">
      <c r="I4763" s="87"/>
    </row>
    <row r="4764" spans="9:9">
      <c r="I4764" s="87"/>
    </row>
    <row r="4765" spans="9:9">
      <c r="I4765" s="87"/>
    </row>
    <row r="4766" spans="9:9">
      <c r="I4766" s="87"/>
    </row>
    <row r="4767" spans="9:9">
      <c r="I4767" s="87"/>
    </row>
    <row r="4768" spans="9:9">
      <c r="I4768" s="87"/>
    </row>
    <row r="4769" spans="9:9">
      <c r="I4769" s="87"/>
    </row>
    <row r="4770" spans="9:9">
      <c r="I4770" s="87"/>
    </row>
    <row r="4771" spans="9:9">
      <c r="I4771" s="87"/>
    </row>
    <row r="4772" spans="9:9">
      <c r="I4772" s="87"/>
    </row>
    <row r="4773" spans="9:9">
      <c r="I4773" s="87"/>
    </row>
    <row r="4774" spans="9:9">
      <c r="I4774" s="87"/>
    </row>
    <row r="4775" spans="9:9">
      <c r="I4775" s="87"/>
    </row>
    <row r="4776" spans="9:9">
      <c r="I4776" s="87"/>
    </row>
    <row r="4777" spans="9:9">
      <c r="I4777" s="87"/>
    </row>
    <row r="4778" spans="9:9">
      <c r="I4778" s="87"/>
    </row>
    <row r="4779" spans="9:9">
      <c r="I4779" s="87"/>
    </row>
    <row r="4780" spans="9:9">
      <c r="I4780" s="87"/>
    </row>
    <row r="4781" spans="9:9">
      <c r="I4781" s="87"/>
    </row>
    <row r="4782" spans="9:9">
      <c r="I4782" s="87"/>
    </row>
    <row r="4783" spans="9:9">
      <c r="I4783" s="87"/>
    </row>
    <row r="4784" spans="9:9">
      <c r="I4784" s="87"/>
    </row>
    <row r="4785" spans="9:9">
      <c r="I4785" s="87"/>
    </row>
    <row r="4786" spans="9:9">
      <c r="I4786" s="87"/>
    </row>
    <row r="4787" spans="9:9">
      <c r="I4787" s="87"/>
    </row>
    <row r="4788" spans="9:9">
      <c r="I4788" s="87"/>
    </row>
    <row r="4789" spans="9:9">
      <c r="I4789" s="87"/>
    </row>
    <row r="4790" spans="9:9">
      <c r="I4790" s="87"/>
    </row>
    <row r="4791" spans="9:9">
      <c r="I4791" s="87"/>
    </row>
    <row r="4792" spans="9:9">
      <c r="I4792" s="87"/>
    </row>
    <row r="4793" spans="9:9">
      <c r="I4793" s="87"/>
    </row>
    <row r="4794" spans="9:9">
      <c r="I4794" s="87"/>
    </row>
    <row r="4795" spans="9:9">
      <c r="I4795" s="87"/>
    </row>
    <row r="4796" spans="9:9">
      <c r="I4796" s="87"/>
    </row>
    <row r="4797" spans="9:9">
      <c r="I4797" s="87"/>
    </row>
    <row r="4798" spans="9:9">
      <c r="I4798" s="87"/>
    </row>
    <row r="4799" spans="9:9">
      <c r="I4799" s="87"/>
    </row>
    <row r="4800" spans="9:9">
      <c r="I4800" s="87"/>
    </row>
    <row r="4801" spans="9:9">
      <c r="I4801" s="87"/>
    </row>
    <row r="4802" spans="9:9">
      <c r="I4802" s="87"/>
    </row>
    <row r="4803" spans="9:9">
      <c r="I4803" s="87"/>
    </row>
    <row r="4804" spans="9:9">
      <c r="I4804" s="87"/>
    </row>
    <row r="4805" spans="9:9">
      <c r="I4805" s="87"/>
    </row>
    <row r="4806" spans="9:9">
      <c r="I4806" s="87"/>
    </row>
    <row r="4807" spans="9:9">
      <c r="I4807" s="87"/>
    </row>
    <row r="4808" spans="9:9">
      <c r="I4808" s="87"/>
    </row>
    <row r="4809" spans="9:9">
      <c r="I4809" s="87"/>
    </row>
    <row r="4810" spans="9:9">
      <c r="I4810" s="87"/>
    </row>
    <row r="4811" spans="9:9">
      <c r="I4811" s="87"/>
    </row>
    <row r="4812" spans="9:9">
      <c r="I4812" s="87"/>
    </row>
    <row r="4813" spans="9:9">
      <c r="I4813" s="87"/>
    </row>
    <row r="4814" spans="9:9">
      <c r="I4814" s="87"/>
    </row>
    <row r="4815" spans="9:9">
      <c r="I4815" s="87"/>
    </row>
    <row r="4816" spans="9:9">
      <c r="I4816" s="87"/>
    </row>
    <row r="4817" spans="9:9">
      <c r="I4817" s="87"/>
    </row>
    <row r="4818" spans="9:9">
      <c r="I4818" s="87"/>
    </row>
    <row r="4819" spans="9:9">
      <c r="I4819" s="87"/>
    </row>
    <row r="4820" spans="9:9">
      <c r="I4820" s="87"/>
    </row>
    <row r="4821" spans="9:9">
      <c r="I4821" s="87"/>
    </row>
    <row r="4822" spans="9:9">
      <c r="I4822" s="87"/>
    </row>
    <row r="4823" spans="9:9">
      <c r="I4823" s="87"/>
    </row>
    <row r="4824" spans="9:9">
      <c r="I4824" s="87"/>
    </row>
    <row r="4825" spans="9:9">
      <c r="I4825" s="87"/>
    </row>
    <row r="4826" spans="9:9">
      <c r="I4826" s="87"/>
    </row>
    <row r="4827" spans="9:9">
      <c r="I4827" s="87"/>
    </row>
    <row r="4828" spans="9:9">
      <c r="I4828" s="87"/>
    </row>
    <row r="4829" spans="9:9">
      <c r="I4829" s="87"/>
    </row>
    <row r="4830" spans="9:9">
      <c r="I4830" s="87"/>
    </row>
    <row r="4831" spans="9:9">
      <c r="I4831" s="87"/>
    </row>
    <row r="4832" spans="9:9">
      <c r="I4832" s="87"/>
    </row>
    <row r="4833" spans="9:9">
      <c r="I4833" s="87"/>
    </row>
    <row r="4834" spans="9:9">
      <c r="I4834" s="87"/>
    </row>
    <row r="4835" spans="9:9">
      <c r="I4835" s="87"/>
    </row>
    <row r="4836" spans="9:9">
      <c r="I4836" s="87"/>
    </row>
    <row r="4837" spans="9:9">
      <c r="I4837" s="87"/>
    </row>
    <row r="4838" spans="9:9">
      <c r="I4838" s="87"/>
    </row>
    <row r="4839" spans="9:9">
      <c r="I4839" s="87"/>
    </row>
    <row r="4840" spans="9:9">
      <c r="I4840" s="87"/>
    </row>
    <row r="4841" spans="9:9">
      <c r="I4841" s="87"/>
    </row>
    <row r="4842" spans="9:9">
      <c r="I4842" s="87"/>
    </row>
    <row r="4843" spans="9:9">
      <c r="I4843" s="87"/>
    </row>
    <row r="4844" spans="9:9">
      <c r="I4844" s="87"/>
    </row>
    <row r="4845" spans="9:9">
      <c r="I4845" s="87"/>
    </row>
    <row r="4846" spans="9:9">
      <c r="I4846" s="87"/>
    </row>
    <row r="4847" spans="9:9">
      <c r="I4847" s="87"/>
    </row>
    <row r="4848" spans="9:9">
      <c r="I4848" s="87"/>
    </row>
    <row r="4849" spans="9:9">
      <c r="I4849" s="87"/>
    </row>
    <row r="4850" spans="9:9">
      <c r="I4850" s="87"/>
    </row>
    <row r="4851" spans="9:9">
      <c r="I4851" s="87"/>
    </row>
    <row r="4852" spans="9:9">
      <c r="I4852" s="87"/>
    </row>
    <row r="4853" spans="9:9">
      <c r="I4853" s="87"/>
    </row>
    <row r="4854" spans="9:9">
      <c r="I4854" s="87"/>
    </row>
    <row r="4855" spans="9:9">
      <c r="I4855" s="87"/>
    </row>
    <row r="4856" spans="9:9">
      <c r="I4856" s="87"/>
    </row>
    <row r="4857" spans="9:9">
      <c r="I4857" s="87"/>
    </row>
    <row r="4858" spans="9:9">
      <c r="I4858" s="87"/>
    </row>
    <row r="4859" spans="9:9">
      <c r="I4859" s="87"/>
    </row>
    <row r="4860" spans="9:9">
      <c r="I4860" s="87"/>
    </row>
    <row r="4861" spans="9:9">
      <c r="I4861" s="87"/>
    </row>
    <row r="4862" spans="9:9">
      <c r="I4862" s="87"/>
    </row>
    <row r="4863" spans="9:9">
      <c r="I4863" s="87"/>
    </row>
    <row r="4864" spans="9:9">
      <c r="I4864" s="87"/>
    </row>
    <row r="4865" spans="9:9">
      <c r="I4865" s="87"/>
    </row>
    <row r="4866" spans="9:9">
      <c r="I4866" s="87"/>
    </row>
    <row r="4867" spans="9:9">
      <c r="I4867" s="87"/>
    </row>
    <row r="4868" spans="9:9">
      <c r="I4868" s="87"/>
    </row>
    <row r="4869" spans="9:9">
      <c r="I4869" s="87"/>
    </row>
    <row r="4870" spans="9:9">
      <c r="I4870" s="87"/>
    </row>
    <row r="4871" spans="9:9">
      <c r="I4871" s="87"/>
    </row>
    <row r="4872" spans="9:9">
      <c r="I4872" s="87"/>
    </row>
    <row r="4873" spans="9:9">
      <c r="I4873" s="87"/>
    </row>
    <row r="4874" spans="9:9">
      <c r="I4874" s="87"/>
    </row>
    <row r="4875" spans="9:9">
      <c r="I4875" s="87"/>
    </row>
    <row r="4876" spans="9:9">
      <c r="I4876" s="87"/>
    </row>
    <row r="4877" spans="9:9">
      <c r="I4877" s="87"/>
    </row>
    <row r="4878" spans="9:9">
      <c r="I4878" s="87"/>
    </row>
    <row r="4879" spans="9:9">
      <c r="I4879" s="87"/>
    </row>
    <row r="4880" spans="9:9">
      <c r="I4880" s="87"/>
    </row>
    <row r="4881" spans="9:9">
      <c r="I4881" s="87"/>
    </row>
    <row r="4882" spans="9:9">
      <c r="I4882" s="87"/>
    </row>
    <row r="4883" spans="9:9">
      <c r="I4883" s="87"/>
    </row>
    <row r="4884" spans="9:9">
      <c r="I4884" s="87"/>
    </row>
    <row r="4885" spans="9:9">
      <c r="I4885" s="87"/>
    </row>
    <row r="4886" spans="9:9">
      <c r="I4886" s="87"/>
    </row>
    <row r="4887" spans="9:9">
      <c r="I4887" s="87"/>
    </row>
    <row r="4888" spans="9:9">
      <c r="I4888" s="87"/>
    </row>
    <row r="4889" spans="9:9">
      <c r="I4889" s="87"/>
    </row>
    <row r="4890" spans="9:9">
      <c r="I4890" s="87"/>
    </row>
    <row r="4891" spans="9:9">
      <c r="I4891" s="87"/>
    </row>
    <row r="4892" spans="9:9">
      <c r="I4892" s="87"/>
    </row>
    <row r="4893" spans="9:9">
      <c r="I4893" s="87"/>
    </row>
    <row r="4894" spans="9:9">
      <c r="I4894" s="87"/>
    </row>
    <row r="4895" spans="9:9">
      <c r="I4895" s="87"/>
    </row>
    <row r="4896" spans="9:9">
      <c r="I4896" s="87"/>
    </row>
    <row r="4897" spans="9:9">
      <c r="I4897" s="87"/>
    </row>
    <row r="4898" spans="9:9">
      <c r="I4898" s="87"/>
    </row>
    <row r="4899" spans="9:9">
      <c r="I4899" s="87"/>
    </row>
    <row r="4900" spans="9:9">
      <c r="I4900" s="87"/>
    </row>
    <row r="4901" spans="9:9">
      <c r="I4901" s="87"/>
    </row>
    <row r="4902" spans="9:9">
      <c r="I4902" s="87"/>
    </row>
    <row r="4903" spans="9:9">
      <c r="I4903" s="87"/>
    </row>
    <row r="4904" spans="9:9">
      <c r="I4904" s="87"/>
    </row>
    <row r="4905" spans="9:9">
      <c r="I4905" s="87"/>
    </row>
    <row r="4906" spans="9:9">
      <c r="I4906" s="87"/>
    </row>
    <row r="4907" spans="9:9">
      <c r="I4907" s="87"/>
    </row>
    <row r="4908" spans="9:9">
      <c r="I4908" s="87"/>
    </row>
    <row r="4909" spans="9:9">
      <c r="I4909" s="87"/>
    </row>
    <row r="4910" spans="9:9">
      <c r="I4910" s="87"/>
    </row>
    <row r="4911" spans="9:9">
      <c r="I4911" s="87"/>
    </row>
    <row r="4912" spans="9:9">
      <c r="I4912" s="87"/>
    </row>
    <row r="4913" spans="9:9">
      <c r="I4913" s="87"/>
    </row>
    <row r="4914" spans="9:9">
      <c r="I4914" s="87"/>
    </row>
    <row r="4915" spans="9:9">
      <c r="I4915" s="87"/>
    </row>
    <row r="4916" spans="9:9">
      <c r="I4916" s="87"/>
    </row>
    <row r="4917" spans="9:9">
      <c r="I4917" s="87"/>
    </row>
    <row r="4918" spans="9:9">
      <c r="I4918" s="87"/>
    </row>
    <row r="4919" spans="9:9">
      <c r="I4919" s="87"/>
    </row>
    <row r="4920" spans="9:9">
      <c r="I4920" s="87"/>
    </row>
    <row r="4921" spans="9:9">
      <c r="I4921" s="87"/>
    </row>
    <row r="4922" spans="9:9">
      <c r="I4922" s="87"/>
    </row>
    <row r="4923" spans="9:9">
      <c r="I4923" s="87"/>
    </row>
    <row r="4924" spans="9:9">
      <c r="I4924" s="87"/>
    </row>
    <row r="4925" spans="9:9">
      <c r="I4925" s="87"/>
    </row>
    <row r="4926" spans="9:9">
      <c r="I4926" s="87"/>
    </row>
    <row r="4927" spans="9:9">
      <c r="I4927" s="87"/>
    </row>
    <row r="4928" spans="9:9">
      <c r="I4928" s="87"/>
    </row>
    <row r="4929" spans="9:9">
      <c r="I4929" s="87"/>
    </row>
    <row r="4930" spans="9:9">
      <c r="I4930" s="87"/>
    </row>
    <row r="4931" spans="9:9">
      <c r="I4931" s="87"/>
    </row>
    <row r="4932" spans="9:9">
      <c r="I4932" s="87"/>
    </row>
    <row r="4933" spans="9:9">
      <c r="I4933" s="87"/>
    </row>
    <row r="4934" spans="9:9">
      <c r="I4934" s="87"/>
    </row>
    <row r="4935" spans="9:9">
      <c r="I4935" s="87"/>
    </row>
    <row r="4936" spans="9:9">
      <c r="I4936" s="87"/>
    </row>
    <row r="4937" spans="9:9">
      <c r="I4937" s="87"/>
    </row>
    <row r="4938" spans="9:9">
      <c r="I4938" s="87"/>
    </row>
    <row r="4939" spans="9:9">
      <c r="I4939" s="87"/>
    </row>
    <row r="4940" spans="9:9">
      <c r="I4940" s="87"/>
    </row>
    <row r="4941" spans="9:9">
      <c r="I4941" s="87"/>
    </row>
    <row r="4942" spans="9:9">
      <c r="I4942" s="87"/>
    </row>
    <row r="4943" spans="9:9">
      <c r="I4943" s="87"/>
    </row>
    <row r="4944" spans="9:9">
      <c r="I4944" s="87"/>
    </row>
    <row r="4945" spans="9:9">
      <c r="I4945" s="87"/>
    </row>
    <row r="4946" spans="9:9">
      <c r="I4946" s="87"/>
    </row>
    <row r="4947" spans="9:9">
      <c r="I4947" s="87"/>
    </row>
    <row r="4948" spans="9:9">
      <c r="I4948" s="87"/>
    </row>
    <row r="4949" spans="9:9">
      <c r="I4949" s="87"/>
    </row>
    <row r="4950" spans="9:9">
      <c r="I4950" s="87"/>
    </row>
    <row r="4951" spans="9:9">
      <c r="I4951" s="87"/>
    </row>
    <row r="4952" spans="9:9">
      <c r="I4952" s="87"/>
    </row>
    <row r="4953" spans="9:9">
      <c r="I4953" s="87"/>
    </row>
    <row r="4954" spans="9:9">
      <c r="I4954" s="87"/>
    </row>
    <row r="4955" spans="9:9">
      <c r="I4955" s="87"/>
    </row>
    <row r="4956" spans="9:9">
      <c r="I4956" s="87"/>
    </row>
    <row r="4957" spans="9:9">
      <c r="I4957" s="87"/>
    </row>
    <row r="4958" spans="9:9">
      <c r="I4958" s="87"/>
    </row>
    <row r="4959" spans="9:9">
      <c r="I4959" s="87"/>
    </row>
    <row r="4960" spans="9:9">
      <c r="I4960" s="87"/>
    </row>
    <row r="4961" spans="9:9">
      <c r="I4961" s="87"/>
    </row>
    <row r="4962" spans="9:9">
      <c r="I4962" s="87"/>
    </row>
    <row r="4963" spans="9:9">
      <c r="I4963" s="87"/>
    </row>
    <row r="4964" spans="9:9">
      <c r="I4964" s="87"/>
    </row>
    <row r="4965" spans="9:9">
      <c r="I4965" s="87"/>
    </row>
    <row r="4966" spans="9:9">
      <c r="I4966" s="87"/>
    </row>
    <row r="4967" spans="9:9">
      <c r="I4967" s="87"/>
    </row>
    <row r="4968" spans="9:9">
      <c r="I4968" s="87"/>
    </row>
    <row r="4969" spans="9:9">
      <c r="I4969" s="87"/>
    </row>
    <row r="4970" spans="9:9">
      <c r="I4970" s="87"/>
    </row>
    <row r="4971" spans="9:9">
      <c r="I4971" s="87"/>
    </row>
    <row r="4972" spans="9:9">
      <c r="I4972" s="87"/>
    </row>
    <row r="4973" spans="9:9">
      <c r="I4973" s="87"/>
    </row>
    <row r="4974" spans="9:9">
      <c r="I4974" s="87"/>
    </row>
    <row r="4975" spans="9:9">
      <c r="I4975" s="87"/>
    </row>
    <row r="4976" spans="9:9">
      <c r="I4976" s="87"/>
    </row>
    <row r="4977" spans="9:9">
      <c r="I4977" s="87"/>
    </row>
    <row r="4978" spans="9:9">
      <c r="I4978" s="87"/>
    </row>
    <row r="4979" spans="9:9">
      <c r="I4979" s="87"/>
    </row>
    <row r="4980" spans="9:9">
      <c r="I4980" s="87"/>
    </row>
    <row r="4981" spans="9:9">
      <c r="I4981" s="87"/>
    </row>
    <row r="4982" spans="9:9">
      <c r="I4982" s="87"/>
    </row>
    <row r="4983" spans="9:9">
      <c r="I4983" s="87"/>
    </row>
    <row r="4984" spans="9:9">
      <c r="I4984" s="87"/>
    </row>
    <row r="4985" spans="9:9">
      <c r="I4985" s="87"/>
    </row>
    <row r="4986" spans="9:9">
      <c r="I4986" s="87"/>
    </row>
    <row r="4987" spans="9:9">
      <c r="I4987" s="87"/>
    </row>
    <row r="4988" spans="9:9">
      <c r="I4988" s="87"/>
    </row>
    <row r="4989" spans="9:9">
      <c r="I4989" s="87"/>
    </row>
    <row r="4990" spans="9:9">
      <c r="I4990" s="87"/>
    </row>
    <row r="4991" spans="9:9">
      <c r="I4991" s="87"/>
    </row>
    <row r="4992" spans="9:9">
      <c r="I4992" s="87"/>
    </row>
    <row r="4993" spans="9:9">
      <c r="I4993" s="87"/>
    </row>
    <row r="4994" spans="9:9">
      <c r="I4994" s="87"/>
    </row>
    <row r="4995" spans="9:9">
      <c r="I4995" s="87"/>
    </row>
    <row r="4996" spans="9:9">
      <c r="I4996" s="87"/>
    </row>
    <row r="4997" spans="9:9">
      <c r="I4997" s="87"/>
    </row>
    <row r="4998" spans="9:9">
      <c r="I4998" s="87"/>
    </row>
    <row r="4999" spans="9:9">
      <c r="I4999" s="87"/>
    </row>
    <row r="5000" spans="9:9">
      <c r="I5000" s="87"/>
    </row>
  </sheetData>
  <autoFilter ref="A1:K282" xr:uid="{00000000-0009-0000-0000-000001000000}"/>
  <sortState xmlns:xlrd2="http://schemas.microsoft.com/office/spreadsheetml/2017/richdata2" ref="E2:F282">
    <sortCondition ref="E2:E28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"/>
  <sheetViews>
    <sheetView workbookViewId="0">
      <selection activeCell="J27" sqref="J27"/>
    </sheetView>
  </sheetViews>
  <sheetFormatPr baseColWidth="10" defaultColWidth="9" defaultRowHeight="13.8"/>
  <cols>
    <col min="1" max="1" width="37.8984375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C5558"/>
  <sheetViews>
    <sheetView workbookViewId="0">
      <selection activeCell="A2" sqref="A2"/>
    </sheetView>
  </sheetViews>
  <sheetFormatPr baseColWidth="10" defaultColWidth="9" defaultRowHeight="13.8"/>
  <cols>
    <col min="1" max="1" width="16.59765625" style="86" customWidth="1"/>
    <col min="2" max="4" width="12.69921875" style="86" customWidth="1"/>
    <col min="5" max="5" width="20" style="86" bestFit="1" customWidth="1"/>
    <col min="6" max="81" width="12.69921875" style="86" customWidth="1"/>
  </cols>
  <sheetData>
    <row r="1" spans="1:81" ht="14.4">
      <c r="A1" s="95" t="s">
        <v>660</v>
      </c>
      <c r="B1" s="95" t="s">
        <v>663</v>
      </c>
      <c r="C1" s="95" t="s">
        <v>664</v>
      </c>
      <c r="D1" s="95" t="s">
        <v>665</v>
      </c>
      <c r="E1" s="95" t="s">
        <v>666</v>
      </c>
      <c r="F1" s="95" t="s">
        <v>667</v>
      </c>
      <c r="G1" s="95" t="s">
        <v>668</v>
      </c>
      <c r="H1" s="95" t="s">
        <v>669</v>
      </c>
      <c r="I1" s="95" t="s">
        <v>670</v>
      </c>
      <c r="J1" s="95" t="s">
        <v>671</v>
      </c>
      <c r="K1" s="95" t="s">
        <v>672</v>
      </c>
      <c r="L1" s="95" t="s">
        <v>673</v>
      </c>
      <c r="M1" s="95" t="s">
        <v>674</v>
      </c>
      <c r="N1" s="95" t="s">
        <v>675</v>
      </c>
      <c r="O1" s="95" t="s">
        <v>676</v>
      </c>
      <c r="P1" s="95" t="s">
        <v>677</v>
      </c>
      <c r="Q1" s="95" t="s">
        <v>678</v>
      </c>
      <c r="R1" s="95" t="s">
        <v>679</v>
      </c>
      <c r="S1" s="95" t="s">
        <v>680</v>
      </c>
      <c r="T1" s="95" t="s">
        <v>681</v>
      </c>
      <c r="U1" s="95" t="s">
        <v>682</v>
      </c>
      <c r="V1" s="95" t="s">
        <v>683</v>
      </c>
      <c r="W1" s="95" t="s">
        <v>684</v>
      </c>
      <c r="X1" s="95" t="s">
        <v>685</v>
      </c>
      <c r="Y1" s="95" t="s">
        <v>686</v>
      </c>
      <c r="Z1" s="95" t="s">
        <v>687</v>
      </c>
      <c r="AA1" s="95" t="s">
        <v>688</v>
      </c>
      <c r="AB1" s="95" t="s">
        <v>689</v>
      </c>
      <c r="AC1" s="95" t="s">
        <v>690</v>
      </c>
      <c r="AD1" s="95" t="s">
        <v>691</v>
      </c>
      <c r="AE1" s="95" t="s">
        <v>692</v>
      </c>
      <c r="AF1" s="95" t="s">
        <v>693</v>
      </c>
      <c r="AG1" s="95" t="s">
        <v>694</v>
      </c>
      <c r="AH1" s="95" t="s">
        <v>695</v>
      </c>
      <c r="AI1" s="95" t="s">
        <v>696</v>
      </c>
      <c r="AJ1" s="95" t="s">
        <v>697</v>
      </c>
      <c r="AK1" s="95" t="s">
        <v>698</v>
      </c>
      <c r="AL1" s="95" t="s">
        <v>699</v>
      </c>
      <c r="AM1" s="95" t="s">
        <v>700</v>
      </c>
      <c r="AN1" s="95" t="s">
        <v>701</v>
      </c>
      <c r="AO1" s="95" t="s">
        <v>702</v>
      </c>
      <c r="AP1" s="95" t="s">
        <v>703</v>
      </c>
      <c r="AQ1" s="95" t="s">
        <v>704</v>
      </c>
      <c r="AR1" s="95" t="s">
        <v>705</v>
      </c>
      <c r="AS1" s="95" t="s">
        <v>706</v>
      </c>
      <c r="AT1" s="95" t="s">
        <v>707</v>
      </c>
      <c r="AU1" s="95" t="s">
        <v>708</v>
      </c>
      <c r="AV1" s="95" t="s">
        <v>709</v>
      </c>
      <c r="AW1" s="95" t="s">
        <v>710</v>
      </c>
      <c r="AX1" s="95" t="s">
        <v>711</v>
      </c>
      <c r="AY1" s="95" t="s">
        <v>712</v>
      </c>
      <c r="AZ1" s="95" t="s">
        <v>713</v>
      </c>
      <c r="BA1" s="95" t="s">
        <v>6315</v>
      </c>
      <c r="BB1" s="95" t="s">
        <v>714</v>
      </c>
      <c r="BC1" s="95" t="s">
        <v>715</v>
      </c>
      <c r="BD1" s="95" t="s">
        <v>716</v>
      </c>
      <c r="BE1" s="95" t="s">
        <v>717</v>
      </c>
      <c r="BF1" s="95" t="s">
        <v>718</v>
      </c>
      <c r="BG1" s="95" t="s">
        <v>719</v>
      </c>
      <c r="BH1" s="95" t="s">
        <v>720</v>
      </c>
      <c r="BI1" s="95" t="s">
        <v>721</v>
      </c>
      <c r="BJ1" s="95" t="s">
        <v>722</v>
      </c>
      <c r="BK1" s="95" t="s">
        <v>6316</v>
      </c>
      <c r="BL1" s="95" t="s">
        <v>6317</v>
      </c>
      <c r="BM1" s="95" t="s">
        <v>6318</v>
      </c>
      <c r="BN1" s="95" t="s">
        <v>723</v>
      </c>
      <c r="BO1" s="95" t="s">
        <v>724</v>
      </c>
      <c r="BP1" s="95" t="s">
        <v>725</v>
      </c>
      <c r="BQ1" s="95" t="s">
        <v>726</v>
      </c>
      <c r="BR1" s="95" t="s">
        <v>727</v>
      </c>
      <c r="BS1" s="95" t="s">
        <v>728</v>
      </c>
      <c r="BT1" s="95" t="s">
        <v>729</v>
      </c>
      <c r="BU1" s="95" t="s">
        <v>730</v>
      </c>
      <c r="BV1" s="95" t="s">
        <v>731</v>
      </c>
      <c r="BW1" s="95" t="s">
        <v>732</v>
      </c>
      <c r="BX1" s="95" t="s">
        <v>733</v>
      </c>
      <c r="BY1" s="95" t="s">
        <v>734</v>
      </c>
      <c r="BZ1" s="95" t="s">
        <v>735</v>
      </c>
      <c r="CA1" s="95" t="s">
        <v>736</v>
      </c>
      <c r="CB1" s="95" t="s">
        <v>737</v>
      </c>
      <c r="CC1" s="95" t="s">
        <v>738</v>
      </c>
    </row>
    <row r="2" spans="1:81">
      <c r="A2" s="76" t="s">
        <v>739</v>
      </c>
      <c r="B2" s="86" t="s">
        <v>675</v>
      </c>
      <c r="C2" s="76" t="s">
        <v>672</v>
      </c>
      <c r="D2" s="76" t="s">
        <v>669</v>
      </c>
      <c r="E2" s="76" t="s">
        <v>668</v>
      </c>
      <c r="F2" s="76" t="s">
        <v>679</v>
      </c>
      <c r="G2" s="96" t="s">
        <v>740</v>
      </c>
      <c r="H2" s="96" t="s">
        <v>741</v>
      </c>
      <c r="I2" s="76" t="s">
        <v>742</v>
      </c>
      <c r="J2" s="76" t="s">
        <v>743</v>
      </c>
      <c r="K2" s="76" t="s">
        <v>744</v>
      </c>
      <c r="L2" s="76" t="s">
        <v>745</v>
      </c>
      <c r="M2" s="76" t="s">
        <v>746</v>
      </c>
      <c r="N2" s="76" t="s">
        <v>747</v>
      </c>
      <c r="O2" s="76" t="s">
        <v>748</v>
      </c>
      <c r="P2" s="76" t="s">
        <v>749</v>
      </c>
      <c r="Q2" s="76" t="s">
        <v>750</v>
      </c>
      <c r="R2" s="76" t="s">
        <v>751</v>
      </c>
      <c r="S2" s="76" t="s">
        <v>752</v>
      </c>
      <c r="T2" s="76" t="s">
        <v>753</v>
      </c>
      <c r="U2" s="76" t="s">
        <v>754</v>
      </c>
      <c r="V2" s="76" t="s">
        <v>755</v>
      </c>
      <c r="W2" s="76" t="s">
        <v>756</v>
      </c>
      <c r="X2" s="76" t="s">
        <v>757</v>
      </c>
      <c r="Y2" s="76" t="s">
        <v>758</v>
      </c>
      <c r="Z2" s="76" t="s">
        <v>759</v>
      </c>
      <c r="AA2" s="76" t="s">
        <v>760</v>
      </c>
      <c r="AB2" s="76" t="s">
        <v>761</v>
      </c>
      <c r="AC2" s="76" t="s">
        <v>762</v>
      </c>
      <c r="AD2" s="76" t="s">
        <v>763</v>
      </c>
      <c r="AE2" s="76" t="s">
        <v>764</v>
      </c>
      <c r="AF2" s="76" t="s">
        <v>765</v>
      </c>
      <c r="AG2" s="76" t="s">
        <v>766</v>
      </c>
      <c r="AH2" s="76" t="s">
        <v>767</v>
      </c>
      <c r="AI2" s="76" t="s">
        <v>768</v>
      </c>
      <c r="AJ2" s="76" t="s">
        <v>769</v>
      </c>
      <c r="AK2" s="76" t="s">
        <v>770</v>
      </c>
      <c r="AL2" s="76" t="s">
        <v>771</v>
      </c>
      <c r="AM2" s="76" t="s">
        <v>772</v>
      </c>
      <c r="AN2" s="76" t="s">
        <v>773</v>
      </c>
      <c r="AO2" s="76" t="s">
        <v>774</v>
      </c>
      <c r="AP2" s="76" t="s">
        <v>775</v>
      </c>
      <c r="AQ2" s="76" t="s">
        <v>776</v>
      </c>
      <c r="AR2" s="76" t="s">
        <v>777</v>
      </c>
      <c r="AS2" s="76" t="s">
        <v>778</v>
      </c>
      <c r="AT2" s="76" t="s">
        <v>779</v>
      </c>
      <c r="AU2" s="76" t="s">
        <v>855</v>
      </c>
      <c r="AV2" s="76" t="s">
        <v>781</v>
      </c>
      <c r="AW2" s="76" t="s">
        <v>782</v>
      </c>
      <c r="AX2" s="76" t="s">
        <v>783</v>
      </c>
      <c r="AY2" s="76" t="s">
        <v>784</v>
      </c>
      <c r="AZ2" s="76" t="s">
        <v>785</v>
      </c>
      <c r="BA2" s="76" t="s">
        <v>786</v>
      </c>
      <c r="BB2" s="76" t="s">
        <v>787</v>
      </c>
      <c r="BC2" s="76" t="s">
        <v>863</v>
      </c>
      <c r="BD2" s="76" t="s">
        <v>864</v>
      </c>
      <c r="BE2" s="76" t="s">
        <v>790</v>
      </c>
      <c r="BF2" s="76" t="s">
        <v>791</v>
      </c>
      <c r="BG2" s="76" t="s">
        <v>792</v>
      </c>
      <c r="BH2" s="76" t="s">
        <v>793</v>
      </c>
      <c r="BI2" s="76" t="s">
        <v>794</v>
      </c>
      <c r="BJ2" s="76" t="s">
        <v>795</v>
      </c>
      <c r="BK2" s="76" t="s">
        <v>796</v>
      </c>
      <c r="BL2" s="76" t="s">
        <v>797</v>
      </c>
      <c r="BM2" s="76" t="s">
        <v>798</v>
      </c>
      <c r="BN2" s="76" t="s">
        <v>799</v>
      </c>
      <c r="BO2" s="76" t="s">
        <v>875</v>
      </c>
      <c r="BP2" s="76" t="s">
        <v>801</v>
      </c>
      <c r="BQ2" s="76" t="s">
        <v>802</v>
      </c>
      <c r="BR2" s="76" t="s">
        <v>803</v>
      </c>
      <c r="BS2" s="76" t="s">
        <v>804</v>
      </c>
      <c r="BT2" s="76" t="s">
        <v>805</v>
      </c>
      <c r="BU2" s="76" t="s">
        <v>806</v>
      </c>
      <c r="BV2" s="76" t="s">
        <v>807</v>
      </c>
      <c r="BW2" s="76" t="s">
        <v>808</v>
      </c>
      <c r="BX2" s="76" t="s">
        <v>809</v>
      </c>
      <c r="BY2" s="76" t="s">
        <v>810</v>
      </c>
      <c r="BZ2" s="76" t="s">
        <v>811</v>
      </c>
      <c r="CA2" s="76" t="s">
        <v>812</v>
      </c>
      <c r="CB2" s="76" t="s">
        <v>813</v>
      </c>
      <c r="CC2" s="76" t="s">
        <v>814</v>
      </c>
    </row>
    <row r="3" spans="1:81">
      <c r="A3" s="76" t="s">
        <v>815</v>
      </c>
      <c r="C3" s="76" t="s">
        <v>674</v>
      </c>
      <c r="D3" s="76" t="s">
        <v>671</v>
      </c>
      <c r="E3" s="76" t="s">
        <v>670</v>
      </c>
      <c r="F3" s="76" t="s">
        <v>680</v>
      </c>
      <c r="G3" s="96" t="s">
        <v>816</v>
      </c>
      <c r="H3" s="96" t="s">
        <v>817</v>
      </c>
      <c r="I3" s="76" t="s">
        <v>818</v>
      </c>
      <c r="J3" s="76" t="s">
        <v>819</v>
      </c>
      <c r="K3" s="76" t="s">
        <v>820</v>
      </c>
      <c r="L3" s="76" t="s">
        <v>821</v>
      </c>
      <c r="M3" s="76" t="s">
        <v>822</v>
      </c>
      <c r="N3" s="76" t="s">
        <v>823</v>
      </c>
      <c r="O3" s="76" t="s">
        <v>824</v>
      </c>
      <c r="P3" s="76" t="s">
        <v>825</v>
      </c>
      <c r="Q3" s="76" t="s">
        <v>826</v>
      </c>
      <c r="R3" s="76" t="s">
        <v>827</v>
      </c>
      <c r="S3" s="76" t="s">
        <v>828</v>
      </c>
      <c r="T3" s="76" t="s">
        <v>829</v>
      </c>
      <c r="U3" s="76" t="s">
        <v>830</v>
      </c>
      <c r="V3" s="76" t="s">
        <v>831</v>
      </c>
      <c r="W3" s="76" t="s">
        <v>832</v>
      </c>
      <c r="X3" s="76" t="s">
        <v>833</v>
      </c>
      <c r="Y3" s="76" t="s">
        <v>834</v>
      </c>
      <c r="Z3" s="76" t="s">
        <v>835</v>
      </c>
      <c r="AA3" s="76" t="s">
        <v>836</v>
      </c>
      <c r="AB3" s="76" t="s">
        <v>837</v>
      </c>
      <c r="AC3" s="76" t="s">
        <v>838</v>
      </c>
      <c r="AD3" s="76" t="s">
        <v>839</v>
      </c>
      <c r="AE3" s="76" t="s">
        <v>840</v>
      </c>
      <c r="AF3" s="76" t="s">
        <v>841</v>
      </c>
      <c r="AG3" s="76" t="s">
        <v>842</v>
      </c>
      <c r="AH3" s="76" t="s">
        <v>843</v>
      </c>
      <c r="AI3" s="76" t="s">
        <v>844</v>
      </c>
      <c r="AJ3" s="76" t="s">
        <v>845</v>
      </c>
      <c r="AK3" s="76" t="s">
        <v>846</v>
      </c>
      <c r="AL3" s="76" t="s">
        <v>847</v>
      </c>
      <c r="AM3" s="76" t="s">
        <v>848</v>
      </c>
      <c r="AN3" s="76" t="s">
        <v>849</v>
      </c>
      <c r="AO3" s="76" t="s">
        <v>850</v>
      </c>
      <c r="AP3" s="76" t="s">
        <v>851</v>
      </c>
      <c r="AR3" s="76" t="s">
        <v>852</v>
      </c>
      <c r="AS3" s="76" t="s">
        <v>853</v>
      </c>
      <c r="AT3" s="76" t="s">
        <v>854</v>
      </c>
      <c r="AU3" s="76" t="s">
        <v>929</v>
      </c>
      <c r="AV3" s="76" t="s">
        <v>856</v>
      </c>
      <c r="AW3" s="76" t="s">
        <v>857</v>
      </c>
      <c r="AX3" s="76" t="s">
        <v>858</v>
      </c>
      <c r="AY3" s="76" t="s">
        <v>859</v>
      </c>
      <c r="AZ3" s="76" t="s">
        <v>860</v>
      </c>
      <c r="BA3" s="76" t="s">
        <v>861</v>
      </c>
      <c r="BB3" s="76" t="s">
        <v>862</v>
      </c>
      <c r="BC3" s="76" t="s">
        <v>937</v>
      </c>
      <c r="BD3" s="76" t="s">
        <v>938</v>
      </c>
      <c r="BE3" s="76" t="s">
        <v>865</v>
      </c>
      <c r="BF3" s="76" t="s">
        <v>866</v>
      </c>
      <c r="BG3" s="76" t="s">
        <v>867</v>
      </c>
      <c r="BH3" s="76" t="s">
        <v>868</v>
      </c>
      <c r="BI3" s="76" t="s">
        <v>869</v>
      </c>
      <c r="BJ3" s="76" t="s">
        <v>870</v>
      </c>
      <c r="BK3" s="76" t="s">
        <v>871</v>
      </c>
      <c r="BL3" s="76" t="s">
        <v>872</v>
      </c>
      <c r="BM3" s="76" t="s">
        <v>873</v>
      </c>
      <c r="BN3" s="76" t="s">
        <v>874</v>
      </c>
      <c r="BO3" s="76" t="s">
        <v>949</v>
      </c>
      <c r="BP3" s="76" t="s">
        <v>876</v>
      </c>
      <c r="BQ3" s="76" t="s">
        <v>877</v>
      </c>
      <c r="BR3" s="76" t="s">
        <v>878</v>
      </c>
      <c r="BS3" s="76" t="s">
        <v>879</v>
      </c>
      <c r="BT3" s="76" t="s">
        <v>880</v>
      </c>
      <c r="BU3" s="76" t="s">
        <v>881</v>
      </c>
      <c r="BV3" s="76" t="s">
        <v>882</v>
      </c>
      <c r="BW3" s="76" t="s">
        <v>883</v>
      </c>
      <c r="BX3" s="76" t="s">
        <v>884</v>
      </c>
      <c r="BY3" s="76" t="s">
        <v>885</v>
      </c>
      <c r="BZ3" s="76" t="s">
        <v>886</v>
      </c>
      <c r="CA3" s="76" t="s">
        <v>887</v>
      </c>
      <c r="CB3" s="76" t="s">
        <v>888</v>
      </c>
      <c r="CC3" s="76" t="s">
        <v>889</v>
      </c>
    </row>
    <row r="4" spans="1:81">
      <c r="A4" s="76" t="s">
        <v>665</v>
      </c>
      <c r="C4" s="76" t="s">
        <v>676</v>
      </c>
      <c r="D4" s="76" t="s">
        <v>681</v>
      </c>
      <c r="E4" s="76" t="s">
        <v>673</v>
      </c>
      <c r="F4" s="76" t="s">
        <v>682</v>
      </c>
      <c r="G4" s="96" t="s">
        <v>890</v>
      </c>
      <c r="H4" s="96" t="s">
        <v>891</v>
      </c>
      <c r="I4" s="76" t="s">
        <v>892</v>
      </c>
      <c r="J4" s="76" t="s">
        <v>893</v>
      </c>
      <c r="K4" s="76" t="s">
        <v>894</v>
      </c>
      <c r="L4" s="76" t="s">
        <v>895</v>
      </c>
      <c r="M4" s="76" t="s">
        <v>896</v>
      </c>
      <c r="N4" s="76" t="s">
        <v>897</v>
      </c>
      <c r="O4" s="76" t="s">
        <v>898</v>
      </c>
      <c r="P4" s="76" t="s">
        <v>899</v>
      </c>
      <c r="Q4" s="76" t="s">
        <v>900</v>
      </c>
      <c r="R4" s="76" t="s">
        <v>901</v>
      </c>
      <c r="S4" s="76" t="s">
        <v>902</v>
      </c>
      <c r="T4" s="76" t="s">
        <v>903</v>
      </c>
      <c r="U4" s="76" t="s">
        <v>904</v>
      </c>
      <c r="V4" s="76" t="s">
        <v>905</v>
      </c>
      <c r="W4" s="76" t="s">
        <v>906</v>
      </c>
      <c r="X4" s="76" t="s">
        <v>907</v>
      </c>
      <c r="Y4" s="76" t="s">
        <v>908</v>
      </c>
      <c r="Z4" s="76" t="s">
        <v>909</v>
      </c>
      <c r="AA4" s="76" t="s">
        <v>910</v>
      </c>
      <c r="AB4" s="76" t="s">
        <v>911</v>
      </c>
      <c r="AC4" s="76" t="s">
        <v>912</v>
      </c>
      <c r="AD4" s="76" t="s">
        <v>913</v>
      </c>
      <c r="AE4" s="76" t="s">
        <v>914</v>
      </c>
      <c r="AF4" s="76" t="s">
        <v>915</v>
      </c>
      <c r="AG4" s="76" t="s">
        <v>916</v>
      </c>
      <c r="AH4" s="76" t="s">
        <v>917</v>
      </c>
      <c r="AI4" s="76" t="s">
        <v>918</v>
      </c>
      <c r="AJ4" s="76" t="s">
        <v>919</v>
      </c>
      <c r="AK4" s="76" t="s">
        <v>920</v>
      </c>
      <c r="AL4" s="76" t="s">
        <v>921</v>
      </c>
      <c r="AM4" s="76" t="s">
        <v>922</v>
      </c>
      <c r="AN4" s="76" t="s">
        <v>923</v>
      </c>
      <c r="AO4" s="76" t="s">
        <v>924</v>
      </c>
      <c r="AP4" s="76" t="s">
        <v>925</v>
      </c>
      <c r="AR4" s="76" t="s">
        <v>926</v>
      </c>
      <c r="AS4" s="76" t="s">
        <v>927</v>
      </c>
      <c r="AT4" s="76" t="s">
        <v>928</v>
      </c>
      <c r="AU4" s="76" t="s">
        <v>1003</v>
      </c>
      <c r="AV4" s="76" t="s">
        <v>930</v>
      </c>
      <c r="AW4" s="76" t="s">
        <v>931</v>
      </c>
      <c r="AX4" s="76" t="s">
        <v>932</v>
      </c>
      <c r="AY4" s="76" t="s">
        <v>933</v>
      </c>
      <c r="AZ4" s="76" t="s">
        <v>934</v>
      </c>
      <c r="BA4" s="76" t="s">
        <v>935</v>
      </c>
      <c r="BB4" s="76" t="s">
        <v>936</v>
      </c>
      <c r="BC4" s="76" t="s">
        <v>1011</v>
      </c>
      <c r="BD4" s="76" t="s">
        <v>1012</v>
      </c>
      <c r="BE4" s="76" t="s">
        <v>939</v>
      </c>
      <c r="BF4" s="76" t="s">
        <v>940</v>
      </c>
      <c r="BG4" s="76" t="s">
        <v>941</v>
      </c>
      <c r="BH4" s="76" t="s">
        <v>942</v>
      </c>
      <c r="BI4" s="76" t="s">
        <v>943</v>
      </c>
      <c r="BJ4" s="76" t="s">
        <v>944</v>
      </c>
      <c r="BK4" s="76" t="s">
        <v>945</v>
      </c>
      <c r="BL4" s="76" t="s">
        <v>946</v>
      </c>
      <c r="BM4" s="76" t="s">
        <v>947</v>
      </c>
      <c r="BN4" s="76" t="s">
        <v>948</v>
      </c>
      <c r="BO4" s="76" t="s">
        <v>1023</v>
      </c>
      <c r="BP4" s="76" t="s">
        <v>950</v>
      </c>
      <c r="BQ4" s="76" t="s">
        <v>951</v>
      </c>
      <c r="BR4" s="76" t="s">
        <v>952</v>
      </c>
      <c r="BS4" s="76" t="s">
        <v>953</v>
      </c>
      <c r="BT4" s="76" t="s">
        <v>954</v>
      </c>
      <c r="BU4" s="76" t="s">
        <v>955</v>
      </c>
      <c r="BV4" s="76" t="s">
        <v>956</v>
      </c>
      <c r="BW4" s="76" t="s">
        <v>957</v>
      </c>
      <c r="BX4" s="76" t="s">
        <v>958</v>
      </c>
      <c r="BY4" s="76" t="s">
        <v>959</v>
      </c>
      <c r="BZ4" s="76" t="s">
        <v>960</v>
      </c>
      <c r="CA4" s="76" t="s">
        <v>961</v>
      </c>
      <c r="CB4" s="76" t="s">
        <v>962</v>
      </c>
      <c r="CC4" s="76" t="s">
        <v>963</v>
      </c>
    </row>
    <row r="5" spans="1:81">
      <c r="A5" s="76" t="s">
        <v>666</v>
      </c>
      <c r="C5" s="76" t="s">
        <v>684</v>
      </c>
      <c r="D5" s="76" t="s">
        <v>689</v>
      </c>
      <c r="E5" s="76" t="s">
        <v>677</v>
      </c>
      <c r="F5" s="76" t="s">
        <v>683</v>
      </c>
      <c r="G5" s="96" t="s">
        <v>964</v>
      </c>
      <c r="H5" s="96" t="s">
        <v>965</v>
      </c>
      <c r="I5" s="76" t="s">
        <v>966</v>
      </c>
      <c r="J5" s="76" t="s">
        <v>967</v>
      </c>
      <c r="K5" s="76" t="s">
        <v>968</v>
      </c>
      <c r="L5" s="76" t="s">
        <v>969</v>
      </c>
      <c r="M5" s="76" t="s">
        <v>970</v>
      </c>
      <c r="N5" s="76" t="s">
        <v>971</v>
      </c>
      <c r="O5" s="76" t="s">
        <v>972</v>
      </c>
      <c r="P5" s="76" t="s">
        <v>973</v>
      </c>
      <c r="Q5" s="76" t="s">
        <v>974</v>
      </c>
      <c r="R5" s="76" t="s">
        <v>975</v>
      </c>
      <c r="S5" s="76" t="s">
        <v>976</v>
      </c>
      <c r="T5" s="76" t="s">
        <v>977</v>
      </c>
      <c r="U5" s="76" t="s">
        <v>978</v>
      </c>
      <c r="V5" s="76" t="s">
        <v>979</v>
      </c>
      <c r="W5" s="76" t="s">
        <v>980</v>
      </c>
      <c r="X5" s="76" t="s">
        <v>981</v>
      </c>
      <c r="Y5" s="76" t="s">
        <v>982</v>
      </c>
      <c r="Z5" s="76" t="s">
        <v>983</v>
      </c>
      <c r="AA5" s="76" t="s">
        <v>984</v>
      </c>
      <c r="AB5" s="76" t="s">
        <v>985</v>
      </c>
      <c r="AC5" s="76" t="s">
        <v>986</v>
      </c>
      <c r="AD5" s="76" t="s">
        <v>987</v>
      </c>
      <c r="AE5" s="76" t="s">
        <v>988</v>
      </c>
      <c r="AF5" s="76" t="s">
        <v>989</v>
      </c>
      <c r="AG5" s="76" t="s">
        <v>990</v>
      </c>
      <c r="AH5" s="76" t="s">
        <v>991</v>
      </c>
      <c r="AI5" s="76" t="s">
        <v>992</v>
      </c>
      <c r="AJ5" s="76" t="s">
        <v>993</v>
      </c>
      <c r="AK5" s="76" t="s">
        <v>994</v>
      </c>
      <c r="AL5" s="76" t="s">
        <v>995</v>
      </c>
      <c r="AM5" s="76" t="s">
        <v>996</v>
      </c>
      <c r="AN5" s="76" t="s">
        <v>997</v>
      </c>
      <c r="AO5" s="76" t="s">
        <v>998</v>
      </c>
      <c r="AP5" s="76" t="s">
        <v>999</v>
      </c>
      <c r="AR5" s="76" t="s">
        <v>1000</v>
      </c>
      <c r="AS5" s="76" t="s">
        <v>1001</v>
      </c>
      <c r="AT5" s="76" t="s">
        <v>1002</v>
      </c>
      <c r="AU5" s="76" t="s">
        <v>1076</v>
      </c>
      <c r="AV5" s="76" t="s">
        <v>1004</v>
      </c>
      <c r="AW5" s="76" t="s">
        <v>1005</v>
      </c>
      <c r="AX5" s="76" t="s">
        <v>1006</v>
      </c>
      <c r="AY5" s="76" t="s">
        <v>1007</v>
      </c>
      <c r="AZ5" s="76" t="s">
        <v>1008</v>
      </c>
      <c r="BA5" s="76" t="s">
        <v>1009</v>
      </c>
      <c r="BB5" s="76" t="s">
        <v>1010</v>
      </c>
      <c r="BC5" s="76" t="s">
        <v>1083</v>
      </c>
      <c r="BD5" s="76" t="s">
        <v>1084</v>
      </c>
      <c r="BE5" s="76" t="s">
        <v>1013</v>
      </c>
      <c r="BF5" s="76" t="s">
        <v>1014</v>
      </c>
      <c r="BG5" s="76" t="s">
        <v>1015</v>
      </c>
      <c r="BH5" s="76" t="s">
        <v>1016</v>
      </c>
      <c r="BI5" s="76" t="s">
        <v>1017</v>
      </c>
      <c r="BJ5" s="76" t="s">
        <v>1018</v>
      </c>
      <c r="BK5" s="76" t="s">
        <v>1019</v>
      </c>
      <c r="BL5" s="76" t="s">
        <v>1020</v>
      </c>
      <c r="BM5" s="76" t="s">
        <v>1021</v>
      </c>
      <c r="BN5" s="76" t="s">
        <v>1022</v>
      </c>
      <c r="BO5" s="76" t="s">
        <v>1095</v>
      </c>
      <c r="BP5" s="76" t="s">
        <v>1024</v>
      </c>
      <c r="BQ5" s="76" t="s">
        <v>1025</v>
      </c>
      <c r="BR5" s="76" t="s">
        <v>1026</v>
      </c>
      <c r="BS5" s="76" t="s">
        <v>1027</v>
      </c>
      <c r="BT5" s="76" t="s">
        <v>1028</v>
      </c>
      <c r="BU5" s="76" t="s">
        <v>1029</v>
      </c>
      <c r="BV5" s="76" t="s">
        <v>1030</v>
      </c>
      <c r="BW5" s="76" t="s">
        <v>1031</v>
      </c>
      <c r="BX5" s="76" t="s">
        <v>1032</v>
      </c>
      <c r="BY5" s="76" t="s">
        <v>1033</v>
      </c>
      <c r="BZ5" s="76" t="s">
        <v>1034</v>
      </c>
      <c r="CA5" s="76" t="s">
        <v>1035</v>
      </c>
      <c r="CB5" s="76" t="s">
        <v>1036</v>
      </c>
      <c r="CC5" s="76" t="s">
        <v>1037</v>
      </c>
    </row>
    <row r="6" spans="1:81">
      <c r="A6" s="76" t="s">
        <v>667</v>
      </c>
      <c r="C6" s="76" t="s">
        <v>687</v>
      </c>
      <c r="D6" s="76" t="s">
        <v>707</v>
      </c>
      <c r="E6" s="76" t="s">
        <v>678</v>
      </c>
      <c r="F6" s="76" t="s">
        <v>686</v>
      </c>
      <c r="G6" s="96" t="s">
        <v>1038</v>
      </c>
      <c r="H6" s="96" t="s">
        <v>1039</v>
      </c>
      <c r="I6" s="76" t="s">
        <v>1040</v>
      </c>
      <c r="J6" s="76" t="s">
        <v>1041</v>
      </c>
      <c r="K6" s="76" t="s">
        <v>1042</v>
      </c>
      <c r="L6" s="76" t="s">
        <v>1043</v>
      </c>
      <c r="M6" s="76" t="s">
        <v>1044</v>
      </c>
      <c r="N6" s="76" t="s">
        <v>1045</v>
      </c>
      <c r="O6" s="76" t="s">
        <v>1046</v>
      </c>
      <c r="P6" s="76" t="s">
        <v>1047</v>
      </c>
      <c r="Q6" s="76" t="s">
        <v>1048</v>
      </c>
      <c r="R6" s="76" t="s">
        <v>1049</v>
      </c>
      <c r="S6" s="76" t="s">
        <v>1050</v>
      </c>
      <c r="T6" s="76" t="s">
        <v>1051</v>
      </c>
      <c r="U6" s="76" t="s">
        <v>1052</v>
      </c>
      <c r="V6" s="76" t="s">
        <v>1053</v>
      </c>
      <c r="W6" s="76" t="s">
        <v>1054</v>
      </c>
      <c r="X6" s="76" t="s">
        <v>1055</v>
      </c>
      <c r="Y6" s="76" t="s">
        <v>1056</v>
      </c>
      <c r="Z6" s="76" t="s">
        <v>1057</v>
      </c>
      <c r="AA6" s="76" t="s">
        <v>1058</v>
      </c>
      <c r="AB6" s="76" t="s">
        <v>1059</v>
      </c>
      <c r="AC6" s="76" t="s">
        <v>1060</v>
      </c>
      <c r="AD6" s="76" t="s">
        <v>1061</v>
      </c>
      <c r="AE6" s="76" t="s">
        <v>1062</v>
      </c>
      <c r="AF6" s="76" t="s">
        <v>1063</v>
      </c>
      <c r="AG6" s="76" t="s">
        <v>1064</v>
      </c>
      <c r="AH6" s="76" t="s">
        <v>1065</v>
      </c>
      <c r="AI6" s="76" t="s">
        <v>1066</v>
      </c>
      <c r="AJ6" s="76" t="s">
        <v>1067</v>
      </c>
      <c r="AL6" s="76" t="s">
        <v>1068</v>
      </c>
      <c r="AM6" s="76" t="s">
        <v>1069</v>
      </c>
      <c r="AN6" s="76" t="s">
        <v>1070</v>
      </c>
      <c r="AO6" s="76" t="s">
        <v>1071</v>
      </c>
      <c r="AP6" s="76" t="s">
        <v>1072</v>
      </c>
      <c r="AR6" s="76" t="s">
        <v>1073</v>
      </c>
      <c r="AS6" s="76" t="s">
        <v>1074</v>
      </c>
      <c r="AT6" s="76" t="s">
        <v>1075</v>
      </c>
      <c r="AU6" s="76" t="s">
        <v>1146</v>
      </c>
      <c r="AV6" s="76" t="s">
        <v>1077</v>
      </c>
      <c r="AX6" s="76" t="s">
        <v>1078</v>
      </c>
      <c r="AY6" s="76" t="s">
        <v>1079</v>
      </c>
      <c r="AZ6" s="76" t="s">
        <v>1080</v>
      </c>
      <c r="BA6" s="76" t="s">
        <v>1081</v>
      </c>
      <c r="BB6" s="76" t="s">
        <v>1082</v>
      </c>
      <c r="BC6" s="76" t="s">
        <v>1153</v>
      </c>
      <c r="BD6" s="76" t="s">
        <v>1154</v>
      </c>
      <c r="BE6" s="76" t="s">
        <v>1085</v>
      </c>
      <c r="BF6" s="76" t="s">
        <v>1086</v>
      </c>
      <c r="BG6" s="76" t="s">
        <v>1087</v>
      </c>
      <c r="BH6" s="76" t="s">
        <v>1088</v>
      </c>
      <c r="BI6" s="76" t="s">
        <v>1089</v>
      </c>
      <c r="BJ6" s="76" t="s">
        <v>1090</v>
      </c>
      <c r="BK6" s="76" t="s">
        <v>1091</v>
      </c>
      <c r="BL6" s="76" t="s">
        <v>1092</v>
      </c>
      <c r="BM6" s="76" t="s">
        <v>1093</v>
      </c>
      <c r="BN6" s="76" t="s">
        <v>1094</v>
      </c>
      <c r="BO6" s="76" t="s">
        <v>1165</v>
      </c>
      <c r="BP6" s="76" t="s">
        <v>1096</v>
      </c>
      <c r="BQ6" s="76" t="s">
        <v>1097</v>
      </c>
      <c r="BR6" s="76" t="s">
        <v>1098</v>
      </c>
      <c r="BS6" s="76" t="s">
        <v>1099</v>
      </c>
      <c r="BT6" s="76" t="s">
        <v>1100</v>
      </c>
      <c r="BU6" s="76" t="s">
        <v>1101</v>
      </c>
      <c r="BW6" s="76" t="s">
        <v>1102</v>
      </c>
      <c r="BX6" s="76" t="s">
        <v>1103</v>
      </c>
      <c r="BY6" s="76" t="s">
        <v>1104</v>
      </c>
      <c r="BZ6" s="76" t="s">
        <v>1105</v>
      </c>
      <c r="CA6" s="76" t="s">
        <v>1106</v>
      </c>
      <c r="CB6" s="76" t="s">
        <v>1107</v>
      </c>
      <c r="CC6" s="76" t="s">
        <v>1108</v>
      </c>
    </row>
    <row r="7" spans="1:81">
      <c r="C7" s="76" t="s">
        <v>690</v>
      </c>
      <c r="D7" s="76" t="s">
        <v>708</v>
      </c>
      <c r="E7" s="76" t="s">
        <v>685</v>
      </c>
      <c r="F7" s="76" t="s">
        <v>695</v>
      </c>
      <c r="G7" s="96" t="s">
        <v>1109</v>
      </c>
      <c r="H7" s="96" t="s">
        <v>1110</v>
      </c>
      <c r="I7" s="76" t="s">
        <v>1111</v>
      </c>
      <c r="J7" s="76" t="s">
        <v>1112</v>
      </c>
      <c r="K7" s="76" t="s">
        <v>1113</v>
      </c>
      <c r="L7" s="76" t="s">
        <v>1114</v>
      </c>
      <c r="M7" s="76" t="s">
        <v>1115</v>
      </c>
      <c r="N7" s="76" t="s">
        <v>1116</v>
      </c>
      <c r="O7" s="76" t="s">
        <v>1117</v>
      </c>
      <c r="P7" s="76" t="s">
        <v>1118</v>
      </c>
      <c r="Q7" s="76" t="s">
        <v>1119</v>
      </c>
      <c r="R7" s="76" t="s">
        <v>1120</v>
      </c>
      <c r="S7" s="76" t="s">
        <v>1121</v>
      </c>
      <c r="T7" s="76" t="s">
        <v>1122</v>
      </c>
      <c r="U7" s="76" t="s">
        <v>1123</v>
      </c>
      <c r="V7" s="76" t="s">
        <v>1124</v>
      </c>
      <c r="W7" s="76" t="s">
        <v>1125</v>
      </c>
      <c r="X7" s="76" t="s">
        <v>1126</v>
      </c>
      <c r="Y7" s="76" t="s">
        <v>1127</v>
      </c>
      <c r="Z7" s="76" t="s">
        <v>1128</v>
      </c>
      <c r="AA7" s="76" t="s">
        <v>1129</v>
      </c>
      <c r="AB7" s="76" t="s">
        <v>1130</v>
      </c>
      <c r="AC7" s="76" t="s">
        <v>1131</v>
      </c>
      <c r="AD7" s="76" t="s">
        <v>1132</v>
      </c>
      <c r="AE7" s="76" t="s">
        <v>1133</v>
      </c>
      <c r="AF7" s="76" t="s">
        <v>1134</v>
      </c>
      <c r="AG7" s="76" t="s">
        <v>1135</v>
      </c>
      <c r="AH7" s="76" t="s">
        <v>1136</v>
      </c>
      <c r="AI7" s="76" t="s">
        <v>1137</v>
      </c>
      <c r="AJ7" s="76" t="s">
        <v>1138</v>
      </c>
      <c r="AL7" s="76" t="s">
        <v>1139</v>
      </c>
      <c r="AN7" s="76" t="s">
        <v>1140</v>
      </c>
      <c r="AO7" s="76" t="s">
        <v>1141</v>
      </c>
      <c r="AP7" s="76" t="s">
        <v>1142</v>
      </c>
      <c r="AR7" s="76" t="s">
        <v>1143</v>
      </c>
      <c r="AS7" s="76" t="s">
        <v>1144</v>
      </c>
      <c r="AT7" s="76" t="s">
        <v>1145</v>
      </c>
      <c r="AU7" s="76" t="s">
        <v>1216</v>
      </c>
      <c r="AV7" s="76" t="s">
        <v>1147</v>
      </c>
      <c r="AX7" s="76" t="s">
        <v>1148</v>
      </c>
      <c r="AY7" s="76" t="s">
        <v>1149</v>
      </c>
      <c r="AZ7" s="76" t="s">
        <v>1150</v>
      </c>
      <c r="BA7" s="76" t="s">
        <v>1151</v>
      </c>
      <c r="BB7" s="76" t="s">
        <v>1152</v>
      </c>
      <c r="BC7" s="76" t="s">
        <v>1223</v>
      </c>
      <c r="BD7" s="76" t="s">
        <v>1224</v>
      </c>
      <c r="BE7" s="76" t="s">
        <v>1155</v>
      </c>
      <c r="BF7" s="76" t="s">
        <v>1156</v>
      </c>
      <c r="BG7" s="76" t="s">
        <v>1157</v>
      </c>
      <c r="BH7" s="76" t="s">
        <v>1158</v>
      </c>
      <c r="BI7" s="76" t="s">
        <v>1159</v>
      </c>
      <c r="BJ7" s="76" t="s">
        <v>1160</v>
      </c>
      <c r="BK7" s="76" t="s">
        <v>1161</v>
      </c>
      <c r="BL7" s="76" t="s">
        <v>1162</v>
      </c>
      <c r="BM7" s="76" t="s">
        <v>1163</v>
      </c>
      <c r="BN7" s="76" t="s">
        <v>1164</v>
      </c>
      <c r="BO7" s="76" t="s">
        <v>1235</v>
      </c>
      <c r="BP7" s="76" t="s">
        <v>1166</v>
      </c>
      <c r="BQ7" s="76" t="s">
        <v>1167</v>
      </c>
      <c r="BR7" s="76" t="s">
        <v>1168</v>
      </c>
      <c r="BS7" s="76" t="s">
        <v>1169</v>
      </c>
      <c r="BT7" s="76" t="s">
        <v>1170</v>
      </c>
      <c r="BU7" s="76" t="s">
        <v>1171</v>
      </c>
      <c r="BW7" s="76" t="s">
        <v>1172</v>
      </c>
      <c r="BX7" s="76" t="s">
        <v>1173</v>
      </c>
      <c r="BY7" s="76" t="s">
        <v>1174</v>
      </c>
      <c r="BZ7" s="76" t="s">
        <v>1175</v>
      </c>
      <c r="CA7" s="76" t="s">
        <v>1176</v>
      </c>
      <c r="CB7" s="76" t="s">
        <v>1177</v>
      </c>
      <c r="CC7" s="76" t="s">
        <v>1178</v>
      </c>
    </row>
    <row r="8" spans="1:81">
      <c r="C8" s="76" t="s">
        <v>699</v>
      </c>
      <c r="D8" s="76" t="s">
        <v>716</v>
      </c>
      <c r="E8" s="76" t="s">
        <v>688</v>
      </c>
      <c r="F8" s="76" t="s">
        <v>701</v>
      </c>
      <c r="G8" s="96" t="s">
        <v>1179</v>
      </c>
      <c r="H8" s="96" t="s">
        <v>1180</v>
      </c>
      <c r="I8" s="76" t="s">
        <v>1181</v>
      </c>
      <c r="J8" s="76" t="s">
        <v>1182</v>
      </c>
      <c r="K8" s="76" t="s">
        <v>1183</v>
      </c>
      <c r="L8" s="76" t="s">
        <v>1184</v>
      </c>
      <c r="M8" s="76" t="s">
        <v>1185</v>
      </c>
      <c r="N8" s="76" t="s">
        <v>1186</v>
      </c>
      <c r="O8" s="76" t="s">
        <v>1187</v>
      </c>
      <c r="P8" s="76" t="s">
        <v>1188</v>
      </c>
      <c r="Q8" s="76" t="s">
        <v>1189</v>
      </c>
      <c r="R8" s="76" t="s">
        <v>1190</v>
      </c>
      <c r="S8" s="76" t="s">
        <v>1191</v>
      </c>
      <c r="T8" s="76" t="s">
        <v>1192</v>
      </c>
      <c r="U8" s="76" t="s">
        <v>1193</v>
      </c>
      <c r="V8" s="76" t="s">
        <v>1194</v>
      </c>
      <c r="W8" s="76" t="s">
        <v>1195</v>
      </c>
      <c r="X8" s="76" t="s">
        <v>1196</v>
      </c>
      <c r="Y8" s="76" t="s">
        <v>1197</v>
      </c>
      <c r="Z8" s="76" t="s">
        <v>1198</v>
      </c>
      <c r="AA8" s="76" t="s">
        <v>1199</v>
      </c>
      <c r="AB8" s="76" t="s">
        <v>1200</v>
      </c>
      <c r="AC8" s="76" t="s">
        <v>1201</v>
      </c>
      <c r="AD8" s="76" t="s">
        <v>1202</v>
      </c>
      <c r="AE8" s="76" t="s">
        <v>1203</v>
      </c>
      <c r="AF8" s="76" t="s">
        <v>1204</v>
      </c>
      <c r="AG8" s="76" t="s">
        <v>1205</v>
      </c>
      <c r="AH8" s="76" t="s">
        <v>1206</v>
      </c>
      <c r="AI8" s="76" t="s">
        <v>1207</v>
      </c>
      <c r="AJ8" s="76" t="s">
        <v>1208</v>
      </c>
      <c r="AL8" s="76" t="s">
        <v>1209</v>
      </c>
      <c r="AN8" s="76" t="s">
        <v>1210</v>
      </c>
      <c r="AO8" s="76" t="s">
        <v>1211</v>
      </c>
      <c r="AP8" s="76" t="s">
        <v>1212</v>
      </c>
      <c r="AR8" s="76" t="s">
        <v>1213</v>
      </c>
      <c r="AS8" s="76" t="s">
        <v>1214</v>
      </c>
      <c r="AT8" s="76" t="s">
        <v>1215</v>
      </c>
      <c r="AU8" s="76" t="s">
        <v>1284</v>
      </c>
      <c r="AV8" s="76" t="s">
        <v>1217</v>
      </c>
      <c r="AX8" s="76" t="s">
        <v>1218</v>
      </c>
      <c r="AY8" s="76" t="s">
        <v>1219</v>
      </c>
      <c r="AZ8" s="76" t="s">
        <v>1220</v>
      </c>
      <c r="BA8" s="76" t="s">
        <v>1221</v>
      </c>
      <c r="BB8" s="76" t="s">
        <v>1222</v>
      </c>
      <c r="BC8" s="76" t="s">
        <v>1291</v>
      </c>
      <c r="BD8" s="76" t="s">
        <v>1292</v>
      </c>
      <c r="BE8" s="76" t="s">
        <v>1225</v>
      </c>
      <c r="BF8" s="76" t="s">
        <v>1226</v>
      </c>
      <c r="BG8" s="76" t="s">
        <v>1227</v>
      </c>
      <c r="BH8" s="76" t="s">
        <v>1228</v>
      </c>
      <c r="BI8" s="76" t="s">
        <v>1229</v>
      </c>
      <c r="BJ8" s="76" t="s">
        <v>1230</v>
      </c>
      <c r="BK8" s="76" t="s">
        <v>1231</v>
      </c>
      <c r="BL8" s="76" t="s">
        <v>1232</v>
      </c>
      <c r="BM8" s="76" t="s">
        <v>1233</v>
      </c>
      <c r="BN8" s="76" t="s">
        <v>1234</v>
      </c>
      <c r="BO8" s="76" t="s">
        <v>1303</v>
      </c>
      <c r="BP8" s="76" t="s">
        <v>1236</v>
      </c>
      <c r="BQ8" s="76" t="s">
        <v>1237</v>
      </c>
      <c r="BR8" s="76" t="s">
        <v>1238</v>
      </c>
      <c r="BS8" s="76" t="s">
        <v>1239</v>
      </c>
      <c r="BT8" s="76" t="s">
        <v>1240</v>
      </c>
      <c r="BU8" s="76" t="s">
        <v>1241</v>
      </c>
      <c r="BW8" s="76" t="s">
        <v>1242</v>
      </c>
      <c r="BX8" s="76" t="s">
        <v>1243</v>
      </c>
      <c r="BZ8" s="76" t="s">
        <v>1244</v>
      </c>
      <c r="CA8" s="76" t="s">
        <v>1245</v>
      </c>
      <c r="CB8" s="76" t="s">
        <v>1246</v>
      </c>
      <c r="CC8" s="76" t="s">
        <v>1247</v>
      </c>
    </row>
    <row r="9" spans="1:81">
      <c r="C9" s="76" t="s">
        <v>705</v>
      </c>
      <c r="D9" s="76" t="s">
        <v>719</v>
      </c>
      <c r="E9" s="76" t="s">
        <v>691</v>
      </c>
      <c r="F9" s="76" t="s">
        <v>702</v>
      </c>
      <c r="G9" s="96" t="s">
        <v>1248</v>
      </c>
      <c r="H9" s="96" t="s">
        <v>1249</v>
      </c>
      <c r="I9" s="76" t="s">
        <v>1250</v>
      </c>
      <c r="J9" s="76" t="s">
        <v>1251</v>
      </c>
      <c r="K9" s="76" t="s">
        <v>1252</v>
      </c>
      <c r="L9" s="76" t="s">
        <v>1253</v>
      </c>
      <c r="M9" s="76" t="s">
        <v>1254</v>
      </c>
      <c r="N9" s="76" t="s">
        <v>1255</v>
      </c>
      <c r="O9" s="76" t="s">
        <v>1256</v>
      </c>
      <c r="P9" s="76" t="s">
        <v>1257</v>
      </c>
      <c r="Q9" s="76" t="s">
        <v>1258</v>
      </c>
      <c r="R9" s="76" t="s">
        <v>1259</v>
      </c>
      <c r="T9" s="76" t="s">
        <v>1260</v>
      </c>
      <c r="U9" s="76" t="s">
        <v>1261</v>
      </c>
      <c r="V9" s="76" t="s">
        <v>1262</v>
      </c>
      <c r="W9" s="76" t="s">
        <v>1263</v>
      </c>
      <c r="X9" s="76" t="s">
        <v>1264</v>
      </c>
      <c r="Y9" s="76" t="s">
        <v>1265</v>
      </c>
      <c r="Z9" s="76" t="s">
        <v>1266</v>
      </c>
      <c r="AA9" s="76" t="s">
        <v>1267</v>
      </c>
      <c r="AB9" s="76" t="s">
        <v>1268</v>
      </c>
      <c r="AC9" s="76" t="s">
        <v>1269</v>
      </c>
      <c r="AD9" s="76" t="s">
        <v>1270</v>
      </c>
      <c r="AE9" s="76" t="s">
        <v>1271</v>
      </c>
      <c r="AF9" s="76" t="s">
        <v>1272</v>
      </c>
      <c r="AG9" s="76" t="s">
        <v>1273</v>
      </c>
      <c r="AH9" s="76" t="s">
        <v>1274</v>
      </c>
      <c r="AI9" s="76" t="s">
        <v>1275</v>
      </c>
      <c r="AJ9" s="76" t="s">
        <v>1276</v>
      </c>
      <c r="AL9" s="76" t="s">
        <v>1277</v>
      </c>
      <c r="AN9" s="76" t="s">
        <v>1278</v>
      </c>
      <c r="AO9" s="76" t="s">
        <v>1279</v>
      </c>
      <c r="AP9" s="76" t="s">
        <v>1280</v>
      </c>
      <c r="AR9" s="76" t="s">
        <v>1281</v>
      </c>
      <c r="AS9" s="76" t="s">
        <v>1282</v>
      </c>
      <c r="AT9" s="76" t="s">
        <v>1283</v>
      </c>
      <c r="AU9" s="76" t="s">
        <v>1351</v>
      </c>
      <c r="AV9" s="76" t="s">
        <v>1285</v>
      </c>
      <c r="AX9" s="76" t="s">
        <v>1286</v>
      </c>
      <c r="AY9" s="76" t="s">
        <v>1287</v>
      </c>
      <c r="AZ9" s="76" t="s">
        <v>1288</v>
      </c>
      <c r="BA9" s="76" t="s">
        <v>1289</v>
      </c>
      <c r="BB9" s="76" t="s">
        <v>1290</v>
      </c>
      <c r="BC9" s="76" t="s">
        <v>1358</v>
      </c>
      <c r="BD9" s="76" t="s">
        <v>1359</v>
      </c>
      <c r="BE9" s="76" t="s">
        <v>1293</v>
      </c>
      <c r="BF9" s="76" t="s">
        <v>1294</v>
      </c>
      <c r="BG9" s="76" t="s">
        <v>1295</v>
      </c>
      <c r="BH9" s="76" t="s">
        <v>1296</v>
      </c>
      <c r="BI9" s="76" t="s">
        <v>1297</v>
      </c>
      <c r="BJ9" s="76" t="s">
        <v>1298</v>
      </c>
      <c r="BK9" s="76" t="s">
        <v>1299</v>
      </c>
      <c r="BL9" s="76" t="s">
        <v>1300</v>
      </c>
      <c r="BM9" s="76" t="s">
        <v>1301</v>
      </c>
      <c r="BN9" s="76" t="s">
        <v>1302</v>
      </c>
      <c r="BO9" s="76" t="s">
        <v>1369</v>
      </c>
      <c r="BP9" s="76" t="s">
        <v>1304</v>
      </c>
      <c r="BQ9" s="76" t="s">
        <v>1305</v>
      </c>
      <c r="BR9" s="76" t="s">
        <v>1306</v>
      </c>
      <c r="BS9" s="76" t="s">
        <v>1307</v>
      </c>
      <c r="BT9" s="76" t="s">
        <v>1308</v>
      </c>
      <c r="BU9" s="76" t="s">
        <v>1309</v>
      </c>
      <c r="BW9" s="76" t="s">
        <v>1310</v>
      </c>
      <c r="BX9" s="76" t="s">
        <v>1311</v>
      </c>
      <c r="BZ9" s="76" t="s">
        <v>1312</v>
      </c>
      <c r="CA9" s="76" t="s">
        <v>1313</v>
      </c>
      <c r="CB9" s="76" t="s">
        <v>1314</v>
      </c>
      <c r="CC9" s="76" t="s">
        <v>1315</v>
      </c>
    </row>
    <row r="10" spans="1:81">
      <c r="C10" s="76" t="s">
        <v>706</v>
      </c>
      <c r="D10" s="76" t="s">
        <v>720</v>
      </c>
      <c r="E10" s="76" t="s">
        <v>692</v>
      </c>
      <c r="F10" s="76" t="s">
        <v>703</v>
      </c>
      <c r="G10" s="96" t="s">
        <v>1316</v>
      </c>
      <c r="H10" s="96" t="s">
        <v>1317</v>
      </c>
      <c r="I10" s="76" t="s">
        <v>1318</v>
      </c>
      <c r="J10" s="76" t="s">
        <v>1319</v>
      </c>
      <c r="K10" s="76" t="s">
        <v>1320</v>
      </c>
      <c r="L10" s="76" t="s">
        <v>1321</v>
      </c>
      <c r="M10" s="76" t="s">
        <v>1322</v>
      </c>
      <c r="N10" s="76" t="s">
        <v>1323</v>
      </c>
      <c r="O10" s="76" t="s">
        <v>1324</v>
      </c>
      <c r="P10" s="76" t="s">
        <v>1325</v>
      </c>
      <c r="Q10" s="76" t="s">
        <v>1326</v>
      </c>
      <c r="R10" s="76" t="s">
        <v>1327</v>
      </c>
      <c r="T10" s="76" t="s">
        <v>1328</v>
      </c>
      <c r="U10" s="76" t="s">
        <v>1329</v>
      </c>
      <c r="V10" s="76" t="s">
        <v>1330</v>
      </c>
      <c r="W10" s="76" t="s">
        <v>1331</v>
      </c>
      <c r="X10" s="76" t="s">
        <v>1332</v>
      </c>
      <c r="Y10" s="76" t="s">
        <v>1333</v>
      </c>
      <c r="Z10" s="76" t="s">
        <v>1334</v>
      </c>
      <c r="AA10" s="76" t="s">
        <v>1335</v>
      </c>
      <c r="AB10" s="76" t="s">
        <v>1336</v>
      </c>
      <c r="AC10" s="76" t="s">
        <v>1337</v>
      </c>
      <c r="AD10" s="76" t="s">
        <v>1338</v>
      </c>
      <c r="AE10" s="76" t="s">
        <v>1339</v>
      </c>
      <c r="AF10" s="76" t="s">
        <v>1340</v>
      </c>
      <c r="AG10" s="76" t="s">
        <v>1341</v>
      </c>
      <c r="AH10" s="76" t="s">
        <v>1342</v>
      </c>
      <c r="AI10" s="76" t="s">
        <v>1343</v>
      </c>
      <c r="AJ10" s="76" t="s">
        <v>1344</v>
      </c>
      <c r="AL10" s="76" t="s">
        <v>1345</v>
      </c>
      <c r="AN10" s="76" t="s">
        <v>1346</v>
      </c>
      <c r="AO10" s="76" t="s">
        <v>1347</v>
      </c>
      <c r="AR10" s="76" t="s">
        <v>1348</v>
      </c>
      <c r="AS10" s="76" t="s">
        <v>1349</v>
      </c>
      <c r="AT10" s="76" t="s">
        <v>1350</v>
      </c>
      <c r="AU10" s="76" t="s">
        <v>1415</v>
      </c>
      <c r="AV10" s="76" t="s">
        <v>1352</v>
      </c>
      <c r="AX10" s="76" t="s">
        <v>1353</v>
      </c>
      <c r="AY10" s="76" t="s">
        <v>1354</v>
      </c>
      <c r="AZ10" s="76" t="s">
        <v>1355</v>
      </c>
      <c r="BA10" s="76" t="s">
        <v>1356</v>
      </c>
      <c r="BB10" s="76" t="s">
        <v>1357</v>
      </c>
      <c r="BC10" s="76" t="s">
        <v>1422</v>
      </c>
      <c r="BD10" s="76" t="s">
        <v>1423</v>
      </c>
      <c r="BE10" s="76" t="s">
        <v>1360</v>
      </c>
      <c r="BF10" s="76" t="s">
        <v>1361</v>
      </c>
      <c r="BG10" s="76" t="s">
        <v>1362</v>
      </c>
      <c r="BH10" s="76" t="s">
        <v>1363</v>
      </c>
      <c r="BI10" s="76" t="s">
        <v>1364</v>
      </c>
      <c r="BJ10" s="76" t="s">
        <v>1365</v>
      </c>
      <c r="BK10" s="76" t="s">
        <v>1366</v>
      </c>
      <c r="BM10" s="76" t="s">
        <v>1367</v>
      </c>
      <c r="BN10" s="76" t="s">
        <v>1368</v>
      </c>
      <c r="BO10" s="76" t="s">
        <v>1432</v>
      </c>
      <c r="BP10" s="76" t="s">
        <v>1370</v>
      </c>
      <c r="BQ10" s="76" t="s">
        <v>1371</v>
      </c>
      <c r="BR10" s="76" t="s">
        <v>1372</v>
      </c>
      <c r="BS10" s="76" t="s">
        <v>1373</v>
      </c>
      <c r="BT10" s="76" t="s">
        <v>1374</v>
      </c>
      <c r="BU10" s="76" t="s">
        <v>1375</v>
      </c>
      <c r="BW10" s="76" t="s">
        <v>1376</v>
      </c>
      <c r="BX10" s="76" t="s">
        <v>1377</v>
      </c>
      <c r="CA10" s="76" t="s">
        <v>1378</v>
      </c>
      <c r="CB10" s="76" t="s">
        <v>1379</v>
      </c>
      <c r="CC10" s="76" t="s">
        <v>1380</v>
      </c>
    </row>
    <row r="11" spans="1:81">
      <c r="C11" s="76" t="s">
        <v>711</v>
      </c>
      <c r="D11" s="76" t="s">
        <v>722</v>
      </c>
      <c r="E11" s="76" t="s">
        <v>693</v>
      </c>
      <c r="F11" s="76" t="s">
        <v>710</v>
      </c>
      <c r="G11" s="96" t="s">
        <v>1381</v>
      </c>
      <c r="H11" s="96" t="s">
        <v>1382</v>
      </c>
      <c r="I11" s="76" t="s">
        <v>1383</v>
      </c>
      <c r="J11" s="76" t="s">
        <v>1384</v>
      </c>
      <c r="K11" s="76" t="s">
        <v>1385</v>
      </c>
      <c r="L11" s="76" t="s">
        <v>1386</v>
      </c>
      <c r="M11" s="76" t="s">
        <v>1387</v>
      </c>
      <c r="N11" s="76" t="s">
        <v>1388</v>
      </c>
      <c r="O11" s="76" t="s">
        <v>1389</v>
      </c>
      <c r="P11" s="76" t="s">
        <v>1390</v>
      </c>
      <c r="Q11" s="76" t="s">
        <v>1391</v>
      </c>
      <c r="R11" s="76" t="s">
        <v>1392</v>
      </c>
      <c r="T11" s="76" t="s">
        <v>1393</v>
      </c>
      <c r="U11" s="76" t="s">
        <v>1394</v>
      </c>
      <c r="V11" s="76" t="s">
        <v>1395</v>
      </c>
      <c r="W11" s="76" t="s">
        <v>1396</v>
      </c>
      <c r="X11" s="76" t="s">
        <v>1397</v>
      </c>
      <c r="Y11" s="76" t="s">
        <v>1398</v>
      </c>
      <c r="Z11" s="76" t="s">
        <v>1399</v>
      </c>
      <c r="AA11" s="76" t="s">
        <v>1400</v>
      </c>
      <c r="AB11" s="76" t="s">
        <v>1401</v>
      </c>
      <c r="AC11" s="76" t="s">
        <v>1402</v>
      </c>
      <c r="AD11" s="76" t="s">
        <v>1403</v>
      </c>
      <c r="AE11" s="76" t="s">
        <v>1404</v>
      </c>
      <c r="AF11" s="76" t="s">
        <v>1405</v>
      </c>
      <c r="AG11" s="76" t="s">
        <v>1406</v>
      </c>
      <c r="AH11" s="76" t="s">
        <v>1407</v>
      </c>
      <c r="AI11" s="76" t="s">
        <v>1408</v>
      </c>
      <c r="AJ11" s="76" t="s">
        <v>1409</v>
      </c>
      <c r="AL11" s="76" t="s">
        <v>1410</v>
      </c>
      <c r="AN11" s="76" t="s">
        <v>1411</v>
      </c>
      <c r="AO11" s="76" t="s">
        <v>1412</v>
      </c>
      <c r="AR11" s="76" t="s">
        <v>1413</v>
      </c>
      <c r="AT11" s="76" t="s">
        <v>1414</v>
      </c>
      <c r="AU11" s="76" t="s">
        <v>1476</v>
      </c>
      <c r="AV11" s="76" t="s">
        <v>1416</v>
      </c>
      <c r="AX11" s="76" t="s">
        <v>1417</v>
      </c>
      <c r="AY11" s="76" t="s">
        <v>1418</v>
      </c>
      <c r="AZ11" s="76" t="s">
        <v>1419</v>
      </c>
      <c r="BA11" s="76" t="s">
        <v>1420</v>
      </c>
      <c r="BB11" s="76" t="s">
        <v>1421</v>
      </c>
      <c r="BC11" s="76" t="s">
        <v>1483</v>
      </c>
      <c r="BD11" s="76" t="s">
        <v>1484</v>
      </c>
      <c r="BE11" s="76" t="s">
        <v>1424</v>
      </c>
      <c r="BF11" s="76" t="s">
        <v>1425</v>
      </c>
      <c r="BG11" s="76" t="s">
        <v>1426</v>
      </c>
      <c r="BH11" s="76" t="s">
        <v>1427</v>
      </c>
      <c r="BI11" s="76" t="s">
        <v>1428</v>
      </c>
      <c r="BJ11" s="76" t="s">
        <v>1429</v>
      </c>
      <c r="BM11" s="76" t="s">
        <v>1430</v>
      </c>
      <c r="BN11" s="76" t="s">
        <v>1431</v>
      </c>
      <c r="BO11" s="76" t="s">
        <v>1491</v>
      </c>
      <c r="BP11" s="76" t="s">
        <v>1433</v>
      </c>
      <c r="BQ11" s="76" t="s">
        <v>1434</v>
      </c>
      <c r="BR11" s="76" t="s">
        <v>1435</v>
      </c>
      <c r="BS11" s="76" t="s">
        <v>1436</v>
      </c>
      <c r="BT11" s="76" t="s">
        <v>1437</v>
      </c>
      <c r="BU11" s="76" t="s">
        <v>1438</v>
      </c>
      <c r="BW11" s="76" t="s">
        <v>1439</v>
      </c>
      <c r="BX11" s="76" t="s">
        <v>1440</v>
      </c>
      <c r="CA11" s="76" t="s">
        <v>1441</v>
      </c>
      <c r="CB11" s="76" t="s">
        <v>1442</v>
      </c>
      <c r="CC11" s="76" t="s">
        <v>1443</v>
      </c>
    </row>
    <row r="12" spans="1:81">
      <c r="C12" s="76" t="s">
        <v>721</v>
      </c>
      <c r="E12" s="76" t="s">
        <v>694</v>
      </c>
      <c r="F12" s="76" t="s">
        <v>712</v>
      </c>
      <c r="G12" s="96" t="s">
        <v>1444</v>
      </c>
      <c r="H12" s="96" t="s">
        <v>1445</v>
      </c>
      <c r="I12" s="76" t="s">
        <v>1446</v>
      </c>
      <c r="J12" s="76" t="s">
        <v>1447</v>
      </c>
      <c r="K12" s="76" t="s">
        <v>1448</v>
      </c>
      <c r="L12" s="76" t="s">
        <v>1449</v>
      </c>
      <c r="M12" s="76" t="s">
        <v>1450</v>
      </c>
      <c r="N12" s="76" t="s">
        <v>1451</v>
      </c>
      <c r="O12" s="76" t="s">
        <v>1452</v>
      </c>
      <c r="P12" s="76" t="s">
        <v>1453</v>
      </c>
      <c r="Q12" s="76" t="s">
        <v>1454</v>
      </c>
      <c r="R12" s="76" t="s">
        <v>1455</v>
      </c>
      <c r="T12" s="76" t="s">
        <v>1456</v>
      </c>
      <c r="U12" s="76" t="s">
        <v>1457</v>
      </c>
      <c r="V12" s="76" t="s">
        <v>1458</v>
      </c>
      <c r="W12" s="76" t="s">
        <v>1459</v>
      </c>
      <c r="X12" s="76" t="s">
        <v>1460</v>
      </c>
      <c r="Y12" s="76" t="s">
        <v>1461</v>
      </c>
      <c r="Z12" s="76" t="s">
        <v>1462</v>
      </c>
      <c r="AA12" s="76" t="s">
        <v>1463</v>
      </c>
      <c r="AB12" s="76" t="s">
        <v>1464</v>
      </c>
      <c r="AC12" s="76" t="s">
        <v>1465</v>
      </c>
      <c r="AD12" s="76" t="s">
        <v>1466</v>
      </c>
      <c r="AE12" s="76" t="s">
        <v>1467</v>
      </c>
      <c r="AF12" s="76" t="s">
        <v>1468</v>
      </c>
      <c r="AH12" s="76" t="s">
        <v>1469</v>
      </c>
      <c r="AI12" s="76" t="s">
        <v>1470</v>
      </c>
      <c r="AL12" s="76" t="s">
        <v>1471</v>
      </c>
      <c r="AN12" s="76" t="s">
        <v>1472</v>
      </c>
      <c r="AO12" s="76" t="s">
        <v>1473</v>
      </c>
      <c r="AR12" s="76" t="s">
        <v>1474</v>
      </c>
      <c r="AT12" s="76" t="s">
        <v>1475</v>
      </c>
      <c r="AU12" s="76" t="s">
        <v>1533</v>
      </c>
      <c r="AV12" s="76" t="s">
        <v>1477</v>
      </c>
      <c r="AX12" s="76" t="s">
        <v>1478</v>
      </c>
      <c r="AY12" s="76" t="s">
        <v>1479</v>
      </c>
      <c r="AZ12" s="76" t="s">
        <v>1480</v>
      </c>
      <c r="BA12" s="76" t="s">
        <v>1481</v>
      </c>
      <c r="BB12" s="76" t="s">
        <v>1482</v>
      </c>
      <c r="BC12" s="76" t="s">
        <v>1540</v>
      </c>
      <c r="BD12" s="76" t="s">
        <v>1541</v>
      </c>
      <c r="BE12" s="76" t="s">
        <v>1485</v>
      </c>
      <c r="BF12" s="76" t="s">
        <v>1486</v>
      </c>
      <c r="BH12" s="76" t="s">
        <v>1487</v>
      </c>
      <c r="BJ12" s="76" t="s">
        <v>1488</v>
      </c>
      <c r="BM12" s="76" t="s">
        <v>1489</v>
      </c>
      <c r="BN12" s="76" t="s">
        <v>1490</v>
      </c>
      <c r="BO12" s="76" t="s">
        <v>1548</v>
      </c>
      <c r="BP12" s="76" t="s">
        <v>1492</v>
      </c>
      <c r="BQ12" s="76" t="s">
        <v>1493</v>
      </c>
      <c r="BR12" s="76" t="s">
        <v>1494</v>
      </c>
      <c r="BS12" s="76" t="s">
        <v>1495</v>
      </c>
      <c r="BT12" s="76" t="s">
        <v>1496</v>
      </c>
      <c r="BU12" s="76" t="s">
        <v>1497</v>
      </c>
      <c r="BW12" s="76" t="s">
        <v>1498</v>
      </c>
      <c r="BX12" s="76" t="s">
        <v>1499</v>
      </c>
      <c r="CA12" s="76" t="s">
        <v>1500</v>
      </c>
      <c r="CB12" s="76" t="s">
        <v>1501</v>
      </c>
    </row>
    <row r="13" spans="1:81">
      <c r="C13" s="76" t="s">
        <v>6318</v>
      </c>
      <c r="E13" s="76" t="s">
        <v>696</v>
      </c>
      <c r="F13" s="76" t="s">
        <v>713</v>
      </c>
      <c r="H13" s="96" t="s">
        <v>1502</v>
      </c>
      <c r="I13" s="76" t="s">
        <v>1503</v>
      </c>
      <c r="J13" s="76" t="s">
        <v>1504</v>
      </c>
      <c r="K13" s="76" t="s">
        <v>1505</v>
      </c>
      <c r="L13" s="76" t="s">
        <v>1506</v>
      </c>
      <c r="M13" s="76" t="s">
        <v>1507</v>
      </c>
      <c r="N13" s="76" t="s">
        <v>1508</v>
      </c>
      <c r="O13" s="76" t="s">
        <v>1509</v>
      </c>
      <c r="P13" s="76" t="s">
        <v>1510</v>
      </c>
      <c r="Q13" s="76" t="s">
        <v>1511</v>
      </c>
      <c r="R13" s="76" t="s">
        <v>1512</v>
      </c>
      <c r="T13" s="76" t="s">
        <v>1513</v>
      </c>
      <c r="U13" s="76" t="s">
        <v>1514</v>
      </c>
      <c r="V13" s="76" t="s">
        <v>1515</v>
      </c>
      <c r="W13" s="76" t="s">
        <v>1516</v>
      </c>
      <c r="X13" s="76" t="s">
        <v>1517</v>
      </c>
      <c r="Y13" s="76" t="s">
        <v>1518</v>
      </c>
      <c r="Z13" s="76" t="s">
        <v>1519</v>
      </c>
      <c r="AA13" s="76" t="s">
        <v>1520</v>
      </c>
      <c r="AB13" s="76" t="s">
        <v>1521</v>
      </c>
      <c r="AC13" s="76" t="s">
        <v>1522</v>
      </c>
      <c r="AD13" s="76" t="s">
        <v>1523</v>
      </c>
      <c r="AE13" s="76" t="s">
        <v>1524</v>
      </c>
      <c r="AF13" s="76" t="s">
        <v>1525</v>
      </c>
      <c r="AH13" s="76" t="s">
        <v>1526</v>
      </c>
      <c r="AI13" s="76" t="s">
        <v>1527</v>
      </c>
      <c r="AL13" s="76" t="s">
        <v>1528</v>
      </c>
      <c r="AN13" s="76" t="s">
        <v>1529</v>
      </c>
      <c r="AO13" s="76" t="s">
        <v>1530</v>
      </c>
      <c r="AR13" s="76" t="s">
        <v>1531</v>
      </c>
      <c r="AT13" s="76" t="s">
        <v>1532</v>
      </c>
      <c r="AU13" s="76" t="s">
        <v>1587</v>
      </c>
      <c r="AV13" s="76" t="s">
        <v>1534</v>
      </c>
      <c r="AX13" s="76" t="s">
        <v>1535</v>
      </c>
      <c r="AY13" s="76" t="s">
        <v>1536</v>
      </c>
      <c r="AZ13" s="76" t="s">
        <v>1537</v>
      </c>
      <c r="BA13" s="76" t="s">
        <v>1538</v>
      </c>
      <c r="BB13" s="76" t="s">
        <v>1539</v>
      </c>
      <c r="BC13" s="76" t="s">
        <v>1594</v>
      </c>
      <c r="BD13" s="76" t="s">
        <v>1595</v>
      </c>
      <c r="BE13" s="76" t="s">
        <v>1542</v>
      </c>
      <c r="BF13" s="76" t="s">
        <v>1543</v>
      </c>
      <c r="BH13" s="76" t="s">
        <v>1544</v>
      </c>
      <c r="BJ13" s="76" t="s">
        <v>1545</v>
      </c>
      <c r="BM13" s="76" t="s">
        <v>1546</v>
      </c>
      <c r="BN13" s="76" t="s">
        <v>1547</v>
      </c>
      <c r="BO13" s="76" t="s">
        <v>1602</v>
      </c>
      <c r="BP13" s="76" t="s">
        <v>1549</v>
      </c>
      <c r="BQ13" s="76" t="s">
        <v>1550</v>
      </c>
      <c r="BR13" s="76" t="s">
        <v>1551</v>
      </c>
      <c r="BS13" s="76" t="s">
        <v>1552</v>
      </c>
      <c r="BT13" s="76" t="s">
        <v>1553</v>
      </c>
      <c r="BU13" s="76" t="s">
        <v>1554</v>
      </c>
      <c r="BW13" s="76" t="s">
        <v>1555</v>
      </c>
      <c r="BX13" s="76" t="s">
        <v>1556</v>
      </c>
      <c r="CA13" s="76" t="s">
        <v>1557</v>
      </c>
      <c r="CB13" s="76" t="s">
        <v>1558</v>
      </c>
    </row>
    <row r="14" spans="1:81">
      <c r="C14" s="76" t="s">
        <v>724</v>
      </c>
      <c r="E14" s="76" t="s">
        <v>697</v>
      </c>
      <c r="F14" s="76" t="s">
        <v>714</v>
      </c>
      <c r="H14" s="96" t="s">
        <v>1559</v>
      </c>
      <c r="I14" s="76" t="s">
        <v>1560</v>
      </c>
      <c r="J14" s="76" t="s">
        <v>1561</v>
      </c>
      <c r="K14" s="76" t="s">
        <v>1562</v>
      </c>
      <c r="L14" s="76" t="s">
        <v>1563</v>
      </c>
      <c r="M14" s="76" t="s">
        <v>1564</v>
      </c>
      <c r="N14" s="76" t="s">
        <v>1565</v>
      </c>
      <c r="O14" s="76" t="s">
        <v>1566</v>
      </c>
      <c r="P14" s="76" t="s">
        <v>1567</v>
      </c>
      <c r="Q14" s="76" t="s">
        <v>1568</v>
      </c>
      <c r="T14" s="76" t="s">
        <v>1569</v>
      </c>
      <c r="U14" s="76" t="s">
        <v>1570</v>
      </c>
      <c r="V14" s="76" t="s">
        <v>1571</v>
      </c>
      <c r="W14" s="76" t="s">
        <v>1572</v>
      </c>
      <c r="X14" s="76" t="s">
        <v>1573</v>
      </c>
      <c r="Y14" s="76" t="s">
        <v>1574</v>
      </c>
      <c r="Z14" s="76" t="s">
        <v>1575</v>
      </c>
      <c r="AB14" s="76" t="s">
        <v>1576</v>
      </c>
      <c r="AC14" s="76" t="s">
        <v>1577</v>
      </c>
      <c r="AD14" s="76" t="s">
        <v>1578</v>
      </c>
      <c r="AE14" s="76" t="s">
        <v>1579</v>
      </c>
      <c r="AF14" s="76" t="s">
        <v>1580</v>
      </c>
      <c r="AH14" s="76" t="s">
        <v>1581</v>
      </c>
      <c r="AL14" s="76" t="s">
        <v>1582</v>
      </c>
      <c r="AN14" s="76" t="s">
        <v>1583</v>
      </c>
      <c r="AO14" s="76" t="s">
        <v>1584</v>
      </c>
      <c r="AR14" s="76" t="s">
        <v>1585</v>
      </c>
      <c r="AT14" s="76" t="s">
        <v>1586</v>
      </c>
      <c r="AU14" s="76" t="s">
        <v>1641</v>
      </c>
      <c r="AV14" s="76" t="s">
        <v>1588</v>
      </c>
      <c r="AX14" s="76" t="s">
        <v>1589</v>
      </c>
      <c r="AY14" s="76" t="s">
        <v>1590</v>
      </c>
      <c r="AZ14" s="76" t="s">
        <v>1591</v>
      </c>
      <c r="BA14" s="76" t="s">
        <v>1592</v>
      </c>
      <c r="BB14" s="76" t="s">
        <v>1593</v>
      </c>
      <c r="BC14" s="76" t="s">
        <v>1648</v>
      </c>
      <c r="BD14" s="76" t="s">
        <v>1649</v>
      </c>
      <c r="BE14" s="76" t="s">
        <v>1596</v>
      </c>
      <c r="BF14" s="76" t="s">
        <v>1597</v>
      </c>
      <c r="BH14" s="76" t="s">
        <v>1598</v>
      </c>
      <c r="BJ14" s="76" t="s">
        <v>1599</v>
      </c>
      <c r="BM14" s="76" t="s">
        <v>1600</v>
      </c>
      <c r="BN14" s="76" t="s">
        <v>1601</v>
      </c>
      <c r="BO14" s="76" t="s">
        <v>1656</v>
      </c>
      <c r="BP14" s="76" t="s">
        <v>1603</v>
      </c>
      <c r="BQ14" s="76" t="s">
        <v>1604</v>
      </c>
      <c r="BR14" s="76" t="s">
        <v>1605</v>
      </c>
      <c r="BS14" s="76" t="s">
        <v>1606</v>
      </c>
      <c r="BT14" s="76" t="s">
        <v>1607</v>
      </c>
      <c r="BU14" s="76" t="s">
        <v>1608</v>
      </c>
      <c r="BW14" s="76" t="s">
        <v>1609</v>
      </c>
      <c r="BX14" s="76" t="s">
        <v>1610</v>
      </c>
      <c r="CA14" s="76" t="s">
        <v>1611</v>
      </c>
      <c r="CB14" s="76" t="s">
        <v>1612</v>
      </c>
    </row>
    <row r="15" spans="1:81">
      <c r="C15" s="76" t="s">
        <v>727</v>
      </c>
      <c r="E15" s="76" t="s">
        <v>698</v>
      </c>
      <c r="F15" s="76" t="s">
        <v>715</v>
      </c>
      <c r="H15" s="96" t="s">
        <v>1613</v>
      </c>
      <c r="I15" s="76" t="s">
        <v>1614</v>
      </c>
      <c r="J15" s="76" t="s">
        <v>1615</v>
      </c>
      <c r="K15" s="76" t="s">
        <v>1616</v>
      </c>
      <c r="L15" s="76" t="s">
        <v>1617</v>
      </c>
      <c r="M15" s="76" t="s">
        <v>1618</v>
      </c>
      <c r="N15" s="76" t="s">
        <v>1619</v>
      </c>
      <c r="O15" s="76" t="s">
        <v>1620</v>
      </c>
      <c r="P15" s="76" t="s">
        <v>1621</v>
      </c>
      <c r="Q15" s="76" t="s">
        <v>1622</v>
      </c>
      <c r="T15" s="76" t="s">
        <v>1623</v>
      </c>
      <c r="U15" s="76" t="s">
        <v>1624</v>
      </c>
      <c r="V15" s="76" t="s">
        <v>1625</v>
      </c>
      <c r="W15" s="76" t="s">
        <v>1626</v>
      </c>
      <c r="X15" s="76" t="s">
        <v>1627</v>
      </c>
      <c r="Y15" s="76" t="s">
        <v>1628</v>
      </c>
      <c r="Z15" s="76" t="s">
        <v>1629</v>
      </c>
      <c r="AB15" s="76" t="s">
        <v>1630</v>
      </c>
      <c r="AC15" s="76" t="s">
        <v>1631</v>
      </c>
      <c r="AD15" s="76" t="s">
        <v>1632</v>
      </c>
      <c r="AE15" s="76" t="s">
        <v>1633</v>
      </c>
      <c r="AF15" s="76" t="s">
        <v>1634</v>
      </c>
      <c r="AH15" s="76" t="s">
        <v>1635</v>
      </c>
      <c r="AL15" s="76" t="s">
        <v>1636</v>
      </c>
      <c r="AN15" s="76" t="s">
        <v>1637</v>
      </c>
      <c r="AO15" s="76" t="s">
        <v>1638</v>
      </c>
      <c r="AR15" s="76" t="s">
        <v>1639</v>
      </c>
      <c r="AT15" s="76" t="s">
        <v>1640</v>
      </c>
      <c r="AU15" s="76" t="s">
        <v>1694</v>
      </c>
      <c r="AV15" s="76" t="s">
        <v>1642</v>
      </c>
      <c r="AX15" s="76" t="s">
        <v>1643</v>
      </c>
      <c r="AY15" s="76" t="s">
        <v>1644</v>
      </c>
      <c r="AZ15" s="76" t="s">
        <v>1645</v>
      </c>
      <c r="BA15" s="76" t="s">
        <v>1646</v>
      </c>
      <c r="BB15" s="76" t="s">
        <v>1647</v>
      </c>
      <c r="BC15" s="76" t="s">
        <v>1701</v>
      </c>
      <c r="BD15" s="76" t="s">
        <v>1702</v>
      </c>
      <c r="BE15" s="76" t="s">
        <v>1650</v>
      </c>
      <c r="BF15" s="76" t="s">
        <v>1651</v>
      </c>
      <c r="BH15" s="76" t="s">
        <v>1652</v>
      </c>
      <c r="BJ15" s="76" t="s">
        <v>1653</v>
      </c>
      <c r="BM15" s="76" t="s">
        <v>1654</v>
      </c>
      <c r="BN15" s="76" t="s">
        <v>1655</v>
      </c>
      <c r="BO15" s="76" t="s">
        <v>1709</v>
      </c>
      <c r="BP15" s="76" t="s">
        <v>1657</v>
      </c>
      <c r="BR15" s="76" t="s">
        <v>1658</v>
      </c>
      <c r="BS15" s="76" t="s">
        <v>1659</v>
      </c>
      <c r="BT15" s="76" t="s">
        <v>1660</v>
      </c>
      <c r="BU15" s="76" t="s">
        <v>1661</v>
      </c>
      <c r="BW15" s="76" t="s">
        <v>1662</v>
      </c>
      <c r="BX15" s="76" t="s">
        <v>1663</v>
      </c>
      <c r="CA15" s="76" t="s">
        <v>1664</v>
      </c>
      <c r="CB15" s="76" t="s">
        <v>1665</v>
      </c>
    </row>
    <row r="16" spans="1:81">
      <c r="C16" s="76" t="s">
        <v>733</v>
      </c>
      <c r="E16" s="76" t="s">
        <v>700</v>
      </c>
      <c r="F16" s="76" t="s">
        <v>717</v>
      </c>
      <c r="H16" s="96" t="s">
        <v>1666</v>
      </c>
      <c r="I16" s="76" t="s">
        <v>1667</v>
      </c>
      <c r="J16" s="76" t="s">
        <v>1668</v>
      </c>
      <c r="K16" s="76" t="s">
        <v>1669</v>
      </c>
      <c r="L16" s="76" t="s">
        <v>1670</v>
      </c>
      <c r="M16" s="76" t="s">
        <v>1671</v>
      </c>
      <c r="N16" s="76" t="s">
        <v>1672</v>
      </c>
      <c r="O16" s="76" t="s">
        <v>1673</v>
      </c>
      <c r="P16" s="76" t="s">
        <v>1674</v>
      </c>
      <c r="Q16" s="76" t="s">
        <v>1675</v>
      </c>
      <c r="T16" s="76" t="s">
        <v>1676</v>
      </c>
      <c r="U16" s="76" t="s">
        <v>1677</v>
      </c>
      <c r="V16" s="76" t="s">
        <v>1678</v>
      </c>
      <c r="W16" s="76" t="s">
        <v>1679</v>
      </c>
      <c r="X16" s="76" t="s">
        <v>1680</v>
      </c>
      <c r="Y16" s="76" t="s">
        <v>1681</v>
      </c>
      <c r="Z16" s="76" t="s">
        <v>1682</v>
      </c>
      <c r="AB16" s="76" t="s">
        <v>1683</v>
      </c>
      <c r="AC16" s="76" t="s">
        <v>1684</v>
      </c>
      <c r="AD16" s="76" t="s">
        <v>1685</v>
      </c>
      <c r="AE16" s="76" t="s">
        <v>1686</v>
      </c>
      <c r="AF16" s="76" t="s">
        <v>1687</v>
      </c>
      <c r="AH16" s="76" t="s">
        <v>1688</v>
      </c>
      <c r="AL16" s="76" t="s">
        <v>1689</v>
      </c>
      <c r="AN16" s="76" t="s">
        <v>1690</v>
      </c>
      <c r="AO16" s="76" t="s">
        <v>1691</v>
      </c>
      <c r="AR16" s="76" t="s">
        <v>1692</v>
      </c>
      <c r="AT16" s="76" t="s">
        <v>1693</v>
      </c>
      <c r="AU16" s="76" t="s">
        <v>1747</v>
      </c>
      <c r="AV16" s="76" t="s">
        <v>1695</v>
      </c>
      <c r="AX16" s="76" t="s">
        <v>1696</v>
      </c>
      <c r="AY16" s="76" t="s">
        <v>1697</v>
      </c>
      <c r="AZ16" s="76" t="s">
        <v>1698</v>
      </c>
      <c r="BA16" s="76" t="s">
        <v>1699</v>
      </c>
      <c r="BB16" s="76" t="s">
        <v>1700</v>
      </c>
      <c r="BC16" s="76" t="s">
        <v>1754</v>
      </c>
      <c r="BD16" s="76" t="s">
        <v>1755</v>
      </c>
      <c r="BE16" s="76" t="s">
        <v>1703</v>
      </c>
      <c r="BF16" s="76" t="s">
        <v>1704</v>
      </c>
      <c r="BH16" s="76" t="s">
        <v>1705</v>
      </c>
      <c r="BJ16" s="76" t="s">
        <v>1706</v>
      </c>
      <c r="BM16" s="76" t="s">
        <v>1707</v>
      </c>
      <c r="BN16" s="76" t="s">
        <v>1708</v>
      </c>
      <c r="BO16" s="76" t="s">
        <v>1762</v>
      </c>
      <c r="BP16" s="76" t="s">
        <v>1710</v>
      </c>
      <c r="BR16" s="76" t="s">
        <v>1711</v>
      </c>
      <c r="BS16" s="76" t="s">
        <v>1712</v>
      </c>
      <c r="BT16" s="76" t="s">
        <v>1713</v>
      </c>
      <c r="BU16" s="76" t="s">
        <v>1714</v>
      </c>
      <c r="BW16" s="76" t="s">
        <v>1715</v>
      </c>
      <c r="BX16" s="76" t="s">
        <v>1716</v>
      </c>
      <c r="CA16" s="76" t="s">
        <v>1717</v>
      </c>
      <c r="CB16" s="76" t="s">
        <v>1718</v>
      </c>
    </row>
    <row r="17" spans="3:80">
      <c r="C17" s="76"/>
      <c r="E17" s="76" t="s">
        <v>704</v>
      </c>
      <c r="F17" s="76" t="s">
        <v>718</v>
      </c>
      <c r="H17" s="96" t="s">
        <v>1719</v>
      </c>
      <c r="I17" s="76" t="s">
        <v>1720</v>
      </c>
      <c r="J17" s="76" t="s">
        <v>1721</v>
      </c>
      <c r="K17" s="76" t="s">
        <v>1722</v>
      </c>
      <c r="L17" s="76" t="s">
        <v>1723</v>
      </c>
      <c r="M17" s="76" t="s">
        <v>1724</v>
      </c>
      <c r="N17" s="76" t="s">
        <v>1725</v>
      </c>
      <c r="O17" s="76" t="s">
        <v>1726</v>
      </c>
      <c r="P17" s="76" t="s">
        <v>1727</v>
      </c>
      <c r="Q17" s="76" t="s">
        <v>1728</v>
      </c>
      <c r="T17" s="76" t="s">
        <v>1729</v>
      </c>
      <c r="U17" s="76" t="s">
        <v>1730</v>
      </c>
      <c r="V17" s="76" t="s">
        <v>1731</v>
      </c>
      <c r="W17" s="76" t="s">
        <v>1732</v>
      </c>
      <c r="X17" s="76" t="s">
        <v>1733</v>
      </c>
      <c r="Y17" s="76" t="s">
        <v>1734</v>
      </c>
      <c r="Z17" s="76" t="s">
        <v>1735</v>
      </c>
      <c r="AB17" s="76" t="s">
        <v>1736</v>
      </c>
      <c r="AC17" s="76" t="s">
        <v>1737</v>
      </c>
      <c r="AD17" s="76" t="s">
        <v>1738</v>
      </c>
      <c r="AE17" s="76" t="s">
        <v>1739</v>
      </c>
      <c r="AF17" s="76" t="s">
        <v>1740</v>
      </c>
      <c r="AH17" s="76" t="s">
        <v>1741</v>
      </c>
      <c r="AL17" s="76" t="s">
        <v>1742</v>
      </c>
      <c r="AN17" s="76" t="s">
        <v>1743</v>
      </c>
      <c r="AO17" s="76" t="s">
        <v>1744</v>
      </c>
      <c r="AR17" s="76" t="s">
        <v>1745</v>
      </c>
      <c r="AT17" s="76" t="s">
        <v>1746</v>
      </c>
      <c r="AU17" s="76" t="s">
        <v>1799</v>
      </c>
      <c r="AV17" s="76" t="s">
        <v>1748</v>
      </c>
      <c r="AX17" s="76" t="s">
        <v>1749</v>
      </c>
      <c r="AY17" s="76" t="s">
        <v>1750</v>
      </c>
      <c r="AZ17" s="76" t="s">
        <v>1751</v>
      </c>
      <c r="BA17" s="76" t="s">
        <v>1752</v>
      </c>
      <c r="BB17" s="76" t="s">
        <v>1753</v>
      </c>
      <c r="BC17" s="76" t="s">
        <v>1806</v>
      </c>
      <c r="BD17" s="76" t="s">
        <v>1807</v>
      </c>
      <c r="BE17" s="76" t="s">
        <v>1756</v>
      </c>
      <c r="BF17" s="76" t="s">
        <v>1757</v>
      </c>
      <c r="BH17" s="76" t="s">
        <v>1758</v>
      </c>
      <c r="BJ17" s="76" t="s">
        <v>1759</v>
      </c>
      <c r="BM17" s="76" t="s">
        <v>1760</v>
      </c>
      <c r="BN17" s="76" t="s">
        <v>1761</v>
      </c>
      <c r="BO17" s="76" t="s">
        <v>1814</v>
      </c>
      <c r="BP17" s="76" t="s">
        <v>1763</v>
      </c>
      <c r="BR17" s="76" t="s">
        <v>1764</v>
      </c>
      <c r="BS17" s="76" t="s">
        <v>1765</v>
      </c>
      <c r="BT17" s="76" t="s">
        <v>1766</v>
      </c>
      <c r="BU17" s="76" t="s">
        <v>1767</v>
      </c>
      <c r="BW17" s="76" t="s">
        <v>1768</v>
      </c>
      <c r="BX17" s="76" t="s">
        <v>1769</v>
      </c>
      <c r="CA17" s="76" t="s">
        <v>1770</v>
      </c>
      <c r="CB17" s="76" t="s">
        <v>1771</v>
      </c>
    </row>
    <row r="18" spans="3:80">
      <c r="C18" s="76"/>
      <c r="E18" s="76" t="s">
        <v>709</v>
      </c>
      <c r="F18" s="76" t="s">
        <v>728</v>
      </c>
      <c r="H18" s="96" t="s">
        <v>1772</v>
      </c>
      <c r="I18" s="76" t="s">
        <v>1773</v>
      </c>
      <c r="J18" s="76" t="s">
        <v>1774</v>
      </c>
      <c r="K18" s="76" t="s">
        <v>1775</v>
      </c>
      <c r="L18" s="76" t="s">
        <v>1776</v>
      </c>
      <c r="M18" s="76" t="s">
        <v>1777</v>
      </c>
      <c r="N18" s="76" t="s">
        <v>1778</v>
      </c>
      <c r="O18" s="76" t="s">
        <v>1779</v>
      </c>
      <c r="P18" s="76" t="s">
        <v>1780</v>
      </c>
      <c r="Q18" s="76" t="s">
        <v>1781</v>
      </c>
      <c r="T18" s="76" t="s">
        <v>1782</v>
      </c>
      <c r="U18" s="76" t="s">
        <v>1783</v>
      </c>
      <c r="V18" s="76" t="s">
        <v>1784</v>
      </c>
      <c r="W18" s="76" t="s">
        <v>1785</v>
      </c>
      <c r="X18" s="76" t="s">
        <v>1786</v>
      </c>
      <c r="Y18" s="76" t="s">
        <v>1787</v>
      </c>
      <c r="Z18" s="76" t="s">
        <v>1788</v>
      </c>
      <c r="AB18" s="76" t="s">
        <v>1789</v>
      </c>
      <c r="AC18" s="76" t="s">
        <v>1790</v>
      </c>
      <c r="AD18" s="76" t="s">
        <v>1791</v>
      </c>
      <c r="AE18" s="76" t="s">
        <v>1792</v>
      </c>
      <c r="AH18" s="76" t="s">
        <v>1793</v>
      </c>
      <c r="AL18" s="76" t="s">
        <v>1794</v>
      </c>
      <c r="AN18" s="76" t="s">
        <v>1795</v>
      </c>
      <c r="AO18" s="76" t="s">
        <v>1796</v>
      </c>
      <c r="AR18" s="76" t="s">
        <v>1797</v>
      </c>
      <c r="AT18" s="76" t="s">
        <v>1798</v>
      </c>
      <c r="AU18" s="76" t="s">
        <v>1851</v>
      </c>
      <c r="AV18" s="76" t="s">
        <v>1800</v>
      </c>
      <c r="AX18" s="76" t="s">
        <v>1801</v>
      </c>
      <c r="AY18" s="76" t="s">
        <v>1802</v>
      </c>
      <c r="AZ18" s="76" t="s">
        <v>1803</v>
      </c>
      <c r="BA18" s="76" t="s">
        <v>1804</v>
      </c>
      <c r="BB18" s="76" t="s">
        <v>1805</v>
      </c>
      <c r="BC18" s="76" t="s">
        <v>1858</v>
      </c>
      <c r="BD18" s="76" t="s">
        <v>1859</v>
      </c>
      <c r="BE18" s="76" t="s">
        <v>1808</v>
      </c>
      <c r="BF18" s="76" t="s">
        <v>1809</v>
      </c>
      <c r="BH18" s="76" t="s">
        <v>1810</v>
      </c>
      <c r="BJ18" s="76" t="s">
        <v>1811</v>
      </c>
      <c r="BM18" s="76" t="s">
        <v>1812</v>
      </c>
      <c r="BN18" s="76" t="s">
        <v>1813</v>
      </c>
      <c r="BO18" s="76" t="s">
        <v>1866</v>
      </c>
      <c r="BP18" s="76" t="s">
        <v>1815</v>
      </c>
      <c r="BR18" s="76" t="s">
        <v>1816</v>
      </c>
      <c r="BS18" s="76" t="s">
        <v>1817</v>
      </c>
      <c r="BT18" s="76" t="s">
        <v>1818</v>
      </c>
      <c r="BU18" s="76" t="s">
        <v>1819</v>
      </c>
      <c r="BW18" s="76" t="s">
        <v>1820</v>
      </c>
      <c r="BX18" s="76" t="s">
        <v>1821</v>
      </c>
      <c r="CA18" s="76" t="s">
        <v>1822</v>
      </c>
      <c r="CB18" s="76" t="s">
        <v>1823</v>
      </c>
    </row>
    <row r="19" spans="3:80">
      <c r="C19" s="76"/>
      <c r="E19" s="76" t="s">
        <v>6315</v>
      </c>
      <c r="F19" s="76" t="s">
        <v>729</v>
      </c>
      <c r="H19" s="96" t="s">
        <v>1824</v>
      </c>
      <c r="I19" s="76" t="s">
        <v>1825</v>
      </c>
      <c r="J19" s="76" t="s">
        <v>1826</v>
      </c>
      <c r="K19" s="76" t="s">
        <v>1827</v>
      </c>
      <c r="L19" s="76" t="s">
        <v>1828</v>
      </c>
      <c r="M19" s="76" t="s">
        <v>1829</v>
      </c>
      <c r="N19" s="76" t="s">
        <v>1830</v>
      </c>
      <c r="O19" s="76" t="s">
        <v>1831</v>
      </c>
      <c r="P19" s="76" t="s">
        <v>1832</v>
      </c>
      <c r="Q19" s="76" t="s">
        <v>1833</v>
      </c>
      <c r="T19" s="76" t="s">
        <v>1834</v>
      </c>
      <c r="U19" s="76" t="s">
        <v>1835</v>
      </c>
      <c r="V19" s="76" t="s">
        <v>1836</v>
      </c>
      <c r="W19" s="76" t="s">
        <v>1837</v>
      </c>
      <c r="X19" s="76" t="s">
        <v>1838</v>
      </c>
      <c r="Y19" s="76" t="s">
        <v>1839</v>
      </c>
      <c r="Z19" s="76" t="s">
        <v>1840</v>
      </c>
      <c r="AB19" s="76" t="s">
        <v>1841</v>
      </c>
      <c r="AC19" s="76" t="s">
        <v>1842</v>
      </c>
      <c r="AD19" s="76" t="s">
        <v>1843</v>
      </c>
      <c r="AE19" s="76" t="s">
        <v>1844</v>
      </c>
      <c r="AH19" s="76" t="s">
        <v>1845</v>
      </c>
      <c r="AL19" s="76" t="s">
        <v>1846</v>
      </c>
      <c r="AN19" s="76" t="s">
        <v>1847</v>
      </c>
      <c r="AO19" s="76" t="s">
        <v>1848</v>
      </c>
      <c r="AR19" s="76" t="s">
        <v>1849</v>
      </c>
      <c r="AT19" s="76" t="s">
        <v>1850</v>
      </c>
      <c r="AU19" s="76" t="s">
        <v>1903</v>
      </c>
      <c r="AV19" s="76" t="s">
        <v>1852</v>
      </c>
      <c r="AX19" s="76" t="s">
        <v>1853</v>
      </c>
      <c r="AY19" s="76" t="s">
        <v>1854</v>
      </c>
      <c r="AZ19" s="76" t="s">
        <v>1855</v>
      </c>
      <c r="BA19" s="76" t="s">
        <v>1856</v>
      </c>
      <c r="BB19" s="76" t="s">
        <v>1857</v>
      </c>
      <c r="BC19" s="76" t="s">
        <v>1909</v>
      </c>
      <c r="BD19" s="76" t="s">
        <v>1910</v>
      </c>
      <c r="BE19" s="76" t="s">
        <v>1860</v>
      </c>
      <c r="BF19" s="76" t="s">
        <v>1861</v>
      </c>
      <c r="BH19" s="76" t="s">
        <v>1862</v>
      </c>
      <c r="BJ19" s="76" t="s">
        <v>1863</v>
      </c>
      <c r="BM19" s="76" t="s">
        <v>1864</v>
      </c>
      <c r="BN19" s="76" t="s">
        <v>1865</v>
      </c>
      <c r="BO19" s="76" t="s">
        <v>1917</v>
      </c>
      <c r="BP19" s="76" t="s">
        <v>1867</v>
      </c>
      <c r="BR19" s="76" t="s">
        <v>1868</v>
      </c>
      <c r="BS19" s="76" t="s">
        <v>1869</v>
      </c>
      <c r="BT19" s="76" t="s">
        <v>1870</v>
      </c>
      <c r="BU19" s="76" t="s">
        <v>1871</v>
      </c>
      <c r="BW19" s="76" t="s">
        <v>1872</v>
      </c>
      <c r="BX19" s="76" t="s">
        <v>1873</v>
      </c>
      <c r="CA19" s="76" t="s">
        <v>1874</v>
      </c>
      <c r="CB19" s="76" t="s">
        <v>1875</v>
      </c>
    </row>
    <row r="20" spans="3:80">
      <c r="C20" s="76"/>
      <c r="E20" s="76" t="s">
        <v>6316</v>
      </c>
      <c r="F20" s="76" t="s">
        <v>732</v>
      </c>
      <c r="H20" s="96" t="s">
        <v>1876</v>
      </c>
      <c r="I20" s="76" t="s">
        <v>1877</v>
      </c>
      <c r="J20" s="76" t="s">
        <v>1878</v>
      </c>
      <c r="K20" s="76" t="s">
        <v>1879</v>
      </c>
      <c r="L20" s="76" t="s">
        <v>1880</v>
      </c>
      <c r="M20" s="76" t="s">
        <v>1881</v>
      </c>
      <c r="N20" s="76" t="s">
        <v>1882</v>
      </c>
      <c r="O20" s="76" t="s">
        <v>1883</v>
      </c>
      <c r="P20" s="76" t="s">
        <v>1884</v>
      </c>
      <c r="Q20" s="76" t="s">
        <v>1885</v>
      </c>
      <c r="T20" s="76" t="s">
        <v>1886</v>
      </c>
      <c r="U20" s="76" t="s">
        <v>1887</v>
      </c>
      <c r="V20" s="76" t="s">
        <v>1888</v>
      </c>
      <c r="W20" s="76" t="s">
        <v>1889</v>
      </c>
      <c r="X20" s="76" t="s">
        <v>1890</v>
      </c>
      <c r="Y20" s="76" t="s">
        <v>1891</v>
      </c>
      <c r="Z20" s="76" t="s">
        <v>1892</v>
      </c>
      <c r="AB20" s="76" t="s">
        <v>1893</v>
      </c>
      <c r="AC20" s="76" t="s">
        <v>1894</v>
      </c>
      <c r="AD20" s="76" t="s">
        <v>1895</v>
      </c>
      <c r="AE20" s="76" t="s">
        <v>1896</v>
      </c>
      <c r="AH20" s="76" t="s">
        <v>1897</v>
      </c>
      <c r="AL20" s="76" t="s">
        <v>1898</v>
      </c>
      <c r="AN20" s="76" t="s">
        <v>1899</v>
      </c>
      <c r="AO20" s="76" t="s">
        <v>1900</v>
      </c>
      <c r="AR20" s="76" t="s">
        <v>1901</v>
      </c>
      <c r="AT20" s="76" t="s">
        <v>1902</v>
      </c>
      <c r="AU20" s="76" t="s">
        <v>1953</v>
      </c>
      <c r="AV20" s="76" t="s">
        <v>1904</v>
      </c>
      <c r="AX20" s="76" t="s">
        <v>1905</v>
      </c>
      <c r="AY20" s="76" t="s">
        <v>1906</v>
      </c>
      <c r="AZ20" s="76" t="s">
        <v>1907</v>
      </c>
      <c r="BA20" s="76" t="s">
        <v>1908</v>
      </c>
      <c r="BC20" s="76" t="s">
        <v>1959</v>
      </c>
      <c r="BD20" s="76" t="s">
        <v>1960</v>
      </c>
      <c r="BE20" s="76" t="s">
        <v>1911</v>
      </c>
      <c r="BF20" s="76" t="s">
        <v>1912</v>
      </c>
      <c r="BH20" s="76" t="s">
        <v>1913</v>
      </c>
      <c r="BJ20" s="76" t="s">
        <v>1914</v>
      </c>
      <c r="BM20" s="76" t="s">
        <v>1915</v>
      </c>
      <c r="BN20" s="76" t="s">
        <v>1916</v>
      </c>
      <c r="BO20" s="76" t="s">
        <v>1967</v>
      </c>
      <c r="BP20" s="76" t="s">
        <v>1918</v>
      </c>
      <c r="BR20" s="76" t="s">
        <v>1919</v>
      </c>
      <c r="BS20" s="76" t="s">
        <v>1920</v>
      </c>
      <c r="BU20" s="76" t="s">
        <v>1921</v>
      </c>
      <c r="BW20" s="76" t="s">
        <v>1922</v>
      </c>
      <c r="BX20" s="76" t="s">
        <v>1923</v>
      </c>
      <c r="CA20" s="76" t="s">
        <v>1924</v>
      </c>
      <c r="CB20" s="76" t="s">
        <v>1925</v>
      </c>
    </row>
    <row r="21" spans="3:80">
      <c r="C21" s="76"/>
      <c r="E21" s="76" t="s">
        <v>6317</v>
      </c>
      <c r="H21" s="96" t="s">
        <v>1926</v>
      </c>
      <c r="I21" s="76" t="s">
        <v>1927</v>
      </c>
      <c r="J21" s="76" t="s">
        <v>1928</v>
      </c>
      <c r="K21" s="76" t="s">
        <v>1929</v>
      </c>
      <c r="L21" s="76" t="s">
        <v>1930</v>
      </c>
      <c r="M21" s="76" t="s">
        <v>1931</v>
      </c>
      <c r="N21" s="76" t="s">
        <v>1932</v>
      </c>
      <c r="O21" s="76" t="s">
        <v>1933</v>
      </c>
      <c r="P21" s="76" t="s">
        <v>1934</v>
      </c>
      <c r="Q21" s="76" t="s">
        <v>1935</v>
      </c>
      <c r="T21" s="76" t="s">
        <v>1936</v>
      </c>
      <c r="U21" s="76" t="s">
        <v>1937</v>
      </c>
      <c r="V21" s="76" t="s">
        <v>1938</v>
      </c>
      <c r="W21" s="76" t="s">
        <v>1939</v>
      </c>
      <c r="X21" s="76" t="s">
        <v>1940</v>
      </c>
      <c r="Y21" s="76" t="s">
        <v>1941</v>
      </c>
      <c r="Z21" s="76" t="s">
        <v>1942</v>
      </c>
      <c r="AB21" s="76" t="s">
        <v>1943</v>
      </c>
      <c r="AC21" s="76" t="s">
        <v>1944</v>
      </c>
      <c r="AD21" s="76" t="s">
        <v>1945</v>
      </c>
      <c r="AE21" s="76" t="s">
        <v>1946</v>
      </c>
      <c r="AH21" s="76" t="s">
        <v>1947</v>
      </c>
      <c r="AL21" s="76" t="s">
        <v>1948</v>
      </c>
      <c r="AN21" s="76" t="s">
        <v>1949</v>
      </c>
      <c r="AO21" s="76" t="s">
        <v>1950</v>
      </c>
      <c r="AR21" s="76" t="s">
        <v>1951</v>
      </c>
      <c r="AT21" s="76" t="s">
        <v>1952</v>
      </c>
      <c r="AU21" s="76" t="s">
        <v>2002</v>
      </c>
      <c r="AV21" s="76" t="s">
        <v>1954</v>
      </c>
      <c r="AX21" s="76" t="s">
        <v>1955</v>
      </c>
      <c r="AY21" s="76" t="s">
        <v>1956</v>
      </c>
      <c r="AZ21" s="76" t="s">
        <v>1957</v>
      </c>
      <c r="BA21" s="76" t="s">
        <v>1958</v>
      </c>
      <c r="BC21" s="76" t="s">
        <v>2008</v>
      </c>
      <c r="BD21" s="76" t="s">
        <v>2009</v>
      </c>
      <c r="BE21" s="76" t="s">
        <v>1961</v>
      </c>
      <c r="BF21" s="76" t="s">
        <v>1962</v>
      </c>
      <c r="BH21" s="76" t="s">
        <v>1963</v>
      </c>
      <c r="BJ21" s="76" t="s">
        <v>1964</v>
      </c>
      <c r="BM21" s="76" t="s">
        <v>1965</v>
      </c>
      <c r="BN21" s="76" t="s">
        <v>1966</v>
      </c>
      <c r="BO21" s="76" t="s">
        <v>2016</v>
      </c>
      <c r="BP21" s="76" t="s">
        <v>1968</v>
      </c>
      <c r="BR21" s="76" t="s">
        <v>1969</v>
      </c>
      <c r="BS21" s="76" t="s">
        <v>1970</v>
      </c>
      <c r="BU21" s="76" t="s">
        <v>1971</v>
      </c>
      <c r="BW21" s="76" t="s">
        <v>1972</v>
      </c>
      <c r="BX21" s="76" t="s">
        <v>1973</v>
      </c>
      <c r="CA21" s="76" t="s">
        <v>1974</v>
      </c>
      <c r="CB21" s="76" t="s">
        <v>1975</v>
      </c>
    </row>
    <row r="22" spans="3:80">
      <c r="C22" s="76"/>
      <c r="E22" s="76" t="s">
        <v>723</v>
      </c>
      <c r="H22" s="96" t="s">
        <v>1976</v>
      </c>
      <c r="I22" s="76" t="s">
        <v>1977</v>
      </c>
      <c r="J22" s="76" t="s">
        <v>1978</v>
      </c>
      <c r="K22" s="76" t="s">
        <v>1979</v>
      </c>
      <c r="M22" s="76" t="s">
        <v>1980</v>
      </c>
      <c r="N22" s="76" t="s">
        <v>1981</v>
      </c>
      <c r="O22" s="76" t="s">
        <v>1982</v>
      </c>
      <c r="P22" s="76" t="s">
        <v>1983</v>
      </c>
      <c r="Q22" s="76" t="s">
        <v>1984</v>
      </c>
      <c r="T22" s="76" t="s">
        <v>1985</v>
      </c>
      <c r="U22" s="76" t="s">
        <v>1986</v>
      </c>
      <c r="V22" s="76" t="s">
        <v>1987</v>
      </c>
      <c r="W22" s="76" t="s">
        <v>1988</v>
      </c>
      <c r="X22" s="76" t="s">
        <v>1989</v>
      </c>
      <c r="Y22" s="76" t="s">
        <v>1990</v>
      </c>
      <c r="Z22" s="76" t="s">
        <v>1991</v>
      </c>
      <c r="AB22" s="76" t="s">
        <v>1992</v>
      </c>
      <c r="AC22" s="76" t="s">
        <v>1993</v>
      </c>
      <c r="AD22" s="76" t="s">
        <v>1994</v>
      </c>
      <c r="AE22" s="76" t="s">
        <v>1995</v>
      </c>
      <c r="AH22" s="76" t="s">
        <v>1996</v>
      </c>
      <c r="AL22" s="76" t="s">
        <v>1997</v>
      </c>
      <c r="AN22" s="76" t="s">
        <v>1998</v>
      </c>
      <c r="AO22" s="76" t="s">
        <v>1999</v>
      </c>
      <c r="AR22" s="76" t="s">
        <v>2000</v>
      </c>
      <c r="AT22" s="76" t="s">
        <v>2001</v>
      </c>
      <c r="AU22" s="76" t="s">
        <v>2051</v>
      </c>
      <c r="AV22" s="76" t="s">
        <v>2003</v>
      </c>
      <c r="AX22" s="76" t="s">
        <v>2004</v>
      </c>
      <c r="AY22" s="76" t="s">
        <v>2005</v>
      </c>
      <c r="AZ22" s="76" t="s">
        <v>2006</v>
      </c>
      <c r="BA22" s="76" t="s">
        <v>2007</v>
      </c>
      <c r="BC22" s="76" t="s">
        <v>2057</v>
      </c>
      <c r="BD22" s="76" t="s">
        <v>2058</v>
      </c>
      <c r="BE22" s="76" t="s">
        <v>2010</v>
      </c>
      <c r="BF22" s="76" t="s">
        <v>2011</v>
      </c>
      <c r="BH22" s="76" t="s">
        <v>2012</v>
      </c>
      <c r="BJ22" s="76" t="s">
        <v>2013</v>
      </c>
      <c r="BM22" s="76" t="s">
        <v>2014</v>
      </c>
      <c r="BN22" s="76" t="s">
        <v>2015</v>
      </c>
      <c r="BO22" s="76" t="s">
        <v>2065</v>
      </c>
      <c r="BP22" s="76" t="s">
        <v>2017</v>
      </c>
      <c r="BR22" s="76" t="s">
        <v>2018</v>
      </c>
      <c r="BS22" s="76" t="s">
        <v>2019</v>
      </c>
      <c r="BU22" s="76" t="s">
        <v>2020</v>
      </c>
      <c r="BW22" s="76" t="s">
        <v>2021</v>
      </c>
      <c r="BX22" s="76" t="s">
        <v>2022</v>
      </c>
      <c r="CA22" s="76" t="s">
        <v>2023</v>
      </c>
      <c r="CB22" s="76" t="s">
        <v>2024</v>
      </c>
    </row>
    <row r="23" spans="3:80">
      <c r="C23" s="76"/>
      <c r="E23" s="76" t="s">
        <v>725</v>
      </c>
      <c r="H23" s="96" t="s">
        <v>2025</v>
      </c>
      <c r="I23" s="76" t="s">
        <v>2026</v>
      </c>
      <c r="J23" s="76" t="s">
        <v>2027</v>
      </c>
      <c r="K23" s="76" t="s">
        <v>2028</v>
      </c>
      <c r="M23" s="76" t="s">
        <v>2029</v>
      </c>
      <c r="N23" s="76" t="s">
        <v>2030</v>
      </c>
      <c r="O23" s="76" t="s">
        <v>2031</v>
      </c>
      <c r="P23" s="76" t="s">
        <v>2032</v>
      </c>
      <c r="Q23" s="76" t="s">
        <v>2033</v>
      </c>
      <c r="T23" s="76" t="s">
        <v>2034</v>
      </c>
      <c r="U23" s="76" t="s">
        <v>2035</v>
      </c>
      <c r="V23" s="76" t="s">
        <v>2036</v>
      </c>
      <c r="W23" s="76" t="s">
        <v>2037</v>
      </c>
      <c r="X23" s="76" t="s">
        <v>2038</v>
      </c>
      <c r="Y23" s="76" t="s">
        <v>2039</v>
      </c>
      <c r="Z23" s="76" t="s">
        <v>2040</v>
      </c>
      <c r="AB23" s="76" t="s">
        <v>2041</v>
      </c>
      <c r="AC23" s="76" t="s">
        <v>2042</v>
      </c>
      <c r="AD23" s="76" t="s">
        <v>2043</v>
      </c>
      <c r="AE23" s="76" t="s">
        <v>2044</v>
      </c>
      <c r="AH23" s="76" t="s">
        <v>2045</v>
      </c>
      <c r="AL23" s="76" t="s">
        <v>2046</v>
      </c>
      <c r="AN23" s="76" t="s">
        <v>2047</v>
      </c>
      <c r="AO23" s="76" t="s">
        <v>2048</v>
      </c>
      <c r="AR23" s="76" t="s">
        <v>2049</v>
      </c>
      <c r="AT23" s="76" t="s">
        <v>2050</v>
      </c>
      <c r="AU23" s="76" t="s">
        <v>2098</v>
      </c>
      <c r="AV23" s="76" t="s">
        <v>2052</v>
      </c>
      <c r="AX23" s="76" t="s">
        <v>2053</v>
      </c>
      <c r="AY23" s="76" t="s">
        <v>2054</v>
      </c>
      <c r="AZ23" s="76" t="s">
        <v>2055</v>
      </c>
      <c r="BA23" s="76" t="s">
        <v>2056</v>
      </c>
      <c r="BC23" s="76" t="s">
        <v>2104</v>
      </c>
      <c r="BD23" s="76" t="s">
        <v>2105</v>
      </c>
      <c r="BE23" s="76" t="s">
        <v>2059</v>
      </c>
      <c r="BF23" s="76" t="s">
        <v>2060</v>
      </c>
      <c r="BH23" s="76" t="s">
        <v>2061</v>
      </c>
      <c r="BJ23" s="76" t="s">
        <v>2062</v>
      </c>
      <c r="BM23" s="76" t="s">
        <v>2063</v>
      </c>
      <c r="BN23" s="76" t="s">
        <v>2064</v>
      </c>
      <c r="BO23" s="76" t="s">
        <v>2112</v>
      </c>
      <c r="BP23" s="76" t="s">
        <v>2066</v>
      </c>
      <c r="BR23" s="76" t="s">
        <v>2067</v>
      </c>
      <c r="BS23" s="76" t="s">
        <v>2068</v>
      </c>
      <c r="BU23" s="76" t="s">
        <v>2069</v>
      </c>
      <c r="BW23" s="76" t="s">
        <v>2070</v>
      </c>
      <c r="BX23" s="76" t="s">
        <v>2071</v>
      </c>
      <c r="CA23" s="76" t="s">
        <v>2072</v>
      </c>
      <c r="CB23" s="76" t="s">
        <v>2073</v>
      </c>
    </row>
    <row r="24" spans="3:80">
      <c r="C24" s="76"/>
      <c r="E24" s="76" t="s">
        <v>726</v>
      </c>
      <c r="H24" s="96" t="s">
        <v>2074</v>
      </c>
      <c r="J24" s="76" t="s">
        <v>2075</v>
      </c>
      <c r="K24" s="76" t="s">
        <v>2076</v>
      </c>
      <c r="M24" s="76" t="s">
        <v>2077</v>
      </c>
      <c r="N24" s="76" t="s">
        <v>2078</v>
      </c>
      <c r="O24" s="76" t="s">
        <v>2079</v>
      </c>
      <c r="P24" s="76" t="s">
        <v>2080</v>
      </c>
      <c r="Q24" s="76" t="s">
        <v>2081</v>
      </c>
      <c r="T24" s="76" t="s">
        <v>2082</v>
      </c>
      <c r="U24" s="76" t="s">
        <v>2083</v>
      </c>
      <c r="V24" s="76" t="s">
        <v>2084</v>
      </c>
      <c r="W24" s="76" t="s">
        <v>2085</v>
      </c>
      <c r="X24" s="76" t="s">
        <v>2086</v>
      </c>
      <c r="Y24" s="76" t="s">
        <v>2087</v>
      </c>
      <c r="Z24" s="76" t="s">
        <v>2088</v>
      </c>
      <c r="AB24" s="76" t="s">
        <v>2089</v>
      </c>
      <c r="AC24" s="76" t="s">
        <v>2090</v>
      </c>
      <c r="AD24" s="76" t="s">
        <v>2091</v>
      </c>
      <c r="AE24" s="76" t="s">
        <v>2092</v>
      </c>
      <c r="AL24" s="76" t="s">
        <v>2093</v>
      </c>
      <c r="AN24" s="76" t="s">
        <v>2094</v>
      </c>
      <c r="AO24" s="76" t="s">
        <v>2095</v>
      </c>
      <c r="AR24" s="76" t="s">
        <v>2096</v>
      </c>
      <c r="AT24" s="76" t="s">
        <v>2097</v>
      </c>
      <c r="AU24" s="76" t="s">
        <v>2145</v>
      </c>
      <c r="AV24" s="76" t="s">
        <v>2099</v>
      </c>
      <c r="AX24" s="76" t="s">
        <v>2100</v>
      </c>
      <c r="AY24" s="76" t="s">
        <v>2101</v>
      </c>
      <c r="AZ24" s="76" t="s">
        <v>2102</v>
      </c>
      <c r="BA24" s="76" t="s">
        <v>2103</v>
      </c>
      <c r="BC24" s="76" t="s">
        <v>2151</v>
      </c>
      <c r="BD24" s="76" t="s">
        <v>2152</v>
      </c>
      <c r="BE24" s="76" t="s">
        <v>2106</v>
      </c>
      <c r="BF24" s="76" t="s">
        <v>2107</v>
      </c>
      <c r="BH24" s="76" t="s">
        <v>2108</v>
      </c>
      <c r="BJ24" s="76" t="s">
        <v>2109</v>
      </c>
      <c r="BM24" s="76" t="s">
        <v>2110</v>
      </c>
      <c r="BN24" s="76" t="s">
        <v>2111</v>
      </c>
      <c r="BO24" s="76" t="s">
        <v>2159</v>
      </c>
      <c r="BP24" s="76" t="s">
        <v>2113</v>
      </c>
      <c r="BR24" s="76" t="s">
        <v>2114</v>
      </c>
      <c r="BS24" s="76" t="s">
        <v>2115</v>
      </c>
      <c r="BU24" s="76" t="s">
        <v>2116</v>
      </c>
      <c r="BW24" s="76" t="s">
        <v>2117</v>
      </c>
      <c r="BX24" s="76" t="s">
        <v>2118</v>
      </c>
      <c r="CA24" s="76" t="s">
        <v>2119</v>
      </c>
      <c r="CB24" s="76" t="s">
        <v>2120</v>
      </c>
    </row>
    <row r="25" spans="3:80">
      <c r="C25" s="76"/>
      <c r="E25" s="76" t="s">
        <v>730</v>
      </c>
      <c r="H25" s="96" t="s">
        <v>2121</v>
      </c>
      <c r="J25" s="76" t="s">
        <v>2122</v>
      </c>
      <c r="K25" s="76" t="s">
        <v>2123</v>
      </c>
      <c r="M25" s="76" t="s">
        <v>2124</v>
      </c>
      <c r="N25" s="76" t="s">
        <v>2125</v>
      </c>
      <c r="O25" s="76" t="s">
        <v>2126</v>
      </c>
      <c r="P25" s="76" t="s">
        <v>2127</v>
      </c>
      <c r="Q25" s="76" t="s">
        <v>2128</v>
      </c>
      <c r="T25" s="76" t="s">
        <v>2129</v>
      </c>
      <c r="U25" s="76" t="s">
        <v>2130</v>
      </c>
      <c r="V25" s="76" t="s">
        <v>2131</v>
      </c>
      <c r="W25" s="76" t="s">
        <v>2132</v>
      </c>
      <c r="X25" s="76" t="s">
        <v>2133</v>
      </c>
      <c r="Y25" s="76" t="s">
        <v>2134</v>
      </c>
      <c r="Z25" s="76" t="s">
        <v>2135</v>
      </c>
      <c r="AB25" s="76" t="s">
        <v>2136</v>
      </c>
      <c r="AC25" s="76" t="s">
        <v>2137</v>
      </c>
      <c r="AD25" s="76" t="s">
        <v>2138</v>
      </c>
      <c r="AE25" s="76" t="s">
        <v>2139</v>
      </c>
      <c r="AL25" s="76" t="s">
        <v>2140</v>
      </c>
      <c r="AN25" s="76" t="s">
        <v>2141</v>
      </c>
      <c r="AO25" s="76" t="s">
        <v>2142</v>
      </c>
      <c r="AR25" s="76" t="s">
        <v>2143</v>
      </c>
      <c r="AT25" s="76" t="s">
        <v>2144</v>
      </c>
      <c r="AU25" s="76" t="s">
        <v>2192</v>
      </c>
      <c r="AV25" s="76" t="s">
        <v>2146</v>
      </c>
      <c r="AX25" s="76" t="s">
        <v>2147</v>
      </c>
      <c r="AY25" s="76" t="s">
        <v>2148</v>
      </c>
      <c r="AZ25" s="76" t="s">
        <v>2149</v>
      </c>
      <c r="BA25" s="76" t="s">
        <v>2150</v>
      </c>
      <c r="BC25" s="76" t="s">
        <v>2198</v>
      </c>
      <c r="BD25" s="76" t="s">
        <v>2199</v>
      </c>
      <c r="BE25" s="76" t="s">
        <v>2153</v>
      </c>
      <c r="BF25" s="76" t="s">
        <v>2154</v>
      </c>
      <c r="BH25" s="76" t="s">
        <v>2155</v>
      </c>
      <c r="BJ25" s="76" t="s">
        <v>2156</v>
      </c>
      <c r="BM25" s="76" t="s">
        <v>2157</v>
      </c>
      <c r="BN25" s="76" t="s">
        <v>2158</v>
      </c>
      <c r="BO25" s="76" t="s">
        <v>2206</v>
      </c>
      <c r="BP25" s="76" t="s">
        <v>2160</v>
      </c>
      <c r="BR25" s="76" t="s">
        <v>2161</v>
      </c>
      <c r="BS25" s="76" t="s">
        <v>2162</v>
      </c>
      <c r="BU25" s="76" t="s">
        <v>2163</v>
      </c>
      <c r="BW25" s="76" t="s">
        <v>2164</v>
      </c>
      <c r="BX25" s="76" t="s">
        <v>2165</v>
      </c>
      <c r="CA25" s="76" t="s">
        <v>2166</v>
      </c>
      <c r="CB25" s="76" t="s">
        <v>2167</v>
      </c>
    </row>
    <row r="26" spans="3:80">
      <c r="C26" s="76"/>
      <c r="E26" s="76" t="s">
        <v>731</v>
      </c>
      <c r="H26" s="96" t="s">
        <v>2168</v>
      </c>
      <c r="J26" s="76" t="s">
        <v>2169</v>
      </c>
      <c r="K26" s="76" t="s">
        <v>2170</v>
      </c>
      <c r="M26" s="76" t="s">
        <v>2171</v>
      </c>
      <c r="N26" s="76" t="s">
        <v>2172</v>
      </c>
      <c r="O26" s="76" t="s">
        <v>2173</v>
      </c>
      <c r="P26" s="76" t="s">
        <v>2174</v>
      </c>
      <c r="Q26" s="76" t="s">
        <v>2175</v>
      </c>
      <c r="T26" s="76" t="s">
        <v>2176</v>
      </c>
      <c r="U26" s="76" t="s">
        <v>2177</v>
      </c>
      <c r="V26" s="76" t="s">
        <v>2178</v>
      </c>
      <c r="W26" s="76" t="s">
        <v>2179</v>
      </c>
      <c r="X26" s="76" t="s">
        <v>2180</v>
      </c>
      <c r="Y26" s="76" t="s">
        <v>2181</v>
      </c>
      <c r="Z26" s="76" t="s">
        <v>2182</v>
      </c>
      <c r="AB26" s="76" t="s">
        <v>2183</v>
      </c>
      <c r="AC26" s="76" t="s">
        <v>2184</v>
      </c>
      <c r="AD26" s="76" t="s">
        <v>2185</v>
      </c>
      <c r="AE26" s="76" t="s">
        <v>2186</v>
      </c>
      <c r="AL26" s="76" t="s">
        <v>2187</v>
      </c>
      <c r="AN26" s="76" t="s">
        <v>2188</v>
      </c>
      <c r="AO26" s="76" t="s">
        <v>2189</v>
      </c>
      <c r="AR26" s="76" t="s">
        <v>2190</v>
      </c>
      <c r="AT26" s="76" t="s">
        <v>2191</v>
      </c>
      <c r="AU26" s="76" t="s">
        <v>2239</v>
      </c>
      <c r="AV26" s="76" t="s">
        <v>2193</v>
      </c>
      <c r="AX26" s="76" t="s">
        <v>2194</v>
      </c>
      <c r="AY26" s="76" t="s">
        <v>2195</v>
      </c>
      <c r="AZ26" s="76" t="s">
        <v>2196</v>
      </c>
      <c r="BA26" s="76" t="s">
        <v>2197</v>
      </c>
      <c r="BC26" s="76" t="s">
        <v>2245</v>
      </c>
      <c r="BD26" s="76" t="s">
        <v>2246</v>
      </c>
      <c r="BE26" s="76" t="s">
        <v>2200</v>
      </c>
      <c r="BF26" s="76" t="s">
        <v>2201</v>
      </c>
      <c r="BH26" s="76" t="s">
        <v>2202</v>
      </c>
      <c r="BJ26" s="76" t="s">
        <v>2203</v>
      </c>
      <c r="BM26" s="76" t="s">
        <v>2204</v>
      </c>
      <c r="BN26" s="76" t="s">
        <v>2205</v>
      </c>
      <c r="BO26" s="76" t="s">
        <v>2253</v>
      </c>
      <c r="BP26" s="76" t="s">
        <v>2207</v>
      </c>
      <c r="BR26" s="76" t="s">
        <v>2208</v>
      </c>
      <c r="BS26" s="76" t="s">
        <v>2209</v>
      </c>
      <c r="BU26" s="76" t="s">
        <v>2210</v>
      </c>
      <c r="BW26" s="76" t="s">
        <v>2211</v>
      </c>
      <c r="BX26" s="76" t="s">
        <v>2212</v>
      </c>
      <c r="CA26" s="76" t="s">
        <v>2213</v>
      </c>
      <c r="CB26" s="76" t="s">
        <v>2214</v>
      </c>
    </row>
    <row r="27" spans="3:80">
      <c r="C27" s="76"/>
      <c r="E27" s="76" t="s">
        <v>734</v>
      </c>
      <c r="H27" s="96" t="s">
        <v>2215</v>
      </c>
      <c r="J27" s="76" t="s">
        <v>2216</v>
      </c>
      <c r="K27" s="76" t="s">
        <v>2217</v>
      </c>
      <c r="M27" s="76" t="s">
        <v>2218</v>
      </c>
      <c r="N27" s="76" t="s">
        <v>2219</v>
      </c>
      <c r="O27" s="76" t="s">
        <v>2220</v>
      </c>
      <c r="P27" s="76" t="s">
        <v>2221</v>
      </c>
      <c r="Q27" s="76" t="s">
        <v>2222</v>
      </c>
      <c r="T27" s="76" t="s">
        <v>2223</v>
      </c>
      <c r="U27" s="76" t="s">
        <v>2224</v>
      </c>
      <c r="V27" s="76" t="s">
        <v>2225</v>
      </c>
      <c r="W27" s="76" t="s">
        <v>2226</v>
      </c>
      <c r="X27" s="76" t="s">
        <v>2227</v>
      </c>
      <c r="Y27" s="76" t="s">
        <v>2228</v>
      </c>
      <c r="Z27" s="76" t="s">
        <v>2229</v>
      </c>
      <c r="AB27" s="76" t="s">
        <v>2230</v>
      </c>
      <c r="AC27" s="76" t="s">
        <v>2231</v>
      </c>
      <c r="AD27" s="76" t="s">
        <v>2232</v>
      </c>
      <c r="AE27" s="76" t="s">
        <v>2233</v>
      </c>
      <c r="AL27" s="76" t="s">
        <v>2234</v>
      </c>
      <c r="AN27" s="76" t="s">
        <v>2235</v>
      </c>
      <c r="AO27" s="76" t="s">
        <v>2236</v>
      </c>
      <c r="AR27" s="76" t="s">
        <v>2237</v>
      </c>
      <c r="AT27" s="76" t="s">
        <v>2238</v>
      </c>
      <c r="AU27" s="76" t="s">
        <v>2286</v>
      </c>
      <c r="AV27" s="76" t="s">
        <v>2240</v>
      </c>
      <c r="AX27" s="76" t="s">
        <v>2241</v>
      </c>
      <c r="AY27" s="76" t="s">
        <v>2242</v>
      </c>
      <c r="AZ27" s="76" t="s">
        <v>2243</v>
      </c>
      <c r="BA27" s="76" t="s">
        <v>2244</v>
      </c>
      <c r="BC27" s="76" t="s">
        <v>2292</v>
      </c>
      <c r="BD27" s="76" t="s">
        <v>2293</v>
      </c>
      <c r="BE27" s="76" t="s">
        <v>2247</v>
      </c>
      <c r="BF27" s="76" t="s">
        <v>2248</v>
      </c>
      <c r="BH27" s="76" t="s">
        <v>2249</v>
      </c>
      <c r="BJ27" s="76" t="s">
        <v>2250</v>
      </c>
      <c r="BM27" s="76" t="s">
        <v>2251</v>
      </c>
      <c r="BN27" s="76" t="s">
        <v>2252</v>
      </c>
      <c r="BO27" s="76" t="s">
        <v>2300</v>
      </c>
      <c r="BP27" s="76" t="s">
        <v>2254</v>
      </c>
      <c r="BR27" s="76" t="s">
        <v>2255</v>
      </c>
      <c r="BS27" s="76" t="s">
        <v>2256</v>
      </c>
      <c r="BU27" s="76" t="s">
        <v>2257</v>
      </c>
      <c r="BW27" s="76" t="s">
        <v>2258</v>
      </c>
      <c r="BX27" s="76" t="s">
        <v>2259</v>
      </c>
      <c r="CA27" s="76" t="s">
        <v>2260</v>
      </c>
      <c r="CB27" s="76" t="s">
        <v>2261</v>
      </c>
    </row>
    <row r="28" spans="3:80">
      <c r="C28" s="76"/>
      <c r="E28" s="76" t="s">
        <v>735</v>
      </c>
      <c r="H28" s="96" t="s">
        <v>2262</v>
      </c>
      <c r="J28" s="76" t="s">
        <v>2263</v>
      </c>
      <c r="K28" s="76" t="s">
        <v>2264</v>
      </c>
      <c r="M28" s="76" t="s">
        <v>2265</v>
      </c>
      <c r="N28" s="76" t="s">
        <v>2266</v>
      </c>
      <c r="O28" s="76" t="s">
        <v>2267</v>
      </c>
      <c r="P28" s="76" t="s">
        <v>2268</v>
      </c>
      <c r="Q28" s="76" t="s">
        <v>2269</v>
      </c>
      <c r="T28" s="76" t="s">
        <v>2270</v>
      </c>
      <c r="U28" s="76" t="s">
        <v>2271</v>
      </c>
      <c r="V28" s="76" t="s">
        <v>2272</v>
      </c>
      <c r="W28" s="76" t="s">
        <v>2273</v>
      </c>
      <c r="X28" s="76" t="s">
        <v>2274</v>
      </c>
      <c r="Y28" s="76" t="s">
        <v>2275</v>
      </c>
      <c r="Z28" s="76" t="s">
        <v>2276</v>
      </c>
      <c r="AB28" s="76" t="s">
        <v>2277</v>
      </c>
      <c r="AC28" s="76" t="s">
        <v>2278</v>
      </c>
      <c r="AD28" s="76" t="s">
        <v>2279</v>
      </c>
      <c r="AE28" s="76" t="s">
        <v>2280</v>
      </c>
      <c r="AL28" s="76" t="s">
        <v>2281</v>
      </c>
      <c r="AN28" s="76" t="s">
        <v>2282</v>
      </c>
      <c r="AO28" s="76" t="s">
        <v>2283</v>
      </c>
      <c r="AR28" s="76" t="s">
        <v>2284</v>
      </c>
      <c r="AT28" s="76" t="s">
        <v>2285</v>
      </c>
      <c r="AU28" s="76" t="s">
        <v>2333</v>
      </c>
      <c r="AV28" s="76" t="s">
        <v>2287</v>
      </c>
      <c r="AX28" s="76" t="s">
        <v>2288</v>
      </c>
      <c r="AY28" s="76" t="s">
        <v>2289</v>
      </c>
      <c r="AZ28" s="76" t="s">
        <v>2290</v>
      </c>
      <c r="BA28" s="76" t="s">
        <v>2291</v>
      </c>
      <c r="BC28" s="76" t="s">
        <v>2339</v>
      </c>
      <c r="BD28" s="76" t="s">
        <v>2340</v>
      </c>
      <c r="BE28" s="76" t="s">
        <v>2294</v>
      </c>
      <c r="BF28" s="76" t="s">
        <v>2295</v>
      </c>
      <c r="BH28" s="76" t="s">
        <v>2296</v>
      </c>
      <c r="BJ28" s="76" t="s">
        <v>2297</v>
      </c>
      <c r="BM28" s="76" t="s">
        <v>2298</v>
      </c>
      <c r="BN28" s="76" t="s">
        <v>2299</v>
      </c>
      <c r="BO28" s="76" t="s">
        <v>800</v>
      </c>
      <c r="BP28" s="76" t="s">
        <v>2301</v>
      </c>
      <c r="BR28" s="76" t="s">
        <v>2302</v>
      </c>
      <c r="BS28" s="76" t="s">
        <v>2303</v>
      </c>
      <c r="BU28" s="76" t="s">
        <v>2304</v>
      </c>
      <c r="BW28" s="76" t="s">
        <v>2305</v>
      </c>
      <c r="BX28" s="76" t="s">
        <v>2306</v>
      </c>
      <c r="CA28" s="76" t="s">
        <v>2307</v>
      </c>
      <c r="CB28" s="76" t="s">
        <v>2308</v>
      </c>
    </row>
    <row r="29" spans="3:80">
      <c r="C29" s="76"/>
      <c r="E29" s="76" t="s">
        <v>736</v>
      </c>
      <c r="H29" s="96" t="s">
        <v>2309</v>
      </c>
      <c r="J29" s="76" t="s">
        <v>2310</v>
      </c>
      <c r="K29" s="76" t="s">
        <v>2311</v>
      </c>
      <c r="M29" s="76" t="s">
        <v>2312</v>
      </c>
      <c r="N29" s="76" t="s">
        <v>2313</v>
      </c>
      <c r="O29" s="76" t="s">
        <v>2314</v>
      </c>
      <c r="P29" s="76" t="s">
        <v>2315</v>
      </c>
      <c r="Q29" s="76" t="s">
        <v>2316</v>
      </c>
      <c r="T29" s="76" t="s">
        <v>2317</v>
      </c>
      <c r="U29" s="76" t="s">
        <v>2318</v>
      </c>
      <c r="V29" s="76" t="s">
        <v>2319</v>
      </c>
      <c r="W29" s="76" t="s">
        <v>2320</v>
      </c>
      <c r="X29" s="76" t="s">
        <v>2321</v>
      </c>
      <c r="Y29" s="76" t="s">
        <v>2322</v>
      </c>
      <c r="Z29" s="76" t="s">
        <v>2323</v>
      </c>
      <c r="AB29" s="76" t="s">
        <v>2324</v>
      </c>
      <c r="AC29" s="76" t="s">
        <v>2325</v>
      </c>
      <c r="AD29" s="76" t="s">
        <v>2326</v>
      </c>
      <c r="AE29" s="76" t="s">
        <v>2327</v>
      </c>
      <c r="AL29" s="76" t="s">
        <v>2328</v>
      </c>
      <c r="AN29" s="76" t="s">
        <v>2329</v>
      </c>
      <c r="AO29" s="76" t="s">
        <v>2330</v>
      </c>
      <c r="AR29" s="76" t="s">
        <v>2331</v>
      </c>
      <c r="AT29" s="76" t="s">
        <v>2332</v>
      </c>
      <c r="AU29" s="76" t="s">
        <v>2378</v>
      </c>
      <c r="AV29" s="76" t="s">
        <v>2334</v>
      </c>
      <c r="AX29" s="76" t="s">
        <v>2335</v>
      </c>
      <c r="AY29" s="76" t="s">
        <v>2336</v>
      </c>
      <c r="AZ29" s="76" t="s">
        <v>2337</v>
      </c>
      <c r="BA29" s="76" t="s">
        <v>2338</v>
      </c>
      <c r="BC29" s="76" t="s">
        <v>2384</v>
      </c>
      <c r="BD29" s="76" t="s">
        <v>2385</v>
      </c>
      <c r="BE29" s="76" t="s">
        <v>2341</v>
      </c>
      <c r="BF29" s="76" t="s">
        <v>2342</v>
      </c>
      <c r="BH29" s="76" t="s">
        <v>2343</v>
      </c>
      <c r="BJ29" s="76" t="s">
        <v>2344</v>
      </c>
      <c r="BM29" s="76" t="s">
        <v>2345</v>
      </c>
      <c r="BN29" s="76" t="s">
        <v>2346</v>
      </c>
      <c r="BO29" s="76"/>
      <c r="BP29" s="76" t="s">
        <v>2347</v>
      </c>
      <c r="BR29" s="76" t="s">
        <v>2348</v>
      </c>
      <c r="BS29" s="76" t="s">
        <v>2349</v>
      </c>
      <c r="BU29" s="76" t="s">
        <v>2350</v>
      </c>
      <c r="BW29" s="76" t="s">
        <v>2351</v>
      </c>
      <c r="BX29" s="76" t="s">
        <v>2352</v>
      </c>
      <c r="CA29" s="76" t="s">
        <v>2353</v>
      </c>
    </row>
    <row r="30" spans="3:80">
      <c r="C30" s="76"/>
      <c r="E30" s="76" t="s">
        <v>737</v>
      </c>
      <c r="H30" s="96" t="s">
        <v>2354</v>
      </c>
      <c r="J30" s="76" t="s">
        <v>2355</v>
      </c>
      <c r="K30" s="76" t="s">
        <v>2356</v>
      </c>
      <c r="M30" s="76" t="s">
        <v>2357</v>
      </c>
      <c r="N30" s="76" t="s">
        <v>2358</v>
      </c>
      <c r="O30" s="76" t="s">
        <v>2359</v>
      </c>
      <c r="P30" s="76" t="s">
        <v>2360</v>
      </c>
      <c r="Q30" s="76" t="s">
        <v>2361</v>
      </c>
      <c r="T30" s="76" t="s">
        <v>2362</v>
      </c>
      <c r="U30" s="76" t="s">
        <v>2363</v>
      </c>
      <c r="V30" s="76" t="s">
        <v>2364</v>
      </c>
      <c r="W30" s="76" t="s">
        <v>2365</v>
      </c>
      <c r="X30" s="76" t="s">
        <v>2366</v>
      </c>
      <c r="Y30" s="76" t="s">
        <v>2367</v>
      </c>
      <c r="Z30" s="76" t="s">
        <v>2368</v>
      </c>
      <c r="AB30" s="76" t="s">
        <v>2369</v>
      </c>
      <c r="AC30" s="76" t="s">
        <v>2370</v>
      </c>
      <c r="AD30" s="76" t="s">
        <v>2371</v>
      </c>
      <c r="AE30" s="76" t="s">
        <v>2372</v>
      </c>
      <c r="AL30" s="76" t="s">
        <v>2373</v>
      </c>
      <c r="AN30" s="76" t="s">
        <v>2374</v>
      </c>
      <c r="AO30" s="76" t="s">
        <v>2375</v>
      </c>
      <c r="AR30" s="76" t="s">
        <v>2376</v>
      </c>
      <c r="AT30" s="76" t="s">
        <v>2377</v>
      </c>
      <c r="AU30" s="76" t="s">
        <v>2420</v>
      </c>
      <c r="AV30" s="76" t="s">
        <v>2379</v>
      </c>
      <c r="AX30" s="76" t="s">
        <v>2380</v>
      </c>
      <c r="AY30" s="76" t="s">
        <v>2381</v>
      </c>
      <c r="AZ30" s="76" t="s">
        <v>2382</v>
      </c>
      <c r="BA30" s="76" t="s">
        <v>2383</v>
      </c>
      <c r="BC30" s="76" t="s">
        <v>2426</v>
      </c>
      <c r="BD30" s="76" t="s">
        <v>2427</v>
      </c>
      <c r="BF30" s="76" t="s">
        <v>2386</v>
      </c>
      <c r="BH30" s="76" t="s">
        <v>2387</v>
      </c>
      <c r="BJ30" s="76" t="s">
        <v>2388</v>
      </c>
      <c r="BM30" s="76" t="s">
        <v>2389</v>
      </c>
      <c r="BN30" s="76" t="s">
        <v>2390</v>
      </c>
      <c r="BR30" s="76" t="s">
        <v>2391</v>
      </c>
      <c r="BS30" s="76" t="s">
        <v>2392</v>
      </c>
      <c r="BW30" s="76" t="s">
        <v>2393</v>
      </c>
      <c r="BX30" s="76" t="s">
        <v>2394</v>
      </c>
      <c r="CA30" s="76" t="s">
        <v>2395</v>
      </c>
    </row>
    <row r="31" spans="3:80">
      <c r="C31" s="76"/>
      <c r="E31" s="76" t="s">
        <v>738</v>
      </c>
      <c r="H31" s="96" t="s">
        <v>2396</v>
      </c>
      <c r="J31" s="76" t="s">
        <v>2397</v>
      </c>
      <c r="K31" s="76" t="s">
        <v>2398</v>
      </c>
      <c r="M31" s="76" t="s">
        <v>2399</v>
      </c>
      <c r="N31" s="76" t="s">
        <v>2400</v>
      </c>
      <c r="O31" s="76" t="s">
        <v>2401</v>
      </c>
      <c r="P31" s="76" t="s">
        <v>2402</v>
      </c>
      <c r="Q31" s="76" t="s">
        <v>2403</v>
      </c>
      <c r="T31" s="76" t="s">
        <v>2404</v>
      </c>
      <c r="U31" s="76" t="s">
        <v>2405</v>
      </c>
      <c r="V31" s="76" t="s">
        <v>2406</v>
      </c>
      <c r="W31" s="76" t="s">
        <v>2407</v>
      </c>
      <c r="X31" s="76" t="s">
        <v>2408</v>
      </c>
      <c r="Y31" s="76" t="s">
        <v>2409</v>
      </c>
      <c r="Z31" s="76" t="s">
        <v>2410</v>
      </c>
      <c r="AB31" s="76" t="s">
        <v>2411</v>
      </c>
      <c r="AC31" s="76" t="s">
        <v>2412</v>
      </c>
      <c r="AD31" s="76" t="s">
        <v>2413</v>
      </c>
      <c r="AE31" s="76" t="s">
        <v>2414</v>
      </c>
      <c r="AL31" s="76" t="s">
        <v>2415</v>
      </c>
      <c r="AN31" s="76" t="s">
        <v>2416</v>
      </c>
      <c r="AO31" s="76" t="s">
        <v>2417</v>
      </c>
      <c r="AR31" s="76" t="s">
        <v>2418</v>
      </c>
      <c r="AT31" s="76" t="s">
        <v>2419</v>
      </c>
      <c r="AU31" s="76" t="s">
        <v>2461</v>
      </c>
      <c r="AV31" s="76" t="s">
        <v>2421</v>
      </c>
      <c r="AX31" s="76" t="s">
        <v>2422</v>
      </c>
      <c r="AY31" s="76" t="s">
        <v>2423</v>
      </c>
      <c r="AZ31" s="76" t="s">
        <v>2424</v>
      </c>
      <c r="BA31" s="76" t="s">
        <v>2425</v>
      </c>
      <c r="BC31" s="76" t="s">
        <v>2467</v>
      </c>
      <c r="BD31" s="76" t="s">
        <v>2468</v>
      </c>
      <c r="BF31" s="76" t="s">
        <v>2428</v>
      </c>
      <c r="BH31" s="76" t="s">
        <v>2429</v>
      </c>
      <c r="BJ31" s="76" t="s">
        <v>2430</v>
      </c>
      <c r="BM31" s="76" t="s">
        <v>2431</v>
      </c>
      <c r="BN31" s="76" t="s">
        <v>2432</v>
      </c>
      <c r="BR31" s="76" t="s">
        <v>2433</v>
      </c>
      <c r="BS31" s="76" t="s">
        <v>2434</v>
      </c>
      <c r="BW31" s="76" t="s">
        <v>2435</v>
      </c>
      <c r="BX31" s="76" t="s">
        <v>2436</v>
      </c>
      <c r="CA31" s="76" t="s">
        <v>2437</v>
      </c>
    </row>
    <row r="32" spans="3:80">
      <c r="C32" s="76"/>
      <c r="H32" s="96" t="s">
        <v>2438</v>
      </c>
      <c r="J32" s="76" t="s">
        <v>2439</v>
      </c>
      <c r="K32" s="76" t="s">
        <v>2440</v>
      </c>
      <c r="M32" s="76" t="s">
        <v>2441</v>
      </c>
      <c r="N32" s="76" t="s">
        <v>2442</v>
      </c>
      <c r="O32" s="76" t="s">
        <v>2443</v>
      </c>
      <c r="P32" s="76" t="s">
        <v>2444</v>
      </c>
      <c r="Q32" s="76" t="s">
        <v>2445</v>
      </c>
      <c r="T32" s="76" t="s">
        <v>2446</v>
      </c>
      <c r="U32" s="76" t="s">
        <v>2447</v>
      </c>
      <c r="W32" s="76" t="s">
        <v>2448</v>
      </c>
      <c r="X32" s="76" t="s">
        <v>2449</v>
      </c>
      <c r="Y32" s="76" t="s">
        <v>2450</v>
      </c>
      <c r="Z32" s="76" t="s">
        <v>2451</v>
      </c>
      <c r="AB32" s="76" t="s">
        <v>2452</v>
      </c>
      <c r="AC32" s="76" t="s">
        <v>2453</v>
      </c>
      <c r="AD32" s="76" t="s">
        <v>2454</v>
      </c>
      <c r="AE32" s="76" t="s">
        <v>2455</v>
      </c>
      <c r="AL32" s="76" t="s">
        <v>2456</v>
      </c>
      <c r="AN32" s="76" t="s">
        <v>2457</v>
      </c>
      <c r="AO32" s="76" t="s">
        <v>2458</v>
      </c>
      <c r="AR32" s="76" t="s">
        <v>2459</v>
      </c>
      <c r="AT32" s="76" t="s">
        <v>2460</v>
      </c>
      <c r="AU32" s="76" t="s">
        <v>2501</v>
      </c>
      <c r="AV32" s="76" t="s">
        <v>2462</v>
      </c>
      <c r="AX32" s="76" t="s">
        <v>2463</v>
      </c>
      <c r="AY32" s="76" t="s">
        <v>2464</v>
      </c>
      <c r="AZ32" s="76" t="s">
        <v>2465</v>
      </c>
      <c r="BA32" s="76" t="s">
        <v>2466</v>
      </c>
      <c r="BC32" s="76" t="s">
        <v>788</v>
      </c>
      <c r="BD32" s="76" t="s">
        <v>2507</v>
      </c>
      <c r="BH32" s="76" t="s">
        <v>2469</v>
      </c>
      <c r="BJ32" s="76" t="s">
        <v>2470</v>
      </c>
      <c r="BM32" s="76" t="s">
        <v>2471</v>
      </c>
      <c r="BN32" s="76" t="s">
        <v>2472</v>
      </c>
      <c r="BR32" s="76" t="s">
        <v>2473</v>
      </c>
      <c r="BS32" s="76" t="s">
        <v>2474</v>
      </c>
      <c r="BW32" s="76" t="s">
        <v>2475</v>
      </c>
      <c r="BX32" s="76" t="s">
        <v>2476</v>
      </c>
      <c r="CA32" s="76" t="s">
        <v>2477</v>
      </c>
    </row>
    <row r="33" spans="3:79">
      <c r="C33" s="76"/>
      <c r="H33" s="96" t="s">
        <v>2478</v>
      </c>
      <c r="J33" s="76" t="s">
        <v>2479</v>
      </c>
      <c r="K33" s="76" t="s">
        <v>2480</v>
      </c>
      <c r="M33" s="76" t="s">
        <v>2481</v>
      </c>
      <c r="N33" s="76" t="s">
        <v>2482</v>
      </c>
      <c r="O33" s="76" t="s">
        <v>2483</v>
      </c>
      <c r="P33" s="76" t="s">
        <v>2484</v>
      </c>
      <c r="Q33" s="76" t="s">
        <v>2485</v>
      </c>
      <c r="T33" s="76" t="s">
        <v>2486</v>
      </c>
      <c r="U33" s="76" t="s">
        <v>2487</v>
      </c>
      <c r="W33" s="76" t="s">
        <v>2488</v>
      </c>
      <c r="X33" s="76" t="s">
        <v>2489</v>
      </c>
      <c r="Y33" s="76" t="s">
        <v>2490</v>
      </c>
      <c r="Z33" s="76" t="s">
        <v>2491</v>
      </c>
      <c r="AB33" s="76" t="s">
        <v>2492</v>
      </c>
      <c r="AC33" s="76" t="s">
        <v>2493</v>
      </c>
      <c r="AD33" s="76" t="s">
        <v>2494</v>
      </c>
      <c r="AE33" s="76" t="s">
        <v>2495</v>
      </c>
      <c r="AL33" s="76" t="s">
        <v>2496</v>
      </c>
      <c r="AN33" s="76" t="s">
        <v>2497</v>
      </c>
      <c r="AO33" s="76" t="s">
        <v>2498</v>
      </c>
      <c r="AR33" s="76" t="s">
        <v>2499</v>
      </c>
      <c r="AT33" s="76" t="s">
        <v>2500</v>
      </c>
      <c r="AU33" s="76" t="s">
        <v>2540</v>
      </c>
      <c r="AV33" s="76" t="s">
        <v>2502</v>
      </c>
      <c r="AX33" s="76" t="s">
        <v>2503</v>
      </c>
      <c r="AY33" s="76" t="s">
        <v>2504</v>
      </c>
      <c r="AZ33" s="76" t="s">
        <v>2505</v>
      </c>
      <c r="BA33" s="76" t="s">
        <v>2506</v>
      </c>
      <c r="BD33" s="76" t="s">
        <v>2545</v>
      </c>
      <c r="BH33" s="76" t="s">
        <v>2508</v>
      </c>
      <c r="BJ33" s="76" t="s">
        <v>2509</v>
      </c>
      <c r="BM33" s="76" t="s">
        <v>2510</v>
      </c>
      <c r="BN33" s="76" t="s">
        <v>2511</v>
      </c>
      <c r="BR33" s="76" t="s">
        <v>2512</v>
      </c>
      <c r="BS33" s="76" t="s">
        <v>2513</v>
      </c>
      <c r="BW33" s="76" t="s">
        <v>2514</v>
      </c>
      <c r="BX33" s="76" t="s">
        <v>2515</v>
      </c>
      <c r="CA33" s="76" t="s">
        <v>2516</v>
      </c>
    </row>
    <row r="34" spans="3:79">
      <c r="C34" s="76"/>
      <c r="H34" s="96" t="s">
        <v>2517</v>
      </c>
      <c r="J34" s="76" t="s">
        <v>2518</v>
      </c>
      <c r="K34" s="76" t="s">
        <v>2519</v>
      </c>
      <c r="M34" s="76" t="s">
        <v>2520</v>
      </c>
      <c r="N34" s="76" t="s">
        <v>2521</v>
      </c>
      <c r="O34" s="76" t="s">
        <v>2522</v>
      </c>
      <c r="P34" s="76" t="s">
        <v>2523</v>
      </c>
      <c r="Q34" s="76" t="s">
        <v>2524</v>
      </c>
      <c r="T34" s="76" t="s">
        <v>2525</v>
      </c>
      <c r="U34" s="76" t="s">
        <v>2526</v>
      </c>
      <c r="W34" s="76" t="s">
        <v>2527</v>
      </c>
      <c r="X34" s="76" t="s">
        <v>2528</v>
      </c>
      <c r="Y34" s="76" t="s">
        <v>2529</v>
      </c>
      <c r="Z34" s="76" t="s">
        <v>2530</v>
      </c>
      <c r="AB34" s="76" t="s">
        <v>2531</v>
      </c>
      <c r="AC34" s="76" t="s">
        <v>2532</v>
      </c>
      <c r="AD34" s="76" t="s">
        <v>2533</v>
      </c>
      <c r="AE34" s="76" t="s">
        <v>2534</v>
      </c>
      <c r="AL34" s="76" t="s">
        <v>2535</v>
      </c>
      <c r="AN34" s="76" t="s">
        <v>2536</v>
      </c>
      <c r="AO34" s="76" t="s">
        <v>2537</v>
      </c>
      <c r="AR34" s="76" t="s">
        <v>2538</v>
      </c>
      <c r="AT34" s="76" t="s">
        <v>2539</v>
      </c>
      <c r="AU34" s="76" t="s">
        <v>2577</v>
      </c>
      <c r="AV34" s="76" t="s">
        <v>2541</v>
      </c>
      <c r="AX34" s="76" t="s">
        <v>2542</v>
      </c>
      <c r="AY34" s="76" t="s">
        <v>2543</v>
      </c>
      <c r="BA34" s="76" t="s">
        <v>2544</v>
      </c>
      <c r="BD34" s="76" t="s">
        <v>2582</v>
      </c>
      <c r="BH34" s="76" t="s">
        <v>2546</v>
      </c>
      <c r="BJ34" s="76" t="s">
        <v>2547</v>
      </c>
      <c r="BM34" s="76" t="s">
        <v>2548</v>
      </c>
      <c r="BN34" s="76" t="s">
        <v>2549</v>
      </c>
      <c r="BR34" s="76" t="s">
        <v>2550</v>
      </c>
      <c r="BS34" s="76" t="s">
        <v>2551</v>
      </c>
      <c r="BW34" s="76" t="s">
        <v>2552</v>
      </c>
      <c r="CA34" s="76" t="s">
        <v>2553</v>
      </c>
    </row>
    <row r="35" spans="3:79">
      <c r="C35" s="76"/>
      <c r="H35" s="96" t="s">
        <v>2554</v>
      </c>
      <c r="J35" s="76" t="s">
        <v>2555</v>
      </c>
      <c r="K35" s="76" t="s">
        <v>2556</v>
      </c>
      <c r="M35" s="76" t="s">
        <v>2557</v>
      </c>
      <c r="N35" s="76" t="s">
        <v>2558</v>
      </c>
      <c r="O35" s="76" t="s">
        <v>2559</v>
      </c>
      <c r="P35" s="76" t="s">
        <v>2560</v>
      </c>
      <c r="Q35" s="76" t="s">
        <v>2561</v>
      </c>
      <c r="T35" s="76" t="s">
        <v>2562</v>
      </c>
      <c r="U35" s="76" t="s">
        <v>2563</v>
      </c>
      <c r="W35" s="76" t="s">
        <v>2564</v>
      </c>
      <c r="X35" s="76" t="s">
        <v>2565</v>
      </c>
      <c r="Y35" s="76" t="s">
        <v>2566</v>
      </c>
      <c r="Z35" s="76" t="s">
        <v>2567</v>
      </c>
      <c r="AB35" s="76" t="s">
        <v>2568</v>
      </c>
      <c r="AC35" s="76" t="s">
        <v>2569</v>
      </c>
      <c r="AD35" s="76" t="s">
        <v>2570</v>
      </c>
      <c r="AE35" s="76" t="s">
        <v>2571</v>
      </c>
      <c r="AL35" s="76" t="s">
        <v>2572</v>
      </c>
      <c r="AN35" s="76" t="s">
        <v>2573</v>
      </c>
      <c r="AO35" s="76" t="s">
        <v>2574</v>
      </c>
      <c r="AR35" s="76" t="s">
        <v>2575</v>
      </c>
      <c r="AT35" s="76" t="s">
        <v>2576</v>
      </c>
      <c r="AU35" s="76" t="s">
        <v>2614</v>
      </c>
      <c r="AV35" s="76" t="s">
        <v>2578</v>
      </c>
      <c r="AX35" s="76" t="s">
        <v>2579</v>
      </c>
      <c r="AY35" s="76" t="s">
        <v>2580</v>
      </c>
      <c r="BA35" s="76" t="s">
        <v>2581</v>
      </c>
      <c r="BD35" s="76" t="s">
        <v>2619</v>
      </c>
      <c r="BH35" s="76" t="s">
        <v>2583</v>
      </c>
      <c r="BJ35" s="76" t="s">
        <v>2584</v>
      </c>
      <c r="BM35" s="76" t="s">
        <v>2585</v>
      </c>
      <c r="BN35" s="76" t="s">
        <v>2586</v>
      </c>
      <c r="BR35" s="76" t="s">
        <v>2587</v>
      </c>
      <c r="BS35" s="76" t="s">
        <v>2588</v>
      </c>
      <c r="BW35" s="76" t="s">
        <v>2589</v>
      </c>
      <c r="CA35" s="76" t="s">
        <v>2590</v>
      </c>
    </row>
    <row r="36" spans="3:79">
      <c r="C36" s="76"/>
      <c r="H36" s="96" t="s">
        <v>2591</v>
      </c>
      <c r="J36" s="76" t="s">
        <v>2592</v>
      </c>
      <c r="K36" s="76" t="s">
        <v>2593</v>
      </c>
      <c r="M36" s="76" t="s">
        <v>2594</v>
      </c>
      <c r="N36" s="76" t="s">
        <v>2595</v>
      </c>
      <c r="O36" s="76" t="s">
        <v>2596</v>
      </c>
      <c r="P36" s="76" t="s">
        <v>2597</v>
      </c>
      <c r="Q36" s="76" t="s">
        <v>2598</v>
      </c>
      <c r="T36" s="76" t="s">
        <v>2599</v>
      </c>
      <c r="U36" s="76" t="s">
        <v>2600</v>
      </c>
      <c r="W36" s="76" t="s">
        <v>2601</v>
      </c>
      <c r="X36" s="76" t="s">
        <v>2602</v>
      </c>
      <c r="Y36" s="76" t="s">
        <v>2603</v>
      </c>
      <c r="Z36" s="76" t="s">
        <v>2604</v>
      </c>
      <c r="AB36" s="76" t="s">
        <v>2605</v>
      </c>
      <c r="AC36" s="76" t="s">
        <v>2606</v>
      </c>
      <c r="AD36" s="76" t="s">
        <v>2607</v>
      </c>
      <c r="AE36" s="76" t="s">
        <v>2608</v>
      </c>
      <c r="AL36" s="76" t="s">
        <v>2609</v>
      </c>
      <c r="AN36" s="76" t="s">
        <v>2610</v>
      </c>
      <c r="AO36" s="76" t="s">
        <v>2611</v>
      </c>
      <c r="AR36" s="76" t="s">
        <v>2612</v>
      </c>
      <c r="AT36" s="76" t="s">
        <v>2613</v>
      </c>
      <c r="AU36" s="76" t="s">
        <v>2651</v>
      </c>
      <c r="AV36" s="76" t="s">
        <v>2615</v>
      </c>
      <c r="AX36" s="76" t="s">
        <v>2616</v>
      </c>
      <c r="AY36" s="76" t="s">
        <v>2617</v>
      </c>
      <c r="BA36" s="76" t="s">
        <v>2618</v>
      </c>
      <c r="BD36" s="76" t="s">
        <v>2656</v>
      </c>
      <c r="BH36" s="76" t="s">
        <v>2620</v>
      </c>
      <c r="BJ36" s="76" t="s">
        <v>2621</v>
      </c>
      <c r="BM36" s="76" t="s">
        <v>2622</v>
      </c>
      <c r="BN36" s="76" t="s">
        <v>2623</v>
      </c>
      <c r="BR36" s="76" t="s">
        <v>2624</v>
      </c>
      <c r="BS36" s="76" t="s">
        <v>2625</v>
      </c>
      <c r="BW36" s="76" t="s">
        <v>2626</v>
      </c>
      <c r="CA36" s="76" t="s">
        <v>2627</v>
      </c>
    </row>
    <row r="37" spans="3:79">
      <c r="C37" s="76"/>
      <c r="H37" s="96" t="s">
        <v>2628</v>
      </c>
      <c r="J37" s="76" t="s">
        <v>2629</v>
      </c>
      <c r="K37" s="76" t="s">
        <v>2630</v>
      </c>
      <c r="M37" s="76" t="s">
        <v>2631</v>
      </c>
      <c r="N37" s="76" t="s">
        <v>2632</v>
      </c>
      <c r="O37" s="76" t="s">
        <v>2633</v>
      </c>
      <c r="P37" s="76" t="s">
        <v>2634</v>
      </c>
      <c r="Q37" s="76" t="s">
        <v>2635</v>
      </c>
      <c r="T37" s="76" t="s">
        <v>2636</v>
      </c>
      <c r="U37" s="76" t="s">
        <v>2637</v>
      </c>
      <c r="W37" s="76" t="s">
        <v>2638</v>
      </c>
      <c r="X37" s="76" t="s">
        <v>2639</v>
      </c>
      <c r="Y37" s="76" t="s">
        <v>2640</v>
      </c>
      <c r="Z37" s="76" t="s">
        <v>2641</v>
      </c>
      <c r="AB37" s="76" t="s">
        <v>2642</v>
      </c>
      <c r="AC37" s="76" t="s">
        <v>2643</v>
      </c>
      <c r="AD37" s="76" t="s">
        <v>2644</v>
      </c>
      <c r="AE37" s="76" t="s">
        <v>2645</v>
      </c>
      <c r="AL37" s="76" t="s">
        <v>2646</v>
      </c>
      <c r="AN37" s="76" t="s">
        <v>2647</v>
      </c>
      <c r="AO37" s="76" t="s">
        <v>2648</v>
      </c>
      <c r="AR37" s="76" t="s">
        <v>2649</v>
      </c>
      <c r="AT37" s="76" t="s">
        <v>2650</v>
      </c>
      <c r="AU37" s="76" t="s">
        <v>2687</v>
      </c>
      <c r="AV37" s="76" t="s">
        <v>2652</v>
      </c>
      <c r="AX37" s="76" t="s">
        <v>2653</v>
      </c>
      <c r="AY37" s="76" t="s">
        <v>2654</v>
      </c>
      <c r="BA37" s="76" t="s">
        <v>2655</v>
      </c>
      <c r="BD37" s="76" t="s">
        <v>2692</v>
      </c>
      <c r="BH37" s="76" t="s">
        <v>2657</v>
      </c>
      <c r="BJ37" s="76" t="s">
        <v>2658</v>
      </c>
      <c r="BM37" s="76" t="s">
        <v>2659</v>
      </c>
      <c r="BN37" s="76" t="s">
        <v>2660</v>
      </c>
      <c r="BR37" s="76" t="s">
        <v>2661</v>
      </c>
      <c r="BS37" s="76" t="s">
        <v>2662</v>
      </c>
      <c r="BW37" s="76" t="s">
        <v>2663</v>
      </c>
      <c r="CA37" s="76" t="s">
        <v>2664</v>
      </c>
    </row>
    <row r="38" spans="3:79">
      <c r="C38" s="76"/>
      <c r="H38" s="96" t="s">
        <v>2665</v>
      </c>
      <c r="K38" s="76" t="s">
        <v>2666</v>
      </c>
      <c r="M38" s="76" t="s">
        <v>2667</v>
      </c>
      <c r="N38" s="76" t="s">
        <v>2668</v>
      </c>
      <c r="O38" s="76" t="s">
        <v>2669</v>
      </c>
      <c r="P38" s="76" t="s">
        <v>2670</v>
      </c>
      <c r="Q38" s="76" t="s">
        <v>2671</v>
      </c>
      <c r="T38" s="76" t="s">
        <v>2672</v>
      </c>
      <c r="U38" s="76" t="s">
        <v>2673</v>
      </c>
      <c r="W38" s="76" t="s">
        <v>2674</v>
      </c>
      <c r="X38" s="76" t="s">
        <v>2675</v>
      </c>
      <c r="Y38" s="76" t="s">
        <v>2676</v>
      </c>
      <c r="Z38" s="76" t="s">
        <v>2677</v>
      </c>
      <c r="AB38" s="76" t="s">
        <v>2678</v>
      </c>
      <c r="AC38" s="76" t="s">
        <v>2679</v>
      </c>
      <c r="AD38" s="76" t="s">
        <v>2680</v>
      </c>
      <c r="AE38" s="76" t="s">
        <v>2681</v>
      </c>
      <c r="AL38" s="76" t="s">
        <v>2682</v>
      </c>
      <c r="AN38" s="76" t="s">
        <v>2683</v>
      </c>
      <c r="AO38" s="76" t="s">
        <v>2684</v>
      </c>
      <c r="AR38" s="76" t="s">
        <v>2685</v>
      </c>
      <c r="AT38" s="76" t="s">
        <v>2686</v>
      </c>
      <c r="AU38" s="76" t="s">
        <v>2722</v>
      </c>
      <c r="AV38" s="76" t="s">
        <v>2688</v>
      </c>
      <c r="AX38" s="76" t="s">
        <v>2689</v>
      </c>
      <c r="AY38" s="76" t="s">
        <v>2690</v>
      </c>
      <c r="BA38" s="76" t="s">
        <v>2691</v>
      </c>
      <c r="BD38" s="76" t="s">
        <v>2727</v>
      </c>
      <c r="BH38" s="76" t="s">
        <v>2693</v>
      </c>
      <c r="BJ38" s="76" t="s">
        <v>2694</v>
      </c>
      <c r="BN38" s="76" t="s">
        <v>2695</v>
      </c>
      <c r="BR38" s="76" t="s">
        <v>2696</v>
      </c>
      <c r="BS38" s="76" t="s">
        <v>2697</v>
      </c>
      <c r="BW38" s="76" t="s">
        <v>2698</v>
      </c>
      <c r="CA38" s="76" t="s">
        <v>2699</v>
      </c>
    </row>
    <row r="39" spans="3:79">
      <c r="C39" s="76"/>
      <c r="H39" s="96" t="s">
        <v>2700</v>
      </c>
      <c r="K39" s="76" t="s">
        <v>2701</v>
      </c>
      <c r="M39" s="76" t="s">
        <v>2702</v>
      </c>
      <c r="N39" s="76" t="s">
        <v>2703</v>
      </c>
      <c r="O39" s="76" t="s">
        <v>2704</v>
      </c>
      <c r="P39" s="76" t="s">
        <v>2705</v>
      </c>
      <c r="Q39" s="76" t="s">
        <v>2706</v>
      </c>
      <c r="T39" s="76" t="s">
        <v>2707</v>
      </c>
      <c r="U39" s="76" t="s">
        <v>2708</v>
      </c>
      <c r="W39" s="76" t="s">
        <v>2709</v>
      </c>
      <c r="X39" s="76" t="s">
        <v>2710</v>
      </c>
      <c r="Y39" s="76" t="s">
        <v>2711</v>
      </c>
      <c r="Z39" s="76" t="s">
        <v>2712</v>
      </c>
      <c r="AB39" s="76" t="s">
        <v>2713</v>
      </c>
      <c r="AC39" s="76" t="s">
        <v>2714</v>
      </c>
      <c r="AD39" s="76" t="s">
        <v>2715</v>
      </c>
      <c r="AE39" s="76" t="s">
        <v>2716</v>
      </c>
      <c r="AL39" s="76" t="s">
        <v>2717</v>
      </c>
      <c r="AN39" s="76" t="s">
        <v>2718</v>
      </c>
      <c r="AO39" s="76" t="s">
        <v>2719</v>
      </c>
      <c r="AR39" s="76" t="s">
        <v>2720</v>
      </c>
      <c r="AT39" s="76" t="s">
        <v>2721</v>
      </c>
      <c r="AU39" s="76" t="s">
        <v>2757</v>
      </c>
      <c r="AV39" s="76" t="s">
        <v>2723</v>
      </c>
      <c r="AX39" s="76" t="s">
        <v>2724</v>
      </c>
      <c r="AY39" s="76" t="s">
        <v>2725</v>
      </c>
      <c r="BA39" s="76" t="s">
        <v>2726</v>
      </c>
      <c r="BD39" s="76" t="s">
        <v>2762</v>
      </c>
      <c r="BH39" s="76" t="s">
        <v>2728</v>
      </c>
      <c r="BJ39" s="76" t="s">
        <v>2729</v>
      </c>
      <c r="BN39" s="76" t="s">
        <v>2730</v>
      </c>
      <c r="BR39" s="76" t="s">
        <v>2731</v>
      </c>
      <c r="BS39" s="76" t="s">
        <v>2732</v>
      </c>
      <c r="BW39" s="76" t="s">
        <v>2733</v>
      </c>
      <c r="CA39" s="76" t="s">
        <v>2734</v>
      </c>
    </row>
    <row r="40" spans="3:79">
      <c r="C40" s="76"/>
      <c r="H40" s="96" t="s">
        <v>2735</v>
      </c>
      <c r="K40" s="76" t="s">
        <v>2736</v>
      </c>
      <c r="M40" s="76" t="s">
        <v>2737</v>
      </c>
      <c r="N40" s="76" t="s">
        <v>2738</v>
      </c>
      <c r="O40" s="76" t="s">
        <v>2739</v>
      </c>
      <c r="P40" s="76" t="s">
        <v>2740</v>
      </c>
      <c r="Q40" s="76" t="s">
        <v>2741</v>
      </c>
      <c r="T40" s="76" t="s">
        <v>2742</v>
      </c>
      <c r="U40" s="76" t="s">
        <v>2743</v>
      </c>
      <c r="W40" s="76" t="s">
        <v>2744</v>
      </c>
      <c r="X40" s="76" t="s">
        <v>2745</v>
      </c>
      <c r="Y40" s="76" t="s">
        <v>2746</v>
      </c>
      <c r="Z40" s="76" t="s">
        <v>2747</v>
      </c>
      <c r="AB40" s="76" t="s">
        <v>2748</v>
      </c>
      <c r="AC40" s="76" t="s">
        <v>2749</v>
      </c>
      <c r="AD40" s="76" t="s">
        <v>2750</v>
      </c>
      <c r="AE40" s="76" t="s">
        <v>2751</v>
      </c>
      <c r="AL40" s="76" t="s">
        <v>2752</v>
      </c>
      <c r="AN40" s="76" t="s">
        <v>2753</v>
      </c>
      <c r="AO40" s="76" t="s">
        <v>2754</v>
      </c>
      <c r="AR40" s="76" t="s">
        <v>2755</v>
      </c>
      <c r="AT40" s="76" t="s">
        <v>2756</v>
      </c>
      <c r="AU40" s="76" t="s">
        <v>2792</v>
      </c>
      <c r="AV40" s="76" t="s">
        <v>2758</v>
      </c>
      <c r="AX40" s="76" t="s">
        <v>2759</v>
      </c>
      <c r="AY40" s="76" t="s">
        <v>2760</v>
      </c>
      <c r="BA40" s="76" t="s">
        <v>2761</v>
      </c>
      <c r="BD40" s="76" t="s">
        <v>2797</v>
      </c>
      <c r="BH40" s="76" t="s">
        <v>2763</v>
      </c>
      <c r="BJ40" s="76" t="s">
        <v>2764</v>
      </c>
      <c r="BN40" s="76" t="s">
        <v>2765</v>
      </c>
      <c r="BR40" s="76" t="s">
        <v>2766</v>
      </c>
      <c r="BS40" s="76" t="s">
        <v>2767</v>
      </c>
      <c r="BW40" s="76" t="s">
        <v>2768</v>
      </c>
      <c r="CA40" s="76" t="s">
        <v>2769</v>
      </c>
    </row>
    <row r="41" spans="3:79">
      <c r="C41" s="76"/>
      <c r="H41" s="96" t="s">
        <v>2770</v>
      </c>
      <c r="K41" s="76" t="s">
        <v>2771</v>
      </c>
      <c r="M41" s="76" t="s">
        <v>2772</v>
      </c>
      <c r="N41" s="76" t="s">
        <v>2773</v>
      </c>
      <c r="O41" s="76" t="s">
        <v>2774</v>
      </c>
      <c r="P41" s="76" t="s">
        <v>2775</v>
      </c>
      <c r="Q41" s="76" t="s">
        <v>2776</v>
      </c>
      <c r="T41" s="76" t="s">
        <v>2777</v>
      </c>
      <c r="U41" s="76" t="s">
        <v>2778</v>
      </c>
      <c r="W41" s="76" t="s">
        <v>2779</v>
      </c>
      <c r="X41" s="76" t="s">
        <v>2780</v>
      </c>
      <c r="Y41" s="76" t="s">
        <v>2781</v>
      </c>
      <c r="Z41" s="76" t="s">
        <v>2782</v>
      </c>
      <c r="AB41" s="76" t="s">
        <v>2783</v>
      </c>
      <c r="AC41" s="76" t="s">
        <v>2784</v>
      </c>
      <c r="AD41" s="76" t="s">
        <v>2785</v>
      </c>
      <c r="AE41" s="76" t="s">
        <v>2786</v>
      </c>
      <c r="AL41" s="76" t="s">
        <v>2787</v>
      </c>
      <c r="AN41" s="76" t="s">
        <v>2788</v>
      </c>
      <c r="AO41" s="76" t="s">
        <v>2789</v>
      </c>
      <c r="AR41" s="76" t="s">
        <v>2790</v>
      </c>
      <c r="AT41" s="76" t="s">
        <v>2791</v>
      </c>
      <c r="AU41" s="76" t="s">
        <v>2827</v>
      </c>
      <c r="AV41" s="76" t="s">
        <v>2793</v>
      </c>
      <c r="AX41" s="76" t="s">
        <v>2794</v>
      </c>
      <c r="AY41" s="76" t="s">
        <v>2795</v>
      </c>
      <c r="BA41" s="76" t="s">
        <v>2796</v>
      </c>
      <c r="BD41" s="76" t="s">
        <v>2832</v>
      </c>
      <c r="BH41" s="76" t="s">
        <v>2798</v>
      </c>
      <c r="BJ41" s="76" t="s">
        <v>2799</v>
      </c>
      <c r="BN41" s="76" t="s">
        <v>2800</v>
      </c>
      <c r="BR41" s="76" t="s">
        <v>2801</v>
      </c>
      <c r="BS41" s="76" t="s">
        <v>2802</v>
      </c>
      <c r="BW41" s="76" t="s">
        <v>2803</v>
      </c>
      <c r="CA41" s="76" t="s">
        <v>2804</v>
      </c>
    </row>
    <row r="42" spans="3:79">
      <c r="C42" s="76"/>
      <c r="H42" s="96" t="s">
        <v>2805</v>
      </c>
      <c r="K42" s="76" t="s">
        <v>2806</v>
      </c>
      <c r="M42" s="76" t="s">
        <v>2807</v>
      </c>
      <c r="N42" s="76" t="s">
        <v>2808</v>
      </c>
      <c r="O42" s="76" t="s">
        <v>2809</v>
      </c>
      <c r="P42" s="76" t="s">
        <v>2810</v>
      </c>
      <c r="Q42" s="76" t="s">
        <v>2811</v>
      </c>
      <c r="T42" s="76" t="s">
        <v>2812</v>
      </c>
      <c r="U42" s="76" t="s">
        <v>2813</v>
      </c>
      <c r="W42" s="76" t="s">
        <v>2814</v>
      </c>
      <c r="X42" s="76" t="s">
        <v>2815</v>
      </c>
      <c r="Y42" s="76" t="s">
        <v>2816</v>
      </c>
      <c r="Z42" s="76" t="s">
        <v>2817</v>
      </c>
      <c r="AB42" s="76" t="s">
        <v>2818</v>
      </c>
      <c r="AC42" s="76" t="s">
        <v>2819</v>
      </c>
      <c r="AD42" s="76" t="s">
        <v>2820</v>
      </c>
      <c r="AE42" s="76" t="s">
        <v>2821</v>
      </c>
      <c r="AL42" s="76" t="s">
        <v>2822</v>
      </c>
      <c r="AN42" s="76" t="s">
        <v>2823</v>
      </c>
      <c r="AO42" s="76" t="s">
        <v>2824</v>
      </c>
      <c r="AR42" s="76" t="s">
        <v>2825</v>
      </c>
      <c r="AT42" s="76" t="s">
        <v>2826</v>
      </c>
      <c r="AU42" s="76" t="s">
        <v>2862</v>
      </c>
      <c r="AV42" s="76" t="s">
        <v>2828</v>
      </c>
      <c r="AX42" s="76" t="s">
        <v>2829</v>
      </c>
      <c r="AY42" s="76" t="s">
        <v>2830</v>
      </c>
      <c r="BA42" s="76" t="s">
        <v>2831</v>
      </c>
      <c r="BD42" s="76" t="s">
        <v>2867</v>
      </c>
      <c r="BH42" s="76" t="s">
        <v>2833</v>
      </c>
      <c r="BJ42" s="76" t="s">
        <v>2834</v>
      </c>
      <c r="BN42" s="76" t="s">
        <v>2835</v>
      </c>
      <c r="BR42" s="76" t="s">
        <v>2836</v>
      </c>
      <c r="BS42" s="76" t="s">
        <v>2837</v>
      </c>
      <c r="BW42" s="76" t="s">
        <v>2838</v>
      </c>
      <c r="CA42" s="76" t="s">
        <v>2839</v>
      </c>
    </row>
    <row r="43" spans="3:79">
      <c r="C43" s="76"/>
      <c r="H43" s="96" t="s">
        <v>2840</v>
      </c>
      <c r="K43" s="76" t="s">
        <v>2841</v>
      </c>
      <c r="M43" s="76" t="s">
        <v>2842</v>
      </c>
      <c r="N43" s="76" t="s">
        <v>2843</v>
      </c>
      <c r="O43" s="76" t="s">
        <v>2844</v>
      </c>
      <c r="P43" s="76" t="s">
        <v>2845</v>
      </c>
      <c r="Q43" s="76" t="s">
        <v>2846</v>
      </c>
      <c r="T43" s="76" t="s">
        <v>2847</v>
      </c>
      <c r="U43" s="76" t="s">
        <v>2848</v>
      </c>
      <c r="W43" s="76" t="s">
        <v>2849</v>
      </c>
      <c r="X43" s="76" t="s">
        <v>2850</v>
      </c>
      <c r="Y43" s="76" t="s">
        <v>2851</v>
      </c>
      <c r="Z43" s="76" t="s">
        <v>2852</v>
      </c>
      <c r="AB43" s="76" t="s">
        <v>2853</v>
      </c>
      <c r="AC43" s="76" t="s">
        <v>2854</v>
      </c>
      <c r="AD43" s="76" t="s">
        <v>2855</v>
      </c>
      <c r="AE43" s="76" t="s">
        <v>2856</v>
      </c>
      <c r="AL43" s="76" t="s">
        <v>2857</v>
      </c>
      <c r="AN43" s="76" t="s">
        <v>2858</v>
      </c>
      <c r="AO43" s="76" t="s">
        <v>2859</v>
      </c>
      <c r="AR43" s="76" t="s">
        <v>2860</v>
      </c>
      <c r="AT43" s="76" t="s">
        <v>2861</v>
      </c>
      <c r="AU43" s="76" t="s">
        <v>2897</v>
      </c>
      <c r="AV43" s="76" t="s">
        <v>2863</v>
      </c>
      <c r="AX43" s="76" t="s">
        <v>2864</v>
      </c>
      <c r="AY43" s="76" t="s">
        <v>2865</v>
      </c>
      <c r="BA43" s="76" t="s">
        <v>2866</v>
      </c>
      <c r="BD43" s="76" t="s">
        <v>2902</v>
      </c>
      <c r="BH43" s="76" t="s">
        <v>2868</v>
      </c>
      <c r="BJ43" s="76" t="s">
        <v>2869</v>
      </c>
      <c r="BN43" s="76" t="s">
        <v>2870</v>
      </c>
      <c r="BR43" s="76" t="s">
        <v>2871</v>
      </c>
      <c r="BS43" s="76" t="s">
        <v>2872</v>
      </c>
      <c r="BW43" s="76" t="s">
        <v>2873</v>
      </c>
      <c r="CA43" s="76" t="s">
        <v>2874</v>
      </c>
    </row>
    <row r="44" spans="3:79">
      <c r="C44" s="76"/>
      <c r="H44" s="96" t="s">
        <v>2875</v>
      </c>
      <c r="K44" s="76" t="s">
        <v>2876</v>
      </c>
      <c r="M44" s="76" t="s">
        <v>2877</v>
      </c>
      <c r="N44" s="76" t="s">
        <v>2878</v>
      </c>
      <c r="O44" s="76" t="s">
        <v>2879</v>
      </c>
      <c r="P44" s="76" t="s">
        <v>2880</v>
      </c>
      <c r="Q44" s="76" t="s">
        <v>2881</v>
      </c>
      <c r="T44" s="76" t="s">
        <v>2882</v>
      </c>
      <c r="U44" s="76" t="s">
        <v>2883</v>
      </c>
      <c r="W44" s="76" t="s">
        <v>2884</v>
      </c>
      <c r="X44" s="76" t="s">
        <v>2885</v>
      </c>
      <c r="Y44" s="76" t="s">
        <v>2886</v>
      </c>
      <c r="Z44" s="76" t="s">
        <v>2887</v>
      </c>
      <c r="AB44" s="76" t="s">
        <v>2888</v>
      </c>
      <c r="AC44" s="76" t="s">
        <v>2889</v>
      </c>
      <c r="AD44" s="76" t="s">
        <v>2890</v>
      </c>
      <c r="AE44" s="76" t="s">
        <v>2891</v>
      </c>
      <c r="AL44" s="76" t="s">
        <v>2892</v>
      </c>
      <c r="AN44" s="76" t="s">
        <v>2893</v>
      </c>
      <c r="AO44" s="76" t="s">
        <v>2894</v>
      </c>
      <c r="AR44" s="76" t="s">
        <v>2895</v>
      </c>
      <c r="AT44" s="76" t="s">
        <v>2896</v>
      </c>
      <c r="AU44" s="76" t="s">
        <v>2932</v>
      </c>
      <c r="AV44" s="76" t="s">
        <v>2898</v>
      </c>
      <c r="AX44" s="76" t="s">
        <v>2899</v>
      </c>
      <c r="AY44" s="76" t="s">
        <v>2900</v>
      </c>
      <c r="BA44" s="76" t="s">
        <v>2901</v>
      </c>
      <c r="BD44" s="76" t="s">
        <v>2937</v>
      </c>
      <c r="BH44" s="76" t="s">
        <v>2903</v>
      </c>
      <c r="BJ44" s="76" t="s">
        <v>2904</v>
      </c>
      <c r="BN44" s="76" t="s">
        <v>2905</v>
      </c>
      <c r="BR44" s="76" t="s">
        <v>2906</v>
      </c>
      <c r="BS44" s="76" t="s">
        <v>2907</v>
      </c>
      <c r="BW44" s="76" t="s">
        <v>2908</v>
      </c>
      <c r="CA44" s="76" t="s">
        <v>2909</v>
      </c>
    </row>
    <row r="45" spans="3:79">
      <c r="C45" s="76"/>
      <c r="H45" s="96" t="s">
        <v>2910</v>
      </c>
      <c r="K45" s="76" t="s">
        <v>2911</v>
      </c>
      <c r="M45" s="76" t="s">
        <v>2912</v>
      </c>
      <c r="N45" s="76" t="s">
        <v>2913</v>
      </c>
      <c r="O45" s="76" t="s">
        <v>2914</v>
      </c>
      <c r="P45" s="76" t="s">
        <v>2915</v>
      </c>
      <c r="Q45" s="76" t="s">
        <v>2916</v>
      </c>
      <c r="T45" s="76" t="s">
        <v>2917</v>
      </c>
      <c r="U45" s="76" t="s">
        <v>2918</v>
      </c>
      <c r="W45" s="76" t="s">
        <v>2919</v>
      </c>
      <c r="X45" s="76" t="s">
        <v>2920</v>
      </c>
      <c r="Y45" s="76" t="s">
        <v>2921</v>
      </c>
      <c r="Z45" s="76" t="s">
        <v>2922</v>
      </c>
      <c r="AB45" s="76" t="s">
        <v>2923</v>
      </c>
      <c r="AC45" s="76" t="s">
        <v>2924</v>
      </c>
      <c r="AD45" s="76" t="s">
        <v>2925</v>
      </c>
      <c r="AE45" s="76" t="s">
        <v>2926</v>
      </c>
      <c r="AL45" s="76" t="s">
        <v>2927</v>
      </c>
      <c r="AN45" s="76" t="s">
        <v>2928</v>
      </c>
      <c r="AO45" s="76" t="s">
        <v>2929</v>
      </c>
      <c r="AR45" s="76" t="s">
        <v>2930</v>
      </c>
      <c r="AT45" s="76" t="s">
        <v>2931</v>
      </c>
      <c r="AU45" s="76" t="s">
        <v>2966</v>
      </c>
      <c r="AV45" s="76" t="s">
        <v>2933</v>
      </c>
      <c r="AX45" s="76" t="s">
        <v>2934</v>
      </c>
      <c r="AY45" s="76" t="s">
        <v>2935</v>
      </c>
      <c r="BA45" s="76" t="s">
        <v>2936</v>
      </c>
      <c r="BD45" s="76" t="s">
        <v>2971</v>
      </c>
      <c r="BH45" s="76" t="s">
        <v>2938</v>
      </c>
      <c r="BJ45" s="76" t="s">
        <v>2939</v>
      </c>
      <c r="BN45" s="76" t="s">
        <v>2940</v>
      </c>
      <c r="BR45" s="76" t="s">
        <v>2941</v>
      </c>
      <c r="BS45" s="76" t="s">
        <v>2942</v>
      </c>
      <c r="BW45" s="76" t="s">
        <v>2943</v>
      </c>
      <c r="CA45" s="76" t="s">
        <v>2944</v>
      </c>
    </row>
    <row r="46" spans="3:79">
      <c r="C46" s="76"/>
      <c r="H46" s="96" t="s">
        <v>2945</v>
      </c>
      <c r="K46" s="76" t="s">
        <v>2946</v>
      </c>
      <c r="M46" s="76" t="s">
        <v>2947</v>
      </c>
      <c r="N46" s="76" t="s">
        <v>2948</v>
      </c>
      <c r="O46" s="76" t="s">
        <v>2949</v>
      </c>
      <c r="P46" s="76" t="s">
        <v>2950</v>
      </c>
      <c r="Q46" s="76" t="s">
        <v>2951</v>
      </c>
      <c r="T46" s="76" t="s">
        <v>2952</v>
      </c>
      <c r="U46" s="76" t="s">
        <v>2953</v>
      </c>
      <c r="W46" s="76" t="s">
        <v>2954</v>
      </c>
      <c r="X46" s="76" t="s">
        <v>2955</v>
      </c>
      <c r="Y46" s="76" t="s">
        <v>2956</v>
      </c>
      <c r="Z46" s="76" t="s">
        <v>2957</v>
      </c>
      <c r="AC46" s="76" t="s">
        <v>2958</v>
      </c>
      <c r="AD46" s="76" t="s">
        <v>2959</v>
      </c>
      <c r="AE46" s="76" t="s">
        <v>2960</v>
      </c>
      <c r="AL46" s="76" t="s">
        <v>2961</v>
      </c>
      <c r="AN46" s="76" t="s">
        <v>2962</v>
      </c>
      <c r="AO46" s="76" t="s">
        <v>2963</v>
      </c>
      <c r="AR46" s="76" t="s">
        <v>2964</v>
      </c>
      <c r="AT46" s="76" t="s">
        <v>2965</v>
      </c>
      <c r="AU46" s="76" t="s">
        <v>3000</v>
      </c>
      <c r="AV46" s="76" t="s">
        <v>2967</v>
      </c>
      <c r="AX46" s="76" t="s">
        <v>2968</v>
      </c>
      <c r="AY46" s="76" t="s">
        <v>2969</v>
      </c>
      <c r="BA46" s="76" t="s">
        <v>2970</v>
      </c>
      <c r="BD46" s="76" t="s">
        <v>3005</v>
      </c>
      <c r="BH46" s="76" t="s">
        <v>2972</v>
      </c>
      <c r="BJ46" s="76" t="s">
        <v>2973</v>
      </c>
      <c r="BN46" s="76" t="s">
        <v>2974</v>
      </c>
      <c r="BR46" s="76" t="s">
        <v>2975</v>
      </c>
      <c r="BS46" s="76" t="s">
        <v>2976</v>
      </c>
      <c r="BW46" s="76" t="s">
        <v>2977</v>
      </c>
      <c r="CA46" s="76" t="s">
        <v>2978</v>
      </c>
    </row>
    <row r="47" spans="3:79">
      <c r="C47" s="76"/>
      <c r="H47" s="96" t="s">
        <v>2979</v>
      </c>
      <c r="K47" s="76" t="s">
        <v>2980</v>
      </c>
      <c r="M47" s="76" t="s">
        <v>2981</v>
      </c>
      <c r="N47" s="76" t="s">
        <v>2982</v>
      </c>
      <c r="O47" s="76" t="s">
        <v>2983</v>
      </c>
      <c r="P47" s="76" t="s">
        <v>2984</v>
      </c>
      <c r="Q47" s="76" t="s">
        <v>2985</v>
      </c>
      <c r="T47" s="76" t="s">
        <v>2986</v>
      </c>
      <c r="U47" s="76" t="s">
        <v>2987</v>
      </c>
      <c r="W47" s="76" t="s">
        <v>2988</v>
      </c>
      <c r="X47" s="76" t="s">
        <v>2989</v>
      </c>
      <c r="Y47" s="76" t="s">
        <v>2990</v>
      </c>
      <c r="Z47" s="76" t="s">
        <v>2991</v>
      </c>
      <c r="AC47" s="76" t="s">
        <v>2992</v>
      </c>
      <c r="AD47" s="76" t="s">
        <v>2993</v>
      </c>
      <c r="AE47" s="76" t="s">
        <v>2994</v>
      </c>
      <c r="AL47" s="76" t="s">
        <v>2995</v>
      </c>
      <c r="AN47" s="76" t="s">
        <v>2996</v>
      </c>
      <c r="AO47" s="76" t="s">
        <v>2997</v>
      </c>
      <c r="AR47" s="76" t="s">
        <v>2998</v>
      </c>
      <c r="AT47" s="76" t="s">
        <v>2999</v>
      </c>
      <c r="AU47" s="76" t="s">
        <v>3034</v>
      </c>
      <c r="AV47" s="76" t="s">
        <v>3001</v>
      </c>
      <c r="AX47" s="76" t="s">
        <v>3002</v>
      </c>
      <c r="AY47" s="76" t="s">
        <v>3003</v>
      </c>
      <c r="BA47" s="76" t="s">
        <v>3004</v>
      </c>
      <c r="BD47" s="76" t="s">
        <v>3039</v>
      </c>
      <c r="BH47" s="76" t="s">
        <v>3006</v>
      </c>
      <c r="BJ47" s="76" t="s">
        <v>3007</v>
      </c>
      <c r="BN47" s="76" t="s">
        <v>3008</v>
      </c>
      <c r="BR47" s="76" t="s">
        <v>3009</v>
      </c>
      <c r="BS47" s="76" t="s">
        <v>3010</v>
      </c>
      <c r="BW47" s="76" t="s">
        <v>3011</v>
      </c>
      <c r="CA47" s="76" t="s">
        <v>3012</v>
      </c>
    </row>
    <row r="48" spans="3:79">
      <c r="C48" s="76"/>
      <c r="H48" s="96" t="s">
        <v>3013</v>
      </c>
      <c r="K48" s="76" t="s">
        <v>3014</v>
      </c>
      <c r="M48" s="76" t="s">
        <v>3015</v>
      </c>
      <c r="N48" s="76" t="s">
        <v>3016</v>
      </c>
      <c r="O48" s="76" t="s">
        <v>3017</v>
      </c>
      <c r="P48" s="76" t="s">
        <v>3018</v>
      </c>
      <c r="Q48" s="76" t="s">
        <v>3019</v>
      </c>
      <c r="T48" s="76" t="s">
        <v>3020</v>
      </c>
      <c r="U48" s="76" t="s">
        <v>3021</v>
      </c>
      <c r="W48" s="76" t="s">
        <v>3022</v>
      </c>
      <c r="X48" s="76" t="s">
        <v>3023</v>
      </c>
      <c r="Y48" s="76" t="s">
        <v>3024</v>
      </c>
      <c r="Z48" s="76" t="s">
        <v>3025</v>
      </c>
      <c r="AC48" s="76" t="s">
        <v>3026</v>
      </c>
      <c r="AD48" s="76" t="s">
        <v>3027</v>
      </c>
      <c r="AE48" s="76" t="s">
        <v>3028</v>
      </c>
      <c r="AL48" s="76" t="s">
        <v>3029</v>
      </c>
      <c r="AN48" s="76" t="s">
        <v>3030</v>
      </c>
      <c r="AO48" s="76" t="s">
        <v>3031</v>
      </c>
      <c r="AR48" s="76" t="s">
        <v>3032</v>
      </c>
      <c r="AT48" s="76" t="s">
        <v>3033</v>
      </c>
      <c r="AU48" s="76" t="s">
        <v>3068</v>
      </c>
      <c r="AV48" s="76" t="s">
        <v>3035</v>
      </c>
      <c r="AX48" s="76" t="s">
        <v>3036</v>
      </c>
      <c r="AY48" s="76" t="s">
        <v>3037</v>
      </c>
      <c r="BA48" s="76" t="s">
        <v>3038</v>
      </c>
      <c r="BD48" s="76" t="s">
        <v>3072</v>
      </c>
      <c r="BH48" s="76" t="s">
        <v>3040</v>
      </c>
      <c r="BJ48" s="76" t="s">
        <v>3041</v>
      </c>
      <c r="BN48" s="76" t="s">
        <v>3042</v>
      </c>
      <c r="BR48" s="76" t="s">
        <v>3043</v>
      </c>
      <c r="BS48" s="76" t="s">
        <v>3044</v>
      </c>
      <c r="BW48" s="76" t="s">
        <v>3045</v>
      </c>
      <c r="CA48" s="76" t="s">
        <v>3046</v>
      </c>
    </row>
    <row r="49" spans="3:79">
      <c r="C49" s="76"/>
      <c r="H49" s="96" t="s">
        <v>3047</v>
      </c>
      <c r="K49" s="76" t="s">
        <v>3048</v>
      </c>
      <c r="M49" s="76" t="s">
        <v>3049</v>
      </c>
      <c r="N49" s="76" t="s">
        <v>3050</v>
      </c>
      <c r="O49" s="76" t="s">
        <v>3051</v>
      </c>
      <c r="P49" s="76" t="s">
        <v>3052</v>
      </c>
      <c r="Q49" s="76" t="s">
        <v>3053</v>
      </c>
      <c r="T49" s="76" t="s">
        <v>3054</v>
      </c>
      <c r="U49" s="76" t="s">
        <v>3055</v>
      </c>
      <c r="W49" s="76" t="s">
        <v>3056</v>
      </c>
      <c r="X49" s="76" t="s">
        <v>3057</v>
      </c>
      <c r="Y49" s="76" t="s">
        <v>3058</v>
      </c>
      <c r="Z49" s="76" t="s">
        <v>3059</v>
      </c>
      <c r="AC49" s="76" t="s">
        <v>3060</v>
      </c>
      <c r="AD49" s="76" t="s">
        <v>3061</v>
      </c>
      <c r="AE49" s="76" t="s">
        <v>3062</v>
      </c>
      <c r="AL49" s="76" t="s">
        <v>3063</v>
      </c>
      <c r="AN49" s="76" t="s">
        <v>3064</v>
      </c>
      <c r="AO49" s="76" t="s">
        <v>3065</v>
      </c>
      <c r="AR49" s="76" t="s">
        <v>3066</v>
      </c>
      <c r="AT49" s="76" t="s">
        <v>3067</v>
      </c>
      <c r="AU49" s="76" t="s">
        <v>3101</v>
      </c>
      <c r="AV49" s="76" t="s">
        <v>3069</v>
      </c>
      <c r="AY49" s="76" t="s">
        <v>3070</v>
      </c>
      <c r="BA49" s="76" t="s">
        <v>3071</v>
      </c>
      <c r="BD49" s="76" t="s">
        <v>3105</v>
      </c>
      <c r="BH49" s="76" t="s">
        <v>3073</v>
      </c>
      <c r="BJ49" s="76" t="s">
        <v>3074</v>
      </c>
      <c r="BN49" s="76" t="s">
        <v>3075</v>
      </c>
      <c r="BR49" s="76" t="s">
        <v>3076</v>
      </c>
      <c r="BS49" s="76" t="s">
        <v>3077</v>
      </c>
      <c r="BW49" s="76" t="s">
        <v>3078</v>
      </c>
      <c r="CA49" s="76" t="s">
        <v>3079</v>
      </c>
    </row>
    <row r="50" spans="3:79">
      <c r="C50" s="76"/>
      <c r="H50" s="96" t="s">
        <v>3080</v>
      </c>
      <c r="K50" s="76" t="s">
        <v>3081</v>
      </c>
      <c r="M50" s="76" t="s">
        <v>3082</v>
      </c>
      <c r="N50" s="76" t="s">
        <v>3083</v>
      </c>
      <c r="O50" s="76" t="s">
        <v>3084</v>
      </c>
      <c r="P50" s="76" t="s">
        <v>3085</v>
      </c>
      <c r="Q50" s="76" t="s">
        <v>3086</v>
      </c>
      <c r="T50" s="76" t="s">
        <v>3087</v>
      </c>
      <c r="U50" s="76" t="s">
        <v>3088</v>
      </c>
      <c r="W50" s="76" t="s">
        <v>3089</v>
      </c>
      <c r="X50" s="76" t="s">
        <v>3090</v>
      </c>
      <c r="Y50" s="76" t="s">
        <v>3091</v>
      </c>
      <c r="Z50" s="76" t="s">
        <v>3092</v>
      </c>
      <c r="AC50" s="76" t="s">
        <v>3093</v>
      </c>
      <c r="AD50" s="76" t="s">
        <v>3094</v>
      </c>
      <c r="AE50" s="76" t="s">
        <v>3095</v>
      </c>
      <c r="AL50" s="76" t="s">
        <v>3096</v>
      </c>
      <c r="AN50" s="76" t="s">
        <v>3097</v>
      </c>
      <c r="AO50" s="76" t="s">
        <v>3098</v>
      </c>
      <c r="AR50" s="76" t="s">
        <v>3099</v>
      </c>
      <c r="AT50" s="76" t="s">
        <v>3100</v>
      </c>
      <c r="AU50" s="76" t="s">
        <v>3132</v>
      </c>
      <c r="AV50" s="76" t="s">
        <v>3102</v>
      </c>
      <c r="AY50" s="76" t="s">
        <v>3103</v>
      </c>
      <c r="BA50" s="76" t="s">
        <v>3104</v>
      </c>
      <c r="BD50" s="76" t="s">
        <v>3136</v>
      </c>
      <c r="BJ50" s="76" t="s">
        <v>3106</v>
      </c>
      <c r="BN50" s="76" t="s">
        <v>3107</v>
      </c>
      <c r="BR50" s="76" t="s">
        <v>3108</v>
      </c>
      <c r="BS50" s="76" t="s">
        <v>3109</v>
      </c>
      <c r="BW50" s="76" t="s">
        <v>3110</v>
      </c>
      <c r="CA50" s="76" t="s">
        <v>3111</v>
      </c>
    </row>
    <row r="51" spans="3:79">
      <c r="C51" s="76"/>
      <c r="H51" s="96" t="s">
        <v>3112</v>
      </c>
      <c r="M51" s="76" t="s">
        <v>3113</v>
      </c>
      <c r="N51" s="76" t="s">
        <v>3114</v>
      </c>
      <c r="O51" s="76" t="s">
        <v>3115</v>
      </c>
      <c r="P51" s="76" t="s">
        <v>3116</v>
      </c>
      <c r="Q51" s="76" t="s">
        <v>3117</v>
      </c>
      <c r="T51" s="76" t="s">
        <v>3118</v>
      </c>
      <c r="U51" s="76" t="s">
        <v>3119</v>
      </c>
      <c r="W51" s="76" t="s">
        <v>3120</v>
      </c>
      <c r="X51" s="76" t="s">
        <v>3121</v>
      </c>
      <c r="Y51" s="76" t="s">
        <v>3122</v>
      </c>
      <c r="Z51" s="76" t="s">
        <v>3123</v>
      </c>
      <c r="AC51" s="76" t="s">
        <v>3124</v>
      </c>
      <c r="AD51" s="76" t="s">
        <v>3125</v>
      </c>
      <c r="AE51" s="76" t="s">
        <v>3126</v>
      </c>
      <c r="AL51" s="76" t="s">
        <v>3127</v>
      </c>
      <c r="AN51" s="76" t="s">
        <v>3128</v>
      </c>
      <c r="AO51" s="76" t="s">
        <v>3129</v>
      </c>
      <c r="AR51" s="76" t="s">
        <v>3130</v>
      </c>
      <c r="AT51" s="76" t="s">
        <v>3131</v>
      </c>
      <c r="AU51" s="76" t="s">
        <v>3163</v>
      </c>
      <c r="AV51" s="76" t="s">
        <v>3133</v>
      </c>
      <c r="AY51" s="76" t="s">
        <v>3134</v>
      </c>
      <c r="BA51" s="76" t="s">
        <v>3135</v>
      </c>
      <c r="BD51" s="76" t="s">
        <v>3167</v>
      </c>
      <c r="BJ51" s="76" t="s">
        <v>3137</v>
      </c>
      <c r="BN51" s="76" t="s">
        <v>3138</v>
      </c>
      <c r="BR51" s="76" t="s">
        <v>3139</v>
      </c>
      <c r="BS51" s="76" t="s">
        <v>3140</v>
      </c>
      <c r="BW51" s="76" t="s">
        <v>3141</v>
      </c>
      <c r="CA51" s="76" t="s">
        <v>3142</v>
      </c>
    </row>
    <row r="52" spans="3:79">
      <c r="C52" s="76"/>
      <c r="H52" s="96" t="s">
        <v>3143</v>
      </c>
      <c r="M52" s="76" t="s">
        <v>3144</v>
      </c>
      <c r="N52" s="76" t="s">
        <v>3145</v>
      </c>
      <c r="O52" s="76" t="s">
        <v>3146</v>
      </c>
      <c r="P52" s="76" t="s">
        <v>3147</v>
      </c>
      <c r="Q52" s="76" t="s">
        <v>3148</v>
      </c>
      <c r="T52" s="76" t="s">
        <v>3149</v>
      </c>
      <c r="U52" s="76" t="s">
        <v>3150</v>
      </c>
      <c r="W52" s="76" t="s">
        <v>3151</v>
      </c>
      <c r="X52" s="76" t="s">
        <v>3152</v>
      </c>
      <c r="Y52" s="76" t="s">
        <v>3153</v>
      </c>
      <c r="Z52" s="76" t="s">
        <v>3154</v>
      </c>
      <c r="AC52" s="76" t="s">
        <v>3155</v>
      </c>
      <c r="AD52" s="76" t="s">
        <v>3156</v>
      </c>
      <c r="AE52" s="76" t="s">
        <v>3157</v>
      </c>
      <c r="AL52" s="76" t="s">
        <v>3158</v>
      </c>
      <c r="AN52" s="76" t="s">
        <v>3159</v>
      </c>
      <c r="AO52" s="76" t="s">
        <v>3160</v>
      </c>
      <c r="AR52" s="76" t="s">
        <v>3161</v>
      </c>
      <c r="AT52" s="76" t="s">
        <v>3162</v>
      </c>
      <c r="AU52" s="76" t="s">
        <v>3192</v>
      </c>
      <c r="AV52" s="76" t="s">
        <v>3164</v>
      </c>
      <c r="AY52" s="76" t="s">
        <v>3165</v>
      </c>
      <c r="BA52" s="76" t="s">
        <v>3166</v>
      </c>
      <c r="BD52" s="76" t="s">
        <v>3196</v>
      </c>
      <c r="BJ52" s="76" t="s">
        <v>3168</v>
      </c>
      <c r="BN52" s="76" t="s">
        <v>3169</v>
      </c>
      <c r="BR52" s="76" t="s">
        <v>3170</v>
      </c>
      <c r="BS52" s="76" t="s">
        <v>3171</v>
      </c>
      <c r="BW52" s="76" t="s">
        <v>3172</v>
      </c>
      <c r="CA52" s="76" t="s">
        <v>3173</v>
      </c>
    </row>
    <row r="53" spans="3:79">
      <c r="C53" s="76"/>
      <c r="H53" s="96" t="s">
        <v>3174</v>
      </c>
      <c r="M53" s="76" t="s">
        <v>3175</v>
      </c>
      <c r="N53" s="76" t="s">
        <v>3176</v>
      </c>
      <c r="O53" s="76" t="s">
        <v>3177</v>
      </c>
      <c r="P53" s="76" t="s">
        <v>3178</v>
      </c>
      <c r="Q53" s="76" t="s">
        <v>3179</v>
      </c>
      <c r="T53" s="76" t="s">
        <v>3180</v>
      </c>
      <c r="U53" s="76" t="s">
        <v>3181</v>
      </c>
      <c r="W53" s="76" t="s">
        <v>3182</v>
      </c>
      <c r="X53" s="76" t="s">
        <v>3183</v>
      </c>
      <c r="Y53" s="76" t="s">
        <v>3184</v>
      </c>
      <c r="Z53" s="76" t="s">
        <v>3185</v>
      </c>
      <c r="AC53" s="76" t="s">
        <v>3186</v>
      </c>
      <c r="AD53" s="76" t="s">
        <v>3187</v>
      </c>
      <c r="AE53" s="76" t="s">
        <v>3188</v>
      </c>
      <c r="AL53" s="76" t="s">
        <v>3189</v>
      </c>
      <c r="AN53" s="76" t="s">
        <v>3190</v>
      </c>
      <c r="AR53" s="76" t="s">
        <v>3191</v>
      </c>
      <c r="AU53" s="76" t="s">
        <v>3221</v>
      </c>
      <c r="AV53" s="76" t="s">
        <v>3193</v>
      </c>
      <c r="AY53" s="76" t="s">
        <v>3194</v>
      </c>
      <c r="BA53" s="76" t="s">
        <v>3195</v>
      </c>
      <c r="BD53" s="76" t="s">
        <v>3225</v>
      </c>
      <c r="BJ53" s="76" t="s">
        <v>3197</v>
      </c>
      <c r="BN53" s="76" t="s">
        <v>3198</v>
      </c>
      <c r="BR53" s="76" t="s">
        <v>3199</v>
      </c>
      <c r="BS53" s="76" t="s">
        <v>3200</v>
      </c>
      <c r="BW53" s="76" t="s">
        <v>3201</v>
      </c>
      <c r="CA53" s="76" t="s">
        <v>3202</v>
      </c>
    </row>
    <row r="54" spans="3:79">
      <c r="C54" s="76"/>
      <c r="H54" s="96" t="s">
        <v>3203</v>
      </c>
      <c r="M54" s="76" t="s">
        <v>3204</v>
      </c>
      <c r="N54" s="76" t="s">
        <v>3205</v>
      </c>
      <c r="O54" s="76" t="s">
        <v>3206</v>
      </c>
      <c r="P54" s="76" t="s">
        <v>3207</v>
      </c>
      <c r="Q54" s="76" t="s">
        <v>3208</v>
      </c>
      <c r="T54" s="76" t="s">
        <v>3209</v>
      </c>
      <c r="U54" s="76" t="s">
        <v>3210</v>
      </c>
      <c r="W54" s="76" t="s">
        <v>3211</v>
      </c>
      <c r="X54" s="76" t="s">
        <v>3212</v>
      </c>
      <c r="Y54" s="76" t="s">
        <v>3213</v>
      </c>
      <c r="Z54" s="76" t="s">
        <v>3214</v>
      </c>
      <c r="AC54" s="76" t="s">
        <v>3215</v>
      </c>
      <c r="AD54" s="76" t="s">
        <v>3216</v>
      </c>
      <c r="AE54" s="76" t="s">
        <v>3217</v>
      </c>
      <c r="AL54" s="76" t="s">
        <v>3218</v>
      </c>
      <c r="AN54" s="76" t="s">
        <v>3219</v>
      </c>
      <c r="AR54" s="76" t="s">
        <v>3220</v>
      </c>
      <c r="AU54" s="76" t="s">
        <v>3249</v>
      </c>
      <c r="AV54" s="76" t="s">
        <v>3222</v>
      </c>
      <c r="AY54" s="76" t="s">
        <v>3223</v>
      </c>
      <c r="BA54" s="76" t="s">
        <v>3224</v>
      </c>
      <c r="BD54" s="76" t="s">
        <v>3253</v>
      </c>
      <c r="BJ54" s="76" t="s">
        <v>3226</v>
      </c>
      <c r="BN54" s="76" t="s">
        <v>3227</v>
      </c>
      <c r="BR54" s="76" t="s">
        <v>3228</v>
      </c>
      <c r="BS54" s="76" t="s">
        <v>3229</v>
      </c>
      <c r="BW54" s="76" t="s">
        <v>3230</v>
      </c>
      <c r="CA54" s="76" t="s">
        <v>3231</v>
      </c>
    </row>
    <row r="55" spans="3:79">
      <c r="C55" s="76"/>
      <c r="H55" s="96" t="s">
        <v>3232</v>
      </c>
      <c r="M55" s="76" t="s">
        <v>3233</v>
      </c>
      <c r="N55" s="76" t="s">
        <v>3234</v>
      </c>
      <c r="O55" s="76" t="s">
        <v>3235</v>
      </c>
      <c r="P55" s="76" t="s">
        <v>3236</v>
      </c>
      <c r="Q55" s="76" t="s">
        <v>3237</v>
      </c>
      <c r="T55" s="76" t="s">
        <v>3238</v>
      </c>
      <c r="U55" s="76" t="s">
        <v>3239</v>
      </c>
      <c r="W55" s="76" t="s">
        <v>3240</v>
      </c>
      <c r="X55" s="76" t="s">
        <v>3241</v>
      </c>
      <c r="Y55" s="76" t="s">
        <v>3242</v>
      </c>
      <c r="Z55" s="76" t="s">
        <v>3243</v>
      </c>
      <c r="AC55" s="76" t="s">
        <v>3244</v>
      </c>
      <c r="AD55" s="76" t="s">
        <v>3245</v>
      </c>
      <c r="AE55" s="76" t="s">
        <v>3246</v>
      </c>
      <c r="AN55" s="76" t="s">
        <v>3247</v>
      </c>
      <c r="AR55" s="76" t="s">
        <v>3248</v>
      </c>
      <c r="AU55" s="76" t="s">
        <v>3277</v>
      </c>
      <c r="AV55" s="76" t="s">
        <v>3250</v>
      </c>
      <c r="AY55" s="76" t="s">
        <v>3251</v>
      </c>
      <c r="BA55" s="76" t="s">
        <v>3252</v>
      </c>
      <c r="BD55" s="76" t="s">
        <v>3281</v>
      </c>
      <c r="BJ55" s="76" t="s">
        <v>3254</v>
      </c>
      <c r="BN55" s="76" t="s">
        <v>3255</v>
      </c>
      <c r="BR55" s="76" t="s">
        <v>3256</v>
      </c>
      <c r="BS55" s="76" t="s">
        <v>3257</v>
      </c>
      <c r="BW55" s="76" t="s">
        <v>3258</v>
      </c>
      <c r="CA55" s="76" t="s">
        <v>3259</v>
      </c>
    </row>
    <row r="56" spans="3:79">
      <c r="C56" s="76"/>
      <c r="H56" s="96" t="s">
        <v>3260</v>
      </c>
      <c r="M56" s="76" t="s">
        <v>3261</v>
      </c>
      <c r="N56" s="76" t="s">
        <v>3262</v>
      </c>
      <c r="O56" s="76" t="s">
        <v>3263</v>
      </c>
      <c r="P56" s="76" t="s">
        <v>3264</v>
      </c>
      <c r="Q56" s="76" t="s">
        <v>3265</v>
      </c>
      <c r="T56" s="76" t="s">
        <v>3266</v>
      </c>
      <c r="U56" s="76" t="s">
        <v>3267</v>
      </c>
      <c r="W56" s="76" t="s">
        <v>3268</v>
      </c>
      <c r="X56" s="76" t="s">
        <v>3269</v>
      </c>
      <c r="Y56" s="76" t="s">
        <v>3270</v>
      </c>
      <c r="Z56" s="76" t="s">
        <v>3271</v>
      </c>
      <c r="AC56" s="76" t="s">
        <v>3272</v>
      </c>
      <c r="AD56" s="76" t="s">
        <v>3273</v>
      </c>
      <c r="AE56" s="76" t="s">
        <v>3274</v>
      </c>
      <c r="AN56" s="76" t="s">
        <v>3275</v>
      </c>
      <c r="AR56" s="76" t="s">
        <v>3276</v>
      </c>
      <c r="AU56" s="76" t="s">
        <v>3304</v>
      </c>
      <c r="AV56" s="76" t="s">
        <v>3278</v>
      </c>
      <c r="AY56" s="76" t="s">
        <v>3279</v>
      </c>
      <c r="BA56" s="76" t="s">
        <v>3280</v>
      </c>
      <c r="BD56" s="76" t="s">
        <v>3308</v>
      </c>
      <c r="BN56" s="76" t="s">
        <v>3282</v>
      </c>
      <c r="BR56" s="76" t="s">
        <v>3283</v>
      </c>
      <c r="BS56" s="76" t="s">
        <v>3284</v>
      </c>
      <c r="BW56" s="76" t="s">
        <v>3285</v>
      </c>
      <c r="CA56" s="76" t="s">
        <v>3286</v>
      </c>
    </row>
    <row r="57" spans="3:79">
      <c r="C57" s="76"/>
      <c r="H57" s="96" t="s">
        <v>3287</v>
      </c>
      <c r="M57" s="76" t="s">
        <v>3288</v>
      </c>
      <c r="N57" s="76" t="s">
        <v>3289</v>
      </c>
      <c r="O57" s="76" t="s">
        <v>3290</v>
      </c>
      <c r="P57" s="76" t="s">
        <v>3291</v>
      </c>
      <c r="Q57" s="76" t="s">
        <v>3292</v>
      </c>
      <c r="T57" s="76" t="s">
        <v>3293</v>
      </c>
      <c r="U57" s="76" t="s">
        <v>3294</v>
      </c>
      <c r="W57" s="76" t="s">
        <v>3295</v>
      </c>
      <c r="X57" s="76" t="s">
        <v>3296</v>
      </c>
      <c r="Y57" s="76" t="s">
        <v>3297</v>
      </c>
      <c r="Z57" s="76" t="s">
        <v>3298</v>
      </c>
      <c r="AC57" s="76" t="s">
        <v>3299</v>
      </c>
      <c r="AD57" s="76" t="s">
        <v>3300</v>
      </c>
      <c r="AE57" s="76" t="s">
        <v>3301</v>
      </c>
      <c r="AN57" s="76" t="s">
        <v>3302</v>
      </c>
      <c r="AR57" s="76" t="s">
        <v>3303</v>
      </c>
      <c r="AU57" s="76" t="s">
        <v>3331</v>
      </c>
      <c r="AV57" s="76" t="s">
        <v>3305</v>
      </c>
      <c r="AY57" s="76" t="s">
        <v>3306</v>
      </c>
      <c r="BA57" s="76" t="s">
        <v>3307</v>
      </c>
      <c r="BD57" s="76" t="s">
        <v>3335</v>
      </c>
      <c r="BN57" s="76" t="s">
        <v>3309</v>
      </c>
      <c r="BR57" s="76" t="s">
        <v>3310</v>
      </c>
      <c r="BS57" s="76" t="s">
        <v>3311</v>
      </c>
      <c r="BW57" s="76" t="s">
        <v>3312</v>
      </c>
      <c r="CA57" s="76" t="s">
        <v>3313</v>
      </c>
    </row>
    <row r="58" spans="3:79">
      <c r="C58" s="76"/>
      <c r="H58" s="96" t="s">
        <v>3314</v>
      </c>
      <c r="M58" s="76" t="s">
        <v>3315</v>
      </c>
      <c r="N58" s="76" t="s">
        <v>3316</v>
      </c>
      <c r="O58" s="76" t="s">
        <v>3317</v>
      </c>
      <c r="P58" s="76" t="s">
        <v>3318</v>
      </c>
      <c r="Q58" s="76" t="s">
        <v>3319</v>
      </c>
      <c r="T58" s="76" t="s">
        <v>3320</v>
      </c>
      <c r="U58" s="76" t="s">
        <v>3321</v>
      </c>
      <c r="W58" s="76" t="s">
        <v>3322</v>
      </c>
      <c r="X58" s="76" t="s">
        <v>3323</v>
      </c>
      <c r="Y58" s="76" t="s">
        <v>3324</v>
      </c>
      <c r="Z58" s="76" t="s">
        <v>3325</v>
      </c>
      <c r="AC58" s="76" t="s">
        <v>3326</v>
      </c>
      <c r="AD58" s="76" t="s">
        <v>3327</v>
      </c>
      <c r="AE58" s="76" t="s">
        <v>3328</v>
      </c>
      <c r="AN58" s="76" t="s">
        <v>3329</v>
      </c>
      <c r="AR58" s="76" t="s">
        <v>3330</v>
      </c>
      <c r="AU58" s="76" t="s">
        <v>3358</v>
      </c>
      <c r="AV58" s="76" t="s">
        <v>3332</v>
      </c>
      <c r="AY58" s="76" t="s">
        <v>3333</v>
      </c>
      <c r="BA58" s="76" t="s">
        <v>3334</v>
      </c>
      <c r="BD58" s="76" t="s">
        <v>3362</v>
      </c>
      <c r="BN58" s="76" t="s">
        <v>3336</v>
      </c>
      <c r="BR58" s="76" t="s">
        <v>3337</v>
      </c>
      <c r="BS58" s="76" t="s">
        <v>3338</v>
      </c>
      <c r="BW58" s="76" t="s">
        <v>3339</v>
      </c>
      <c r="CA58" s="76" t="s">
        <v>3340</v>
      </c>
    </row>
    <row r="59" spans="3:79">
      <c r="C59" s="76"/>
      <c r="H59" s="96" t="s">
        <v>3341</v>
      </c>
      <c r="M59" s="76" t="s">
        <v>3342</v>
      </c>
      <c r="N59" s="76" t="s">
        <v>3343</v>
      </c>
      <c r="O59" s="76" t="s">
        <v>3344</v>
      </c>
      <c r="P59" s="76" t="s">
        <v>3345</v>
      </c>
      <c r="Q59" s="76" t="s">
        <v>3346</v>
      </c>
      <c r="T59" s="76" t="s">
        <v>3347</v>
      </c>
      <c r="U59" s="76" t="s">
        <v>3348</v>
      </c>
      <c r="W59" s="76" t="s">
        <v>3349</v>
      </c>
      <c r="X59" s="76" t="s">
        <v>3350</v>
      </c>
      <c r="Y59" s="76" t="s">
        <v>3351</v>
      </c>
      <c r="Z59" s="76" t="s">
        <v>3352</v>
      </c>
      <c r="AC59" s="76" t="s">
        <v>3353</v>
      </c>
      <c r="AD59" s="76" t="s">
        <v>3354</v>
      </c>
      <c r="AE59" s="76" t="s">
        <v>3355</v>
      </c>
      <c r="AN59" s="76" t="s">
        <v>3356</v>
      </c>
      <c r="AR59" s="76" t="s">
        <v>3357</v>
      </c>
      <c r="AU59" s="76" t="s">
        <v>3385</v>
      </c>
      <c r="AV59" s="76" t="s">
        <v>3359</v>
      </c>
      <c r="AY59" s="76" t="s">
        <v>3360</v>
      </c>
      <c r="BA59" s="76" t="s">
        <v>3361</v>
      </c>
      <c r="BD59" s="76" t="s">
        <v>3389</v>
      </c>
      <c r="BN59" s="76" t="s">
        <v>3363</v>
      </c>
      <c r="BR59" s="76" t="s">
        <v>3364</v>
      </c>
      <c r="BS59" s="76" t="s">
        <v>3365</v>
      </c>
      <c r="BW59" s="76" t="s">
        <v>3366</v>
      </c>
      <c r="CA59" s="76" t="s">
        <v>3367</v>
      </c>
    </row>
    <row r="60" spans="3:79">
      <c r="C60" s="76"/>
      <c r="H60" s="96" t="s">
        <v>3368</v>
      </c>
      <c r="M60" s="76" t="s">
        <v>3369</v>
      </c>
      <c r="N60" s="76" t="s">
        <v>3370</v>
      </c>
      <c r="O60" s="76" t="s">
        <v>3371</v>
      </c>
      <c r="P60" s="76" t="s">
        <v>3372</v>
      </c>
      <c r="Q60" s="76" t="s">
        <v>3373</v>
      </c>
      <c r="T60" s="76" t="s">
        <v>3374</v>
      </c>
      <c r="U60" s="76" t="s">
        <v>3375</v>
      </c>
      <c r="W60" s="76" t="s">
        <v>3376</v>
      </c>
      <c r="X60" s="76" t="s">
        <v>3377</v>
      </c>
      <c r="Y60" s="76" t="s">
        <v>3378</v>
      </c>
      <c r="Z60" s="76" t="s">
        <v>3379</v>
      </c>
      <c r="AC60" s="76" t="s">
        <v>3380</v>
      </c>
      <c r="AD60" s="76" t="s">
        <v>3381</v>
      </c>
      <c r="AE60" s="76" t="s">
        <v>3382</v>
      </c>
      <c r="AN60" s="76" t="s">
        <v>3383</v>
      </c>
      <c r="AR60" s="76" t="s">
        <v>3384</v>
      </c>
      <c r="AU60" s="76" t="s">
        <v>3412</v>
      </c>
      <c r="AV60" s="76" t="s">
        <v>3386</v>
      </c>
      <c r="AY60" s="76" t="s">
        <v>3387</v>
      </c>
      <c r="BA60" s="76" t="s">
        <v>3388</v>
      </c>
      <c r="BD60" s="76" t="s">
        <v>3416</v>
      </c>
      <c r="BN60" s="76" t="s">
        <v>3390</v>
      </c>
      <c r="BR60" s="76" t="s">
        <v>3391</v>
      </c>
      <c r="BS60" s="76" t="s">
        <v>3392</v>
      </c>
      <c r="BW60" s="76" t="s">
        <v>3393</v>
      </c>
      <c r="CA60" s="76" t="s">
        <v>3394</v>
      </c>
    </row>
    <row r="61" spans="3:79">
      <c r="C61" s="76"/>
      <c r="H61" s="96" t="s">
        <v>3395</v>
      </c>
      <c r="M61" s="76" t="s">
        <v>3396</v>
      </c>
      <c r="N61" s="76" t="s">
        <v>3397</v>
      </c>
      <c r="O61" s="76" t="s">
        <v>3398</v>
      </c>
      <c r="P61" s="76" t="s">
        <v>3399</v>
      </c>
      <c r="Q61" s="76" t="s">
        <v>3400</v>
      </c>
      <c r="T61" s="76" t="s">
        <v>3401</v>
      </c>
      <c r="U61" s="76" t="s">
        <v>3402</v>
      </c>
      <c r="W61" s="76" t="s">
        <v>3403</v>
      </c>
      <c r="X61" s="76" t="s">
        <v>3404</v>
      </c>
      <c r="Y61" s="76" t="s">
        <v>3405</v>
      </c>
      <c r="Z61" s="76" t="s">
        <v>3406</v>
      </c>
      <c r="AC61" s="76" t="s">
        <v>3407</v>
      </c>
      <c r="AD61" s="76" t="s">
        <v>3408</v>
      </c>
      <c r="AE61" s="76" t="s">
        <v>3409</v>
      </c>
      <c r="AN61" s="76" t="s">
        <v>3410</v>
      </c>
      <c r="AR61" s="76" t="s">
        <v>3411</v>
      </c>
      <c r="AU61" s="76" t="s">
        <v>3439</v>
      </c>
      <c r="AV61" s="76" t="s">
        <v>3413</v>
      </c>
      <c r="AY61" s="76" t="s">
        <v>3414</v>
      </c>
      <c r="BA61" s="76" t="s">
        <v>3415</v>
      </c>
      <c r="BD61" s="76" t="s">
        <v>3443</v>
      </c>
      <c r="BN61" s="76" t="s">
        <v>3417</v>
      </c>
      <c r="BR61" s="76" t="s">
        <v>3418</v>
      </c>
      <c r="BS61" s="76" t="s">
        <v>3419</v>
      </c>
      <c r="BW61" s="76" t="s">
        <v>3420</v>
      </c>
      <c r="CA61" s="76" t="s">
        <v>3421</v>
      </c>
    </row>
    <row r="62" spans="3:79">
      <c r="C62" s="76"/>
      <c r="H62" s="96" t="s">
        <v>3422</v>
      </c>
      <c r="M62" s="76" t="s">
        <v>3423</v>
      </c>
      <c r="N62" s="76" t="s">
        <v>3424</v>
      </c>
      <c r="O62" s="76" t="s">
        <v>3425</v>
      </c>
      <c r="P62" s="76" t="s">
        <v>3426</v>
      </c>
      <c r="Q62" s="76" t="s">
        <v>3427</v>
      </c>
      <c r="T62" s="76" t="s">
        <v>3428</v>
      </c>
      <c r="U62" s="76" t="s">
        <v>3429</v>
      </c>
      <c r="W62" s="76" t="s">
        <v>3430</v>
      </c>
      <c r="X62" s="76" t="s">
        <v>3431</v>
      </c>
      <c r="Y62" s="76" t="s">
        <v>3432</v>
      </c>
      <c r="Z62" s="76" t="s">
        <v>3433</v>
      </c>
      <c r="AC62" s="76" t="s">
        <v>3434</v>
      </c>
      <c r="AD62" s="76" t="s">
        <v>3435</v>
      </c>
      <c r="AE62" s="76" t="s">
        <v>3436</v>
      </c>
      <c r="AN62" s="76" t="s">
        <v>3437</v>
      </c>
      <c r="AR62" s="76" t="s">
        <v>3438</v>
      </c>
      <c r="AU62" s="76" t="s">
        <v>3466</v>
      </c>
      <c r="AV62" s="76" t="s">
        <v>3440</v>
      </c>
      <c r="AY62" s="76" t="s">
        <v>3441</v>
      </c>
      <c r="BA62" s="76" t="s">
        <v>3442</v>
      </c>
      <c r="BD62" s="76" t="s">
        <v>3470</v>
      </c>
      <c r="BN62" s="76" t="s">
        <v>3444</v>
      </c>
      <c r="BR62" s="76" t="s">
        <v>3445</v>
      </c>
      <c r="BS62" s="76" t="s">
        <v>3446</v>
      </c>
      <c r="BW62" s="76" t="s">
        <v>3447</v>
      </c>
      <c r="CA62" s="76" t="s">
        <v>3448</v>
      </c>
    </row>
    <row r="63" spans="3:79">
      <c r="C63" s="76"/>
      <c r="H63" s="96" t="s">
        <v>3449</v>
      </c>
      <c r="M63" s="76" t="s">
        <v>3450</v>
      </c>
      <c r="N63" s="76" t="s">
        <v>3451</v>
      </c>
      <c r="O63" s="76" t="s">
        <v>3452</v>
      </c>
      <c r="P63" s="76" t="s">
        <v>3453</v>
      </c>
      <c r="Q63" s="76" t="s">
        <v>3454</v>
      </c>
      <c r="T63" s="76" t="s">
        <v>3455</v>
      </c>
      <c r="U63" s="76" t="s">
        <v>3456</v>
      </c>
      <c r="W63" s="76" t="s">
        <v>3457</v>
      </c>
      <c r="X63" s="76" t="s">
        <v>3458</v>
      </c>
      <c r="Y63" s="76" t="s">
        <v>3459</v>
      </c>
      <c r="Z63" s="76" t="s">
        <v>3460</v>
      </c>
      <c r="AC63" s="76" t="s">
        <v>3461</v>
      </c>
      <c r="AD63" s="76" t="s">
        <v>3462</v>
      </c>
      <c r="AE63" s="76" t="s">
        <v>3463</v>
      </c>
      <c r="AN63" s="76" t="s">
        <v>3464</v>
      </c>
      <c r="AR63" s="76" t="s">
        <v>3465</v>
      </c>
      <c r="AU63" s="76" t="s">
        <v>3492</v>
      </c>
      <c r="AV63" s="76" t="s">
        <v>3467</v>
      </c>
      <c r="AY63" s="76" t="s">
        <v>3468</v>
      </c>
      <c r="BA63" s="76" t="s">
        <v>3469</v>
      </c>
      <c r="BD63" s="76" t="s">
        <v>3496</v>
      </c>
      <c r="BN63" s="76" t="s">
        <v>3471</v>
      </c>
      <c r="BR63" s="76" t="s">
        <v>3472</v>
      </c>
      <c r="BS63" s="76" t="s">
        <v>3473</v>
      </c>
      <c r="BW63" s="76" t="s">
        <v>3474</v>
      </c>
      <c r="CA63" s="76" t="s">
        <v>3475</v>
      </c>
    </row>
    <row r="64" spans="3:79">
      <c r="C64" s="76"/>
      <c r="H64" s="96" t="s">
        <v>3476</v>
      </c>
      <c r="M64" s="76" t="s">
        <v>3477</v>
      </c>
      <c r="N64" s="76" t="s">
        <v>3478</v>
      </c>
      <c r="O64" s="76" t="s">
        <v>3479</v>
      </c>
      <c r="P64" s="76" t="s">
        <v>3480</v>
      </c>
      <c r="Q64" s="76" t="s">
        <v>3481</v>
      </c>
      <c r="T64" s="76" t="s">
        <v>3482</v>
      </c>
      <c r="U64" s="76" t="s">
        <v>3483</v>
      </c>
      <c r="W64" s="76" t="s">
        <v>3484</v>
      </c>
      <c r="Y64" s="76" t="s">
        <v>3485</v>
      </c>
      <c r="Z64" s="76" t="s">
        <v>3486</v>
      </c>
      <c r="AC64" s="76" t="s">
        <v>3487</v>
      </c>
      <c r="AD64" s="76" t="s">
        <v>3488</v>
      </c>
      <c r="AE64" s="76" t="s">
        <v>3489</v>
      </c>
      <c r="AN64" s="76" t="s">
        <v>3490</v>
      </c>
      <c r="AR64" s="76" t="s">
        <v>3491</v>
      </c>
      <c r="AU64" s="76" t="s">
        <v>3517</v>
      </c>
      <c r="AV64" s="76" t="s">
        <v>3493</v>
      </c>
      <c r="AY64" s="76" t="s">
        <v>3494</v>
      </c>
      <c r="BA64" s="76" t="s">
        <v>3495</v>
      </c>
      <c r="BD64" s="76" t="s">
        <v>3521</v>
      </c>
      <c r="BN64" s="76" t="s">
        <v>3497</v>
      </c>
      <c r="BS64" s="76" t="s">
        <v>3498</v>
      </c>
      <c r="BW64" s="76" t="s">
        <v>3499</v>
      </c>
      <c r="CA64" s="76" t="s">
        <v>3500</v>
      </c>
    </row>
    <row r="65" spans="3:79">
      <c r="C65" s="76"/>
      <c r="H65" s="96" t="s">
        <v>3501</v>
      </c>
      <c r="M65" s="76" t="s">
        <v>3502</v>
      </c>
      <c r="N65" s="76" t="s">
        <v>3503</v>
      </c>
      <c r="O65" s="76" t="s">
        <v>3504</v>
      </c>
      <c r="P65" s="76" t="s">
        <v>3505</v>
      </c>
      <c r="Q65" s="76" t="s">
        <v>3506</v>
      </c>
      <c r="T65" s="76" t="s">
        <v>3507</v>
      </c>
      <c r="U65" s="76" t="s">
        <v>3508</v>
      </c>
      <c r="W65" s="76" t="s">
        <v>3509</v>
      </c>
      <c r="Y65" s="76" t="s">
        <v>3510</v>
      </c>
      <c r="Z65" s="76" t="s">
        <v>3511</v>
      </c>
      <c r="AC65" s="76" t="s">
        <v>3512</v>
      </c>
      <c r="AD65" s="76" t="s">
        <v>3513</v>
      </c>
      <c r="AE65" s="76" t="s">
        <v>3514</v>
      </c>
      <c r="AN65" s="76" t="s">
        <v>3515</v>
      </c>
      <c r="AR65" s="76" t="s">
        <v>3516</v>
      </c>
      <c r="AU65" s="76" t="s">
        <v>3542</v>
      </c>
      <c r="AV65" s="76" t="s">
        <v>3518</v>
      </c>
      <c r="AY65" s="76" t="s">
        <v>3519</v>
      </c>
      <c r="BA65" s="76" t="s">
        <v>3520</v>
      </c>
      <c r="BD65" s="76" t="s">
        <v>3546</v>
      </c>
      <c r="BN65" s="76" t="s">
        <v>3522</v>
      </c>
      <c r="BS65" s="76" t="s">
        <v>3523</v>
      </c>
      <c r="BW65" s="76" t="s">
        <v>3524</v>
      </c>
      <c r="CA65" s="76" t="s">
        <v>3525</v>
      </c>
    </row>
    <row r="66" spans="3:79">
      <c r="C66" s="76"/>
      <c r="H66" s="96" t="s">
        <v>3526</v>
      </c>
      <c r="M66" s="76" t="s">
        <v>3527</v>
      </c>
      <c r="N66" s="76" t="s">
        <v>3528</v>
      </c>
      <c r="O66" s="76" t="s">
        <v>3529</v>
      </c>
      <c r="P66" s="76" t="s">
        <v>3530</v>
      </c>
      <c r="Q66" s="76" t="s">
        <v>3531</v>
      </c>
      <c r="T66" s="76" t="s">
        <v>3532</v>
      </c>
      <c r="U66" s="76" t="s">
        <v>3533</v>
      </c>
      <c r="W66" s="76" t="s">
        <v>3534</v>
      </c>
      <c r="Y66" s="76" t="s">
        <v>3535</v>
      </c>
      <c r="Z66" s="76" t="s">
        <v>3536</v>
      </c>
      <c r="AC66" s="76" t="s">
        <v>3537</v>
      </c>
      <c r="AD66" s="76" t="s">
        <v>3538</v>
      </c>
      <c r="AE66" s="76" t="s">
        <v>3539</v>
      </c>
      <c r="AN66" s="76" t="s">
        <v>3540</v>
      </c>
      <c r="AR66" s="76" t="s">
        <v>3541</v>
      </c>
      <c r="AU66" s="76" t="s">
        <v>3567</v>
      </c>
      <c r="AV66" s="76" t="s">
        <v>3543</v>
      </c>
      <c r="AY66" s="76" t="s">
        <v>3544</v>
      </c>
      <c r="BA66" s="76" t="s">
        <v>3545</v>
      </c>
      <c r="BD66" s="76" t="s">
        <v>3571</v>
      </c>
      <c r="BN66" s="76" t="s">
        <v>3547</v>
      </c>
      <c r="BS66" s="76" t="s">
        <v>3548</v>
      </c>
      <c r="BW66" s="76" t="s">
        <v>3549</v>
      </c>
      <c r="CA66" s="76" t="s">
        <v>3550</v>
      </c>
    </row>
    <row r="67" spans="3:79">
      <c r="C67" s="76"/>
      <c r="H67" s="96" t="s">
        <v>3551</v>
      </c>
      <c r="M67" s="76" t="s">
        <v>3552</v>
      </c>
      <c r="N67" s="76" t="s">
        <v>3553</v>
      </c>
      <c r="O67" s="76" t="s">
        <v>3554</v>
      </c>
      <c r="P67" s="76" t="s">
        <v>3555</v>
      </c>
      <c r="Q67" s="76" t="s">
        <v>3556</v>
      </c>
      <c r="T67" s="76" t="s">
        <v>3557</v>
      </c>
      <c r="U67" s="76" t="s">
        <v>3558</v>
      </c>
      <c r="W67" s="76" t="s">
        <v>3559</v>
      </c>
      <c r="Y67" s="76" t="s">
        <v>3560</v>
      </c>
      <c r="Z67" s="76" t="s">
        <v>3561</v>
      </c>
      <c r="AC67" s="76" t="s">
        <v>3562</v>
      </c>
      <c r="AD67" s="76" t="s">
        <v>3563</v>
      </c>
      <c r="AE67" s="76" t="s">
        <v>3564</v>
      </c>
      <c r="AN67" s="76" t="s">
        <v>3565</v>
      </c>
      <c r="AR67" s="76" t="s">
        <v>3566</v>
      </c>
      <c r="AU67" s="76" t="s">
        <v>3592</v>
      </c>
      <c r="AV67" s="76" t="s">
        <v>3568</v>
      </c>
      <c r="AY67" s="76" t="s">
        <v>3569</v>
      </c>
      <c r="BA67" s="76" t="s">
        <v>3570</v>
      </c>
      <c r="BD67" s="76" t="s">
        <v>3596</v>
      </c>
      <c r="BN67" s="76" t="s">
        <v>3572</v>
      </c>
      <c r="BS67" s="76" t="s">
        <v>3573</v>
      </c>
      <c r="BW67" s="76" t="s">
        <v>3574</v>
      </c>
      <c r="CA67" s="76" t="s">
        <v>3575</v>
      </c>
    </row>
    <row r="68" spans="3:79">
      <c r="C68" s="76"/>
      <c r="H68" s="96" t="s">
        <v>3576</v>
      </c>
      <c r="M68" s="76" t="s">
        <v>3577</v>
      </c>
      <c r="N68" s="76" t="s">
        <v>3578</v>
      </c>
      <c r="O68" s="76" t="s">
        <v>3579</v>
      </c>
      <c r="P68" s="76" t="s">
        <v>3580</v>
      </c>
      <c r="Q68" s="76" t="s">
        <v>3581</v>
      </c>
      <c r="T68" s="76" t="s">
        <v>3582</v>
      </c>
      <c r="U68" s="76" t="s">
        <v>3583</v>
      </c>
      <c r="W68" s="76" t="s">
        <v>3584</v>
      </c>
      <c r="Y68" s="76" t="s">
        <v>3585</v>
      </c>
      <c r="Z68" s="76" t="s">
        <v>3586</v>
      </c>
      <c r="AC68" s="76" t="s">
        <v>3587</v>
      </c>
      <c r="AD68" s="76" t="s">
        <v>3588</v>
      </c>
      <c r="AE68" s="76" t="s">
        <v>3589</v>
      </c>
      <c r="AN68" s="76" t="s">
        <v>3590</v>
      </c>
      <c r="AR68" s="76" t="s">
        <v>3591</v>
      </c>
      <c r="AU68" s="76" t="s">
        <v>3617</v>
      </c>
      <c r="AV68" s="76" t="s">
        <v>3593</v>
      </c>
      <c r="AY68" s="76" t="s">
        <v>3594</v>
      </c>
      <c r="BA68" s="76" t="s">
        <v>3595</v>
      </c>
      <c r="BD68" s="76" t="s">
        <v>3621</v>
      </c>
      <c r="BN68" s="76" t="s">
        <v>3597</v>
      </c>
      <c r="BS68" s="76" t="s">
        <v>3598</v>
      </c>
      <c r="BW68" s="76" t="s">
        <v>3599</v>
      </c>
      <c r="CA68" s="76" t="s">
        <v>3600</v>
      </c>
    </row>
    <row r="69" spans="3:79">
      <c r="C69" s="76"/>
      <c r="H69" s="96" t="s">
        <v>3601</v>
      </c>
      <c r="M69" s="76" t="s">
        <v>3602</v>
      </c>
      <c r="N69" s="76" t="s">
        <v>3603</v>
      </c>
      <c r="O69" s="76" t="s">
        <v>3604</v>
      </c>
      <c r="P69" s="76" t="s">
        <v>3605</v>
      </c>
      <c r="Q69" s="76" t="s">
        <v>3606</v>
      </c>
      <c r="T69" s="76" t="s">
        <v>3607</v>
      </c>
      <c r="U69" s="76" t="s">
        <v>3608</v>
      </c>
      <c r="W69" s="76" t="s">
        <v>3609</v>
      </c>
      <c r="Y69" s="76" t="s">
        <v>3610</v>
      </c>
      <c r="Z69" s="76" t="s">
        <v>3611</v>
      </c>
      <c r="AC69" s="76" t="s">
        <v>3612</v>
      </c>
      <c r="AD69" s="76" t="s">
        <v>3613</v>
      </c>
      <c r="AE69" s="76" t="s">
        <v>3614</v>
      </c>
      <c r="AN69" s="76" t="s">
        <v>3615</v>
      </c>
      <c r="AR69" s="76" t="s">
        <v>3616</v>
      </c>
      <c r="AU69" s="76" t="s">
        <v>3642</v>
      </c>
      <c r="AV69" s="76" t="s">
        <v>3618</v>
      </c>
      <c r="AY69" s="76" t="s">
        <v>3619</v>
      </c>
      <c r="BA69" s="76" t="s">
        <v>3620</v>
      </c>
      <c r="BD69" s="76" t="s">
        <v>3646</v>
      </c>
      <c r="BN69" s="76" t="s">
        <v>3622</v>
      </c>
      <c r="BS69" s="76" t="s">
        <v>3623</v>
      </c>
      <c r="BW69" s="76" t="s">
        <v>3624</v>
      </c>
      <c r="CA69" s="76" t="s">
        <v>3625</v>
      </c>
    </row>
    <row r="70" spans="3:79">
      <c r="C70" s="76"/>
      <c r="H70" s="96" t="s">
        <v>3626</v>
      </c>
      <c r="M70" s="76" t="s">
        <v>3627</v>
      </c>
      <c r="N70" s="76" t="s">
        <v>3628</v>
      </c>
      <c r="O70" s="76" t="s">
        <v>3629</v>
      </c>
      <c r="P70" s="76" t="s">
        <v>3630</v>
      </c>
      <c r="Q70" s="76" t="s">
        <v>3631</v>
      </c>
      <c r="T70" s="76" t="s">
        <v>3632</v>
      </c>
      <c r="U70" s="76" t="s">
        <v>3633</v>
      </c>
      <c r="W70" s="76" t="s">
        <v>3634</v>
      </c>
      <c r="Y70" s="76" t="s">
        <v>3635</v>
      </c>
      <c r="Z70" s="76" t="s">
        <v>3636</v>
      </c>
      <c r="AC70" s="76" t="s">
        <v>3637</v>
      </c>
      <c r="AD70" s="76" t="s">
        <v>3638</v>
      </c>
      <c r="AE70" s="76" t="s">
        <v>3639</v>
      </c>
      <c r="AN70" s="76" t="s">
        <v>3640</v>
      </c>
      <c r="AR70" s="76" t="s">
        <v>3641</v>
      </c>
      <c r="AU70" s="76" t="s">
        <v>3667</v>
      </c>
      <c r="AV70" s="76" t="s">
        <v>3643</v>
      </c>
      <c r="AY70" s="76" t="s">
        <v>3644</v>
      </c>
      <c r="BA70" s="76" t="s">
        <v>3645</v>
      </c>
      <c r="BD70" s="76" t="s">
        <v>3671</v>
      </c>
      <c r="BN70" s="76" t="s">
        <v>3647</v>
      </c>
      <c r="BS70" s="76" t="s">
        <v>3648</v>
      </c>
      <c r="BW70" s="76" t="s">
        <v>3649</v>
      </c>
      <c r="CA70" s="76" t="s">
        <v>3650</v>
      </c>
    </row>
    <row r="71" spans="3:79">
      <c r="C71" s="76"/>
      <c r="H71" s="96" t="s">
        <v>3651</v>
      </c>
      <c r="M71" s="76" t="s">
        <v>3652</v>
      </c>
      <c r="N71" s="76" t="s">
        <v>3653</v>
      </c>
      <c r="O71" s="76" t="s">
        <v>3654</v>
      </c>
      <c r="P71" s="76" t="s">
        <v>3655</v>
      </c>
      <c r="Q71" s="76" t="s">
        <v>3656</v>
      </c>
      <c r="T71" s="76" t="s">
        <v>3657</v>
      </c>
      <c r="U71" s="76" t="s">
        <v>3658</v>
      </c>
      <c r="W71" s="76" t="s">
        <v>3659</v>
      </c>
      <c r="Y71" s="76" t="s">
        <v>3660</v>
      </c>
      <c r="Z71" s="76" t="s">
        <v>3661</v>
      </c>
      <c r="AC71" s="76" t="s">
        <v>3662</v>
      </c>
      <c r="AD71" s="76" t="s">
        <v>3663</v>
      </c>
      <c r="AE71" s="76" t="s">
        <v>3664</v>
      </c>
      <c r="AN71" s="76" t="s">
        <v>3665</v>
      </c>
      <c r="AR71" s="76" t="s">
        <v>3666</v>
      </c>
      <c r="AU71" s="76" t="s">
        <v>3692</v>
      </c>
      <c r="AV71" s="76" t="s">
        <v>3668</v>
      </c>
      <c r="AY71" s="76" t="s">
        <v>3669</v>
      </c>
      <c r="BA71" s="76" t="s">
        <v>3670</v>
      </c>
      <c r="BD71" s="76" t="s">
        <v>3696</v>
      </c>
      <c r="BN71" s="76" t="s">
        <v>3672</v>
      </c>
      <c r="BS71" s="76" t="s">
        <v>3673</v>
      </c>
      <c r="BW71" s="76" t="s">
        <v>3674</v>
      </c>
      <c r="CA71" s="76" t="s">
        <v>3675</v>
      </c>
    </row>
    <row r="72" spans="3:79">
      <c r="C72" s="76"/>
      <c r="H72" s="96" t="s">
        <v>3676</v>
      </c>
      <c r="M72" s="76" t="s">
        <v>3677</v>
      </c>
      <c r="N72" s="76" t="s">
        <v>3678</v>
      </c>
      <c r="O72" s="76" t="s">
        <v>3679</v>
      </c>
      <c r="P72" s="76" t="s">
        <v>3680</v>
      </c>
      <c r="Q72" s="76" t="s">
        <v>3681</v>
      </c>
      <c r="T72" s="76" t="s">
        <v>3682</v>
      </c>
      <c r="U72" s="76" t="s">
        <v>3683</v>
      </c>
      <c r="W72" s="76" t="s">
        <v>3684</v>
      </c>
      <c r="Y72" s="76" t="s">
        <v>3685</v>
      </c>
      <c r="Z72" s="76" t="s">
        <v>3686</v>
      </c>
      <c r="AC72" s="76" t="s">
        <v>3687</v>
      </c>
      <c r="AD72" s="76" t="s">
        <v>3688</v>
      </c>
      <c r="AE72" s="76" t="s">
        <v>3689</v>
      </c>
      <c r="AN72" s="76" t="s">
        <v>3690</v>
      </c>
      <c r="AR72" s="76" t="s">
        <v>3691</v>
      </c>
      <c r="AU72" s="76" t="s">
        <v>3717</v>
      </c>
      <c r="AV72" s="76" t="s">
        <v>3693</v>
      </c>
      <c r="AY72" s="76" t="s">
        <v>3694</v>
      </c>
      <c r="BA72" s="76" t="s">
        <v>3695</v>
      </c>
      <c r="BD72" s="76" t="s">
        <v>3721</v>
      </c>
      <c r="BN72" s="76" t="s">
        <v>3697</v>
      </c>
      <c r="BS72" s="76" t="s">
        <v>3698</v>
      </c>
      <c r="BW72" s="76" t="s">
        <v>3699</v>
      </c>
      <c r="CA72" s="76" t="s">
        <v>3700</v>
      </c>
    </row>
    <row r="73" spans="3:79">
      <c r="C73" s="76"/>
      <c r="H73" s="96" t="s">
        <v>3701</v>
      </c>
      <c r="M73" s="76" t="s">
        <v>3702</v>
      </c>
      <c r="N73" s="76" t="s">
        <v>3703</v>
      </c>
      <c r="O73" s="76" t="s">
        <v>3704</v>
      </c>
      <c r="P73" s="76" t="s">
        <v>3705</v>
      </c>
      <c r="Q73" s="76" t="s">
        <v>3706</v>
      </c>
      <c r="T73" s="76" t="s">
        <v>3707</v>
      </c>
      <c r="U73" s="76" t="s">
        <v>3708</v>
      </c>
      <c r="W73" s="76" t="s">
        <v>3709</v>
      </c>
      <c r="Y73" s="76" t="s">
        <v>3710</v>
      </c>
      <c r="Z73" s="76" t="s">
        <v>3711</v>
      </c>
      <c r="AC73" s="76" t="s">
        <v>3712</v>
      </c>
      <c r="AD73" s="76" t="s">
        <v>3713</v>
      </c>
      <c r="AE73" s="76" t="s">
        <v>3714</v>
      </c>
      <c r="AN73" s="76" t="s">
        <v>3715</v>
      </c>
      <c r="AR73" s="76" t="s">
        <v>3716</v>
      </c>
      <c r="AU73" s="76" t="s">
        <v>3742</v>
      </c>
      <c r="AV73" s="76" t="s">
        <v>3718</v>
      </c>
      <c r="AY73" s="76" t="s">
        <v>3719</v>
      </c>
      <c r="BA73" s="76" t="s">
        <v>3720</v>
      </c>
      <c r="BD73" s="76" t="s">
        <v>3746</v>
      </c>
      <c r="BN73" s="76" t="s">
        <v>3722</v>
      </c>
      <c r="BS73" s="76" t="s">
        <v>3723</v>
      </c>
      <c r="BW73" s="76" t="s">
        <v>3724</v>
      </c>
      <c r="CA73" s="76" t="s">
        <v>3725</v>
      </c>
    </row>
    <row r="74" spans="3:79">
      <c r="C74" s="76"/>
      <c r="H74" s="96" t="s">
        <v>3726</v>
      </c>
      <c r="M74" s="76" t="s">
        <v>3727</v>
      </c>
      <c r="N74" s="76" t="s">
        <v>3728</v>
      </c>
      <c r="O74" s="76" t="s">
        <v>3729</v>
      </c>
      <c r="P74" s="76" t="s">
        <v>3730</v>
      </c>
      <c r="Q74" s="76" t="s">
        <v>3731</v>
      </c>
      <c r="T74" s="76" t="s">
        <v>3732</v>
      </c>
      <c r="U74" s="76" t="s">
        <v>3733</v>
      </c>
      <c r="W74" s="76" t="s">
        <v>3734</v>
      </c>
      <c r="Y74" s="76" t="s">
        <v>3735</v>
      </c>
      <c r="Z74" s="76" t="s">
        <v>3736</v>
      </c>
      <c r="AC74" s="76" t="s">
        <v>3737</v>
      </c>
      <c r="AD74" s="76" t="s">
        <v>3738</v>
      </c>
      <c r="AE74" s="76" t="s">
        <v>3739</v>
      </c>
      <c r="AN74" s="76" t="s">
        <v>3740</v>
      </c>
      <c r="AR74" s="76" t="s">
        <v>3741</v>
      </c>
      <c r="AU74" s="76" t="s">
        <v>3767</v>
      </c>
      <c r="AV74" s="76" t="s">
        <v>3743</v>
      </c>
      <c r="AY74" s="76" t="s">
        <v>3744</v>
      </c>
      <c r="BA74" s="76" t="s">
        <v>3745</v>
      </c>
      <c r="BD74" s="76" t="s">
        <v>3771</v>
      </c>
      <c r="BN74" s="76" t="s">
        <v>3747</v>
      </c>
      <c r="BS74" s="76" t="s">
        <v>3748</v>
      </c>
      <c r="BW74" s="76" t="s">
        <v>3749</v>
      </c>
      <c r="CA74" s="76" t="s">
        <v>3750</v>
      </c>
    </row>
    <row r="75" spans="3:79">
      <c r="C75" s="76"/>
      <c r="H75" s="96" t="s">
        <v>3751</v>
      </c>
      <c r="M75" s="76" t="s">
        <v>3752</v>
      </c>
      <c r="N75" s="76" t="s">
        <v>3753</v>
      </c>
      <c r="O75" s="76" t="s">
        <v>3754</v>
      </c>
      <c r="P75" s="76" t="s">
        <v>3755</v>
      </c>
      <c r="Q75" s="76" t="s">
        <v>3756</v>
      </c>
      <c r="T75" s="76" t="s">
        <v>3757</v>
      </c>
      <c r="U75" s="76" t="s">
        <v>3758</v>
      </c>
      <c r="W75" s="76" t="s">
        <v>3759</v>
      </c>
      <c r="Y75" s="76" t="s">
        <v>3760</v>
      </c>
      <c r="Z75" s="76" t="s">
        <v>3761</v>
      </c>
      <c r="AC75" s="76" t="s">
        <v>3762</v>
      </c>
      <c r="AD75" s="76" t="s">
        <v>3763</v>
      </c>
      <c r="AE75" s="76" t="s">
        <v>3764</v>
      </c>
      <c r="AN75" s="76" t="s">
        <v>3765</v>
      </c>
      <c r="AR75" s="76" t="s">
        <v>3766</v>
      </c>
      <c r="AU75" s="76" t="s">
        <v>3791</v>
      </c>
      <c r="AV75" s="76" t="s">
        <v>3768</v>
      </c>
      <c r="AY75" s="76" t="s">
        <v>3769</v>
      </c>
      <c r="BA75" s="76" t="s">
        <v>3770</v>
      </c>
      <c r="BD75" s="76" t="s">
        <v>3795</v>
      </c>
      <c r="BN75" s="76" t="s">
        <v>3772</v>
      </c>
      <c r="BS75" s="76" t="s">
        <v>3773</v>
      </c>
      <c r="BW75" s="76" t="s">
        <v>3774</v>
      </c>
      <c r="CA75" s="76" t="s">
        <v>3775</v>
      </c>
    </row>
    <row r="76" spans="3:79">
      <c r="C76" s="76"/>
      <c r="H76" s="96" t="s">
        <v>3776</v>
      </c>
      <c r="M76" s="76" t="s">
        <v>3777</v>
      </c>
      <c r="N76" s="76" t="s">
        <v>3778</v>
      </c>
      <c r="O76" s="76" t="s">
        <v>3779</v>
      </c>
      <c r="P76" s="76" t="s">
        <v>3780</v>
      </c>
      <c r="Q76" s="76" t="s">
        <v>3781</v>
      </c>
      <c r="T76" s="76" t="s">
        <v>3782</v>
      </c>
      <c r="U76" s="76" t="s">
        <v>3783</v>
      </c>
      <c r="W76" s="76" t="s">
        <v>3784</v>
      </c>
      <c r="Y76" s="76" t="s">
        <v>3785</v>
      </c>
      <c r="AC76" s="76" t="s">
        <v>3786</v>
      </c>
      <c r="AD76" s="76" t="s">
        <v>3787</v>
      </c>
      <c r="AE76" s="76" t="s">
        <v>3788</v>
      </c>
      <c r="AN76" s="76" t="s">
        <v>3789</v>
      </c>
      <c r="AR76" s="76" t="s">
        <v>3790</v>
      </c>
      <c r="AU76" s="76" t="s">
        <v>3814</v>
      </c>
      <c r="AV76" s="76" t="s">
        <v>3792</v>
      </c>
      <c r="AY76" s="76" t="s">
        <v>3793</v>
      </c>
      <c r="BA76" s="76" t="s">
        <v>3794</v>
      </c>
      <c r="BD76" s="76" t="s">
        <v>3818</v>
      </c>
      <c r="BN76" s="76" t="s">
        <v>3796</v>
      </c>
      <c r="BS76" s="76" t="s">
        <v>3797</v>
      </c>
      <c r="BW76" s="76" t="s">
        <v>3798</v>
      </c>
      <c r="CA76" s="76" t="s">
        <v>3799</v>
      </c>
    </row>
    <row r="77" spans="3:79">
      <c r="C77" s="76"/>
      <c r="H77" s="96" t="s">
        <v>3800</v>
      </c>
      <c r="M77" s="76" t="s">
        <v>3801</v>
      </c>
      <c r="N77" s="76" t="s">
        <v>3802</v>
      </c>
      <c r="O77" s="76" t="s">
        <v>3803</v>
      </c>
      <c r="P77" s="76" t="s">
        <v>3804</v>
      </c>
      <c r="Q77" s="76" t="s">
        <v>3805</v>
      </c>
      <c r="T77" s="76" t="s">
        <v>3806</v>
      </c>
      <c r="U77" s="76" t="s">
        <v>3807</v>
      </c>
      <c r="W77" s="76" t="s">
        <v>3808</v>
      </c>
      <c r="Y77" s="76" t="s">
        <v>3809</v>
      </c>
      <c r="AC77" s="76" t="s">
        <v>3810</v>
      </c>
      <c r="AD77" s="76" t="s">
        <v>3811</v>
      </c>
      <c r="AE77" s="76" t="s">
        <v>3812</v>
      </c>
      <c r="AN77" s="76" t="s">
        <v>3813</v>
      </c>
      <c r="AU77" s="76" t="s">
        <v>3837</v>
      </c>
      <c r="AV77" s="76" t="s">
        <v>3815</v>
      </c>
      <c r="AY77" s="76" t="s">
        <v>3816</v>
      </c>
      <c r="BA77" s="76" t="s">
        <v>3817</v>
      </c>
      <c r="BD77" s="76" t="s">
        <v>3841</v>
      </c>
      <c r="BN77" s="76" t="s">
        <v>3819</v>
      </c>
      <c r="BS77" s="76" t="s">
        <v>3820</v>
      </c>
      <c r="BW77" s="76" t="s">
        <v>3821</v>
      </c>
      <c r="CA77" s="76" t="s">
        <v>3822</v>
      </c>
    </row>
    <row r="78" spans="3:79">
      <c r="C78" s="76"/>
      <c r="H78" s="96" t="s">
        <v>3823</v>
      </c>
      <c r="M78" s="76" t="s">
        <v>3824</v>
      </c>
      <c r="N78" s="76" t="s">
        <v>3825</v>
      </c>
      <c r="O78" s="76" t="s">
        <v>3826</v>
      </c>
      <c r="P78" s="76" t="s">
        <v>3827</v>
      </c>
      <c r="Q78" s="76" t="s">
        <v>3828</v>
      </c>
      <c r="T78" s="76" t="s">
        <v>3829</v>
      </c>
      <c r="U78" s="76" t="s">
        <v>3830</v>
      </c>
      <c r="W78" s="76" t="s">
        <v>3831</v>
      </c>
      <c r="Y78" s="76" t="s">
        <v>3832</v>
      </c>
      <c r="AC78" s="76" t="s">
        <v>3833</v>
      </c>
      <c r="AD78" s="76" t="s">
        <v>3834</v>
      </c>
      <c r="AE78" s="76" t="s">
        <v>3835</v>
      </c>
      <c r="AN78" s="76" t="s">
        <v>3836</v>
      </c>
      <c r="AU78" s="76" t="s">
        <v>3860</v>
      </c>
      <c r="AV78" s="76" t="s">
        <v>3838</v>
      </c>
      <c r="AY78" s="76" t="s">
        <v>3839</v>
      </c>
      <c r="BA78" s="76" t="s">
        <v>3840</v>
      </c>
      <c r="BD78" s="76" t="s">
        <v>3864</v>
      </c>
      <c r="BN78" s="76" t="s">
        <v>3842</v>
      </c>
      <c r="BS78" s="76" t="s">
        <v>3843</v>
      </c>
      <c r="BW78" s="76" t="s">
        <v>3844</v>
      </c>
      <c r="CA78" s="76" t="s">
        <v>3845</v>
      </c>
    </row>
    <row r="79" spans="3:79">
      <c r="C79" s="76"/>
      <c r="H79" s="96" t="s">
        <v>3846</v>
      </c>
      <c r="M79" s="76" t="s">
        <v>3847</v>
      </c>
      <c r="N79" s="76" t="s">
        <v>3848</v>
      </c>
      <c r="O79" s="76" t="s">
        <v>3849</v>
      </c>
      <c r="P79" s="76" t="s">
        <v>3850</v>
      </c>
      <c r="Q79" s="76" t="s">
        <v>3851</v>
      </c>
      <c r="T79" s="76" t="s">
        <v>3852</v>
      </c>
      <c r="U79" s="76" t="s">
        <v>3853</v>
      </c>
      <c r="W79" s="76" t="s">
        <v>3854</v>
      </c>
      <c r="Y79" s="76" t="s">
        <v>3855</v>
      </c>
      <c r="AC79" s="76" t="s">
        <v>3856</v>
      </c>
      <c r="AD79" s="76" t="s">
        <v>3857</v>
      </c>
      <c r="AE79" s="76" t="s">
        <v>3858</v>
      </c>
      <c r="AN79" s="76" t="s">
        <v>3859</v>
      </c>
      <c r="AU79" s="76" t="s">
        <v>3883</v>
      </c>
      <c r="AV79" s="76" t="s">
        <v>3861</v>
      </c>
      <c r="AY79" s="76" t="s">
        <v>3862</v>
      </c>
      <c r="BA79" s="76" t="s">
        <v>3863</v>
      </c>
      <c r="BD79" s="76" t="s">
        <v>3887</v>
      </c>
      <c r="BN79" s="76" t="s">
        <v>3865</v>
      </c>
      <c r="BS79" s="76" t="s">
        <v>3866</v>
      </c>
      <c r="BW79" s="76" t="s">
        <v>3867</v>
      </c>
      <c r="CA79" s="76" t="s">
        <v>3868</v>
      </c>
    </row>
    <row r="80" spans="3:79">
      <c r="C80" s="76"/>
      <c r="H80" s="96" t="s">
        <v>3869</v>
      </c>
      <c r="M80" s="76" t="s">
        <v>3870</v>
      </c>
      <c r="N80" s="76" t="s">
        <v>3871</v>
      </c>
      <c r="O80" s="76" t="s">
        <v>3872</v>
      </c>
      <c r="P80" s="76" t="s">
        <v>3873</v>
      </c>
      <c r="Q80" s="76" t="s">
        <v>3874</v>
      </c>
      <c r="T80" s="76" t="s">
        <v>3875</v>
      </c>
      <c r="U80" s="76" t="s">
        <v>3876</v>
      </c>
      <c r="W80" s="76" t="s">
        <v>3877</v>
      </c>
      <c r="Y80" s="76" t="s">
        <v>3878</v>
      </c>
      <c r="AC80" s="76" t="s">
        <v>3879</v>
      </c>
      <c r="AD80" s="76" t="s">
        <v>3880</v>
      </c>
      <c r="AE80" s="76" t="s">
        <v>3881</v>
      </c>
      <c r="AN80" s="76" t="s">
        <v>3882</v>
      </c>
      <c r="AU80" s="76" t="s">
        <v>3905</v>
      </c>
      <c r="AV80" s="76" t="s">
        <v>3884</v>
      </c>
      <c r="AY80" s="76" t="s">
        <v>3885</v>
      </c>
      <c r="BA80" s="76" t="s">
        <v>3886</v>
      </c>
      <c r="BD80" s="76" t="s">
        <v>3908</v>
      </c>
      <c r="BN80" s="76" t="s">
        <v>3888</v>
      </c>
      <c r="BS80" s="76" t="s">
        <v>3889</v>
      </c>
      <c r="BW80" s="76" t="s">
        <v>3890</v>
      </c>
      <c r="CA80" s="76" t="s">
        <v>3891</v>
      </c>
    </row>
    <row r="81" spans="3:79">
      <c r="C81" s="76"/>
      <c r="H81" s="96" t="s">
        <v>3892</v>
      </c>
      <c r="M81" s="76" t="s">
        <v>3893</v>
      </c>
      <c r="N81" s="76" t="s">
        <v>3894</v>
      </c>
      <c r="O81" s="76" t="s">
        <v>3895</v>
      </c>
      <c r="P81" s="76" t="s">
        <v>3896</v>
      </c>
      <c r="Q81" s="76" t="s">
        <v>3897</v>
      </c>
      <c r="T81" s="76" t="s">
        <v>3898</v>
      </c>
      <c r="U81" s="76" t="s">
        <v>3899</v>
      </c>
      <c r="W81" s="76" t="s">
        <v>3900</v>
      </c>
      <c r="Y81" s="76" t="s">
        <v>3901</v>
      </c>
      <c r="AC81" s="76" t="s">
        <v>3902</v>
      </c>
      <c r="AE81" s="76" t="s">
        <v>3903</v>
      </c>
      <c r="AN81" s="76" t="s">
        <v>3904</v>
      </c>
      <c r="AU81" s="76" t="s">
        <v>3926</v>
      </c>
      <c r="AV81" s="76" t="s">
        <v>3906</v>
      </c>
      <c r="AY81" s="76" t="s">
        <v>3907</v>
      </c>
      <c r="BD81" s="76" t="s">
        <v>3929</v>
      </c>
      <c r="BN81" s="76" t="s">
        <v>3909</v>
      </c>
      <c r="BS81" s="76" t="s">
        <v>3910</v>
      </c>
      <c r="BW81" s="76" t="s">
        <v>3911</v>
      </c>
      <c r="CA81" s="76" t="s">
        <v>3912</v>
      </c>
    </row>
    <row r="82" spans="3:79">
      <c r="C82" s="76"/>
      <c r="H82" s="96" t="s">
        <v>3913</v>
      </c>
      <c r="M82" s="76" t="s">
        <v>3914</v>
      </c>
      <c r="N82" s="76" t="s">
        <v>3915</v>
      </c>
      <c r="O82" s="76" t="s">
        <v>3916</v>
      </c>
      <c r="P82" s="76" t="s">
        <v>3917</v>
      </c>
      <c r="Q82" s="76" t="s">
        <v>3918</v>
      </c>
      <c r="T82" s="76" t="s">
        <v>3919</v>
      </c>
      <c r="U82" s="76" t="s">
        <v>3920</v>
      </c>
      <c r="W82" s="76" t="s">
        <v>3921</v>
      </c>
      <c r="Y82" s="76" t="s">
        <v>3922</v>
      </c>
      <c r="AC82" s="76" t="s">
        <v>3923</v>
      </c>
      <c r="AE82" s="76" t="s">
        <v>3924</v>
      </c>
      <c r="AN82" s="76" t="s">
        <v>3925</v>
      </c>
      <c r="AU82" s="76" t="s">
        <v>3946</v>
      </c>
      <c r="AV82" s="76" t="s">
        <v>3927</v>
      </c>
      <c r="AY82" s="76" t="s">
        <v>3928</v>
      </c>
      <c r="BD82" s="76" t="s">
        <v>789</v>
      </c>
      <c r="BN82" s="76" t="s">
        <v>3930</v>
      </c>
      <c r="BS82" s="76" t="s">
        <v>3931</v>
      </c>
      <c r="BW82" s="76" t="s">
        <v>3932</v>
      </c>
      <c r="CA82" s="76" t="s">
        <v>3933</v>
      </c>
    </row>
    <row r="83" spans="3:79">
      <c r="C83" s="76"/>
      <c r="H83" s="96" t="s">
        <v>3934</v>
      </c>
      <c r="M83" s="76" t="s">
        <v>3935</v>
      </c>
      <c r="N83" s="76" t="s">
        <v>3936</v>
      </c>
      <c r="O83" s="76" t="s">
        <v>3937</v>
      </c>
      <c r="P83" s="76" t="s">
        <v>3938</v>
      </c>
      <c r="T83" s="76" t="s">
        <v>3939</v>
      </c>
      <c r="U83" s="76" t="s">
        <v>3940</v>
      </c>
      <c r="W83" s="76" t="s">
        <v>3941</v>
      </c>
      <c r="Y83" s="76" t="s">
        <v>3942</v>
      </c>
      <c r="AC83" s="76" t="s">
        <v>3943</v>
      </c>
      <c r="AE83" s="76" t="s">
        <v>3944</v>
      </c>
      <c r="AN83" s="76" t="s">
        <v>3945</v>
      </c>
      <c r="AU83" s="76" t="s">
        <v>3965</v>
      </c>
      <c r="AV83" s="76" t="s">
        <v>3947</v>
      </c>
      <c r="AY83" s="76" t="s">
        <v>3948</v>
      </c>
      <c r="BN83" s="76" t="s">
        <v>3949</v>
      </c>
      <c r="BS83" s="76" t="s">
        <v>3950</v>
      </c>
      <c r="BW83" s="76" t="s">
        <v>3951</v>
      </c>
      <c r="CA83" s="76" t="s">
        <v>3952</v>
      </c>
    </row>
    <row r="84" spans="3:79">
      <c r="C84" s="76"/>
      <c r="H84" s="96" t="s">
        <v>3953</v>
      </c>
      <c r="M84" s="76" t="s">
        <v>3954</v>
      </c>
      <c r="N84" s="76" t="s">
        <v>3955</v>
      </c>
      <c r="O84" s="76" t="s">
        <v>3956</v>
      </c>
      <c r="P84" s="76" t="s">
        <v>3957</v>
      </c>
      <c r="T84" s="76" t="s">
        <v>3958</v>
      </c>
      <c r="U84" s="76" t="s">
        <v>3959</v>
      </c>
      <c r="W84" s="76" t="s">
        <v>3960</v>
      </c>
      <c r="Y84" s="76" t="s">
        <v>3961</v>
      </c>
      <c r="AC84" s="76" t="s">
        <v>3962</v>
      </c>
      <c r="AE84" s="76" t="s">
        <v>3963</v>
      </c>
      <c r="AN84" s="76" t="s">
        <v>3964</v>
      </c>
      <c r="AU84" s="76" t="s">
        <v>3984</v>
      </c>
      <c r="AV84" s="76" t="s">
        <v>3966</v>
      </c>
      <c r="AY84" s="76" t="s">
        <v>3967</v>
      </c>
      <c r="BN84" s="76" t="s">
        <v>3968</v>
      </c>
      <c r="BS84" s="76" t="s">
        <v>3969</v>
      </c>
      <c r="BW84" s="76" t="s">
        <v>3970</v>
      </c>
      <c r="CA84" s="76" t="s">
        <v>3971</v>
      </c>
    </row>
    <row r="85" spans="3:79">
      <c r="C85" s="76"/>
      <c r="H85" s="96" t="s">
        <v>3972</v>
      </c>
      <c r="M85" s="76" t="s">
        <v>3973</v>
      </c>
      <c r="N85" s="76" t="s">
        <v>3974</v>
      </c>
      <c r="O85" s="76" t="s">
        <v>3975</v>
      </c>
      <c r="P85" s="76" t="s">
        <v>3976</v>
      </c>
      <c r="T85" s="76" t="s">
        <v>3977</v>
      </c>
      <c r="U85" s="76" t="s">
        <v>3978</v>
      </c>
      <c r="W85" s="76" t="s">
        <v>3979</v>
      </c>
      <c r="Y85" s="76" t="s">
        <v>3980</v>
      </c>
      <c r="AC85" s="76" t="s">
        <v>3981</v>
      </c>
      <c r="AE85" s="76" t="s">
        <v>3982</v>
      </c>
      <c r="AN85" s="76" t="s">
        <v>3983</v>
      </c>
      <c r="AU85" s="76" t="s">
        <v>4002</v>
      </c>
      <c r="AV85" s="76" t="s">
        <v>3985</v>
      </c>
      <c r="AY85" s="76" t="s">
        <v>3986</v>
      </c>
      <c r="BN85" s="76" t="s">
        <v>3987</v>
      </c>
      <c r="BS85" s="76" t="s">
        <v>3988</v>
      </c>
      <c r="BW85" s="76" t="s">
        <v>3989</v>
      </c>
    </row>
    <row r="86" spans="3:79">
      <c r="C86" s="76"/>
      <c r="H86" s="96" t="s">
        <v>3990</v>
      </c>
      <c r="M86" s="76" t="s">
        <v>3991</v>
      </c>
      <c r="N86" s="76" t="s">
        <v>3992</v>
      </c>
      <c r="O86" s="76" t="s">
        <v>3993</v>
      </c>
      <c r="P86" s="76" t="s">
        <v>3994</v>
      </c>
      <c r="T86" s="76" t="s">
        <v>3995</v>
      </c>
      <c r="U86" s="76" t="s">
        <v>3996</v>
      </c>
      <c r="W86" s="76" t="s">
        <v>3997</v>
      </c>
      <c r="Y86" s="76" t="s">
        <v>3998</v>
      </c>
      <c r="AC86" s="76" t="s">
        <v>3999</v>
      </c>
      <c r="AE86" s="76" t="s">
        <v>4000</v>
      </c>
      <c r="AN86" s="76" t="s">
        <v>4001</v>
      </c>
      <c r="AU86" s="76" t="s">
        <v>4020</v>
      </c>
      <c r="AV86" s="76" t="s">
        <v>4003</v>
      </c>
      <c r="AY86" s="76" t="s">
        <v>4004</v>
      </c>
      <c r="BN86" s="76" t="s">
        <v>4005</v>
      </c>
      <c r="BS86" s="76" t="s">
        <v>4006</v>
      </c>
      <c r="BW86" s="76" t="s">
        <v>4007</v>
      </c>
    </row>
    <row r="87" spans="3:79">
      <c r="C87" s="76"/>
      <c r="H87" s="96" t="s">
        <v>4008</v>
      </c>
      <c r="M87" s="76" t="s">
        <v>4009</v>
      </c>
      <c r="N87" s="76" t="s">
        <v>4010</v>
      </c>
      <c r="O87" s="76" t="s">
        <v>4011</v>
      </c>
      <c r="P87" s="76" t="s">
        <v>4012</v>
      </c>
      <c r="T87" s="76" t="s">
        <v>4013</v>
      </c>
      <c r="U87" s="76" t="s">
        <v>4014</v>
      </c>
      <c r="W87" s="76" t="s">
        <v>4015</v>
      </c>
      <c r="Y87" s="76" t="s">
        <v>4016</v>
      </c>
      <c r="AC87" s="76" t="s">
        <v>4017</v>
      </c>
      <c r="AE87" s="76" t="s">
        <v>4018</v>
      </c>
      <c r="AN87" s="76" t="s">
        <v>4019</v>
      </c>
      <c r="AU87" s="76" t="s">
        <v>4038</v>
      </c>
      <c r="AV87" s="76" t="s">
        <v>4021</v>
      </c>
      <c r="AY87" s="76" t="s">
        <v>4022</v>
      </c>
      <c r="BN87" s="76" t="s">
        <v>4023</v>
      </c>
      <c r="BS87" s="76" t="s">
        <v>4024</v>
      </c>
      <c r="BW87" s="76" t="s">
        <v>4025</v>
      </c>
    </row>
    <row r="88" spans="3:79">
      <c r="C88" s="76"/>
      <c r="H88" s="96" t="s">
        <v>4026</v>
      </c>
      <c r="M88" s="76" t="s">
        <v>4027</v>
      </c>
      <c r="N88" s="76" t="s">
        <v>4028</v>
      </c>
      <c r="O88" s="76" t="s">
        <v>4029</v>
      </c>
      <c r="P88" s="76" t="s">
        <v>4030</v>
      </c>
      <c r="T88" s="76" t="s">
        <v>4031</v>
      </c>
      <c r="U88" s="76" t="s">
        <v>4032</v>
      </c>
      <c r="W88" s="76" t="s">
        <v>4033</v>
      </c>
      <c r="Y88" s="76" t="s">
        <v>4034</v>
      </c>
      <c r="AC88" s="76" t="s">
        <v>4035</v>
      </c>
      <c r="AE88" s="76" t="s">
        <v>4036</v>
      </c>
      <c r="AN88" s="76" t="s">
        <v>4037</v>
      </c>
      <c r="AU88" s="76" t="s">
        <v>4056</v>
      </c>
      <c r="AV88" s="76" t="s">
        <v>4039</v>
      </c>
      <c r="AY88" s="76" t="s">
        <v>4040</v>
      </c>
      <c r="BN88" s="76" t="s">
        <v>4041</v>
      </c>
      <c r="BS88" s="76" t="s">
        <v>4042</v>
      </c>
      <c r="BW88" s="76" t="s">
        <v>4043</v>
      </c>
    </row>
    <row r="89" spans="3:79">
      <c r="C89" s="76"/>
      <c r="H89" s="96" t="s">
        <v>4044</v>
      </c>
      <c r="M89" s="76" t="s">
        <v>4045</v>
      </c>
      <c r="N89" s="76" t="s">
        <v>4046</v>
      </c>
      <c r="O89" s="76" t="s">
        <v>4047</v>
      </c>
      <c r="P89" s="76" t="s">
        <v>4048</v>
      </c>
      <c r="T89" s="76" t="s">
        <v>4049</v>
      </c>
      <c r="U89" s="76" t="s">
        <v>4050</v>
      </c>
      <c r="W89" s="76" t="s">
        <v>4051</v>
      </c>
      <c r="Y89" s="76" t="s">
        <v>4052</v>
      </c>
      <c r="AC89" s="76" t="s">
        <v>4053</v>
      </c>
      <c r="AE89" s="76" t="s">
        <v>4054</v>
      </c>
      <c r="AN89" s="76" t="s">
        <v>4055</v>
      </c>
      <c r="AU89" s="76" t="s">
        <v>4074</v>
      </c>
      <c r="AV89" s="76" t="s">
        <v>4057</v>
      </c>
      <c r="AY89" s="76" t="s">
        <v>4058</v>
      </c>
      <c r="BN89" s="76" t="s">
        <v>4059</v>
      </c>
      <c r="BS89" s="76" t="s">
        <v>4060</v>
      </c>
      <c r="BW89" s="76" t="s">
        <v>4061</v>
      </c>
    </row>
    <row r="90" spans="3:79">
      <c r="C90" s="76"/>
      <c r="H90" s="96" t="s">
        <v>4062</v>
      </c>
      <c r="M90" s="76" t="s">
        <v>4063</v>
      </c>
      <c r="N90" s="76" t="s">
        <v>4064</v>
      </c>
      <c r="O90" s="76" t="s">
        <v>4065</v>
      </c>
      <c r="P90" s="76" t="s">
        <v>4066</v>
      </c>
      <c r="T90" s="76" t="s">
        <v>4067</v>
      </c>
      <c r="U90" s="76" t="s">
        <v>4068</v>
      </c>
      <c r="W90" s="76" t="s">
        <v>4069</v>
      </c>
      <c r="Y90" s="76" t="s">
        <v>4070</v>
      </c>
      <c r="AC90" s="76" t="s">
        <v>4071</v>
      </c>
      <c r="AE90" s="76" t="s">
        <v>4072</v>
      </c>
      <c r="AN90" s="76" t="s">
        <v>4073</v>
      </c>
      <c r="AU90" s="76" t="s">
        <v>4091</v>
      </c>
      <c r="AV90" s="76" t="s">
        <v>4075</v>
      </c>
      <c r="AY90" s="76" t="s">
        <v>4076</v>
      </c>
      <c r="BN90" s="76" t="s">
        <v>4077</v>
      </c>
      <c r="BS90" s="76" t="s">
        <v>4078</v>
      </c>
      <c r="BW90" s="76" t="s">
        <v>4079</v>
      </c>
    </row>
    <row r="91" spans="3:79">
      <c r="C91" s="76"/>
      <c r="H91" s="96" t="s">
        <v>4080</v>
      </c>
      <c r="M91" s="76" t="s">
        <v>4081</v>
      </c>
      <c r="N91" s="76" t="s">
        <v>4082</v>
      </c>
      <c r="P91" s="76" t="s">
        <v>4083</v>
      </c>
      <c r="T91" s="76" t="s">
        <v>4084</v>
      </c>
      <c r="U91" s="76" t="s">
        <v>4085</v>
      </c>
      <c r="W91" s="76" t="s">
        <v>4086</v>
      </c>
      <c r="Y91" s="76" t="s">
        <v>4087</v>
      </c>
      <c r="AC91" s="76" t="s">
        <v>4088</v>
      </c>
      <c r="AE91" s="76" t="s">
        <v>4089</v>
      </c>
      <c r="AN91" s="76" t="s">
        <v>4090</v>
      </c>
      <c r="AU91" s="76" t="s">
        <v>4107</v>
      </c>
      <c r="AV91" s="76" t="s">
        <v>4092</v>
      </c>
      <c r="AY91" s="76" t="s">
        <v>4093</v>
      </c>
      <c r="BN91" s="76" t="s">
        <v>4094</v>
      </c>
      <c r="BS91" s="76" t="s">
        <v>4095</v>
      </c>
      <c r="BW91" s="76" t="s">
        <v>4096</v>
      </c>
    </row>
    <row r="92" spans="3:79">
      <c r="C92" s="76"/>
      <c r="H92" s="96" t="s">
        <v>4097</v>
      </c>
      <c r="M92" s="76" t="s">
        <v>4098</v>
      </c>
      <c r="N92" s="76" t="s">
        <v>4099</v>
      </c>
      <c r="P92" s="76" t="s">
        <v>4100</v>
      </c>
      <c r="T92" s="76" t="s">
        <v>4101</v>
      </c>
      <c r="U92" s="76" t="s">
        <v>4102</v>
      </c>
      <c r="W92" s="76" t="s">
        <v>4103</v>
      </c>
      <c r="Y92" s="76" t="s">
        <v>4104</v>
      </c>
      <c r="AC92" s="76" t="s">
        <v>4105</v>
      </c>
      <c r="AE92" s="76" t="s">
        <v>4106</v>
      </c>
      <c r="AU92" s="76" t="s">
        <v>4122</v>
      </c>
      <c r="AV92" s="76" t="s">
        <v>4108</v>
      </c>
      <c r="AY92" s="76" t="s">
        <v>4109</v>
      </c>
      <c r="BN92" s="76" t="s">
        <v>4110</v>
      </c>
      <c r="BS92" s="76" t="s">
        <v>4111</v>
      </c>
      <c r="BW92" s="76" t="s">
        <v>4112</v>
      </c>
    </row>
    <row r="93" spans="3:79">
      <c r="C93" s="76"/>
      <c r="H93" s="96" t="s">
        <v>4113</v>
      </c>
      <c r="M93" s="76" t="s">
        <v>4114</v>
      </c>
      <c r="N93" s="76" t="s">
        <v>4115</v>
      </c>
      <c r="P93" s="76" t="s">
        <v>4116</v>
      </c>
      <c r="T93" s="76" t="s">
        <v>4117</v>
      </c>
      <c r="U93" s="76" t="s">
        <v>4118</v>
      </c>
      <c r="W93" s="76" t="s">
        <v>4119</v>
      </c>
      <c r="AC93" s="76" t="s">
        <v>4120</v>
      </c>
      <c r="AE93" s="76" t="s">
        <v>4121</v>
      </c>
      <c r="AU93" s="76" t="s">
        <v>4136</v>
      </c>
      <c r="AV93" s="76" t="s">
        <v>4123</v>
      </c>
      <c r="AY93" s="76" t="s">
        <v>4124</v>
      </c>
      <c r="BN93" s="76" t="s">
        <v>4125</v>
      </c>
      <c r="BS93" s="76" t="s">
        <v>4126</v>
      </c>
      <c r="BW93" s="76" t="s">
        <v>4127</v>
      </c>
    </row>
    <row r="94" spans="3:79">
      <c r="C94" s="76"/>
      <c r="H94" s="96" t="s">
        <v>4128</v>
      </c>
      <c r="M94" s="76" t="s">
        <v>4129</v>
      </c>
      <c r="N94" s="76" t="s">
        <v>4130</v>
      </c>
      <c r="P94" s="76" t="s">
        <v>4131</v>
      </c>
      <c r="U94" s="76" t="s">
        <v>4132</v>
      </c>
      <c r="W94" s="76" t="s">
        <v>4133</v>
      </c>
      <c r="AC94" s="76" t="s">
        <v>4134</v>
      </c>
      <c r="AE94" s="76" t="s">
        <v>4135</v>
      </c>
      <c r="AU94" s="76" t="s">
        <v>4150</v>
      </c>
      <c r="AV94" s="76" t="s">
        <v>4137</v>
      </c>
      <c r="AY94" s="76" t="s">
        <v>4138</v>
      </c>
      <c r="BN94" s="76" t="s">
        <v>4139</v>
      </c>
      <c r="BS94" s="76" t="s">
        <v>4140</v>
      </c>
      <c r="BW94" s="76" t="s">
        <v>4141</v>
      </c>
    </row>
    <row r="95" spans="3:79">
      <c r="C95" s="76"/>
      <c r="H95" s="96" t="s">
        <v>4142</v>
      </c>
      <c r="M95" s="76" t="s">
        <v>4143</v>
      </c>
      <c r="N95" s="76" t="s">
        <v>4144</v>
      </c>
      <c r="P95" s="76" t="s">
        <v>4145</v>
      </c>
      <c r="U95" s="76" t="s">
        <v>4146</v>
      </c>
      <c r="W95" s="76" t="s">
        <v>4147</v>
      </c>
      <c r="AC95" s="76" t="s">
        <v>4148</v>
      </c>
      <c r="AE95" s="76" t="s">
        <v>4149</v>
      </c>
      <c r="AU95" s="76" t="s">
        <v>4164</v>
      </c>
      <c r="AV95" s="76" t="s">
        <v>4151</v>
      </c>
      <c r="AY95" s="76" t="s">
        <v>4152</v>
      </c>
      <c r="BN95" s="76" t="s">
        <v>4153</v>
      </c>
      <c r="BS95" s="76" t="s">
        <v>4154</v>
      </c>
      <c r="BW95" s="76" t="s">
        <v>4155</v>
      </c>
    </row>
    <row r="96" spans="3:79">
      <c r="C96" s="76"/>
      <c r="H96" s="96" t="s">
        <v>4156</v>
      </c>
      <c r="M96" s="76" t="s">
        <v>4157</v>
      </c>
      <c r="N96" s="76" t="s">
        <v>4158</v>
      </c>
      <c r="P96" s="76" t="s">
        <v>4159</v>
      </c>
      <c r="U96" s="76" t="s">
        <v>4160</v>
      </c>
      <c r="W96" s="76" t="s">
        <v>4161</v>
      </c>
      <c r="AC96" s="76" t="s">
        <v>4162</v>
      </c>
      <c r="AE96" s="76" t="s">
        <v>4163</v>
      </c>
      <c r="AU96" s="76" t="s">
        <v>4178</v>
      </c>
      <c r="AV96" s="76" t="s">
        <v>4165</v>
      </c>
      <c r="AY96" s="76" t="s">
        <v>4166</v>
      </c>
      <c r="BN96" s="76" t="s">
        <v>4167</v>
      </c>
      <c r="BS96" s="76" t="s">
        <v>4168</v>
      </c>
      <c r="BW96" s="76" t="s">
        <v>4169</v>
      </c>
    </row>
    <row r="97" spans="3:75">
      <c r="C97" s="76"/>
      <c r="H97" s="96" t="s">
        <v>4170</v>
      </c>
      <c r="M97" s="76" t="s">
        <v>4171</v>
      </c>
      <c r="N97" s="76" t="s">
        <v>4172</v>
      </c>
      <c r="P97" s="76" t="s">
        <v>4173</v>
      </c>
      <c r="U97" s="76" t="s">
        <v>4174</v>
      </c>
      <c r="W97" s="76" t="s">
        <v>4175</v>
      </c>
      <c r="AC97" s="76" t="s">
        <v>4176</v>
      </c>
      <c r="AE97" s="76" t="s">
        <v>4177</v>
      </c>
      <c r="AU97" s="76" t="s">
        <v>4192</v>
      </c>
      <c r="AV97" s="76" t="s">
        <v>4179</v>
      </c>
      <c r="AY97" s="76" t="s">
        <v>4180</v>
      </c>
      <c r="BN97" s="76" t="s">
        <v>4181</v>
      </c>
      <c r="BS97" s="76" t="s">
        <v>4182</v>
      </c>
      <c r="BW97" s="76" t="s">
        <v>4183</v>
      </c>
    </row>
    <row r="98" spans="3:75">
      <c r="C98" s="76"/>
      <c r="H98" s="96" t="s">
        <v>4184</v>
      </c>
      <c r="M98" s="76" t="s">
        <v>4185</v>
      </c>
      <c r="N98" s="76" t="s">
        <v>4186</v>
      </c>
      <c r="P98" s="76" t="s">
        <v>4187</v>
      </c>
      <c r="U98" s="76" t="s">
        <v>4188</v>
      </c>
      <c r="W98" s="76" t="s">
        <v>4189</v>
      </c>
      <c r="AC98" s="76" t="s">
        <v>4190</v>
      </c>
      <c r="AE98" s="76" t="s">
        <v>4191</v>
      </c>
      <c r="AU98" s="76" t="s">
        <v>4206</v>
      </c>
      <c r="AV98" s="76" t="s">
        <v>4193</v>
      </c>
      <c r="AY98" s="76" t="s">
        <v>4194</v>
      </c>
      <c r="BN98" s="76" t="s">
        <v>4195</v>
      </c>
      <c r="BS98" s="76" t="s">
        <v>4196</v>
      </c>
      <c r="BW98" s="76" t="s">
        <v>4197</v>
      </c>
    </row>
    <row r="99" spans="3:75">
      <c r="C99" s="76"/>
      <c r="H99" s="96" t="s">
        <v>4198</v>
      </c>
      <c r="M99" s="76" t="s">
        <v>4199</v>
      </c>
      <c r="N99" s="76" t="s">
        <v>4200</v>
      </c>
      <c r="P99" s="76" t="s">
        <v>4201</v>
      </c>
      <c r="U99" s="76" t="s">
        <v>4202</v>
      </c>
      <c r="W99" s="76" t="s">
        <v>4203</v>
      </c>
      <c r="AC99" s="76" t="s">
        <v>4204</v>
      </c>
      <c r="AE99" s="76" t="s">
        <v>4205</v>
      </c>
      <c r="AU99" s="76" t="s">
        <v>4219</v>
      </c>
      <c r="AY99" s="76" t="s">
        <v>4207</v>
      </c>
      <c r="BN99" s="76" t="s">
        <v>4208</v>
      </c>
      <c r="BS99" s="76" t="s">
        <v>4209</v>
      </c>
      <c r="BW99" s="76" t="s">
        <v>4210</v>
      </c>
    </row>
    <row r="100" spans="3:75">
      <c r="C100" s="76"/>
      <c r="H100" s="96" t="s">
        <v>4211</v>
      </c>
      <c r="M100" s="76" t="s">
        <v>4212</v>
      </c>
      <c r="N100" s="76" t="s">
        <v>4213</v>
      </c>
      <c r="P100" s="76" t="s">
        <v>4214</v>
      </c>
      <c r="U100" s="76" t="s">
        <v>4215</v>
      </c>
      <c r="W100" s="76" t="s">
        <v>4216</v>
      </c>
      <c r="AC100" s="76" t="s">
        <v>4217</v>
      </c>
      <c r="AE100" s="76" t="s">
        <v>4218</v>
      </c>
      <c r="AU100" s="76" t="s">
        <v>4232</v>
      </c>
      <c r="AY100" s="76" t="s">
        <v>4220</v>
      </c>
      <c r="BN100" s="76" t="s">
        <v>4221</v>
      </c>
      <c r="BS100" s="76" t="s">
        <v>4222</v>
      </c>
      <c r="BW100" s="76" t="s">
        <v>4223</v>
      </c>
    </row>
    <row r="101" spans="3:75">
      <c r="C101" s="76"/>
      <c r="H101" s="96" t="s">
        <v>4224</v>
      </c>
      <c r="M101" s="76" t="s">
        <v>4225</v>
      </c>
      <c r="N101" s="76" t="s">
        <v>4226</v>
      </c>
      <c r="P101" s="76" t="s">
        <v>4227</v>
      </c>
      <c r="U101" s="76" t="s">
        <v>4228</v>
      </c>
      <c r="W101" s="76" t="s">
        <v>4229</v>
      </c>
      <c r="AC101" s="76" t="s">
        <v>4230</v>
      </c>
      <c r="AE101" s="76" t="s">
        <v>4231</v>
      </c>
      <c r="AU101" s="76" t="s">
        <v>4245</v>
      </c>
      <c r="AY101" s="76" t="s">
        <v>4233</v>
      </c>
      <c r="BN101" s="76" t="s">
        <v>4234</v>
      </c>
      <c r="BS101" s="76" t="s">
        <v>4235</v>
      </c>
      <c r="BW101" s="76" t="s">
        <v>4236</v>
      </c>
    </row>
    <row r="102" spans="3:75">
      <c r="C102" s="76"/>
      <c r="H102" s="96" t="s">
        <v>4237</v>
      </c>
      <c r="M102" s="76" t="s">
        <v>4238</v>
      </c>
      <c r="N102" s="76" t="s">
        <v>4239</v>
      </c>
      <c r="P102" s="76" t="s">
        <v>4240</v>
      </c>
      <c r="U102" s="76" t="s">
        <v>4241</v>
      </c>
      <c r="W102" s="76" t="s">
        <v>4242</v>
      </c>
      <c r="AC102" s="76" t="s">
        <v>4243</v>
      </c>
      <c r="AE102" s="76" t="s">
        <v>4244</v>
      </c>
      <c r="AU102" s="76" t="s">
        <v>4258</v>
      </c>
      <c r="AY102" s="76" t="s">
        <v>4246</v>
      </c>
      <c r="BN102" s="76" t="s">
        <v>4247</v>
      </c>
      <c r="BS102" s="76" t="s">
        <v>4248</v>
      </c>
      <c r="BW102" s="76" t="s">
        <v>4249</v>
      </c>
    </row>
    <row r="103" spans="3:75">
      <c r="C103" s="76"/>
      <c r="H103" s="96" t="s">
        <v>4250</v>
      </c>
      <c r="M103" s="76" t="s">
        <v>4251</v>
      </c>
      <c r="N103" s="76" t="s">
        <v>4252</v>
      </c>
      <c r="P103" s="76" t="s">
        <v>4253</v>
      </c>
      <c r="U103" s="76" t="s">
        <v>4254</v>
      </c>
      <c r="W103" s="76" t="s">
        <v>4255</v>
      </c>
      <c r="AC103" s="76" t="s">
        <v>4256</v>
      </c>
      <c r="AE103" s="76" t="s">
        <v>4257</v>
      </c>
      <c r="AU103" s="76" t="s">
        <v>4271</v>
      </c>
      <c r="AY103" s="76" t="s">
        <v>4259</v>
      </c>
      <c r="BN103" s="76" t="s">
        <v>4260</v>
      </c>
      <c r="BS103" s="76" t="s">
        <v>4261</v>
      </c>
      <c r="BW103" s="76" t="s">
        <v>4262</v>
      </c>
    </row>
    <row r="104" spans="3:75">
      <c r="C104" s="76"/>
      <c r="H104" s="96" t="s">
        <v>4263</v>
      </c>
      <c r="M104" s="76" t="s">
        <v>4264</v>
      </c>
      <c r="N104" s="76" t="s">
        <v>4265</v>
      </c>
      <c r="P104" s="76" t="s">
        <v>4266</v>
      </c>
      <c r="U104" s="76" t="s">
        <v>4267</v>
      </c>
      <c r="W104" s="76" t="s">
        <v>4268</v>
      </c>
      <c r="AC104" s="76" t="s">
        <v>4269</v>
      </c>
      <c r="AE104" s="76" t="s">
        <v>4270</v>
      </c>
      <c r="AU104" s="76" t="s">
        <v>4284</v>
      </c>
      <c r="AY104" s="76" t="s">
        <v>4272</v>
      </c>
      <c r="BN104" s="76" t="s">
        <v>4273</v>
      </c>
      <c r="BS104" s="76" t="s">
        <v>4274</v>
      </c>
      <c r="BW104" s="76" t="s">
        <v>4275</v>
      </c>
    </row>
    <row r="105" spans="3:75">
      <c r="C105" s="76"/>
      <c r="H105" s="96" t="s">
        <v>4276</v>
      </c>
      <c r="M105" s="76" t="s">
        <v>4277</v>
      </c>
      <c r="N105" s="76" t="s">
        <v>4278</v>
      </c>
      <c r="P105" s="76" t="s">
        <v>4279</v>
      </c>
      <c r="U105" s="76" t="s">
        <v>4280</v>
      </c>
      <c r="W105" s="76" t="s">
        <v>4281</v>
      </c>
      <c r="AC105" s="76" t="s">
        <v>4282</v>
      </c>
      <c r="AE105" s="76" t="s">
        <v>4283</v>
      </c>
      <c r="AU105" s="76" t="s">
        <v>4297</v>
      </c>
      <c r="AY105" s="76" t="s">
        <v>4285</v>
      </c>
      <c r="BN105" s="76" t="s">
        <v>4286</v>
      </c>
      <c r="BS105" s="76" t="s">
        <v>4287</v>
      </c>
      <c r="BW105" s="76" t="s">
        <v>4288</v>
      </c>
    </row>
    <row r="106" spans="3:75">
      <c r="C106" s="76"/>
      <c r="H106" s="96" t="s">
        <v>4289</v>
      </c>
      <c r="M106" s="76" t="s">
        <v>4290</v>
      </c>
      <c r="N106" s="76" t="s">
        <v>4291</v>
      </c>
      <c r="P106" s="76" t="s">
        <v>4292</v>
      </c>
      <c r="U106" s="76" t="s">
        <v>4293</v>
      </c>
      <c r="W106" s="76" t="s">
        <v>4294</v>
      </c>
      <c r="AC106" s="76" t="s">
        <v>4295</v>
      </c>
      <c r="AE106" s="76" t="s">
        <v>4296</v>
      </c>
      <c r="AU106" s="76" t="s">
        <v>4310</v>
      </c>
      <c r="AY106" s="76" t="s">
        <v>4298</v>
      </c>
      <c r="BN106" s="76" t="s">
        <v>4299</v>
      </c>
      <c r="BS106" s="76" t="s">
        <v>4300</v>
      </c>
      <c r="BW106" s="76" t="s">
        <v>4301</v>
      </c>
    </row>
    <row r="107" spans="3:75">
      <c r="C107" s="76"/>
      <c r="H107" s="96" t="s">
        <v>4302</v>
      </c>
      <c r="M107" s="76" t="s">
        <v>4303</v>
      </c>
      <c r="N107" s="76" t="s">
        <v>4304</v>
      </c>
      <c r="P107" s="76" t="s">
        <v>4305</v>
      </c>
      <c r="U107" s="76" t="s">
        <v>4306</v>
      </c>
      <c r="W107" s="76" t="s">
        <v>4307</v>
      </c>
      <c r="AC107" s="76" t="s">
        <v>4308</v>
      </c>
      <c r="AE107" s="76" t="s">
        <v>4309</v>
      </c>
      <c r="AU107" s="76" t="s">
        <v>4323</v>
      </c>
      <c r="AY107" s="76" t="s">
        <v>4311</v>
      </c>
      <c r="BN107" s="76" t="s">
        <v>4312</v>
      </c>
      <c r="BS107" s="76" t="s">
        <v>4313</v>
      </c>
      <c r="BW107" s="76" t="s">
        <v>4314</v>
      </c>
    </row>
    <row r="108" spans="3:75">
      <c r="C108" s="76"/>
      <c r="H108" s="96" t="s">
        <v>4315</v>
      </c>
      <c r="M108" s="76" t="s">
        <v>4316</v>
      </c>
      <c r="N108" s="76" t="s">
        <v>4317</v>
      </c>
      <c r="P108" s="76" t="s">
        <v>4318</v>
      </c>
      <c r="U108" s="76" t="s">
        <v>4319</v>
      </c>
      <c r="W108" s="76" t="s">
        <v>4320</v>
      </c>
      <c r="AC108" s="76" t="s">
        <v>4321</v>
      </c>
      <c r="AE108" s="76" t="s">
        <v>4322</v>
      </c>
      <c r="AU108" s="76" t="s">
        <v>4336</v>
      </c>
      <c r="AY108" s="76" t="s">
        <v>4324</v>
      </c>
      <c r="BN108" s="76" t="s">
        <v>4325</v>
      </c>
      <c r="BS108" s="76" t="s">
        <v>4326</v>
      </c>
      <c r="BW108" s="76" t="s">
        <v>4327</v>
      </c>
    </row>
    <row r="109" spans="3:75">
      <c r="C109" s="76"/>
      <c r="H109" s="96" t="s">
        <v>4328</v>
      </c>
      <c r="M109" s="76" t="s">
        <v>4329</v>
      </c>
      <c r="N109" s="76" t="s">
        <v>4330</v>
      </c>
      <c r="P109" s="76" t="s">
        <v>4331</v>
      </c>
      <c r="U109" s="76" t="s">
        <v>4332</v>
      </c>
      <c r="W109" s="76" t="s">
        <v>4333</v>
      </c>
      <c r="AC109" s="76" t="s">
        <v>4334</v>
      </c>
      <c r="AE109" s="76" t="s">
        <v>4335</v>
      </c>
      <c r="AU109" s="76" t="s">
        <v>4349</v>
      </c>
      <c r="AY109" s="76" t="s">
        <v>4337</v>
      </c>
      <c r="BN109" s="76" t="s">
        <v>4338</v>
      </c>
      <c r="BS109" s="76" t="s">
        <v>4339</v>
      </c>
      <c r="BW109" s="76" t="s">
        <v>4340</v>
      </c>
    </row>
    <row r="110" spans="3:75">
      <c r="C110" s="76"/>
      <c r="H110" s="96" t="s">
        <v>4341</v>
      </c>
      <c r="M110" s="76" t="s">
        <v>4342</v>
      </c>
      <c r="N110" s="76" t="s">
        <v>4343</v>
      </c>
      <c r="P110" s="76" t="s">
        <v>4344</v>
      </c>
      <c r="U110" s="76" t="s">
        <v>4345</v>
      </c>
      <c r="W110" s="76" t="s">
        <v>4346</v>
      </c>
      <c r="AC110" s="76" t="s">
        <v>4347</v>
      </c>
      <c r="AE110" s="76" t="s">
        <v>4348</v>
      </c>
      <c r="AU110" s="76" t="s">
        <v>4362</v>
      </c>
      <c r="AY110" s="76" t="s">
        <v>4350</v>
      </c>
      <c r="BN110" s="76" t="s">
        <v>4351</v>
      </c>
      <c r="BS110" s="76" t="s">
        <v>4352</v>
      </c>
      <c r="BW110" s="76" t="s">
        <v>4353</v>
      </c>
    </row>
    <row r="111" spans="3:75">
      <c r="C111" s="76"/>
      <c r="H111" s="96" t="s">
        <v>4354</v>
      </c>
      <c r="M111" s="76" t="s">
        <v>4355</v>
      </c>
      <c r="N111" s="76" t="s">
        <v>4356</v>
      </c>
      <c r="P111" s="76" t="s">
        <v>4357</v>
      </c>
      <c r="U111" s="76" t="s">
        <v>4358</v>
      </c>
      <c r="W111" s="76" t="s">
        <v>4359</v>
      </c>
      <c r="AC111" s="76" t="s">
        <v>4360</v>
      </c>
      <c r="AE111" s="76" t="s">
        <v>4361</v>
      </c>
      <c r="AU111" s="76" t="s">
        <v>4375</v>
      </c>
      <c r="AY111" s="76" t="s">
        <v>4363</v>
      </c>
      <c r="BN111" s="76" t="s">
        <v>4364</v>
      </c>
      <c r="BS111" s="76" t="s">
        <v>4365</v>
      </c>
      <c r="BW111" s="76" t="s">
        <v>4366</v>
      </c>
    </row>
    <row r="112" spans="3:75">
      <c r="C112" s="76"/>
      <c r="H112" s="96" t="s">
        <v>4367</v>
      </c>
      <c r="M112" s="76" t="s">
        <v>4368</v>
      </c>
      <c r="N112" s="76" t="s">
        <v>4369</v>
      </c>
      <c r="P112" s="76" t="s">
        <v>4370</v>
      </c>
      <c r="U112" s="76" t="s">
        <v>4371</v>
      </c>
      <c r="W112" s="76" t="s">
        <v>4372</v>
      </c>
      <c r="AC112" s="76" t="s">
        <v>4373</v>
      </c>
      <c r="AE112" s="76" t="s">
        <v>4374</v>
      </c>
      <c r="AU112" s="76" t="s">
        <v>4388</v>
      </c>
      <c r="AY112" s="76" t="s">
        <v>4376</v>
      </c>
      <c r="BN112" s="76" t="s">
        <v>4377</v>
      </c>
      <c r="BS112" s="76" t="s">
        <v>4378</v>
      </c>
      <c r="BW112" s="76" t="s">
        <v>4379</v>
      </c>
    </row>
    <row r="113" spans="3:75">
      <c r="C113" s="76"/>
      <c r="H113" s="96" t="s">
        <v>4380</v>
      </c>
      <c r="M113" s="76" t="s">
        <v>4381</v>
      </c>
      <c r="N113" s="76" t="s">
        <v>4382</v>
      </c>
      <c r="P113" s="76" t="s">
        <v>4383</v>
      </c>
      <c r="U113" s="76" t="s">
        <v>4384</v>
      </c>
      <c r="W113" s="76" t="s">
        <v>4385</v>
      </c>
      <c r="AC113" s="76" t="s">
        <v>4386</v>
      </c>
      <c r="AE113" s="76" t="s">
        <v>4387</v>
      </c>
      <c r="AU113" s="76" t="s">
        <v>4401</v>
      </c>
      <c r="AY113" s="76" t="s">
        <v>4389</v>
      </c>
      <c r="BN113" s="76" t="s">
        <v>4390</v>
      </c>
      <c r="BS113" s="76" t="s">
        <v>4391</v>
      </c>
      <c r="BW113" s="76" t="s">
        <v>4392</v>
      </c>
    </row>
    <row r="114" spans="3:75">
      <c r="C114" s="76"/>
      <c r="H114" s="96" t="s">
        <v>4393</v>
      </c>
      <c r="M114" s="76" t="s">
        <v>4394</v>
      </c>
      <c r="N114" s="76" t="s">
        <v>4395</v>
      </c>
      <c r="P114" s="76" t="s">
        <v>4396</v>
      </c>
      <c r="U114" s="76" t="s">
        <v>4397</v>
      </c>
      <c r="W114" s="76" t="s">
        <v>4398</v>
      </c>
      <c r="AC114" s="76" t="s">
        <v>4399</v>
      </c>
      <c r="AE114" s="76" t="s">
        <v>4400</v>
      </c>
      <c r="AU114" s="76" t="s">
        <v>4414</v>
      </c>
      <c r="AY114" s="76" t="s">
        <v>4402</v>
      </c>
      <c r="BN114" s="76" t="s">
        <v>4403</v>
      </c>
      <c r="BS114" s="76" t="s">
        <v>4404</v>
      </c>
      <c r="BW114" s="76" t="s">
        <v>4405</v>
      </c>
    </row>
    <row r="115" spans="3:75">
      <c r="C115" s="76"/>
      <c r="H115" s="96" t="s">
        <v>4406</v>
      </c>
      <c r="M115" s="76" t="s">
        <v>4407</v>
      </c>
      <c r="N115" s="76" t="s">
        <v>4408</v>
      </c>
      <c r="P115" s="76" t="s">
        <v>4409</v>
      </c>
      <c r="U115" s="76" t="s">
        <v>4410</v>
      </c>
      <c r="W115" s="76" t="s">
        <v>4411</v>
      </c>
      <c r="AC115" s="76" t="s">
        <v>4412</v>
      </c>
      <c r="AE115" s="76" t="s">
        <v>4413</v>
      </c>
      <c r="AU115" s="76" t="s">
        <v>4426</v>
      </c>
      <c r="BN115" s="76" t="s">
        <v>4415</v>
      </c>
      <c r="BS115" s="76" t="s">
        <v>4416</v>
      </c>
      <c r="BW115" s="76" t="s">
        <v>4417</v>
      </c>
    </row>
    <row r="116" spans="3:75">
      <c r="C116" s="76"/>
      <c r="H116" s="96" t="s">
        <v>4418</v>
      </c>
      <c r="M116" s="76" t="s">
        <v>4419</v>
      </c>
      <c r="N116" s="76" t="s">
        <v>4420</v>
      </c>
      <c r="P116" s="76" t="s">
        <v>4421</v>
      </c>
      <c r="U116" s="76" t="s">
        <v>4422</v>
      </c>
      <c r="W116" s="76" t="s">
        <v>4423</v>
      </c>
      <c r="AC116" s="76" t="s">
        <v>4424</v>
      </c>
      <c r="AE116" s="76" t="s">
        <v>4425</v>
      </c>
      <c r="AU116" s="76" t="s">
        <v>4438</v>
      </c>
      <c r="BN116" s="76" t="s">
        <v>4427</v>
      </c>
      <c r="BS116" s="76" t="s">
        <v>4428</v>
      </c>
      <c r="BW116" s="76" t="s">
        <v>4429</v>
      </c>
    </row>
    <row r="117" spans="3:75">
      <c r="C117" s="76"/>
      <c r="H117" s="96" t="s">
        <v>4430</v>
      </c>
      <c r="M117" s="76" t="s">
        <v>4431</v>
      </c>
      <c r="N117" s="76" t="s">
        <v>4432</v>
      </c>
      <c r="P117" s="76" t="s">
        <v>4433</v>
      </c>
      <c r="U117" s="76" t="s">
        <v>4434</v>
      </c>
      <c r="W117" s="76" t="s">
        <v>4435</v>
      </c>
      <c r="AC117" s="76" t="s">
        <v>4436</v>
      </c>
      <c r="AE117" s="76" t="s">
        <v>4437</v>
      </c>
      <c r="AU117" s="76" t="s">
        <v>4450</v>
      </c>
      <c r="BN117" s="76" t="s">
        <v>4439</v>
      </c>
      <c r="BS117" s="76" t="s">
        <v>4440</v>
      </c>
      <c r="BW117" s="76" t="s">
        <v>4441</v>
      </c>
    </row>
    <row r="118" spans="3:75">
      <c r="C118" s="76"/>
      <c r="H118" s="96" t="s">
        <v>4442</v>
      </c>
      <c r="M118" s="76" t="s">
        <v>4443</v>
      </c>
      <c r="N118" s="76" t="s">
        <v>4444</v>
      </c>
      <c r="P118" s="76" t="s">
        <v>4445</v>
      </c>
      <c r="U118" s="76" t="s">
        <v>4446</v>
      </c>
      <c r="W118" s="76" t="s">
        <v>4447</v>
      </c>
      <c r="AC118" s="76" t="s">
        <v>4448</v>
      </c>
      <c r="AE118" s="76" t="s">
        <v>4449</v>
      </c>
      <c r="AU118" s="76" t="s">
        <v>4462</v>
      </c>
      <c r="BN118" s="76" t="s">
        <v>4451</v>
      </c>
      <c r="BS118" s="76" t="s">
        <v>4452</v>
      </c>
      <c r="BW118" s="76" t="s">
        <v>4453</v>
      </c>
    </row>
    <row r="119" spans="3:75">
      <c r="C119" s="76"/>
      <c r="H119" s="96" t="s">
        <v>4454</v>
      </c>
      <c r="M119" s="76" t="s">
        <v>4455</v>
      </c>
      <c r="N119" s="76" t="s">
        <v>4456</v>
      </c>
      <c r="P119" s="76" t="s">
        <v>4457</v>
      </c>
      <c r="U119" s="76" t="s">
        <v>4458</v>
      </c>
      <c r="W119" s="76" t="s">
        <v>4459</v>
      </c>
      <c r="AC119" s="76" t="s">
        <v>4460</v>
      </c>
      <c r="AE119" s="76" t="s">
        <v>4461</v>
      </c>
      <c r="AU119" s="76" t="s">
        <v>4473</v>
      </c>
      <c r="BN119" s="76" t="s">
        <v>4463</v>
      </c>
      <c r="BS119" s="76" t="s">
        <v>4464</v>
      </c>
      <c r="BW119" s="76" t="s">
        <v>4465</v>
      </c>
    </row>
    <row r="120" spans="3:75">
      <c r="C120" s="76"/>
      <c r="H120" s="96" t="s">
        <v>4466</v>
      </c>
      <c r="M120" s="76" t="s">
        <v>4467</v>
      </c>
      <c r="N120" s="76" t="s">
        <v>4468</v>
      </c>
      <c r="P120" s="76" t="s">
        <v>4469</v>
      </c>
      <c r="U120" s="76" t="s">
        <v>4470</v>
      </c>
      <c r="W120" s="76" t="s">
        <v>4471</v>
      </c>
      <c r="AE120" s="76" t="s">
        <v>4472</v>
      </c>
      <c r="AU120" s="76" t="s">
        <v>4484</v>
      </c>
      <c r="BN120" s="76" t="s">
        <v>4474</v>
      </c>
      <c r="BS120" s="76" t="s">
        <v>4475</v>
      </c>
      <c r="BW120" s="76" t="s">
        <v>4476</v>
      </c>
    </row>
    <row r="121" spans="3:75">
      <c r="C121" s="76"/>
      <c r="H121" s="96" t="s">
        <v>4477</v>
      </c>
      <c r="M121" s="76" t="s">
        <v>4478</v>
      </c>
      <c r="N121" s="76" t="s">
        <v>4479</v>
      </c>
      <c r="P121" s="76" t="s">
        <v>4480</v>
      </c>
      <c r="U121" s="76" t="s">
        <v>4481</v>
      </c>
      <c r="W121" s="76" t="s">
        <v>4482</v>
      </c>
      <c r="AE121" s="76" t="s">
        <v>4483</v>
      </c>
      <c r="AU121" s="76" t="s">
        <v>4494</v>
      </c>
      <c r="BN121" s="76" t="s">
        <v>4485</v>
      </c>
      <c r="BS121" s="76" t="s">
        <v>4486</v>
      </c>
      <c r="BW121" s="76" t="s">
        <v>4487</v>
      </c>
    </row>
    <row r="122" spans="3:75">
      <c r="C122" s="76"/>
      <c r="H122" s="96" t="s">
        <v>4488</v>
      </c>
      <c r="M122" s="76" t="s">
        <v>4489</v>
      </c>
      <c r="N122" s="76" t="s">
        <v>4490</v>
      </c>
      <c r="P122" s="76" t="s">
        <v>4491</v>
      </c>
      <c r="U122" s="76" t="s">
        <v>4492</v>
      </c>
      <c r="AE122" s="76" t="s">
        <v>4493</v>
      </c>
      <c r="AU122" s="76" t="s">
        <v>4504</v>
      </c>
      <c r="BN122" s="76" t="s">
        <v>4495</v>
      </c>
      <c r="BS122" s="76" t="s">
        <v>4496</v>
      </c>
      <c r="BW122" s="76" t="s">
        <v>4497</v>
      </c>
    </row>
    <row r="123" spans="3:75">
      <c r="C123" s="76"/>
      <c r="H123" s="96" t="s">
        <v>4498</v>
      </c>
      <c r="M123" s="76" t="s">
        <v>4499</v>
      </c>
      <c r="N123" s="76" t="s">
        <v>4500</v>
      </c>
      <c r="P123" s="76" t="s">
        <v>4501</v>
      </c>
      <c r="U123" s="76" t="s">
        <v>4502</v>
      </c>
      <c r="AE123" s="76" t="s">
        <v>4503</v>
      </c>
      <c r="AU123" s="76" t="s">
        <v>4514</v>
      </c>
      <c r="BN123" s="76" t="s">
        <v>4505</v>
      </c>
      <c r="BS123" s="76" t="s">
        <v>4506</v>
      </c>
      <c r="BW123" s="76" t="s">
        <v>4507</v>
      </c>
    </row>
    <row r="124" spans="3:75">
      <c r="C124" s="76"/>
      <c r="H124" s="96" t="s">
        <v>4508</v>
      </c>
      <c r="M124" s="76" t="s">
        <v>4509</v>
      </c>
      <c r="N124" s="76" t="s">
        <v>4510</v>
      </c>
      <c r="P124" s="76" t="s">
        <v>4511</v>
      </c>
      <c r="U124" s="76" t="s">
        <v>4512</v>
      </c>
      <c r="AE124" s="76" t="s">
        <v>4513</v>
      </c>
      <c r="AU124" s="76" t="s">
        <v>4524</v>
      </c>
      <c r="BN124" s="76" t="s">
        <v>4515</v>
      </c>
      <c r="BS124" s="76" t="s">
        <v>4516</v>
      </c>
      <c r="BW124" s="76" t="s">
        <v>4517</v>
      </c>
    </row>
    <row r="125" spans="3:75">
      <c r="C125" s="76"/>
      <c r="H125" s="96" t="s">
        <v>4518</v>
      </c>
      <c r="M125" s="76" t="s">
        <v>4519</v>
      </c>
      <c r="N125" s="76" t="s">
        <v>4520</v>
      </c>
      <c r="P125" s="76" t="s">
        <v>4521</v>
      </c>
      <c r="U125" s="76" t="s">
        <v>4522</v>
      </c>
      <c r="AE125" s="76" t="s">
        <v>4523</v>
      </c>
      <c r="AU125" s="76" t="s">
        <v>4533</v>
      </c>
      <c r="BS125" s="76" t="s">
        <v>4525</v>
      </c>
      <c r="BW125" s="76" t="s">
        <v>4526</v>
      </c>
    </row>
    <row r="126" spans="3:75">
      <c r="C126" s="76"/>
      <c r="H126" s="96" t="s">
        <v>4527</v>
      </c>
      <c r="M126" s="76" t="s">
        <v>4528</v>
      </c>
      <c r="N126" s="76" t="s">
        <v>4529</v>
      </c>
      <c r="P126" s="76" t="s">
        <v>4530</v>
      </c>
      <c r="U126" s="76" t="s">
        <v>4531</v>
      </c>
      <c r="AE126" s="76" t="s">
        <v>4532</v>
      </c>
      <c r="AU126" s="76" t="s">
        <v>4542</v>
      </c>
      <c r="BS126" s="76" t="s">
        <v>4534</v>
      </c>
      <c r="BW126" s="76" t="s">
        <v>4535</v>
      </c>
    </row>
    <row r="127" spans="3:75">
      <c r="C127" s="76"/>
      <c r="H127" s="96" t="s">
        <v>4536</v>
      </c>
      <c r="M127" s="76" t="s">
        <v>4537</v>
      </c>
      <c r="N127" s="76" t="s">
        <v>4538</v>
      </c>
      <c r="P127" s="76" t="s">
        <v>4539</v>
      </c>
      <c r="U127" s="76" t="s">
        <v>4540</v>
      </c>
      <c r="AE127" s="76" t="s">
        <v>4541</v>
      </c>
      <c r="AU127" s="76" t="s">
        <v>4551</v>
      </c>
      <c r="BS127" s="76" t="s">
        <v>4543</v>
      </c>
      <c r="BW127" s="76" t="s">
        <v>4544</v>
      </c>
    </row>
    <row r="128" spans="3:75">
      <c r="C128" s="76"/>
      <c r="H128" s="96" t="s">
        <v>4545</v>
      </c>
      <c r="M128" s="76" t="s">
        <v>4546</v>
      </c>
      <c r="N128" s="76" t="s">
        <v>4547</v>
      </c>
      <c r="P128" s="76" t="s">
        <v>4548</v>
      </c>
      <c r="U128" s="76" t="s">
        <v>4549</v>
      </c>
      <c r="AE128" s="76" t="s">
        <v>4550</v>
      </c>
      <c r="AU128" s="76" t="s">
        <v>4560</v>
      </c>
      <c r="BS128" s="76" t="s">
        <v>4552</v>
      </c>
      <c r="BW128" s="76" t="s">
        <v>4553</v>
      </c>
    </row>
    <row r="129" spans="3:75">
      <c r="C129" s="76"/>
      <c r="H129" s="96" t="s">
        <v>4554</v>
      </c>
      <c r="M129" s="76" t="s">
        <v>4555</v>
      </c>
      <c r="N129" s="76" t="s">
        <v>4556</v>
      </c>
      <c r="P129" s="76" t="s">
        <v>4557</v>
      </c>
      <c r="U129" s="76" t="s">
        <v>4558</v>
      </c>
      <c r="AE129" s="76" t="s">
        <v>4559</v>
      </c>
      <c r="AU129" s="76" t="s">
        <v>4569</v>
      </c>
      <c r="BS129" s="76" t="s">
        <v>4561</v>
      </c>
      <c r="BW129" s="76" t="s">
        <v>4562</v>
      </c>
    </row>
    <row r="130" spans="3:75">
      <c r="C130" s="76"/>
      <c r="H130" s="96" t="s">
        <v>4563</v>
      </c>
      <c r="M130" s="76" t="s">
        <v>4564</v>
      </c>
      <c r="N130" s="76" t="s">
        <v>4565</v>
      </c>
      <c r="P130" s="76" t="s">
        <v>4566</v>
      </c>
      <c r="U130" s="76" t="s">
        <v>4567</v>
      </c>
      <c r="AE130" s="76" t="s">
        <v>4568</v>
      </c>
      <c r="AU130" s="76" t="s">
        <v>4578</v>
      </c>
      <c r="BS130" s="76" t="s">
        <v>4570</v>
      </c>
      <c r="BW130" s="76" t="s">
        <v>4571</v>
      </c>
    </row>
    <row r="131" spans="3:75">
      <c r="C131" s="76"/>
      <c r="H131" s="96" t="s">
        <v>4572</v>
      </c>
      <c r="M131" s="76" t="s">
        <v>4573</v>
      </c>
      <c r="N131" s="76" t="s">
        <v>4574</v>
      </c>
      <c r="P131" s="76" t="s">
        <v>4575</v>
      </c>
      <c r="U131" s="76" t="s">
        <v>4576</v>
      </c>
      <c r="AE131" s="76" t="s">
        <v>4577</v>
      </c>
      <c r="AU131" s="76" t="s">
        <v>4587</v>
      </c>
      <c r="BS131" s="76" t="s">
        <v>4579</v>
      </c>
      <c r="BW131" s="76" t="s">
        <v>4580</v>
      </c>
    </row>
    <row r="132" spans="3:75">
      <c r="C132" s="76"/>
      <c r="H132" s="96" t="s">
        <v>4581</v>
      </c>
      <c r="M132" s="76" t="s">
        <v>4582</v>
      </c>
      <c r="N132" s="76" t="s">
        <v>4583</v>
      </c>
      <c r="P132" s="76" t="s">
        <v>4584</v>
      </c>
      <c r="U132" s="76" t="s">
        <v>4585</v>
      </c>
      <c r="AE132" s="76" t="s">
        <v>4586</v>
      </c>
      <c r="AU132" s="76" t="s">
        <v>4595</v>
      </c>
      <c r="BW132" s="76" t="s">
        <v>4588</v>
      </c>
    </row>
    <row r="133" spans="3:75">
      <c r="C133" s="76"/>
      <c r="H133" s="96" t="s">
        <v>4589</v>
      </c>
      <c r="M133" s="76" t="s">
        <v>4590</v>
      </c>
      <c r="N133" s="76" t="s">
        <v>4591</v>
      </c>
      <c r="P133" s="76" t="s">
        <v>4592</v>
      </c>
      <c r="U133" s="76" t="s">
        <v>4593</v>
      </c>
      <c r="AE133" s="76" t="s">
        <v>4594</v>
      </c>
      <c r="AU133" s="76" t="s">
        <v>4603</v>
      </c>
      <c r="BW133" s="76" t="s">
        <v>4596</v>
      </c>
    </row>
    <row r="134" spans="3:75">
      <c r="C134" s="76"/>
      <c r="H134" s="96" t="s">
        <v>4597</v>
      </c>
      <c r="M134" s="76" t="s">
        <v>4598</v>
      </c>
      <c r="N134" s="76" t="s">
        <v>4599</v>
      </c>
      <c r="P134" s="76" t="s">
        <v>4600</v>
      </c>
      <c r="U134" s="76" t="s">
        <v>4601</v>
      </c>
      <c r="AE134" s="76" t="s">
        <v>4602</v>
      </c>
      <c r="AU134" s="76" t="s">
        <v>4611</v>
      </c>
      <c r="BW134" s="76" t="s">
        <v>4604</v>
      </c>
    </row>
    <row r="135" spans="3:75">
      <c r="C135" s="76"/>
      <c r="H135" s="96" t="s">
        <v>4605</v>
      </c>
      <c r="M135" s="76" t="s">
        <v>4606</v>
      </c>
      <c r="N135" s="76" t="s">
        <v>4607</v>
      </c>
      <c r="P135" s="76" t="s">
        <v>4608</v>
      </c>
      <c r="U135" s="76" t="s">
        <v>4609</v>
      </c>
      <c r="AE135" s="76" t="s">
        <v>4610</v>
      </c>
      <c r="AU135" s="76" t="s">
        <v>4619</v>
      </c>
      <c r="BW135" s="76" t="s">
        <v>4612</v>
      </c>
    </row>
    <row r="136" spans="3:75">
      <c r="C136" s="76"/>
      <c r="H136" s="96" t="s">
        <v>4613</v>
      </c>
      <c r="M136" s="76" t="s">
        <v>4614</v>
      </c>
      <c r="N136" s="76" t="s">
        <v>4615</v>
      </c>
      <c r="P136" s="76" t="s">
        <v>4616</v>
      </c>
      <c r="U136" s="76" t="s">
        <v>4617</v>
      </c>
      <c r="AE136" s="76" t="s">
        <v>4618</v>
      </c>
      <c r="AU136" s="76" t="s">
        <v>4627</v>
      </c>
      <c r="BW136" s="76" t="s">
        <v>4620</v>
      </c>
    </row>
    <row r="137" spans="3:75">
      <c r="C137" s="76"/>
      <c r="H137" s="96" t="s">
        <v>4621</v>
      </c>
      <c r="M137" s="76" t="s">
        <v>4622</v>
      </c>
      <c r="N137" s="76" t="s">
        <v>4623</v>
      </c>
      <c r="P137" s="76" t="s">
        <v>4624</v>
      </c>
      <c r="U137" s="76" t="s">
        <v>4625</v>
      </c>
      <c r="AE137" s="76" t="s">
        <v>4626</v>
      </c>
      <c r="AU137" s="76" t="s">
        <v>4635</v>
      </c>
      <c r="BW137" s="76" t="s">
        <v>4628</v>
      </c>
    </row>
    <row r="138" spans="3:75">
      <c r="C138" s="76"/>
      <c r="H138" s="96" t="s">
        <v>4629</v>
      </c>
      <c r="M138" s="76" t="s">
        <v>4630</v>
      </c>
      <c r="N138" s="76" t="s">
        <v>4631</v>
      </c>
      <c r="P138" s="76" t="s">
        <v>4632</v>
      </c>
      <c r="U138" s="76" t="s">
        <v>4633</v>
      </c>
      <c r="AE138" s="76" t="s">
        <v>4634</v>
      </c>
      <c r="AU138" s="76" t="s">
        <v>4643</v>
      </c>
      <c r="BW138" s="76" t="s">
        <v>4636</v>
      </c>
    </row>
    <row r="139" spans="3:75">
      <c r="C139" s="76"/>
      <c r="H139" s="96" t="s">
        <v>4637</v>
      </c>
      <c r="M139" s="76" t="s">
        <v>4638</v>
      </c>
      <c r="N139" s="76" t="s">
        <v>4639</v>
      </c>
      <c r="P139" s="76" t="s">
        <v>4640</v>
      </c>
      <c r="U139" s="76" t="s">
        <v>4641</v>
      </c>
      <c r="AE139" s="76" t="s">
        <v>4642</v>
      </c>
      <c r="AU139" s="76" t="s">
        <v>4651</v>
      </c>
      <c r="BW139" s="76" t="s">
        <v>4644</v>
      </c>
    </row>
    <row r="140" spans="3:75">
      <c r="C140" s="76"/>
      <c r="H140" s="96" t="s">
        <v>4645</v>
      </c>
      <c r="M140" s="76" t="s">
        <v>4646</v>
      </c>
      <c r="N140" s="76" t="s">
        <v>4647</v>
      </c>
      <c r="P140" s="76" t="s">
        <v>4648</v>
      </c>
      <c r="U140" s="76" t="s">
        <v>4649</v>
      </c>
      <c r="AE140" s="76" t="s">
        <v>4650</v>
      </c>
      <c r="AU140" s="76" t="s">
        <v>4659</v>
      </c>
      <c r="BW140" s="76" t="s">
        <v>4652</v>
      </c>
    </row>
    <row r="141" spans="3:75">
      <c r="C141" s="76"/>
      <c r="H141" s="96" t="s">
        <v>4653</v>
      </c>
      <c r="M141" s="76" t="s">
        <v>4654</v>
      </c>
      <c r="N141" s="76" t="s">
        <v>4655</v>
      </c>
      <c r="P141" s="76" t="s">
        <v>4656</v>
      </c>
      <c r="U141" s="76" t="s">
        <v>4657</v>
      </c>
      <c r="AE141" s="76" t="s">
        <v>4658</v>
      </c>
      <c r="AU141" s="76" t="s">
        <v>4667</v>
      </c>
      <c r="BW141" s="76" t="s">
        <v>4660</v>
      </c>
    </row>
    <row r="142" spans="3:75">
      <c r="C142" s="76"/>
      <c r="H142" s="96" t="s">
        <v>4661</v>
      </c>
      <c r="M142" s="76" t="s">
        <v>4662</v>
      </c>
      <c r="N142" s="76" t="s">
        <v>4663</v>
      </c>
      <c r="P142" s="76" t="s">
        <v>4664</v>
      </c>
      <c r="U142" s="76" t="s">
        <v>4665</v>
      </c>
      <c r="AE142" s="76" t="s">
        <v>4666</v>
      </c>
      <c r="AU142" s="76" t="s">
        <v>4675</v>
      </c>
      <c r="BW142" s="76" t="s">
        <v>4668</v>
      </c>
    </row>
    <row r="143" spans="3:75">
      <c r="C143" s="76"/>
      <c r="H143" s="96" t="s">
        <v>4669</v>
      </c>
      <c r="M143" s="76" t="s">
        <v>4670</v>
      </c>
      <c r="N143" s="76" t="s">
        <v>4671</v>
      </c>
      <c r="P143" s="76" t="s">
        <v>4672</v>
      </c>
      <c r="U143" s="76" t="s">
        <v>4673</v>
      </c>
      <c r="AE143" s="76" t="s">
        <v>4674</v>
      </c>
      <c r="AU143" s="76" t="s">
        <v>4683</v>
      </c>
      <c r="BW143" s="76" t="s">
        <v>4676</v>
      </c>
    </row>
    <row r="144" spans="3:75">
      <c r="C144" s="76"/>
      <c r="H144" s="96" t="s">
        <v>4677</v>
      </c>
      <c r="M144" s="76" t="s">
        <v>4678</v>
      </c>
      <c r="N144" s="76" t="s">
        <v>4679</v>
      </c>
      <c r="P144" s="76" t="s">
        <v>4680</v>
      </c>
      <c r="U144" s="76" t="s">
        <v>4681</v>
      </c>
      <c r="AE144" s="76" t="s">
        <v>4682</v>
      </c>
      <c r="AU144" s="76" t="s">
        <v>4691</v>
      </c>
      <c r="BW144" s="76" t="s">
        <v>4684</v>
      </c>
    </row>
    <row r="145" spans="3:75">
      <c r="C145" s="76"/>
      <c r="H145" s="96" t="s">
        <v>4685</v>
      </c>
      <c r="M145" s="76" t="s">
        <v>4686</v>
      </c>
      <c r="N145" s="76" t="s">
        <v>4687</v>
      </c>
      <c r="P145" s="76" t="s">
        <v>4688</v>
      </c>
      <c r="U145" s="76" t="s">
        <v>4689</v>
      </c>
      <c r="AE145" s="76" t="s">
        <v>4690</v>
      </c>
      <c r="AU145" s="76" t="s">
        <v>4699</v>
      </c>
      <c r="BW145" s="76" t="s">
        <v>4692</v>
      </c>
    </row>
    <row r="146" spans="3:75">
      <c r="C146" s="76"/>
      <c r="H146" s="96" t="s">
        <v>4693</v>
      </c>
      <c r="M146" s="76" t="s">
        <v>4694</v>
      </c>
      <c r="N146" s="76" t="s">
        <v>4695</v>
      </c>
      <c r="P146" s="76" t="s">
        <v>4696</v>
      </c>
      <c r="U146" s="76" t="s">
        <v>4697</v>
      </c>
      <c r="AE146" s="76" t="s">
        <v>4698</v>
      </c>
      <c r="AU146" s="76" t="s">
        <v>4707</v>
      </c>
      <c r="BW146" s="76" t="s">
        <v>4700</v>
      </c>
    </row>
    <row r="147" spans="3:75">
      <c r="C147" s="76"/>
      <c r="H147" s="96" t="s">
        <v>4701</v>
      </c>
      <c r="M147" s="76" t="s">
        <v>4702</v>
      </c>
      <c r="N147" s="76" t="s">
        <v>4703</v>
      </c>
      <c r="P147" s="76" t="s">
        <v>4704</v>
      </c>
      <c r="U147" s="76" t="s">
        <v>4705</v>
      </c>
      <c r="AE147" s="76" t="s">
        <v>4706</v>
      </c>
      <c r="AU147" s="76" t="s">
        <v>4714</v>
      </c>
      <c r="BW147" s="76" t="s">
        <v>4708</v>
      </c>
    </row>
    <row r="148" spans="3:75">
      <c r="C148" s="76"/>
      <c r="H148" s="96" t="s">
        <v>4709</v>
      </c>
      <c r="M148" s="76" t="s">
        <v>4710</v>
      </c>
      <c r="N148" s="76" t="s">
        <v>4711</v>
      </c>
      <c r="U148" s="76" t="s">
        <v>4712</v>
      </c>
      <c r="AE148" s="76" t="s">
        <v>4713</v>
      </c>
      <c r="AU148" s="76" t="s">
        <v>4721</v>
      </c>
      <c r="BW148" s="76" t="s">
        <v>4715</v>
      </c>
    </row>
    <row r="149" spans="3:75">
      <c r="C149" s="76"/>
      <c r="H149" s="96" t="s">
        <v>4716</v>
      </c>
      <c r="M149" s="76" t="s">
        <v>4717</v>
      </c>
      <c r="N149" s="76" t="s">
        <v>4718</v>
      </c>
      <c r="U149" s="76" t="s">
        <v>4719</v>
      </c>
      <c r="AE149" s="76" t="s">
        <v>4720</v>
      </c>
      <c r="AU149" s="76" t="s">
        <v>4728</v>
      </c>
      <c r="BW149" s="76" t="s">
        <v>4722</v>
      </c>
    </row>
    <row r="150" spans="3:75">
      <c r="C150" s="76"/>
      <c r="H150" s="96" t="s">
        <v>4723</v>
      </c>
      <c r="M150" s="76" t="s">
        <v>4724</v>
      </c>
      <c r="N150" s="76" t="s">
        <v>4725</v>
      </c>
      <c r="U150" s="76" t="s">
        <v>4726</v>
      </c>
      <c r="AE150" s="76" t="s">
        <v>4727</v>
      </c>
      <c r="AU150" s="76" t="s">
        <v>4735</v>
      </c>
      <c r="BW150" s="76" t="s">
        <v>4729</v>
      </c>
    </row>
    <row r="151" spans="3:75">
      <c r="C151" s="76"/>
      <c r="H151" s="96" t="s">
        <v>4730</v>
      </c>
      <c r="M151" s="76" t="s">
        <v>4731</v>
      </c>
      <c r="N151" s="76" t="s">
        <v>4732</v>
      </c>
      <c r="U151" s="76" t="s">
        <v>4733</v>
      </c>
      <c r="AE151" s="76" t="s">
        <v>4734</v>
      </c>
      <c r="AU151" s="76" t="s">
        <v>4742</v>
      </c>
      <c r="BW151" s="76" t="s">
        <v>4736</v>
      </c>
    </row>
    <row r="152" spans="3:75">
      <c r="C152" s="76"/>
      <c r="H152" s="96" t="s">
        <v>4737</v>
      </c>
      <c r="M152" s="76" t="s">
        <v>4738</v>
      </c>
      <c r="N152" s="76" t="s">
        <v>4739</v>
      </c>
      <c r="U152" s="76" t="s">
        <v>4740</v>
      </c>
      <c r="AE152" s="76" t="s">
        <v>4741</v>
      </c>
      <c r="AU152" s="76" t="s">
        <v>4749</v>
      </c>
      <c r="BW152" s="76" t="s">
        <v>4743</v>
      </c>
    </row>
    <row r="153" spans="3:75">
      <c r="C153" s="76"/>
      <c r="H153" s="96" t="s">
        <v>4744</v>
      </c>
      <c r="M153" s="76" t="s">
        <v>4745</v>
      </c>
      <c r="N153" s="76" t="s">
        <v>4746</v>
      </c>
      <c r="U153" s="76" t="s">
        <v>4747</v>
      </c>
      <c r="AE153" s="76" t="s">
        <v>4748</v>
      </c>
      <c r="AU153" s="76" t="s">
        <v>4756</v>
      </c>
      <c r="BW153" s="76" t="s">
        <v>4750</v>
      </c>
    </row>
    <row r="154" spans="3:75">
      <c r="C154" s="76"/>
      <c r="H154" s="96" t="s">
        <v>4751</v>
      </c>
      <c r="M154" s="76" t="s">
        <v>4752</v>
      </c>
      <c r="N154" s="76" t="s">
        <v>4753</v>
      </c>
      <c r="U154" s="76" t="s">
        <v>4754</v>
      </c>
      <c r="AE154" s="76" t="s">
        <v>4755</v>
      </c>
      <c r="AU154" s="76" t="s">
        <v>4763</v>
      </c>
      <c r="BW154" s="76" t="s">
        <v>4757</v>
      </c>
    </row>
    <row r="155" spans="3:75">
      <c r="C155" s="76"/>
      <c r="H155" s="96" t="s">
        <v>4758</v>
      </c>
      <c r="M155" s="76" t="s">
        <v>4759</v>
      </c>
      <c r="N155" s="76" t="s">
        <v>4760</v>
      </c>
      <c r="U155" s="76" t="s">
        <v>4761</v>
      </c>
      <c r="AE155" s="76" t="s">
        <v>4762</v>
      </c>
      <c r="AU155" s="76" t="s">
        <v>4770</v>
      </c>
      <c r="BW155" s="76" t="s">
        <v>4764</v>
      </c>
    </row>
    <row r="156" spans="3:75">
      <c r="C156" s="76"/>
      <c r="H156" s="96" t="s">
        <v>4765</v>
      </c>
      <c r="M156" s="76" t="s">
        <v>4766</v>
      </c>
      <c r="N156" s="76" t="s">
        <v>4767</v>
      </c>
      <c r="U156" s="76" t="s">
        <v>4768</v>
      </c>
      <c r="AE156" s="76" t="s">
        <v>4769</v>
      </c>
      <c r="AU156" s="76" t="s">
        <v>4777</v>
      </c>
      <c r="BW156" s="76" t="s">
        <v>4771</v>
      </c>
    </row>
    <row r="157" spans="3:75">
      <c r="C157" s="76"/>
      <c r="H157" s="96" t="s">
        <v>4772</v>
      </c>
      <c r="M157" s="76" t="s">
        <v>4773</v>
      </c>
      <c r="N157" s="76" t="s">
        <v>4774</v>
      </c>
      <c r="U157" s="76" t="s">
        <v>4775</v>
      </c>
      <c r="AE157" s="76" t="s">
        <v>4776</v>
      </c>
      <c r="AU157" s="76" t="s">
        <v>4784</v>
      </c>
      <c r="BW157" s="76" t="s">
        <v>4778</v>
      </c>
    </row>
    <row r="158" spans="3:75">
      <c r="C158" s="76"/>
      <c r="H158" s="96" t="s">
        <v>4779</v>
      </c>
      <c r="M158" s="76" t="s">
        <v>4780</v>
      </c>
      <c r="N158" s="76" t="s">
        <v>4781</v>
      </c>
      <c r="U158" s="76" t="s">
        <v>4782</v>
      </c>
      <c r="AE158" s="76" t="s">
        <v>4783</v>
      </c>
      <c r="AU158" s="76" t="s">
        <v>4791</v>
      </c>
      <c r="BW158" s="76" t="s">
        <v>4785</v>
      </c>
    </row>
    <row r="159" spans="3:75">
      <c r="C159" s="76"/>
      <c r="H159" s="96" t="s">
        <v>4786</v>
      </c>
      <c r="M159" s="76" t="s">
        <v>4787</v>
      </c>
      <c r="N159" s="76" t="s">
        <v>4788</v>
      </c>
      <c r="U159" s="76" t="s">
        <v>4789</v>
      </c>
      <c r="AE159" s="76" t="s">
        <v>4790</v>
      </c>
      <c r="AU159" s="76" t="s">
        <v>4798</v>
      </c>
      <c r="BW159" s="76" t="s">
        <v>4792</v>
      </c>
    </row>
    <row r="160" spans="3:75">
      <c r="C160" s="76"/>
      <c r="H160" s="96" t="s">
        <v>4793</v>
      </c>
      <c r="M160" s="76" t="s">
        <v>4794</v>
      </c>
      <c r="N160" s="76" t="s">
        <v>4795</v>
      </c>
      <c r="U160" s="76" t="s">
        <v>4796</v>
      </c>
      <c r="AE160" s="76" t="s">
        <v>4797</v>
      </c>
      <c r="AU160" s="76" t="s">
        <v>4805</v>
      </c>
      <c r="BW160" s="76" t="s">
        <v>4799</v>
      </c>
    </row>
    <row r="161" spans="3:75">
      <c r="C161" s="76"/>
      <c r="H161" s="96" t="s">
        <v>4800</v>
      </c>
      <c r="M161" s="76" t="s">
        <v>4801</v>
      </c>
      <c r="N161" s="76" t="s">
        <v>4802</v>
      </c>
      <c r="U161" s="76" t="s">
        <v>4803</v>
      </c>
      <c r="AE161" s="76" t="s">
        <v>4804</v>
      </c>
      <c r="AU161" s="76" t="s">
        <v>4812</v>
      </c>
      <c r="BW161" s="76" t="s">
        <v>4806</v>
      </c>
    </row>
    <row r="162" spans="3:75">
      <c r="C162" s="76"/>
      <c r="H162" s="96" t="s">
        <v>4807</v>
      </c>
      <c r="M162" s="76" t="s">
        <v>4808</v>
      </c>
      <c r="N162" s="76" t="s">
        <v>4809</v>
      </c>
      <c r="U162" s="76" t="s">
        <v>4810</v>
      </c>
      <c r="AE162" s="76" t="s">
        <v>4811</v>
      </c>
      <c r="AU162" s="76" t="s">
        <v>4819</v>
      </c>
      <c r="BW162" s="76" t="s">
        <v>4813</v>
      </c>
    </row>
    <row r="163" spans="3:75">
      <c r="C163" s="76"/>
      <c r="H163" s="96" t="s">
        <v>4814</v>
      </c>
      <c r="M163" s="76" t="s">
        <v>4815</v>
      </c>
      <c r="N163" s="76" t="s">
        <v>4816</v>
      </c>
      <c r="U163" s="76" t="s">
        <v>4817</v>
      </c>
      <c r="AE163" s="76" t="s">
        <v>4818</v>
      </c>
      <c r="AU163" s="76" t="s">
        <v>4826</v>
      </c>
      <c r="BW163" s="76" t="s">
        <v>4820</v>
      </c>
    </row>
    <row r="164" spans="3:75">
      <c r="C164" s="76"/>
      <c r="H164" s="96" t="s">
        <v>4821</v>
      </c>
      <c r="M164" s="76" t="s">
        <v>4822</v>
      </c>
      <c r="N164" s="76" t="s">
        <v>4823</v>
      </c>
      <c r="U164" s="76" t="s">
        <v>4824</v>
      </c>
      <c r="AE164" s="76" t="s">
        <v>4825</v>
      </c>
      <c r="AU164" s="76" t="s">
        <v>4833</v>
      </c>
      <c r="BW164" s="76" t="s">
        <v>4827</v>
      </c>
    </row>
    <row r="165" spans="3:75">
      <c r="C165" s="76"/>
      <c r="H165" s="96" t="s">
        <v>4828</v>
      </c>
      <c r="M165" s="76" t="s">
        <v>4829</v>
      </c>
      <c r="N165" s="76" t="s">
        <v>4830</v>
      </c>
      <c r="U165" s="76" t="s">
        <v>4831</v>
      </c>
      <c r="AE165" s="76" t="s">
        <v>4832</v>
      </c>
      <c r="AU165" s="76" t="s">
        <v>4840</v>
      </c>
      <c r="BW165" s="76" t="s">
        <v>4834</v>
      </c>
    </row>
    <row r="166" spans="3:75">
      <c r="C166" s="76"/>
      <c r="H166" s="96" t="s">
        <v>4835</v>
      </c>
      <c r="M166" s="76" t="s">
        <v>4836</v>
      </c>
      <c r="N166" s="76" t="s">
        <v>4837</v>
      </c>
      <c r="U166" s="76" t="s">
        <v>4838</v>
      </c>
      <c r="AE166" s="76" t="s">
        <v>4839</v>
      </c>
      <c r="AU166" s="76" t="s">
        <v>4847</v>
      </c>
      <c r="BW166" s="76" t="s">
        <v>4841</v>
      </c>
    </row>
    <row r="167" spans="3:75">
      <c r="C167" s="76"/>
      <c r="H167" s="96" t="s">
        <v>4842</v>
      </c>
      <c r="M167" s="76" t="s">
        <v>4843</v>
      </c>
      <c r="N167" s="76" t="s">
        <v>4844</v>
      </c>
      <c r="U167" s="76" t="s">
        <v>4845</v>
      </c>
      <c r="AE167" s="76" t="s">
        <v>4846</v>
      </c>
      <c r="AU167" s="76" t="s">
        <v>4854</v>
      </c>
      <c r="BW167" s="76" t="s">
        <v>4848</v>
      </c>
    </row>
    <row r="168" spans="3:75">
      <c r="C168" s="76"/>
      <c r="H168" s="96" t="s">
        <v>4849</v>
      </c>
      <c r="M168" s="76" t="s">
        <v>4850</v>
      </c>
      <c r="N168" s="76" t="s">
        <v>4851</v>
      </c>
      <c r="U168" s="76" t="s">
        <v>4852</v>
      </c>
      <c r="AE168" s="76" t="s">
        <v>4853</v>
      </c>
      <c r="AU168" s="76" t="s">
        <v>4861</v>
      </c>
      <c r="BW168" s="76" t="s">
        <v>4855</v>
      </c>
    </row>
    <row r="169" spans="3:75">
      <c r="C169" s="76"/>
      <c r="H169" s="96" t="s">
        <v>4856</v>
      </c>
      <c r="M169" s="76" t="s">
        <v>4857</v>
      </c>
      <c r="N169" s="76" t="s">
        <v>4858</v>
      </c>
      <c r="U169" s="76" t="s">
        <v>4859</v>
      </c>
      <c r="AE169" s="76" t="s">
        <v>4860</v>
      </c>
      <c r="AU169" s="76" t="s">
        <v>4868</v>
      </c>
      <c r="BW169" s="76" t="s">
        <v>4862</v>
      </c>
    </row>
    <row r="170" spans="3:75">
      <c r="C170" s="76"/>
      <c r="H170" s="96" t="s">
        <v>4863</v>
      </c>
      <c r="M170" s="76" t="s">
        <v>4864</v>
      </c>
      <c r="N170" s="76" t="s">
        <v>4865</v>
      </c>
      <c r="U170" s="76" t="s">
        <v>4866</v>
      </c>
      <c r="AE170" s="76" t="s">
        <v>4867</v>
      </c>
      <c r="AU170" s="76" t="s">
        <v>4875</v>
      </c>
      <c r="BW170" s="76" t="s">
        <v>4869</v>
      </c>
    </row>
    <row r="171" spans="3:75">
      <c r="C171" s="76"/>
      <c r="H171" s="96" t="s">
        <v>4870</v>
      </c>
      <c r="M171" s="76" t="s">
        <v>4871</v>
      </c>
      <c r="N171" s="76" t="s">
        <v>4872</v>
      </c>
      <c r="U171" s="76" t="s">
        <v>4873</v>
      </c>
      <c r="AE171" s="76" t="s">
        <v>4874</v>
      </c>
      <c r="AU171" s="76" t="s">
        <v>4882</v>
      </c>
      <c r="BW171" s="76" t="s">
        <v>4876</v>
      </c>
    </row>
    <row r="172" spans="3:75">
      <c r="C172" s="76"/>
      <c r="H172" s="96" t="s">
        <v>4877</v>
      </c>
      <c r="M172" s="76" t="s">
        <v>4878</v>
      </c>
      <c r="N172" s="76" t="s">
        <v>4879</v>
      </c>
      <c r="U172" s="76" t="s">
        <v>4880</v>
      </c>
      <c r="AE172" s="76" t="s">
        <v>4881</v>
      </c>
      <c r="AU172" s="76" t="s">
        <v>4889</v>
      </c>
      <c r="BW172" s="76" t="s">
        <v>4883</v>
      </c>
    </row>
    <row r="173" spans="3:75">
      <c r="C173" s="76"/>
      <c r="H173" s="96" t="s">
        <v>4884</v>
      </c>
      <c r="M173" s="76" t="s">
        <v>4885</v>
      </c>
      <c r="N173" s="76" t="s">
        <v>4886</v>
      </c>
      <c r="U173" s="76" t="s">
        <v>4887</v>
      </c>
      <c r="AE173" s="76" t="s">
        <v>4888</v>
      </c>
      <c r="AU173" s="76" t="s">
        <v>4896</v>
      </c>
      <c r="BW173" s="76" t="s">
        <v>4890</v>
      </c>
    </row>
    <row r="174" spans="3:75">
      <c r="C174" s="76"/>
      <c r="H174" s="96" t="s">
        <v>4891</v>
      </c>
      <c r="M174" s="76" t="s">
        <v>4892</v>
      </c>
      <c r="N174" s="76" t="s">
        <v>4893</v>
      </c>
      <c r="U174" s="76" t="s">
        <v>4894</v>
      </c>
      <c r="AE174" s="76" t="s">
        <v>4895</v>
      </c>
      <c r="AU174" s="76" t="s">
        <v>4903</v>
      </c>
      <c r="BW174" s="76" t="s">
        <v>4897</v>
      </c>
    </row>
    <row r="175" spans="3:75">
      <c r="C175" s="76"/>
      <c r="H175" s="96" t="s">
        <v>4898</v>
      </c>
      <c r="M175" s="76" t="s">
        <v>4899</v>
      </c>
      <c r="N175" s="76" t="s">
        <v>4900</v>
      </c>
      <c r="U175" s="76" t="s">
        <v>4901</v>
      </c>
      <c r="AE175" s="76" t="s">
        <v>4902</v>
      </c>
      <c r="AU175" s="76" t="s">
        <v>4910</v>
      </c>
      <c r="BW175" s="76" t="s">
        <v>4904</v>
      </c>
    </row>
    <row r="176" spans="3:75">
      <c r="C176" s="76"/>
      <c r="H176" s="96" t="s">
        <v>4905</v>
      </c>
      <c r="M176" s="76" t="s">
        <v>4906</v>
      </c>
      <c r="N176" s="76" t="s">
        <v>4907</v>
      </c>
      <c r="U176" s="76" t="s">
        <v>4908</v>
      </c>
      <c r="AE176" s="76" t="s">
        <v>4909</v>
      </c>
      <c r="AU176" s="76" t="s">
        <v>4916</v>
      </c>
    </row>
    <row r="177" spans="3:47">
      <c r="C177" s="76"/>
      <c r="H177" s="96" t="s">
        <v>4911</v>
      </c>
      <c r="M177" s="76" t="s">
        <v>4912</v>
      </c>
      <c r="N177" s="76" t="s">
        <v>4913</v>
      </c>
      <c r="U177" s="76" t="s">
        <v>4914</v>
      </c>
      <c r="AE177" s="76" t="s">
        <v>4915</v>
      </c>
      <c r="AU177" s="76" t="s">
        <v>4922</v>
      </c>
    </row>
    <row r="178" spans="3:47">
      <c r="C178" s="76"/>
      <c r="H178" s="96" t="s">
        <v>4917</v>
      </c>
      <c r="M178" s="76" t="s">
        <v>4918</v>
      </c>
      <c r="N178" s="76" t="s">
        <v>4919</v>
      </c>
      <c r="U178" s="76" t="s">
        <v>4920</v>
      </c>
      <c r="AE178" s="76" t="s">
        <v>4921</v>
      </c>
      <c r="AU178" s="76" t="s">
        <v>4928</v>
      </c>
    </row>
    <row r="179" spans="3:47">
      <c r="C179" s="76"/>
      <c r="H179" s="96" t="s">
        <v>4923</v>
      </c>
      <c r="M179" s="76" t="s">
        <v>4924</v>
      </c>
      <c r="N179" s="76" t="s">
        <v>4925</v>
      </c>
      <c r="U179" s="76" t="s">
        <v>4926</v>
      </c>
      <c r="AE179" s="76" t="s">
        <v>4927</v>
      </c>
      <c r="AU179" s="76" t="s">
        <v>4934</v>
      </c>
    </row>
    <row r="180" spans="3:47">
      <c r="C180" s="76"/>
      <c r="H180" s="96" t="s">
        <v>4929</v>
      </c>
      <c r="M180" s="76" t="s">
        <v>4930</v>
      </c>
      <c r="N180" s="76" t="s">
        <v>4931</v>
      </c>
      <c r="U180" s="76" t="s">
        <v>4932</v>
      </c>
      <c r="AE180" s="76" t="s">
        <v>4933</v>
      </c>
      <c r="AU180" s="76" t="s">
        <v>4940</v>
      </c>
    </row>
    <row r="181" spans="3:47">
      <c r="C181" s="76"/>
      <c r="H181" s="96" t="s">
        <v>4935</v>
      </c>
      <c r="M181" s="76" t="s">
        <v>4936</v>
      </c>
      <c r="N181" s="76" t="s">
        <v>4937</v>
      </c>
      <c r="U181" s="76" t="s">
        <v>4938</v>
      </c>
      <c r="AE181" s="76" t="s">
        <v>4939</v>
      </c>
      <c r="AU181" s="76" t="s">
        <v>4945</v>
      </c>
    </row>
    <row r="182" spans="3:47">
      <c r="C182" s="76"/>
      <c r="H182" s="96" t="s">
        <v>4941</v>
      </c>
      <c r="N182" s="76" t="s">
        <v>4942</v>
      </c>
      <c r="U182" s="76" t="s">
        <v>4943</v>
      </c>
      <c r="AE182" s="76" t="s">
        <v>4944</v>
      </c>
      <c r="AU182" s="76" t="s">
        <v>4950</v>
      </c>
    </row>
    <row r="183" spans="3:47">
      <c r="C183" s="76"/>
      <c r="H183" s="96" t="s">
        <v>4946</v>
      </c>
      <c r="N183" s="76" t="s">
        <v>4947</v>
      </c>
      <c r="U183" s="76" t="s">
        <v>4948</v>
      </c>
      <c r="AE183" s="76" t="s">
        <v>4949</v>
      </c>
      <c r="AU183" s="76" t="s">
        <v>4955</v>
      </c>
    </row>
    <row r="184" spans="3:47">
      <c r="C184" s="76"/>
      <c r="H184" s="96" t="s">
        <v>4951</v>
      </c>
      <c r="N184" s="76" t="s">
        <v>4952</v>
      </c>
      <c r="U184" s="76" t="s">
        <v>4953</v>
      </c>
      <c r="AE184" s="76" t="s">
        <v>4954</v>
      </c>
      <c r="AU184" s="76" t="s">
        <v>4960</v>
      </c>
    </row>
    <row r="185" spans="3:47">
      <c r="C185" s="76"/>
      <c r="H185" s="96" t="s">
        <v>4956</v>
      </c>
      <c r="N185" s="76" t="s">
        <v>4957</v>
      </c>
      <c r="U185" s="76" t="s">
        <v>4958</v>
      </c>
      <c r="AE185" s="76" t="s">
        <v>4959</v>
      </c>
      <c r="AU185" s="76" t="s">
        <v>4965</v>
      </c>
    </row>
    <row r="186" spans="3:47">
      <c r="C186" s="76"/>
      <c r="H186" s="96" t="s">
        <v>4961</v>
      </c>
      <c r="N186" s="76" t="s">
        <v>4962</v>
      </c>
      <c r="U186" s="76" t="s">
        <v>4963</v>
      </c>
      <c r="AE186" s="76" t="s">
        <v>4964</v>
      </c>
      <c r="AU186" s="76" t="s">
        <v>4970</v>
      </c>
    </row>
    <row r="187" spans="3:47">
      <c r="C187" s="76"/>
      <c r="H187" s="96" t="s">
        <v>4966</v>
      </c>
      <c r="N187" s="76" t="s">
        <v>4967</v>
      </c>
      <c r="U187" s="76" t="s">
        <v>4968</v>
      </c>
      <c r="AE187" s="76" t="s">
        <v>4969</v>
      </c>
      <c r="AU187" s="76" t="s">
        <v>4975</v>
      </c>
    </row>
    <row r="188" spans="3:47">
      <c r="C188" s="76"/>
      <c r="H188" s="96" t="s">
        <v>4971</v>
      </c>
      <c r="N188" s="76" t="s">
        <v>4972</v>
      </c>
      <c r="U188" s="76" t="s">
        <v>4973</v>
      </c>
      <c r="AE188" s="76" t="s">
        <v>4974</v>
      </c>
      <c r="AU188" s="76" t="s">
        <v>4980</v>
      </c>
    </row>
    <row r="189" spans="3:47">
      <c r="C189" s="76"/>
      <c r="H189" s="96" t="s">
        <v>4976</v>
      </c>
      <c r="N189" s="76" t="s">
        <v>4977</v>
      </c>
      <c r="U189" s="76" t="s">
        <v>4978</v>
      </c>
      <c r="AE189" s="76" t="s">
        <v>4979</v>
      </c>
      <c r="AU189" s="76" t="s">
        <v>4985</v>
      </c>
    </row>
    <row r="190" spans="3:47">
      <c r="C190" s="76"/>
      <c r="H190" s="96" t="s">
        <v>4981</v>
      </c>
      <c r="N190" s="76" t="s">
        <v>4982</v>
      </c>
      <c r="U190" s="76" t="s">
        <v>4983</v>
      </c>
      <c r="AE190" s="76" t="s">
        <v>4984</v>
      </c>
      <c r="AU190" s="76" t="s">
        <v>4990</v>
      </c>
    </row>
    <row r="191" spans="3:47">
      <c r="C191" s="76"/>
      <c r="H191" s="96" t="s">
        <v>4986</v>
      </c>
      <c r="N191" s="76" t="s">
        <v>4987</v>
      </c>
      <c r="U191" s="76" t="s">
        <v>4988</v>
      </c>
      <c r="AE191" s="76" t="s">
        <v>4989</v>
      </c>
      <c r="AU191" s="76" t="s">
        <v>4995</v>
      </c>
    </row>
    <row r="192" spans="3:47">
      <c r="C192" s="76"/>
      <c r="H192" s="96" t="s">
        <v>4991</v>
      </c>
      <c r="N192" s="76" t="s">
        <v>4992</v>
      </c>
      <c r="U192" s="76" t="s">
        <v>4993</v>
      </c>
      <c r="AE192" s="76" t="s">
        <v>4994</v>
      </c>
      <c r="AU192" s="76" t="s">
        <v>5000</v>
      </c>
    </row>
    <row r="193" spans="3:47">
      <c r="C193" s="76"/>
      <c r="H193" s="96" t="s">
        <v>4996</v>
      </c>
      <c r="N193" s="76" t="s">
        <v>4997</v>
      </c>
      <c r="U193" s="76" t="s">
        <v>4998</v>
      </c>
      <c r="AE193" s="76" t="s">
        <v>4999</v>
      </c>
      <c r="AU193" s="76" t="s">
        <v>5005</v>
      </c>
    </row>
    <row r="194" spans="3:47">
      <c r="C194" s="76"/>
      <c r="H194" s="96" t="s">
        <v>5001</v>
      </c>
      <c r="N194" s="76" t="s">
        <v>5002</v>
      </c>
      <c r="U194" s="76" t="s">
        <v>5003</v>
      </c>
      <c r="AE194" s="76" t="s">
        <v>5004</v>
      </c>
      <c r="AU194" s="76" t="s">
        <v>5010</v>
      </c>
    </row>
    <row r="195" spans="3:47">
      <c r="C195" s="76"/>
      <c r="H195" s="96" t="s">
        <v>5006</v>
      </c>
      <c r="N195" s="76" t="s">
        <v>5007</v>
      </c>
      <c r="U195" s="76" t="s">
        <v>5008</v>
      </c>
      <c r="AE195" s="76" t="s">
        <v>5009</v>
      </c>
      <c r="AU195" s="76" t="s">
        <v>5015</v>
      </c>
    </row>
    <row r="196" spans="3:47">
      <c r="C196" s="76"/>
      <c r="H196" s="96" t="s">
        <v>5011</v>
      </c>
      <c r="N196" s="76" t="s">
        <v>5012</v>
      </c>
      <c r="U196" s="76" t="s">
        <v>5013</v>
      </c>
      <c r="AE196" s="76" t="s">
        <v>5014</v>
      </c>
      <c r="AU196" s="76" t="s">
        <v>5020</v>
      </c>
    </row>
    <row r="197" spans="3:47">
      <c r="C197" s="76"/>
      <c r="H197" s="96" t="s">
        <v>5016</v>
      </c>
      <c r="N197" s="76" t="s">
        <v>5017</v>
      </c>
      <c r="U197" s="76" t="s">
        <v>5018</v>
      </c>
      <c r="AE197" s="76" t="s">
        <v>5019</v>
      </c>
      <c r="AU197" s="76" t="s">
        <v>5025</v>
      </c>
    </row>
    <row r="198" spans="3:47">
      <c r="C198" s="76"/>
      <c r="H198" s="96" t="s">
        <v>5021</v>
      </c>
      <c r="N198" s="76" t="s">
        <v>5022</v>
      </c>
      <c r="U198" s="76" t="s">
        <v>5023</v>
      </c>
      <c r="AE198" s="76" t="s">
        <v>5024</v>
      </c>
      <c r="AU198" s="76" t="s">
        <v>5030</v>
      </c>
    </row>
    <row r="199" spans="3:47">
      <c r="C199" s="76"/>
      <c r="H199" s="96" t="s">
        <v>5026</v>
      </c>
      <c r="N199" s="76" t="s">
        <v>5027</v>
      </c>
      <c r="U199" s="76" t="s">
        <v>5028</v>
      </c>
      <c r="AE199" s="76" t="s">
        <v>5029</v>
      </c>
      <c r="AU199" s="76" t="s">
        <v>5035</v>
      </c>
    </row>
    <row r="200" spans="3:47">
      <c r="C200" s="76"/>
      <c r="H200" s="96" t="s">
        <v>5031</v>
      </c>
      <c r="N200" s="76" t="s">
        <v>5032</v>
      </c>
      <c r="U200" s="76" t="s">
        <v>5033</v>
      </c>
      <c r="AE200" s="76" t="s">
        <v>5034</v>
      </c>
      <c r="AU200" s="76" t="s">
        <v>5040</v>
      </c>
    </row>
    <row r="201" spans="3:47">
      <c r="C201" s="76"/>
      <c r="H201" s="96" t="s">
        <v>5036</v>
      </c>
      <c r="N201" s="76" t="s">
        <v>5037</v>
      </c>
      <c r="U201" s="76" t="s">
        <v>5038</v>
      </c>
      <c r="AE201" s="76" t="s">
        <v>5039</v>
      </c>
      <c r="AU201" s="76" t="s">
        <v>5045</v>
      </c>
    </row>
    <row r="202" spans="3:47">
      <c r="C202" s="76"/>
      <c r="H202" s="96" t="s">
        <v>5041</v>
      </c>
      <c r="N202" s="76" t="s">
        <v>5042</v>
      </c>
      <c r="U202" s="76" t="s">
        <v>5043</v>
      </c>
      <c r="AE202" s="76" t="s">
        <v>5044</v>
      </c>
      <c r="AU202" s="76" t="s">
        <v>5050</v>
      </c>
    </row>
    <row r="203" spans="3:47">
      <c r="C203" s="76"/>
      <c r="H203" s="96" t="s">
        <v>5046</v>
      </c>
      <c r="N203" s="76" t="s">
        <v>5047</v>
      </c>
      <c r="U203" s="76" t="s">
        <v>5048</v>
      </c>
      <c r="AE203" s="76" t="s">
        <v>5049</v>
      </c>
      <c r="AU203" s="76" t="s">
        <v>5055</v>
      </c>
    </row>
    <row r="204" spans="3:47">
      <c r="C204" s="76"/>
      <c r="H204" s="96" t="s">
        <v>5051</v>
      </c>
      <c r="N204" s="76" t="s">
        <v>5052</v>
      </c>
      <c r="U204" s="76" t="s">
        <v>5053</v>
      </c>
      <c r="AE204" s="76" t="s">
        <v>5054</v>
      </c>
      <c r="AU204" s="76" t="s">
        <v>5060</v>
      </c>
    </row>
    <row r="205" spans="3:47">
      <c r="C205" s="76"/>
      <c r="H205" s="96" t="s">
        <v>5056</v>
      </c>
      <c r="N205" s="76" t="s">
        <v>5057</v>
      </c>
      <c r="U205" s="76" t="s">
        <v>5058</v>
      </c>
      <c r="AE205" s="76" t="s">
        <v>5059</v>
      </c>
      <c r="AU205" s="76" t="s">
        <v>5065</v>
      </c>
    </row>
    <row r="206" spans="3:47">
      <c r="C206" s="76"/>
      <c r="H206" s="96" t="s">
        <v>5061</v>
      </c>
      <c r="N206" s="76" t="s">
        <v>5062</v>
      </c>
      <c r="U206" s="76" t="s">
        <v>5063</v>
      </c>
      <c r="AE206" s="76" t="s">
        <v>5064</v>
      </c>
      <c r="AU206" s="76" t="s">
        <v>5070</v>
      </c>
    </row>
    <row r="207" spans="3:47">
      <c r="C207" s="76"/>
      <c r="H207" s="96" t="s">
        <v>5066</v>
      </c>
      <c r="N207" s="76" t="s">
        <v>5067</v>
      </c>
      <c r="U207" s="76" t="s">
        <v>5068</v>
      </c>
      <c r="AE207" s="76" t="s">
        <v>5069</v>
      </c>
      <c r="AU207" s="76" t="s">
        <v>5075</v>
      </c>
    </row>
    <row r="208" spans="3:47">
      <c r="C208" s="76"/>
      <c r="H208" s="96" t="s">
        <v>5071</v>
      </c>
      <c r="N208" s="76" t="s">
        <v>5072</v>
      </c>
      <c r="U208" s="76" t="s">
        <v>5073</v>
      </c>
      <c r="AE208" s="76" t="s">
        <v>5074</v>
      </c>
      <c r="AU208" s="76" t="s">
        <v>5080</v>
      </c>
    </row>
    <row r="209" spans="3:47">
      <c r="C209" s="76"/>
      <c r="H209" s="96" t="s">
        <v>5076</v>
      </c>
      <c r="N209" s="76" t="s">
        <v>5077</v>
      </c>
      <c r="U209" s="76" t="s">
        <v>5078</v>
      </c>
      <c r="AE209" s="76" t="s">
        <v>5079</v>
      </c>
      <c r="AU209" s="76" t="s">
        <v>5085</v>
      </c>
    </row>
    <row r="210" spans="3:47">
      <c r="C210" s="76"/>
      <c r="H210" s="96" t="s">
        <v>5081</v>
      </c>
      <c r="N210" s="76" t="s">
        <v>5082</v>
      </c>
      <c r="U210" s="76" t="s">
        <v>5083</v>
      </c>
      <c r="AE210" s="76" t="s">
        <v>5084</v>
      </c>
      <c r="AU210" s="76" t="s">
        <v>5090</v>
      </c>
    </row>
    <row r="211" spans="3:47">
      <c r="C211" s="76"/>
      <c r="H211" s="96" t="s">
        <v>5086</v>
      </c>
      <c r="N211" s="76" t="s">
        <v>5087</v>
      </c>
      <c r="U211" s="76" t="s">
        <v>5088</v>
      </c>
      <c r="AE211" s="76" t="s">
        <v>5089</v>
      </c>
      <c r="AU211" s="76" t="s">
        <v>5095</v>
      </c>
    </row>
    <row r="212" spans="3:47">
      <c r="C212" s="76"/>
      <c r="H212" s="96" t="s">
        <v>5091</v>
      </c>
      <c r="N212" s="76" t="s">
        <v>5092</v>
      </c>
      <c r="U212" s="76" t="s">
        <v>5093</v>
      </c>
      <c r="AE212" s="76" t="s">
        <v>5094</v>
      </c>
      <c r="AU212" s="76" t="s">
        <v>5100</v>
      </c>
    </row>
    <row r="213" spans="3:47">
      <c r="C213" s="76"/>
      <c r="H213" s="96" t="s">
        <v>5096</v>
      </c>
      <c r="N213" s="76" t="s">
        <v>5097</v>
      </c>
      <c r="U213" s="76" t="s">
        <v>5098</v>
      </c>
      <c r="AE213" s="76" t="s">
        <v>5099</v>
      </c>
      <c r="AU213" s="76" t="s">
        <v>5105</v>
      </c>
    </row>
    <row r="214" spans="3:47">
      <c r="C214" s="76"/>
      <c r="H214" s="96" t="s">
        <v>5101</v>
      </c>
      <c r="N214" s="76" t="s">
        <v>5102</v>
      </c>
      <c r="U214" s="76" t="s">
        <v>5103</v>
      </c>
      <c r="AE214" s="76" t="s">
        <v>5104</v>
      </c>
      <c r="AU214" s="76" t="s">
        <v>5110</v>
      </c>
    </row>
    <row r="215" spans="3:47">
      <c r="C215" s="76"/>
      <c r="H215" s="96" t="s">
        <v>5106</v>
      </c>
      <c r="N215" s="76" t="s">
        <v>5107</v>
      </c>
      <c r="U215" s="76" t="s">
        <v>5108</v>
      </c>
      <c r="AE215" s="76" t="s">
        <v>5109</v>
      </c>
      <c r="AU215" s="76" t="s">
        <v>5115</v>
      </c>
    </row>
    <row r="216" spans="3:47">
      <c r="C216" s="76"/>
      <c r="H216" s="96" t="s">
        <v>5111</v>
      </c>
      <c r="N216" s="76" t="s">
        <v>5112</v>
      </c>
      <c r="U216" s="76" t="s">
        <v>5113</v>
      </c>
      <c r="AE216" s="76" t="s">
        <v>5114</v>
      </c>
      <c r="AU216" s="76" t="s">
        <v>5120</v>
      </c>
    </row>
    <row r="217" spans="3:47">
      <c r="C217" s="76"/>
      <c r="H217" s="96" t="s">
        <v>5116</v>
      </c>
      <c r="N217" s="76" t="s">
        <v>5117</v>
      </c>
      <c r="U217" s="76" t="s">
        <v>5118</v>
      </c>
      <c r="AE217" s="76" t="s">
        <v>5119</v>
      </c>
      <c r="AU217" s="76" t="s">
        <v>5124</v>
      </c>
    </row>
    <row r="218" spans="3:47">
      <c r="C218" s="76"/>
      <c r="H218" s="96" t="s">
        <v>5121</v>
      </c>
      <c r="N218" s="76" t="s">
        <v>5122</v>
      </c>
      <c r="AE218" s="76" t="s">
        <v>5123</v>
      </c>
      <c r="AU218" s="76" t="s">
        <v>5128</v>
      </c>
    </row>
    <row r="219" spans="3:47">
      <c r="C219" s="76"/>
      <c r="H219" s="96" t="s">
        <v>5125</v>
      </c>
      <c r="N219" s="76" t="s">
        <v>5126</v>
      </c>
      <c r="AE219" s="76" t="s">
        <v>5127</v>
      </c>
      <c r="AU219" s="76" t="s">
        <v>5132</v>
      </c>
    </row>
    <row r="220" spans="3:47">
      <c r="C220" s="76"/>
      <c r="H220" s="96" t="s">
        <v>5129</v>
      </c>
      <c r="N220" s="76" t="s">
        <v>5130</v>
      </c>
      <c r="AE220" s="76" t="s">
        <v>5131</v>
      </c>
      <c r="AU220" s="76" t="s">
        <v>5136</v>
      </c>
    </row>
    <row r="221" spans="3:47">
      <c r="C221" s="76"/>
      <c r="H221" s="96" t="s">
        <v>5133</v>
      </c>
      <c r="N221" s="76" t="s">
        <v>5134</v>
      </c>
      <c r="AE221" s="76" t="s">
        <v>5135</v>
      </c>
      <c r="AU221" s="76" t="s">
        <v>5140</v>
      </c>
    </row>
    <row r="222" spans="3:47">
      <c r="C222" s="76"/>
      <c r="H222" s="96" t="s">
        <v>5137</v>
      </c>
      <c r="N222" s="76" t="s">
        <v>5138</v>
      </c>
      <c r="AE222" s="76" t="s">
        <v>5139</v>
      </c>
      <c r="AU222" s="76" t="s">
        <v>5144</v>
      </c>
    </row>
    <row r="223" spans="3:47">
      <c r="C223" s="76"/>
      <c r="H223" s="96" t="s">
        <v>5141</v>
      </c>
      <c r="N223" s="76" t="s">
        <v>5142</v>
      </c>
      <c r="AE223" s="76" t="s">
        <v>5143</v>
      </c>
      <c r="AU223" s="76" t="s">
        <v>5148</v>
      </c>
    </row>
    <row r="224" spans="3:47">
      <c r="C224" s="76"/>
      <c r="H224" s="96" t="s">
        <v>5145</v>
      </c>
      <c r="N224" s="76" t="s">
        <v>5146</v>
      </c>
      <c r="AE224" s="76" t="s">
        <v>5147</v>
      </c>
      <c r="AU224" s="76" t="s">
        <v>5152</v>
      </c>
    </row>
    <row r="225" spans="3:47">
      <c r="C225" s="76"/>
      <c r="H225" s="96" t="s">
        <v>5149</v>
      </c>
      <c r="N225" s="76" t="s">
        <v>5150</v>
      </c>
      <c r="AE225" s="76" t="s">
        <v>5151</v>
      </c>
      <c r="AU225" s="76" t="s">
        <v>5156</v>
      </c>
    </row>
    <row r="226" spans="3:47">
      <c r="C226" s="76"/>
      <c r="H226" s="96" t="s">
        <v>5153</v>
      </c>
      <c r="N226" s="76" t="s">
        <v>5154</v>
      </c>
      <c r="AE226" s="76" t="s">
        <v>5155</v>
      </c>
      <c r="AU226" s="76" t="s">
        <v>5160</v>
      </c>
    </row>
    <row r="227" spans="3:47">
      <c r="C227" s="76"/>
      <c r="H227" s="96" t="s">
        <v>5157</v>
      </c>
      <c r="N227" s="76" t="s">
        <v>5158</v>
      </c>
      <c r="AE227" s="76" t="s">
        <v>5159</v>
      </c>
      <c r="AU227" s="76" t="s">
        <v>5164</v>
      </c>
    </row>
    <row r="228" spans="3:47">
      <c r="C228" s="76"/>
      <c r="H228" s="96" t="s">
        <v>5161</v>
      </c>
      <c r="N228" s="76" t="s">
        <v>5162</v>
      </c>
      <c r="AE228" s="76" t="s">
        <v>5163</v>
      </c>
      <c r="AU228" s="76" t="s">
        <v>5168</v>
      </c>
    </row>
    <row r="229" spans="3:47">
      <c r="C229" s="76"/>
      <c r="H229" s="96" t="s">
        <v>5165</v>
      </c>
      <c r="N229" s="76" t="s">
        <v>5166</v>
      </c>
      <c r="AE229" s="76" t="s">
        <v>5167</v>
      </c>
      <c r="AU229" s="76" t="s">
        <v>5172</v>
      </c>
    </row>
    <row r="230" spans="3:47">
      <c r="C230" s="76"/>
      <c r="H230" s="96" t="s">
        <v>5169</v>
      </c>
      <c r="N230" s="76" t="s">
        <v>5170</v>
      </c>
      <c r="AE230" s="76" t="s">
        <v>5171</v>
      </c>
      <c r="AU230" s="76" t="s">
        <v>5176</v>
      </c>
    </row>
    <row r="231" spans="3:47">
      <c r="C231" s="76"/>
      <c r="H231" s="96" t="s">
        <v>5173</v>
      </c>
      <c r="N231" s="76" t="s">
        <v>5174</v>
      </c>
      <c r="AE231" s="76" t="s">
        <v>5175</v>
      </c>
      <c r="AU231" s="76" t="s">
        <v>5180</v>
      </c>
    </row>
    <row r="232" spans="3:47">
      <c r="C232" s="76"/>
      <c r="H232" s="96" t="s">
        <v>5177</v>
      </c>
      <c r="N232" s="76" t="s">
        <v>5178</v>
      </c>
      <c r="AE232" s="76" t="s">
        <v>5179</v>
      </c>
      <c r="AU232" s="76" t="s">
        <v>5184</v>
      </c>
    </row>
    <row r="233" spans="3:47">
      <c r="C233" s="76"/>
      <c r="H233" s="96" t="s">
        <v>5181</v>
      </c>
      <c r="N233" s="76" t="s">
        <v>5182</v>
      </c>
      <c r="AE233" s="76" t="s">
        <v>5183</v>
      </c>
      <c r="AU233" s="76" t="s">
        <v>5188</v>
      </c>
    </row>
    <row r="234" spans="3:47">
      <c r="C234" s="76"/>
      <c r="H234" s="96" t="s">
        <v>5185</v>
      </c>
      <c r="N234" s="76" t="s">
        <v>5186</v>
      </c>
      <c r="AE234" s="76" t="s">
        <v>5187</v>
      </c>
      <c r="AU234" s="76" t="s">
        <v>5192</v>
      </c>
    </row>
    <row r="235" spans="3:47">
      <c r="C235" s="76"/>
      <c r="H235" s="96" t="s">
        <v>5189</v>
      </c>
      <c r="N235" s="76" t="s">
        <v>5190</v>
      </c>
      <c r="AE235" s="76" t="s">
        <v>5191</v>
      </c>
      <c r="AU235" s="76" t="s">
        <v>5196</v>
      </c>
    </row>
    <row r="236" spans="3:47">
      <c r="C236" s="76"/>
      <c r="H236" s="96" t="s">
        <v>5193</v>
      </c>
      <c r="N236" s="76" t="s">
        <v>5194</v>
      </c>
      <c r="AE236" s="76" t="s">
        <v>5195</v>
      </c>
      <c r="AU236" s="76" t="s">
        <v>5200</v>
      </c>
    </row>
    <row r="237" spans="3:47">
      <c r="C237" s="76"/>
      <c r="H237" s="96" t="s">
        <v>5197</v>
      </c>
      <c r="N237" s="76" t="s">
        <v>5198</v>
      </c>
      <c r="AE237" s="76" t="s">
        <v>5199</v>
      </c>
      <c r="AU237" s="76" t="s">
        <v>5204</v>
      </c>
    </row>
    <row r="238" spans="3:47">
      <c r="C238" s="76"/>
      <c r="H238" s="96" t="s">
        <v>5201</v>
      </c>
      <c r="N238" s="76" t="s">
        <v>5202</v>
      </c>
      <c r="AE238" s="76" t="s">
        <v>5203</v>
      </c>
      <c r="AU238" s="76" t="s">
        <v>5208</v>
      </c>
    </row>
    <row r="239" spans="3:47">
      <c r="C239" s="76"/>
      <c r="H239" s="96" t="s">
        <v>5205</v>
      </c>
      <c r="N239" s="76" t="s">
        <v>5206</v>
      </c>
      <c r="AE239" s="76" t="s">
        <v>5207</v>
      </c>
      <c r="AU239" s="76" t="s">
        <v>5212</v>
      </c>
    </row>
    <row r="240" spans="3:47">
      <c r="C240" s="76"/>
      <c r="H240" s="96" t="s">
        <v>5209</v>
      </c>
      <c r="N240" s="76" t="s">
        <v>5210</v>
      </c>
      <c r="AE240" s="76" t="s">
        <v>5211</v>
      </c>
      <c r="AU240" s="76" t="s">
        <v>5216</v>
      </c>
    </row>
    <row r="241" spans="3:47">
      <c r="C241" s="76"/>
      <c r="H241" s="96" t="s">
        <v>5213</v>
      </c>
      <c r="N241" s="76" t="s">
        <v>5214</v>
      </c>
      <c r="AE241" s="76" t="s">
        <v>5215</v>
      </c>
      <c r="AU241" s="76" t="s">
        <v>5220</v>
      </c>
    </row>
    <row r="242" spans="3:47">
      <c r="C242" s="76"/>
      <c r="H242" s="96" t="s">
        <v>5217</v>
      </c>
      <c r="N242" s="76" t="s">
        <v>5218</v>
      </c>
      <c r="AE242" s="76" t="s">
        <v>5219</v>
      </c>
      <c r="AU242" s="76" t="s">
        <v>5224</v>
      </c>
    </row>
    <row r="243" spans="3:47">
      <c r="C243" s="76"/>
      <c r="H243" s="96" t="s">
        <v>5221</v>
      </c>
      <c r="N243" s="76" t="s">
        <v>5222</v>
      </c>
      <c r="AE243" s="76" t="s">
        <v>5223</v>
      </c>
      <c r="AU243" s="76" t="s">
        <v>5228</v>
      </c>
    </row>
    <row r="244" spans="3:47">
      <c r="C244" s="76"/>
      <c r="H244" s="96" t="s">
        <v>5225</v>
      </c>
      <c r="N244" s="76" t="s">
        <v>5226</v>
      </c>
      <c r="AE244" s="76" t="s">
        <v>5227</v>
      </c>
      <c r="AU244" s="76" t="s">
        <v>5232</v>
      </c>
    </row>
    <row r="245" spans="3:47">
      <c r="C245" s="76"/>
      <c r="H245" s="96" t="s">
        <v>5229</v>
      </c>
      <c r="N245" s="76" t="s">
        <v>5230</v>
      </c>
      <c r="AE245" s="76" t="s">
        <v>5231</v>
      </c>
      <c r="AU245" s="76" t="s">
        <v>5236</v>
      </c>
    </row>
    <row r="246" spans="3:47">
      <c r="C246" s="76"/>
      <c r="H246" s="96" t="s">
        <v>5233</v>
      </c>
      <c r="N246" s="76" t="s">
        <v>5234</v>
      </c>
      <c r="AE246" s="76" t="s">
        <v>5235</v>
      </c>
      <c r="AU246" s="76" t="s">
        <v>5240</v>
      </c>
    </row>
    <row r="247" spans="3:47">
      <c r="C247" s="76"/>
      <c r="H247" s="96" t="s">
        <v>5237</v>
      </c>
      <c r="N247" s="76" t="s">
        <v>5238</v>
      </c>
      <c r="AE247" s="76" t="s">
        <v>5239</v>
      </c>
      <c r="AU247" s="76" t="s">
        <v>5244</v>
      </c>
    </row>
    <row r="248" spans="3:47">
      <c r="C248" s="76"/>
      <c r="H248" s="96" t="s">
        <v>5241</v>
      </c>
      <c r="N248" s="76" t="s">
        <v>5242</v>
      </c>
      <c r="AE248" s="76" t="s">
        <v>5243</v>
      </c>
      <c r="AU248" s="76" t="s">
        <v>5248</v>
      </c>
    </row>
    <row r="249" spans="3:47">
      <c r="C249" s="76"/>
      <c r="H249" s="96" t="s">
        <v>5245</v>
      </c>
      <c r="N249" s="76" t="s">
        <v>5246</v>
      </c>
      <c r="AE249" s="76" t="s">
        <v>5247</v>
      </c>
      <c r="AU249" s="76" t="s">
        <v>5252</v>
      </c>
    </row>
    <row r="250" spans="3:47">
      <c r="C250" s="76"/>
      <c r="H250" s="96" t="s">
        <v>5249</v>
      </c>
      <c r="N250" s="76" t="s">
        <v>5250</v>
      </c>
      <c r="AE250" s="76" t="s">
        <v>5251</v>
      </c>
      <c r="AU250" s="76" t="s">
        <v>5256</v>
      </c>
    </row>
    <row r="251" spans="3:47">
      <c r="C251" s="76"/>
      <c r="H251" s="96" t="s">
        <v>5253</v>
      </c>
      <c r="N251" s="76" t="s">
        <v>5254</v>
      </c>
      <c r="AE251" s="76" t="s">
        <v>5255</v>
      </c>
      <c r="AU251" s="76" t="s">
        <v>5260</v>
      </c>
    </row>
    <row r="252" spans="3:47">
      <c r="C252" s="76"/>
      <c r="H252" s="96" t="s">
        <v>5257</v>
      </c>
      <c r="N252" s="76" t="s">
        <v>5258</v>
      </c>
      <c r="AE252" s="76" t="s">
        <v>5259</v>
      </c>
      <c r="AU252" s="76" t="s">
        <v>5264</v>
      </c>
    </row>
    <row r="253" spans="3:47">
      <c r="C253" s="76"/>
      <c r="H253" s="96" t="s">
        <v>5261</v>
      </c>
      <c r="N253" s="76" t="s">
        <v>5262</v>
      </c>
      <c r="AE253" s="76" t="s">
        <v>5263</v>
      </c>
      <c r="AU253" s="76" t="s">
        <v>5268</v>
      </c>
    </row>
    <row r="254" spans="3:47">
      <c r="C254" s="76"/>
      <c r="H254" s="96" t="s">
        <v>5265</v>
      </c>
      <c r="N254" s="76" t="s">
        <v>5266</v>
      </c>
      <c r="AE254" s="76" t="s">
        <v>5267</v>
      </c>
      <c r="AU254" s="76" t="s">
        <v>5272</v>
      </c>
    </row>
    <row r="255" spans="3:47">
      <c r="C255" s="76"/>
      <c r="H255" s="96" t="s">
        <v>5269</v>
      </c>
      <c r="N255" s="76" t="s">
        <v>5270</v>
      </c>
      <c r="AE255" s="76" t="s">
        <v>5271</v>
      </c>
      <c r="AU255" s="76" t="s">
        <v>5276</v>
      </c>
    </row>
    <row r="256" spans="3:47">
      <c r="C256" s="76"/>
      <c r="H256" s="96" t="s">
        <v>5273</v>
      </c>
      <c r="N256" s="76" t="s">
        <v>5274</v>
      </c>
      <c r="AE256" s="76" t="s">
        <v>5275</v>
      </c>
      <c r="AU256" s="76" t="s">
        <v>5280</v>
      </c>
    </row>
    <row r="257" spans="3:47">
      <c r="C257" s="76"/>
      <c r="H257" s="96" t="s">
        <v>5277</v>
      </c>
      <c r="N257" s="76" t="s">
        <v>5278</v>
      </c>
      <c r="AE257" s="76" t="s">
        <v>5279</v>
      </c>
      <c r="AU257" s="76" t="s">
        <v>5284</v>
      </c>
    </row>
    <row r="258" spans="3:47">
      <c r="C258" s="76"/>
      <c r="H258" s="96" t="s">
        <v>5281</v>
      </c>
      <c r="N258" s="76" t="s">
        <v>5282</v>
      </c>
      <c r="AE258" s="76" t="s">
        <v>5283</v>
      </c>
      <c r="AU258" s="76" t="s">
        <v>5288</v>
      </c>
    </row>
    <row r="259" spans="3:47">
      <c r="C259" s="76"/>
      <c r="H259" s="96" t="s">
        <v>5285</v>
      </c>
      <c r="N259" s="76" t="s">
        <v>5286</v>
      </c>
      <c r="AE259" s="76" t="s">
        <v>5287</v>
      </c>
      <c r="AU259" s="76" t="s">
        <v>5292</v>
      </c>
    </row>
    <row r="260" spans="3:47">
      <c r="C260" s="76"/>
      <c r="H260" s="96" t="s">
        <v>5289</v>
      </c>
      <c r="N260" s="76" t="s">
        <v>5290</v>
      </c>
      <c r="AE260" s="76" t="s">
        <v>5291</v>
      </c>
      <c r="AU260" s="76" t="s">
        <v>5296</v>
      </c>
    </row>
    <row r="261" spans="3:47">
      <c r="C261" s="76"/>
      <c r="H261" s="96" t="s">
        <v>5293</v>
      </c>
      <c r="N261" s="76" t="s">
        <v>5294</v>
      </c>
      <c r="AE261" s="76" t="s">
        <v>5295</v>
      </c>
      <c r="AU261" s="76" t="s">
        <v>5300</v>
      </c>
    </row>
    <row r="262" spans="3:47">
      <c r="C262" s="76"/>
      <c r="H262" s="96" t="s">
        <v>5297</v>
      </c>
      <c r="N262" s="76" t="s">
        <v>5298</v>
      </c>
      <c r="AE262" s="76" t="s">
        <v>5299</v>
      </c>
      <c r="AU262" s="76" t="s">
        <v>5304</v>
      </c>
    </row>
    <row r="263" spans="3:47">
      <c r="C263" s="76"/>
      <c r="H263" s="96" t="s">
        <v>5301</v>
      </c>
      <c r="N263" s="76" t="s">
        <v>5302</v>
      </c>
      <c r="AE263" s="76" t="s">
        <v>5303</v>
      </c>
      <c r="AU263" s="76" t="s">
        <v>5308</v>
      </c>
    </row>
    <row r="264" spans="3:47">
      <c r="C264" s="76"/>
      <c r="H264" s="96" t="s">
        <v>5305</v>
      </c>
      <c r="N264" s="76" t="s">
        <v>5306</v>
      </c>
      <c r="AE264" s="76" t="s">
        <v>5307</v>
      </c>
      <c r="AU264" s="76" t="s">
        <v>5312</v>
      </c>
    </row>
    <row r="265" spans="3:47">
      <c r="C265" s="76"/>
      <c r="H265" s="96" t="s">
        <v>5309</v>
      </c>
      <c r="N265" s="76" t="s">
        <v>5310</v>
      </c>
      <c r="AE265" s="76" t="s">
        <v>5311</v>
      </c>
      <c r="AU265" s="76" t="s">
        <v>5316</v>
      </c>
    </row>
    <row r="266" spans="3:47">
      <c r="C266" s="76"/>
      <c r="H266" s="96" t="s">
        <v>5313</v>
      </c>
      <c r="N266" s="76" t="s">
        <v>5314</v>
      </c>
      <c r="AE266" s="76" t="s">
        <v>5315</v>
      </c>
      <c r="AU266" s="76" t="s">
        <v>5320</v>
      </c>
    </row>
    <row r="267" spans="3:47">
      <c r="C267" s="76"/>
      <c r="H267" s="96" t="s">
        <v>5317</v>
      </c>
      <c r="N267" s="76" t="s">
        <v>5318</v>
      </c>
      <c r="AE267" s="76" t="s">
        <v>5319</v>
      </c>
      <c r="AU267" s="76" t="s">
        <v>5324</v>
      </c>
    </row>
    <row r="268" spans="3:47">
      <c r="C268" s="76"/>
      <c r="H268" s="96" t="s">
        <v>5321</v>
      </c>
      <c r="N268" s="76" t="s">
        <v>5322</v>
      </c>
      <c r="AE268" s="76" t="s">
        <v>5323</v>
      </c>
      <c r="AU268" s="76" t="s">
        <v>5328</v>
      </c>
    </row>
    <row r="269" spans="3:47">
      <c r="C269" s="76"/>
      <c r="H269" s="96" t="s">
        <v>5325</v>
      </c>
      <c r="N269" s="76" t="s">
        <v>5326</v>
      </c>
      <c r="AE269" s="76" t="s">
        <v>5327</v>
      </c>
      <c r="AU269" s="76" t="s">
        <v>5332</v>
      </c>
    </row>
    <row r="270" spans="3:47">
      <c r="C270" s="76"/>
      <c r="H270" s="96" t="s">
        <v>5329</v>
      </c>
      <c r="N270" s="76" t="s">
        <v>5330</v>
      </c>
      <c r="AE270" s="76" t="s">
        <v>5331</v>
      </c>
      <c r="AU270" s="76" t="s">
        <v>5336</v>
      </c>
    </row>
    <row r="271" spans="3:47">
      <c r="C271" s="76"/>
      <c r="H271" s="96" t="s">
        <v>5333</v>
      </c>
      <c r="N271" s="76" t="s">
        <v>5334</v>
      </c>
      <c r="AE271" s="76" t="s">
        <v>5335</v>
      </c>
      <c r="AU271" s="76" t="s">
        <v>5340</v>
      </c>
    </row>
    <row r="272" spans="3:47">
      <c r="C272" s="76"/>
      <c r="H272" s="96" t="s">
        <v>5337</v>
      </c>
      <c r="N272" s="76" t="s">
        <v>5338</v>
      </c>
      <c r="AE272" s="76" t="s">
        <v>5339</v>
      </c>
      <c r="AU272" s="76" t="s">
        <v>5344</v>
      </c>
    </row>
    <row r="273" spans="3:47">
      <c r="C273" s="76"/>
      <c r="H273" s="96" t="s">
        <v>5341</v>
      </c>
      <c r="N273" s="76" t="s">
        <v>5342</v>
      </c>
      <c r="AE273" s="76" t="s">
        <v>5343</v>
      </c>
      <c r="AU273" s="76" t="s">
        <v>5347</v>
      </c>
    </row>
    <row r="274" spans="3:47">
      <c r="C274" s="76"/>
      <c r="H274" s="96" t="s">
        <v>5345</v>
      </c>
      <c r="N274" s="76" t="s">
        <v>5346</v>
      </c>
      <c r="AU274" s="76" t="s">
        <v>5350</v>
      </c>
    </row>
    <row r="275" spans="3:47">
      <c r="C275" s="76"/>
      <c r="H275" s="96" t="s">
        <v>5348</v>
      </c>
      <c r="N275" s="76" t="s">
        <v>5349</v>
      </c>
      <c r="AU275" s="76" t="s">
        <v>5353</v>
      </c>
    </row>
    <row r="276" spans="3:47">
      <c r="C276" s="76"/>
      <c r="H276" s="96" t="s">
        <v>5351</v>
      </c>
      <c r="N276" s="76" t="s">
        <v>5352</v>
      </c>
      <c r="AU276" s="76" t="s">
        <v>5356</v>
      </c>
    </row>
    <row r="277" spans="3:47">
      <c r="C277" s="76"/>
      <c r="H277" s="96" t="s">
        <v>5354</v>
      </c>
      <c r="N277" s="76" t="s">
        <v>5355</v>
      </c>
      <c r="AU277" s="76" t="s">
        <v>5359</v>
      </c>
    </row>
    <row r="278" spans="3:47">
      <c r="C278" s="76"/>
      <c r="H278" s="96" t="s">
        <v>5357</v>
      </c>
      <c r="N278" s="76" t="s">
        <v>5358</v>
      </c>
      <c r="AU278" s="76" t="s">
        <v>5362</v>
      </c>
    </row>
    <row r="279" spans="3:47">
      <c r="C279" s="76"/>
      <c r="H279" s="96" t="s">
        <v>5360</v>
      </c>
      <c r="N279" s="76" t="s">
        <v>5361</v>
      </c>
      <c r="AU279" s="76" t="s">
        <v>5365</v>
      </c>
    </row>
    <row r="280" spans="3:47">
      <c r="C280" s="76"/>
      <c r="H280" s="96" t="s">
        <v>5363</v>
      </c>
      <c r="N280" s="76" t="s">
        <v>5364</v>
      </c>
      <c r="AU280" s="76" t="s">
        <v>5368</v>
      </c>
    </row>
    <row r="281" spans="3:47">
      <c r="C281" s="76"/>
      <c r="H281" s="96" t="s">
        <v>5366</v>
      </c>
      <c r="N281" s="76" t="s">
        <v>5367</v>
      </c>
      <c r="AU281" s="76" t="s">
        <v>5371</v>
      </c>
    </row>
    <row r="282" spans="3:47">
      <c r="C282" s="76"/>
      <c r="H282" s="96" t="s">
        <v>5369</v>
      </c>
      <c r="N282" s="76" t="s">
        <v>5370</v>
      </c>
      <c r="AU282" s="76" t="s">
        <v>5374</v>
      </c>
    </row>
    <row r="283" spans="3:47">
      <c r="C283" s="76"/>
      <c r="H283" s="96" t="s">
        <v>5372</v>
      </c>
      <c r="N283" s="76" t="s">
        <v>5373</v>
      </c>
      <c r="AU283" s="76" t="s">
        <v>5377</v>
      </c>
    </row>
    <row r="284" spans="3:47">
      <c r="C284" s="76"/>
      <c r="H284" s="96" t="s">
        <v>5375</v>
      </c>
      <c r="N284" s="76" t="s">
        <v>5376</v>
      </c>
      <c r="AU284" s="76" t="s">
        <v>5380</v>
      </c>
    </row>
    <row r="285" spans="3:47">
      <c r="C285" s="76"/>
      <c r="H285" s="96" t="s">
        <v>5378</v>
      </c>
      <c r="N285" s="76" t="s">
        <v>5379</v>
      </c>
      <c r="AU285" s="76" t="s">
        <v>5383</v>
      </c>
    </row>
    <row r="286" spans="3:47">
      <c r="C286" s="76"/>
      <c r="H286" s="96" t="s">
        <v>5381</v>
      </c>
      <c r="N286" s="76" t="s">
        <v>5382</v>
      </c>
      <c r="AU286" s="76" t="s">
        <v>5386</v>
      </c>
    </row>
    <row r="287" spans="3:47">
      <c r="C287" s="76"/>
      <c r="H287" s="96" t="s">
        <v>5384</v>
      </c>
      <c r="N287" s="76" t="s">
        <v>5385</v>
      </c>
      <c r="AU287" s="76" t="s">
        <v>5389</v>
      </c>
    </row>
    <row r="288" spans="3:47">
      <c r="C288" s="76"/>
      <c r="H288" s="96" t="s">
        <v>5387</v>
      </c>
      <c r="N288" s="76" t="s">
        <v>5388</v>
      </c>
      <c r="AU288" s="76" t="s">
        <v>5392</v>
      </c>
    </row>
    <row r="289" spans="3:47">
      <c r="C289" s="76"/>
      <c r="H289" s="96" t="s">
        <v>5390</v>
      </c>
      <c r="N289" s="76" t="s">
        <v>5391</v>
      </c>
      <c r="AU289" s="76" t="s">
        <v>5395</v>
      </c>
    </row>
    <row r="290" spans="3:47">
      <c r="C290" s="76"/>
      <c r="H290" s="96" t="s">
        <v>5393</v>
      </c>
      <c r="N290" s="76" t="s">
        <v>5394</v>
      </c>
      <c r="AU290" s="76" t="s">
        <v>5398</v>
      </c>
    </row>
    <row r="291" spans="3:47">
      <c r="C291" s="76"/>
      <c r="H291" s="96" t="s">
        <v>5396</v>
      </c>
      <c r="N291" s="76" t="s">
        <v>5397</v>
      </c>
      <c r="AU291" s="76" t="s">
        <v>5401</v>
      </c>
    </row>
    <row r="292" spans="3:47">
      <c r="C292" s="76"/>
      <c r="H292" s="96" t="s">
        <v>5399</v>
      </c>
      <c r="N292" s="76" t="s">
        <v>5400</v>
      </c>
      <c r="AU292" s="76" t="s">
        <v>5404</v>
      </c>
    </row>
    <row r="293" spans="3:47">
      <c r="C293" s="76"/>
      <c r="H293" s="96" t="s">
        <v>5402</v>
      </c>
      <c r="N293" s="76" t="s">
        <v>5403</v>
      </c>
      <c r="AU293" s="76" t="s">
        <v>5407</v>
      </c>
    </row>
    <row r="294" spans="3:47">
      <c r="C294" s="76"/>
      <c r="H294" s="96" t="s">
        <v>5405</v>
      </c>
      <c r="N294" s="76" t="s">
        <v>5406</v>
      </c>
      <c r="AU294" s="76" t="s">
        <v>5410</v>
      </c>
    </row>
    <row r="295" spans="3:47">
      <c r="C295" s="76"/>
      <c r="H295" s="96" t="s">
        <v>5408</v>
      </c>
      <c r="N295" s="76" t="s">
        <v>5409</v>
      </c>
      <c r="AU295" s="76" t="s">
        <v>5413</v>
      </c>
    </row>
    <row r="296" spans="3:47">
      <c r="C296" s="76"/>
      <c r="H296" s="96" t="s">
        <v>5411</v>
      </c>
      <c r="N296" s="76" t="s">
        <v>5412</v>
      </c>
      <c r="AU296" s="76" t="s">
        <v>5416</v>
      </c>
    </row>
    <row r="297" spans="3:47">
      <c r="C297" s="76"/>
      <c r="H297" s="96" t="s">
        <v>5414</v>
      </c>
      <c r="N297" s="76" t="s">
        <v>5415</v>
      </c>
      <c r="AU297" s="76" t="s">
        <v>5419</v>
      </c>
    </row>
    <row r="298" spans="3:47">
      <c r="C298" s="76"/>
      <c r="H298" s="96" t="s">
        <v>5417</v>
      </c>
      <c r="N298" s="76" t="s">
        <v>5418</v>
      </c>
      <c r="AU298" s="76" t="s">
        <v>5422</v>
      </c>
    </row>
    <row r="299" spans="3:47">
      <c r="C299" s="76"/>
      <c r="H299" s="96" t="s">
        <v>5420</v>
      </c>
      <c r="N299" s="76" t="s">
        <v>5421</v>
      </c>
      <c r="AU299" s="76" t="s">
        <v>5425</v>
      </c>
    </row>
    <row r="300" spans="3:47">
      <c r="C300" s="76"/>
      <c r="H300" s="96" t="s">
        <v>5423</v>
      </c>
      <c r="N300" s="76" t="s">
        <v>5424</v>
      </c>
      <c r="AU300" s="76" t="s">
        <v>5428</v>
      </c>
    </row>
    <row r="301" spans="3:47">
      <c r="C301" s="76"/>
      <c r="H301" s="96" t="s">
        <v>5426</v>
      </c>
      <c r="N301" s="76" t="s">
        <v>5427</v>
      </c>
      <c r="AU301" s="76" t="s">
        <v>5431</v>
      </c>
    </row>
    <row r="302" spans="3:47">
      <c r="C302" s="76"/>
      <c r="H302" s="96" t="s">
        <v>5429</v>
      </c>
      <c r="N302" s="76" t="s">
        <v>5430</v>
      </c>
      <c r="AU302" s="76" t="s">
        <v>5434</v>
      </c>
    </row>
    <row r="303" spans="3:47">
      <c r="C303" s="76"/>
      <c r="H303" s="96" t="s">
        <v>5432</v>
      </c>
      <c r="N303" s="76" t="s">
        <v>5433</v>
      </c>
      <c r="AU303" s="76" t="s">
        <v>5437</v>
      </c>
    </row>
    <row r="304" spans="3:47">
      <c r="C304" s="76"/>
      <c r="H304" s="96" t="s">
        <v>5435</v>
      </c>
      <c r="N304" s="76" t="s">
        <v>5436</v>
      </c>
      <c r="AU304" s="76" t="s">
        <v>5440</v>
      </c>
    </row>
    <row r="305" spans="3:47">
      <c r="C305" s="76"/>
      <c r="H305" s="96" t="s">
        <v>5438</v>
      </c>
      <c r="N305" s="76" t="s">
        <v>5439</v>
      </c>
      <c r="AU305" s="76" t="s">
        <v>5443</v>
      </c>
    </row>
    <row r="306" spans="3:47">
      <c r="C306" s="76"/>
      <c r="H306" s="96" t="s">
        <v>5441</v>
      </c>
      <c r="N306" s="76" t="s">
        <v>5442</v>
      </c>
      <c r="AU306" s="76" t="s">
        <v>5446</v>
      </c>
    </row>
    <row r="307" spans="3:47">
      <c r="C307" s="76"/>
      <c r="H307" s="96" t="s">
        <v>5444</v>
      </c>
      <c r="N307" s="76" t="s">
        <v>5445</v>
      </c>
      <c r="AU307" s="76" t="s">
        <v>5449</v>
      </c>
    </row>
    <row r="308" spans="3:47">
      <c r="C308" s="76"/>
      <c r="H308" s="96" t="s">
        <v>5447</v>
      </c>
      <c r="N308" s="76" t="s">
        <v>5448</v>
      </c>
      <c r="AU308" s="76" t="s">
        <v>5452</v>
      </c>
    </row>
    <row r="309" spans="3:47">
      <c r="C309" s="76"/>
      <c r="H309" s="96" t="s">
        <v>5450</v>
      </c>
      <c r="N309" s="76" t="s">
        <v>5451</v>
      </c>
      <c r="AU309" s="76" t="s">
        <v>5455</v>
      </c>
    </row>
    <row r="310" spans="3:47">
      <c r="C310" s="76"/>
      <c r="H310" s="96" t="s">
        <v>5453</v>
      </c>
      <c r="N310" s="76" t="s">
        <v>5454</v>
      </c>
      <c r="AU310" s="76" t="s">
        <v>5458</v>
      </c>
    </row>
    <row r="311" spans="3:47">
      <c r="C311" s="76"/>
      <c r="H311" s="96" t="s">
        <v>5456</v>
      </c>
      <c r="N311" s="76" t="s">
        <v>5457</v>
      </c>
      <c r="AU311" s="76" t="s">
        <v>5461</v>
      </c>
    </row>
    <row r="312" spans="3:47">
      <c r="C312" s="76"/>
      <c r="H312" s="96" t="s">
        <v>5459</v>
      </c>
      <c r="N312" s="76" t="s">
        <v>5460</v>
      </c>
      <c r="AU312" s="76" t="s">
        <v>5464</v>
      </c>
    </row>
    <row r="313" spans="3:47">
      <c r="C313" s="76"/>
      <c r="H313" s="96" t="s">
        <v>5462</v>
      </c>
      <c r="N313" s="76" t="s">
        <v>5463</v>
      </c>
      <c r="AU313" s="76" t="s">
        <v>5467</v>
      </c>
    </row>
    <row r="314" spans="3:47">
      <c r="C314" s="76"/>
      <c r="H314" s="96" t="s">
        <v>5465</v>
      </c>
      <c r="N314" s="76" t="s">
        <v>5466</v>
      </c>
      <c r="AU314" s="76" t="s">
        <v>5470</v>
      </c>
    </row>
    <row r="315" spans="3:47">
      <c r="C315" s="76"/>
      <c r="H315" s="96" t="s">
        <v>5468</v>
      </c>
      <c r="N315" s="76" t="s">
        <v>5469</v>
      </c>
      <c r="AU315" s="76" t="s">
        <v>5473</v>
      </c>
    </row>
    <row r="316" spans="3:47">
      <c r="C316" s="76"/>
      <c r="H316" s="96" t="s">
        <v>5471</v>
      </c>
      <c r="N316" s="76" t="s">
        <v>5472</v>
      </c>
      <c r="AU316" s="76" t="s">
        <v>5476</v>
      </c>
    </row>
    <row r="317" spans="3:47">
      <c r="C317" s="76"/>
      <c r="H317" s="96" t="s">
        <v>5474</v>
      </c>
      <c r="N317" s="76" t="s">
        <v>5475</v>
      </c>
      <c r="AU317" s="76" t="s">
        <v>5479</v>
      </c>
    </row>
    <row r="318" spans="3:47">
      <c r="C318" s="76"/>
      <c r="H318" s="96" t="s">
        <v>5477</v>
      </c>
      <c r="N318" s="76" t="s">
        <v>5478</v>
      </c>
      <c r="AU318" s="76" t="s">
        <v>5482</v>
      </c>
    </row>
    <row r="319" spans="3:47">
      <c r="C319" s="76"/>
      <c r="H319" s="96" t="s">
        <v>5480</v>
      </c>
      <c r="N319" s="76" t="s">
        <v>5481</v>
      </c>
      <c r="AU319" s="76" t="s">
        <v>5485</v>
      </c>
    </row>
    <row r="320" spans="3:47">
      <c r="C320" s="76"/>
      <c r="H320" s="96" t="s">
        <v>5483</v>
      </c>
      <c r="N320" s="76" t="s">
        <v>5484</v>
      </c>
      <c r="AU320" s="76" t="s">
        <v>5488</v>
      </c>
    </row>
    <row r="321" spans="3:47">
      <c r="C321" s="76"/>
      <c r="H321" s="96" t="s">
        <v>5486</v>
      </c>
      <c r="N321" s="76" t="s">
        <v>5487</v>
      </c>
      <c r="AU321" s="76" t="s">
        <v>5491</v>
      </c>
    </row>
    <row r="322" spans="3:47">
      <c r="C322" s="76"/>
      <c r="H322" s="96" t="s">
        <v>5489</v>
      </c>
      <c r="N322" s="76" t="s">
        <v>5490</v>
      </c>
      <c r="AU322" s="76" t="s">
        <v>5494</v>
      </c>
    </row>
    <row r="323" spans="3:47">
      <c r="C323" s="76"/>
      <c r="H323" s="96" t="s">
        <v>5492</v>
      </c>
      <c r="N323" s="76" t="s">
        <v>5493</v>
      </c>
      <c r="AU323" s="76" t="s">
        <v>5497</v>
      </c>
    </row>
    <row r="324" spans="3:47">
      <c r="C324" s="76"/>
      <c r="H324" s="96" t="s">
        <v>5495</v>
      </c>
      <c r="N324" s="76" t="s">
        <v>5496</v>
      </c>
      <c r="AU324" s="76" t="s">
        <v>5500</v>
      </c>
    </row>
    <row r="325" spans="3:47">
      <c r="C325" s="76"/>
      <c r="H325" s="96" t="s">
        <v>5498</v>
      </c>
      <c r="N325" s="76" t="s">
        <v>5499</v>
      </c>
      <c r="AU325" s="76" t="s">
        <v>5503</v>
      </c>
    </row>
    <row r="326" spans="3:47">
      <c r="C326" s="76"/>
      <c r="H326" s="96" t="s">
        <v>5501</v>
      </c>
      <c r="N326" s="76" t="s">
        <v>5502</v>
      </c>
      <c r="AU326" s="76" t="s">
        <v>5506</v>
      </c>
    </row>
    <row r="327" spans="3:47">
      <c r="C327" s="76"/>
      <c r="H327" s="96" t="s">
        <v>5504</v>
      </c>
      <c r="N327" s="76" t="s">
        <v>5505</v>
      </c>
      <c r="AU327" s="76" t="s">
        <v>5509</v>
      </c>
    </row>
    <row r="328" spans="3:47">
      <c r="C328" s="76"/>
      <c r="H328" s="96" t="s">
        <v>5507</v>
      </c>
      <c r="N328" s="76" t="s">
        <v>5508</v>
      </c>
      <c r="AU328" s="76" t="s">
        <v>5512</v>
      </c>
    </row>
    <row r="329" spans="3:47">
      <c r="C329" s="76"/>
      <c r="H329" s="96" t="s">
        <v>5510</v>
      </c>
      <c r="N329" s="76" t="s">
        <v>5511</v>
      </c>
      <c r="AU329" s="76" t="s">
        <v>5515</v>
      </c>
    </row>
    <row r="330" spans="3:47">
      <c r="C330" s="76"/>
      <c r="H330" s="96" t="s">
        <v>5513</v>
      </c>
      <c r="N330" s="76" t="s">
        <v>5514</v>
      </c>
      <c r="AU330" s="76" t="s">
        <v>5518</v>
      </c>
    </row>
    <row r="331" spans="3:47">
      <c r="C331" s="76"/>
      <c r="H331" s="96" t="s">
        <v>5516</v>
      </c>
      <c r="N331" s="76" t="s">
        <v>5517</v>
      </c>
      <c r="AU331" s="76" t="s">
        <v>5521</v>
      </c>
    </row>
    <row r="332" spans="3:47">
      <c r="C332" s="76"/>
      <c r="H332" s="96" t="s">
        <v>5519</v>
      </c>
      <c r="N332" s="76" t="s">
        <v>5520</v>
      </c>
      <c r="AU332" s="76" t="s">
        <v>5524</v>
      </c>
    </row>
    <row r="333" spans="3:47">
      <c r="C333" s="76"/>
      <c r="H333" s="96" t="s">
        <v>5522</v>
      </c>
      <c r="N333" s="76" t="s">
        <v>5523</v>
      </c>
      <c r="AU333" s="76" t="s">
        <v>5527</v>
      </c>
    </row>
    <row r="334" spans="3:47">
      <c r="C334" s="76"/>
      <c r="H334" s="96" t="s">
        <v>5525</v>
      </c>
      <c r="N334" s="76" t="s">
        <v>5526</v>
      </c>
      <c r="AU334" s="76" t="s">
        <v>5530</v>
      </c>
    </row>
    <row r="335" spans="3:47">
      <c r="C335" s="76"/>
      <c r="H335" s="96" t="s">
        <v>5528</v>
      </c>
      <c r="N335" s="76" t="s">
        <v>5529</v>
      </c>
      <c r="AU335" s="76" t="s">
        <v>5533</v>
      </c>
    </row>
    <row r="336" spans="3:47">
      <c r="C336" s="76"/>
      <c r="H336" s="96" t="s">
        <v>5531</v>
      </c>
      <c r="N336" s="76" t="s">
        <v>5532</v>
      </c>
      <c r="AU336" s="76" t="s">
        <v>5536</v>
      </c>
    </row>
    <row r="337" spans="3:47">
      <c r="C337" s="76"/>
      <c r="H337" s="96" t="s">
        <v>5534</v>
      </c>
      <c r="N337" s="76" t="s">
        <v>5535</v>
      </c>
      <c r="AU337" s="76" t="s">
        <v>5539</v>
      </c>
    </row>
    <row r="338" spans="3:47">
      <c r="C338" s="76"/>
      <c r="H338" s="96" t="s">
        <v>5537</v>
      </c>
      <c r="N338" s="76" t="s">
        <v>5538</v>
      </c>
      <c r="AU338" s="76" t="s">
        <v>5542</v>
      </c>
    </row>
    <row r="339" spans="3:47">
      <c r="C339" s="76"/>
      <c r="H339" s="96" t="s">
        <v>5540</v>
      </c>
      <c r="N339" s="76" t="s">
        <v>5541</v>
      </c>
      <c r="AU339" s="76" t="s">
        <v>5545</v>
      </c>
    </row>
    <row r="340" spans="3:47">
      <c r="C340" s="76"/>
      <c r="H340" s="96" t="s">
        <v>5543</v>
      </c>
      <c r="N340" s="76" t="s">
        <v>5544</v>
      </c>
      <c r="AU340" s="76" t="s">
        <v>5548</v>
      </c>
    </row>
    <row r="341" spans="3:47">
      <c r="C341" s="76"/>
      <c r="H341" s="96" t="s">
        <v>5546</v>
      </c>
      <c r="N341" s="76" t="s">
        <v>5547</v>
      </c>
      <c r="AU341" s="76" t="s">
        <v>5551</v>
      </c>
    </row>
    <row r="342" spans="3:47">
      <c r="C342" s="76"/>
      <c r="H342" s="96" t="s">
        <v>5549</v>
      </c>
      <c r="N342" s="76" t="s">
        <v>5550</v>
      </c>
      <c r="AU342" s="76" t="s">
        <v>5553</v>
      </c>
    </row>
    <row r="343" spans="3:47">
      <c r="C343" s="76"/>
      <c r="N343" s="76" t="s">
        <v>5552</v>
      </c>
      <c r="AU343" s="76" t="s">
        <v>5555</v>
      </c>
    </row>
    <row r="344" spans="3:47">
      <c r="C344" s="76"/>
      <c r="N344" s="76" t="s">
        <v>5554</v>
      </c>
      <c r="AU344" s="76" t="s">
        <v>5557</v>
      </c>
    </row>
    <row r="345" spans="3:47">
      <c r="C345" s="76"/>
      <c r="N345" s="76" t="s">
        <v>5556</v>
      </c>
      <c r="AU345" s="76" t="s">
        <v>5559</v>
      </c>
    </row>
    <row r="346" spans="3:47">
      <c r="C346" s="76"/>
      <c r="N346" s="76" t="s">
        <v>5558</v>
      </c>
      <c r="AU346" s="76" t="s">
        <v>5561</v>
      </c>
    </row>
    <row r="347" spans="3:47">
      <c r="C347" s="76"/>
      <c r="N347" s="76" t="s">
        <v>5560</v>
      </c>
      <c r="AU347" s="76" t="s">
        <v>5563</v>
      </c>
    </row>
    <row r="348" spans="3:47">
      <c r="C348" s="76"/>
      <c r="N348" s="76" t="s">
        <v>5562</v>
      </c>
      <c r="AU348" s="76" t="s">
        <v>5565</v>
      </c>
    </row>
    <row r="349" spans="3:47">
      <c r="C349" s="76"/>
      <c r="N349" s="76" t="s">
        <v>5564</v>
      </c>
      <c r="AU349" s="76" t="s">
        <v>5567</v>
      </c>
    </row>
    <row r="350" spans="3:47">
      <c r="C350" s="76"/>
      <c r="N350" s="76" t="s">
        <v>5566</v>
      </c>
      <c r="AU350" s="76" t="s">
        <v>5569</v>
      </c>
    </row>
    <row r="351" spans="3:47">
      <c r="C351" s="76"/>
      <c r="N351" s="76" t="s">
        <v>5568</v>
      </c>
      <c r="AU351" s="76" t="s">
        <v>5571</v>
      </c>
    </row>
    <row r="352" spans="3:47">
      <c r="C352" s="76"/>
      <c r="N352" s="76" t="s">
        <v>5570</v>
      </c>
      <c r="AU352" s="76" t="s">
        <v>5573</v>
      </c>
    </row>
    <row r="353" spans="3:47">
      <c r="C353" s="76"/>
      <c r="N353" s="76" t="s">
        <v>5572</v>
      </c>
      <c r="AU353" s="76" t="s">
        <v>5575</v>
      </c>
    </row>
    <row r="354" spans="3:47">
      <c r="C354" s="76"/>
      <c r="N354" s="76" t="s">
        <v>5574</v>
      </c>
      <c r="AU354" s="76" t="s">
        <v>5577</v>
      </c>
    </row>
    <row r="355" spans="3:47">
      <c r="C355" s="76"/>
      <c r="N355" s="76" t="s">
        <v>5576</v>
      </c>
      <c r="AU355" s="76" t="s">
        <v>5579</v>
      </c>
    </row>
    <row r="356" spans="3:47">
      <c r="C356" s="76"/>
      <c r="N356" s="76" t="s">
        <v>5578</v>
      </c>
      <c r="AU356" s="76" t="s">
        <v>5581</v>
      </c>
    </row>
    <row r="357" spans="3:47">
      <c r="C357" s="76"/>
      <c r="N357" s="76" t="s">
        <v>5580</v>
      </c>
      <c r="AU357" s="76" t="s">
        <v>5583</v>
      </c>
    </row>
    <row r="358" spans="3:47">
      <c r="C358" s="76"/>
      <c r="N358" s="76" t="s">
        <v>5582</v>
      </c>
      <c r="AU358" s="76" t="s">
        <v>5585</v>
      </c>
    </row>
    <row r="359" spans="3:47">
      <c r="C359" s="76"/>
      <c r="N359" s="76" t="s">
        <v>5584</v>
      </c>
      <c r="AU359" s="76" t="s">
        <v>5587</v>
      </c>
    </row>
    <row r="360" spans="3:47">
      <c r="C360" s="76"/>
      <c r="N360" s="76" t="s">
        <v>5586</v>
      </c>
      <c r="AU360" s="76" t="s">
        <v>5589</v>
      </c>
    </row>
    <row r="361" spans="3:47">
      <c r="C361" s="76"/>
      <c r="N361" s="76" t="s">
        <v>5588</v>
      </c>
      <c r="AU361" s="76" t="s">
        <v>5591</v>
      </c>
    </row>
    <row r="362" spans="3:47">
      <c r="C362" s="76"/>
      <c r="N362" s="76" t="s">
        <v>5590</v>
      </c>
      <c r="AU362" s="76" t="s">
        <v>5593</v>
      </c>
    </row>
    <row r="363" spans="3:47">
      <c r="C363" s="76"/>
      <c r="N363" s="76" t="s">
        <v>5592</v>
      </c>
      <c r="AU363" s="76" t="s">
        <v>5595</v>
      </c>
    </row>
    <row r="364" spans="3:47">
      <c r="C364" s="76"/>
      <c r="N364" s="76" t="s">
        <v>5594</v>
      </c>
      <c r="AU364" s="76" t="s">
        <v>5597</v>
      </c>
    </row>
    <row r="365" spans="3:47">
      <c r="C365" s="76"/>
      <c r="N365" s="76" t="s">
        <v>5596</v>
      </c>
      <c r="AU365" s="76" t="s">
        <v>5599</v>
      </c>
    </row>
    <row r="366" spans="3:47">
      <c r="C366" s="76"/>
      <c r="N366" s="76" t="s">
        <v>5598</v>
      </c>
      <c r="AU366" s="76" t="s">
        <v>5601</v>
      </c>
    </row>
    <row r="367" spans="3:47">
      <c r="C367" s="76"/>
      <c r="N367" s="76" t="s">
        <v>5600</v>
      </c>
      <c r="AU367" s="76" t="s">
        <v>5603</v>
      </c>
    </row>
    <row r="368" spans="3:47">
      <c r="C368" s="76"/>
      <c r="N368" s="76" t="s">
        <v>5602</v>
      </c>
      <c r="AU368" s="76" t="s">
        <v>780</v>
      </c>
    </row>
    <row r="369" spans="3:47">
      <c r="C369" s="76"/>
      <c r="N369" s="76" t="s">
        <v>5604</v>
      </c>
      <c r="AU369" s="76"/>
    </row>
    <row r="370" spans="3:47">
      <c r="C370" s="76"/>
      <c r="N370" s="76" t="s">
        <v>5605</v>
      </c>
    </row>
    <row r="371" spans="3:47">
      <c r="C371" s="76"/>
      <c r="N371" s="76" t="s">
        <v>5606</v>
      </c>
    </row>
    <row r="372" spans="3:47">
      <c r="C372" s="76"/>
      <c r="N372" s="76" t="s">
        <v>5607</v>
      </c>
    </row>
    <row r="373" spans="3:47">
      <c r="C373" s="76"/>
      <c r="N373" s="76" t="s">
        <v>5608</v>
      </c>
    </row>
    <row r="374" spans="3:47">
      <c r="C374" s="76"/>
      <c r="N374" s="76" t="s">
        <v>5609</v>
      </c>
    </row>
    <row r="375" spans="3:47">
      <c r="C375" s="76"/>
      <c r="N375" s="76" t="s">
        <v>5610</v>
      </c>
    </row>
    <row r="376" spans="3:47">
      <c r="C376" s="76"/>
      <c r="N376" s="76" t="s">
        <v>5611</v>
      </c>
    </row>
    <row r="377" spans="3:47">
      <c r="C377" s="76"/>
      <c r="N377" s="76" t="s">
        <v>5612</v>
      </c>
    </row>
    <row r="378" spans="3:47">
      <c r="C378" s="76"/>
      <c r="N378" s="76" t="s">
        <v>5613</v>
      </c>
    </row>
    <row r="379" spans="3:47">
      <c r="C379" s="76"/>
      <c r="N379" s="76" t="s">
        <v>5614</v>
      </c>
    </row>
    <row r="380" spans="3:47">
      <c r="C380" s="76"/>
      <c r="N380" s="76" t="s">
        <v>5615</v>
      </c>
    </row>
    <row r="381" spans="3:47">
      <c r="C381" s="76"/>
      <c r="N381" s="76" t="s">
        <v>5616</v>
      </c>
    </row>
    <row r="382" spans="3:47">
      <c r="C382" s="76"/>
      <c r="N382" s="76" t="s">
        <v>5617</v>
      </c>
    </row>
    <row r="383" spans="3:47">
      <c r="C383" s="76"/>
      <c r="N383" s="76" t="s">
        <v>5618</v>
      </c>
    </row>
    <row r="384" spans="3:47">
      <c r="C384" s="76"/>
      <c r="N384" s="76" t="s">
        <v>5619</v>
      </c>
    </row>
    <row r="385" spans="3:14">
      <c r="C385" s="76"/>
      <c r="N385" s="76" t="s">
        <v>5620</v>
      </c>
    </row>
    <row r="386" spans="3:14">
      <c r="C386" s="76"/>
      <c r="N386" s="76" t="s">
        <v>5621</v>
      </c>
    </row>
    <row r="387" spans="3:14">
      <c r="C387" s="76"/>
      <c r="N387" s="76" t="s">
        <v>5622</v>
      </c>
    </row>
    <row r="388" spans="3:14">
      <c r="C388" s="76"/>
      <c r="N388" s="76" t="s">
        <v>5623</v>
      </c>
    </row>
    <row r="389" spans="3:14">
      <c r="C389" s="76"/>
      <c r="N389" s="76" t="s">
        <v>5624</v>
      </c>
    </row>
    <row r="390" spans="3:14">
      <c r="C390" s="76"/>
      <c r="N390" s="76" t="s">
        <v>5625</v>
      </c>
    </row>
    <row r="391" spans="3:14">
      <c r="C391" s="76"/>
      <c r="N391" s="76" t="s">
        <v>5626</v>
      </c>
    </row>
    <row r="392" spans="3:14">
      <c r="C392" s="76"/>
      <c r="N392" s="76" t="s">
        <v>5627</v>
      </c>
    </row>
    <row r="393" spans="3:14">
      <c r="C393" s="76"/>
      <c r="N393" s="76" t="s">
        <v>5628</v>
      </c>
    </row>
    <row r="394" spans="3:14">
      <c r="C394" s="76"/>
      <c r="N394" s="76" t="s">
        <v>5629</v>
      </c>
    </row>
    <row r="395" spans="3:14">
      <c r="C395" s="76"/>
      <c r="N395" s="76" t="s">
        <v>5630</v>
      </c>
    </row>
    <row r="396" spans="3:14">
      <c r="C396" s="76"/>
      <c r="N396" s="76" t="s">
        <v>5631</v>
      </c>
    </row>
    <row r="397" spans="3:14">
      <c r="C397" s="76"/>
      <c r="N397" s="76" t="s">
        <v>5632</v>
      </c>
    </row>
    <row r="398" spans="3:14">
      <c r="C398" s="76"/>
      <c r="N398" s="76" t="s">
        <v>5633</v>
      </c>
    </row>
    <row r="399" spans="3:14">
      <c r="C399" s="76"/>
      <c r="N399" s="76" t="s">
        <v>5634</v>
      </c>
    </row>
    <row r="400" spans="3:14">
      <c r="C400" s="76"/>
      <c r="N400" s="76" t="s">
        <v>5635</v>
      </c>
    </row>
    <row r="401" spans="3:14">
      <c r="C401" s="76"/>
      <c r="N401" s="76" t="s">
        <v>5636</v>
      </c>
    </row>
    <row r="402" spans="3:14">
      <c r="C402" s="76"/>
      <c r="N402" s="76" t="s">
        <v>5637</v>
      </c>
    </row>
    <row r="403" spans="3:14">
      <c r="C403" s="76"/>
      <c r="N403" s="76" t="s">
        <v>5638</v>
      </c>
    </row>
    <row r="404" spans="3:14">
      <c r="C404" s="76"/>
      <c r="N404" s="76" t="s">
        <v>5639</v>
      </c>
    </row>
    <row r="405" spans="3:14">
      <c r="C405" s="76"/>
      <c r="N405" s="76" t="s">
        <v>5640</v>
      </c>
    </row>
    <row r="406" spans="3:14">
      <c r="C406" s="76"/>
      <c r="N406" s="76" t="s">
        <v>5641</v>
      </c>
    </row>
    <row r="407" spans="3:14">
      <c r="C407" s="76"/>
      <c r="N407" s="76" t="s">
        <v>5642</v>
      </c>
    </row>
    <row r="408" spans="3:14">
      <c r="C408" s="76"/>
      <c r="N408" s="76" t="s">
        <v>5643</v>
      </c>
    </row>
    <row r="409" spans="3:14">
      <c r="C409" s="76"/>
      <c r="N409" s="76" t="s">
        <v>5644</v>
      </c>
    </row>
    <row r="410" spans="3:14">
      <c r="C410" s="76"/>
      <c r="N410" s="76" t="s">
        <v>5645</v>
      </c>
    </row>
    <row r="411" spans="3:14">
      <c r="C411" s="76"/>
      <c r="N411" s="76" t="s">
        <v>5646</v>
      </c>
    </row>
    <row r="412" spans="3:14">
      <c r="C412" s="76"/>
      <c r="N412" s="76" t="s">
        <v>5647</v>
      </c>
    </row>
    <row r="413" spans="3:14">
      <c r="C413" s="76"/>
      <c r="N413" s="76" t="s">
        <v>5648</v>
      </c>
    </row>
    <row r="414" spans="3:14">
      <c r="C414" s="76"/>
      <c r="N414" s="76" t="s">
        <v>5649</v>
      </c>
    </row>
    <row r="415" spans="3:14">
      <c r="C415" s="76"/>
      <c r="N415" s="76" t="s">
        <v>5650</v>
      </c>
    </row>
    <row r="416" spans="3:14">
      <c r="C416" s="76"/>
      <c r="N416" s="76" t="s">
        <v>5651</v>
      </c>
    </row>
    <row r="417" spans="3:14">
      <c r="C417" s="76"/>
      <c r="N417" s="76" t="s">
        <v>5652</v>
      </c>
    </row>
    <row r="418" spans="3:14">
      <c r="C418" s="76"/>
      <c r="N418" s="76" t="s">
        <v>5653</v>
      </c>
    </row>
    <row r="419" spans="3:14">
      <c r="C419" s="76"/>
      <c r="N419" s="76" t="s">
        <v>5654</v>
      </c>
    </row>
    <row r="420" spans="3:14">
      <c r="C420" s="76"/>
      <c r="N420" s="76" t="s">
        <v>5655</v>
      </c>
    </row>
    <row r="421" spans="3:14">
      <c r="C421" s="76"/>
      <c r="N421" s="76" t="s">
        <v>5656</v>
      </c>
    </row>
    <row r="422" spans="3:14">
      <c r="C422" s="76"/>
      <c r="N422" s="76" t="s">
        <v>5657</v>
      </c>
    </row>
    <row r="423" spans="3:14">
      <c r="C423" s="76"/>
      <c r="N423" s="76" t="s">
        <v>5658</v>
      </c>
    </row>
    <row r="424" spans="3:14">
      <c r="C424" s="76"/>
      <c r="N424" s="76" t="s">
        <v>5659</v>
      </c>
    </row>
    <row r="425" spans="3:14">
      <c r="C425" s="76"/>
      <c r="N425" s="76" t="s">
        <v>5660</v>
      </c>
    </row>
    <row r="426" spans="3:14">
      <c r="C426" s="76"/>
      <c r="N426" s="76" t="s">
        <v>5661</v>
      </c>
    </row>
    <row r="427" spans="3:14">
      <c r="C427" s="76"/>
      <c r="N427" s="76" t="s">
        <v>5662</v>
      </c>
    </row>
    <row r="428" spans="3:14">
      <c r="C428" s="76"/>
      <c r="N428" s="76" t="s">
        <v>5663</v>
      </c>
    </row>
    <row r="429" spans="3:14">
      <c r="C429" s="76"/>
      <c r="N429" s="76" t="s">
        <v>5664</v>
      </c>
    </row>
    <row r="430" spans="3:14">
      <c r="C430" s="76"/>
      <c r="N430" s="76" t="s">
        <v>5665</v>
      </c>
    </row>
    <row r="431" spans="3:14">
      <c r="C431" s="76"/>
      <c r="N431" s="76" t="s">
        <v>5666</v>
      </c>
    </row>
    <row r="432" spans="3:14">
      <c r="C432" s="76"/>
      <c r="N432" s="76" t="s">
        <v>5667</v>
      </c>
    </row>
    <row r="433" spans="3:14">
      <c r="C433" s="76"/>
      <c r="N433" s="76" t="s">
        <v>5668</v>
      </c>
    </row>
    <row r="434" spans="3:14">
      <c r="C434" s="76"/>
      <c r="N434" s="76" t="s">
        <v>5669</v>
      </c>
    </row>
    <row r="435" spans="3:14">
      <c r="C435" s="76"/>
      <c r="N435" s="76" t="s">
        <v>5670</v>
      </c>
    </row>
    <row r="436" spans="3:14">
      <c r="C436" s="76"/>
      <c r="N436" s="76" t="s">
        <v>5671</v>
      </c>
    </row>
    <row r="437" spans="3:14">
      <c r="C437" s="76"/>
      <c r="N437" s="76" t="s">
        <v>5672</v>
      </c>
    </row>
    <row r="438" spans="3:14">
      <c r="C438" s="76"/>
      <c r="N438" s="76" t="s">
        <v>5673</v>
      </c>
    </row>
    <row r="439" spans="3:14">
      <c r="C439" s="76"/>
      <c r="N439" s="76" t="s">
        <v>5674</v>
      </c>
    </row>
    <row r="440" spans="3:14">
      <c r="C440" s="76"/>
      <c r="N440" s="76" t="s">
        <v>5675</v>
      </c>
    </row>
    <row r="441" spans="3:14">
      <c r="C441" s="76"/>
      <c r="N441" s="76" t="s">
        <v>5676</v>
      </c>
    </row>
    <row r="442" spans="3:14">
      <c r="C442" s="76"/>
      <c r="N442" s="76" t="s">
        <v>5677</v>
      </c>
    </row>
    <row r="443" spans="3:14">
      <c r="C443" s="76"/>
      <c r="N443" s="76" t="s">
        <v>5678</v>
      </c>
    </row>
    <row r="444" spans="3:14">
      <c r="C444" s="76"/>
      <c r="N444" s="76" t="s">
        <v>5679</v>
      </c>
    </row>
    <row r="445" spans="3:14">
      <c r="C445" s="76"/>
      <c r="N445" s="76" t="s">
        <v>5680</v>
      </c>
    </row>
    <row r="446" spans="3:14">
      <c r="C446" s="76"/>
      <c r="N446" s="76" t="s">
        <v>5681</v>
      </c>
    </row>
    <row r="447" spans="3:14">
      <c r="C447" s="76"/>
      <c r="N447" s="76" t="s">
        <v>5682</v>
      </c>
    </row>
    <row r="448" spans="3:14">
      <c r="C448" s="76"/>
      <c r="N448" s="76" t="s">
        <v>5683</v>
      </c>
    </row>
    <row r="449" spans="3:14">
      <c r="C449" s="76"/>
      <c r="N449" s="76" t="s">
        <v>5684</v>
      </c>
    </row>
    <row r="450" spans="3:14">
      <c r="C450" s="76"/>
      <c r="N450" s="76" t="s">
        <v>5685</v>
      </c>
    </row>
    <row r="451" spans="3:14">
      <c r="C451" s="76"/>
      <c r="N451" s="76" t="s">
        <v>5686</v>
      </c>
    </row>
    <row r="452" spans="3:14">
      <c r="C452" s="76"/>
      <c r="N452" s="76" t="s">
        <v>5687</v>
      </c>
    </row>
    <row r="453" spans="3:14">
      <c r="C453" s="76"/>
      <c r="N453" s="76" t="s">
        <v>5688</v>
      </c>
    </row>
    <row r="454" spans="3:14">
      <c r="C454" s="76"/>
      <c r="N454" s="76" t="s">
        <v>5689</v>
      </c>
    </row>
    <row r="455" spans="3:14">
      <c r="C455" s="76"/>
      <c r="N455" s="76" t="s">
        <v>5690</v>
      </c>
    </row>
    <row r="456" spans="3:14">
      <c r="C456" s="76"/>
      <c r="N456" s="76" t="s">
        <v>5691</v>
      </c>
    </row>
    <row r="457" spans="3:14">
      <c r="C457" s="76"/>
      <c r="N457" s="76" t="s">
        <v>5692</v>
      </c>
    </row>
    <row r="458" spans="3:14">
      <c r="C458" s="76"/>
      <c r="N458" s="76" t="s">
        <v>5693</v>
      </c>
    </row>
    <row r="459" spans="3:14">
      <c r="C459" s="76"/>
      <c r="N459" s="76" t="s">
        <v>5694</v>
      </c>
    </row>
    <row r="460" spans="3:14">
      <c r="C460" s="76"/>
      <c r="N460" s="76" t="s">
        <v>5695</v>
      </c>
    </row>
    <row r="461" spans="3:14">
      <c r="C461" s="76"/>
      <c r="N461" s="76" t="s">
        <v>5696</v>
      </c>
    </row>
    <row r="462" spans="3:14">
      <c r="C462" s="76"/>
      <c r="N462" s="76" t="s">
        <v>5697</v>
      </c>
    </row>
    <row r="463" spans="3:14">
      <c r="C463" s="76"/>
      <c r="N463" s="76" t="s">
        <v>5698</v>
      </c>
    </row>
    <row r="464" spans="3:14">
      <c r="C464" s="76"/>
      <c r="N464" s="76" t="s">
        <v>5699</v>
      </c>
    </row>
    <row r="465" spans="3:14">
      <c r="C465" s="76"/>
      <c r="N465" s="76" t="s">
        <v>5700</v>
      </c>
    </row>
    <row r="466" spans="3:14">
      <c r="C466" s="76"/>
      <c r="N466" s="76" t="s">
        <v>5701</v>
      </c>
    </row>
    <row r="467" spans="3:14">
      <c r="C467" s="76"/>
      <c r="N467" s="76" t="s">
        <v>5702</v>
      </c>
    </row>
    <row r="468" spans="3:14">
      <c r="C468" s="76"/>
      <c r="N468" s="76" t="s">
        <v>5703</v>
      </c>
    </row>
    <row r="469" spans="3:14">
      <c r="C469" s="76"/>
      <c r="N469" s="76" t="s">
        <v>5704</v>
      </c>
    </row>
    <row r="470" spans="3:14">
      <c r="C470" s="76"/>
      <c r="N470" s="76" t="s">
        <v>5705</v>
      </c>
    </row>
    <row r="471" spans="3:14">
      <c r="C471" s="76"/>
      <c r="N471" s="76" t="s">
        <v>5706</v>
      </c>
    </row>
    <row r="472" spans="3:14">
      <c r="C472" s="76"/>
      <c r="N472" s="76" t="s">
        <v>5707</v>
      </c>
    </row>
    <row r="473" spans="3:14">
      <c r="C473" s="76"/>
      <c r="N473" s="76" t="s">
        <v>5708</v>
      </c>
    </row>
    <row r="474" spans="3:14">
      <c r="C474" s="76"/>
      <c r="N474" s="76" t="s">
        <v>5709</v>
      </c>
    </row>
    <row r="475" spans="3:14">
      <c r="C475" s="76"/>
      <c r="N475" s="76" t="s">
        <v>5710</v>
      </c>
    </row>
    <row r="476" spans="3:14">
      <c r="C476" s="76"/>
      <c r="N476" s="76" t="s">
        <v>5711</v>
      </c>
    </row>
    <row r="477" spans="3:14">
      <c r="C477" s="76"/>
      <c r="N477" s="76" t="s">
        <v>5712</v>
      </c>
    </row>
    <row r="478" spans="3:14">
      <c r="C478" s="76"/>
      <c r="N478" s="76" t="s">
        <v>5713</v>
      </c>
    </row>
    <row r="479" spans="3:14">
      <c r="C479" s="76"/>
      <c r="N479" s="76" t="s">
        <v>5714</v>
      </c>
    </row>
    <row r="480" spans="3:14">
      <c r="C480" s="76"/>
      <c r="N480" s="76" t="s">
        <v>5715</v>
      </c>
    </row>
    <row r="481" spans="3:14">
      <c r="C481" s="76"/>
      <c r="N481" s="76" t="s">
        <v>5716</v>
      </c>
    </row>
    <row r="482" spans="3:14">
      <c r="C482" s="76"/>
      <c r="N482" s="76" t="s">
        <v>5717</v>
      </c>
    </row>
    <row r="483" spans="3:14">
      <c r="C483" s="76"/>
      <c r="N483" s="76" t="s">
        <v>5718</v>
      </c>
    </row>
    <row r="484" spans="3:14">
      <c r="C484" s="76"/>
      <c r="N484" s="76" t="s">
        <v>5719</v>
      </c>
    </row>
    <row r="485" spans="3:14">
      <c r="C485" s="76"/>
      <c r="N485" s="76" t="s">
        <v>5720</v>
      </c>
    </row>
    <row r="486" spans="3:14">
      <c r="C486" s="76"/>
      <c r="N486" s="76" t="s">
        <v>5721</v>
      </c>
    </row>
    <row r="487" spans="3:14">
      <c r="C487" s="76"/>
      <c r="N487" s="76" t="s">
        <v>5722</v>
      </c>
    </row>
    <row r="488" spans="3:14">
      <c r="C488" s="76"/>
      <c r="N488" s="76" t="s">
        <v>5723</v>
      </c>
    </row>
    <row r="489" spans="3:14">
      <c r="C489" s="76"/>
      <c r="N489" s="76" t="s">
        <v>5724</v>
      </c>
    </row>
    <row r="490" spans="3:14">
      <c r="C490" s="76"/>
      <c r="N490" s="76" t="s">
        <v>5725</v>
      </c>
    </row>
    <row r="491" spans="3:14">
      <c r="C491" s="76"/>
      <c r="N491" s="76" t="s">
        <v>5726</v>
      </c>
    </row>
    <row r="492" spans="3:14">
      <c r="C492" s="76"/>
      <c r="N492" s="76" t="s">
        <v>5727</v>
      </c>
    </row>
    <row r="493" spans="3:14">
      <c r="C493" s="76"/>
      <c r="N493" s="76" t="s">
        <v>5728</v>
      </c>
    </row>
    <row r="494" spans="3:14">
      <c r="C494" s="76"/>
      <c r="N494" s="76" t="s">
        <v>5729</v>
      </c>
    </row>
    <row r="495" spans="3:14">
      <c r="C495" s="76"/>
      <c r="N495" s="76" t="s">
        <v>5730</v>
      </c>
    </row>
    <row r="496" spans="3:14">
      <c r="C496" s="76"/>
      <c r="N496" s="76" t="s">
        <v>5731</v>
      </c>
    </row>
    <row r="497" spans="3:14">
      <c r="C497" s="76"/>
      <c r="N497" s="76" t="s">
        <v>5732</v>
      </c>
    </row>
    <row r="498" spans="3:14">
      <c r="C498" s="76"/>
      <c r="N498" s="76" t="s">
        <v>5733</v>
      </c>
    </row>
    <row r="499" spans="3:14">
      <c r="C499" s="76"/>
      <c r="N499" s="76" t="s">
        <v>5734</v>
      </c>
    </row>
    <row r="500" spans="3:14">
      <c r="C500" s="76"/>
      <c r="N500" s="76" t="s">
        <v>5735</v>
      </c>
    </row>
    <row r="501" spans="3:14">
      <c r="C501" s="76"/>
      <c r="N501" s="76" t="s">
        <v>5736</v>
      </c>
    </row>
    <row r="502" spans="3:14">
      <c r="C502" s="76"/>
      <c r="N502" s="76" t="s">
        <v>5737</v>
      </c>
    </row>
    <row r="503" spans="3:14">
      <c r="C503" s="76"/>
      <c r="N503" s="76" t="s">
        <v>5738</v>
      </c>
    </row>
    <row r="504" spans="3:14">
      <c r="C504" s="76"/>
      <c r="N504" s="76" t="s">
        <v>5739</v>
      </c>
    </row>
    <row r="505" spans="3:14">
      <c r="C505" s="76"/>
      <c r="N505" s="76" t="s">
        <v>5740</v>
      </c>
    </row>
    <row r="506" spans="3:14">
      <c r="C506" s="76"/>
      <c r="N506" s="76" t="s">
        <v>5741</v>
      </c>
    </row>
    <row r="507" spans="3:14">
      <c r="C507" s="76"/>
      <c r="N507" s="76" t="s">
        <v>5742</v>
      </c>
    </row>
    <row r="508" spans="3:14">
      <c r="C508" s="76"/>
      <c r="N508" s="76" t="s">
        <v>5743</v>
      </c>
    </row>
    <row r="509" spans="3:14">
      <c r="C509" s="76"/>
      <c r="N509" s="76" t="s">
        <v>5744</v>
      </c>
    </row>
    <row r="510" spans="3:14">
      <c r="C510" s="76"/>
      <c r="N510" s="76" t="s">
        <v>5745</v>
      </c>
    </row>
    <row r="511" spans="3:14">
      <c r="C511" s="76"/>
      <c r="N511" s="76" t="s">
        <v>5746</v>
      </c>
    </row>
    <row r="512" spans="3:14">
      <c r="C512" s="76"/>
      <c r="N512" s="76" t="s">
        <v>5747</v>
      </c>
    </row>
    <row r="513" spans="3:14">
      <c r="C513" s="76"/>
      <c r="N513" s="76" t="s">
        <v>5748</v>
      </c>
    </row>
    <row r="514" spans="3:14">
      <c r="C514" s="76"/>
      <c r="N514" s="76" t="s">
        <v>5749</v>
      </c>
    </row>
    <row r="515" spans="3:14">
      <c r="C515" s="76"/>
      <c r="N515" s="76" t="s">
        <v>5750</v>
      </c>
    </row>
    <row r="516" spans="3:14">
      <c r="C516" s="76"/>
      <c r="N516" s="76" t="s">
        <v>5751</v>
      </c>
    </row>
    <row r="517" spans="3:14">
      <c r="C517" s="76"/>
      <c r="N517" s="76" t="s">
        <v>5752</v>
      </c>
    </row>
    <row r="518" spans="3:14">
      <c r="C518" s="76"/>
      <c r="N518" s="76" t="s">
        <v>5753</v>
      </c>
    </row>
    <row r="519" spans="3:14">
      <c r="C519" s="76"/>
      <c r="N519" s="76" t="s">
        <v>5754</v>
      </c>
    </row>
    <row r="520" spans="3:14">
      <c r="C520" s="76"/>
      <c r="N520" s="76" t="s">
        <v>5755</v>
      </c>
    </row>
    <row r="521" spans="3:14">
      <c r="C521" s="76"/>
      <c r="N521" s="76" t="s">
        <v>5756</v>
      </c>
    </row>
    <row r="522" spans="3:14">
      <c r="C522" s="76"/>
      <c r="N522" s="76" t="s">
        <v>5757</v>
      </c>
    </row>
    <row r="523" spans="3:14">
      <c r="C523" s="76"/>
      <c r="N523" s="76" t="s">
        <v>5758</v>
      </c>
    </row>
    <row r="524" spans="3:14">
      <c r="C524" s="76"/>
      <c r="N524" s="76" t="s">
        <v>5759</v>
      </c>
    </row>
    <row r="525" spans="3:14">
      <c r="C525" s="76"/>
      <c r="N525" s="76" t="s">
        <v>5760</v>
      </c>
    </row>
    <row r="526" spans="3:14">
      <c r="C526" s="76"/>
      <c r="N526" s="76" t="s">
        <v>5761</v>
      </c>
    </row>
    <row r="527" spans="3:14">
      <c r="C527" s="76"/>
      <c r="N527" s="76" t="s">
        <v>5762</v>
      </c>
    </row>
    <row r="528" spans="3:14">
      <c r="C528" s="76"/>
      <c r="N528" s="76" t="s">
        <v>5763</v>
      </c>
    </row>
    <row r="529" spans="3:14">
      <c r="C529" s="76"/>
      <c r="N529" s="76" t="s">
        <v>5764</v>
      </c>
    </row>
    <row r="530" spans="3:14">
      <c r="C530" s="76"/>
      <c r="N530" s="76" t="s">
        <v>5765</v>
      </c>
    </row>
    <row r="531" spans="3:14">
      <c r="C531" s="76"/>
      <c r="N531" s="76" t="s">
        <v>5766</v>
      </c>
    </row>
    <row r="532" spans="3:14">
      <c r="C532" s="76"/>
      <c r="N532" s="76" t="s">
        <v>5767</v>
      </c>
    </row>
    <row r="533" spans="3:14">
      <c r="C533" s="76"/>
      <c r="N533" s="76" t="s">
        <v>5768</v>
      </c>
    </row>
    <row r="534" spans="3:14">
      <c r="C534" s="76"/>
      <c r="N534" s="76" t="s">
        <v>5769</v>
      </c>
    </row>
    <row r="535" spans="3:14">
      <c r="C535" s="76"/>
      <c r="N535" s="76" t="s">
        <v>5770</v>
      </c>
    </row>
    <row r="536" spans="3:14">
      <c r="C536" s="76"/>
      <c r="N536" s="76" t="s">
        <v>5771</v>
      </c>
    </row>
    <row r="537" spans="3:14">
      <c r="C537" s="76"/>
      <c r="N537" s="76" t="s">
        <v>5772</v>
      </c>
    </row>
    <row r="538" spans="3:14">
      <c r="C538" s="76"/>
      <c r="N538" s="76" t="s">
        <v>5773</v>
      </c>
    </row>
    <row r="539" spans="3:14">
      <c r="C539" s="76"/>
      <c r="N539" s="76" t="s">
        <v>5774</v>
      </c>
    </row>
    <row r="540" spans="3:14">
      <c r="C540" s="76"/>
      <c r="N540" s="76" t="s">
        <v>5775</v>
      </c>
    </row>
    <row r="541" spans="3:14">
      <c r="C541" s="76"/>
      <c r="N541" s="76" t="s">
        <v>5776</v>
      </c>
    </row>
    <row r="542" spans="3:14">
      <c r="C542" s="76"/>
      <c r="N542" s="76" t="s">
        <v>5777</v>
      </c>
    </row>
    <row r="543" spans="3:14">
      <c r="C543" s="76"/>
      <c r="N543" s="76" t="s">
        <v>5778</v>
      </c>
    </row>
    <row r="544" spans="3:14">
      <c r="C544" s="76"/>
      <c r="N544" s="76" t="s">
        <v>5779</v>
      </c>
    </row>
    <row r="545" spans="3:14">
      <c r="C545" s="76"/>
      <c r="N545" s="76" t="s">
        <v>5780</v>
      </c>
    </row>
    <row r="546" spans="3:14">
      <c r="C546" s="76"/>
      <c r="N546" s="76" t="s">
        <v>5781</v>
      </c>
    </row>
    <row r="547" spans="3:14">
      <c r="C547" s="76"/>
      <c r="N547" s="76" t="s">
        <v>5782</v>
      </c>
    </row>
    <row r="548" spans="3:14">
      <c r="C548" s="76"/>
      <c r="N548" s="76" t="s">
        <v>5783</v>
      </c>
    </row>
    <row r="549" spans="3:14">
      <c r="C549" s="76"/>
      <c r="N549" s="76" t="s">
        <v>5784</v>
      </c>
    </row>
    <row r="550" spans="3:14">
      <c r="C550" s="76"/>
      <c r="N550" s="76" t="s">
        <v>5785</v>
      </c>
    </row>
    <row r="551" spans="3:14">
      <c r="C551" s="76"/>
      <c r="N551" s="76" t="s">
        <v>5786</v>
      </c>
    </row>
    <row r="552" spans="3:14">
      <c r="C552" s="76"/>
      <c r="N552" s="76" t="s">
        <v>5787</v>
      </c>
    </row>
    <row r="553" spans="3:14">
      <c r="C553" s="76"/>
      <c r="N553" s="76" t="s">
        <v>5788</v>
      </c>
    </row>
    <row r="554" spans="3:14">
      <c r="C554" s="76"/>
      <c r="N554" s="76" t="s">
        <v>5789</v>
      </c>
    </row>
    <row r="555" spans="3:14">
      <c r="C555" s="76"/>
      <c r="N555" s="76" t="s">
        <v>5790</v>
      </c>
    </row>
    <row r="556" spans="3:14">
      <c r="C556" s="76"/>
      <c r="N556" s="76" t="s">
        <v>5791</v>
      </c>
    </row>
    <row r="557" spans="3:14">
      <c r="C557" s="76"/>
      <c r="N557" s="76" t="s">
        <v>5792</v>
      </c>
    </row>
    <row r="558" spans="3:14">
      <c r="C558" s="76"/>
      <c r="N558" s="76" t="s">
        <v>5793</v>
      </c>
    </row>
    <row r="559" spans="3:14">
      <c r="C559" s="76"/>
      <c r="N559" s="76" t="s">
        <v>5794</v>
      </c>
    </row>
    <row r="560" spans="3:14">
      <c r="C560" s="76"/>
      <c r="N560" s="76" t="s">
        <v>5795</v>
      </c>
    </row>
    <row r="561" spans="3:14">
      <c r="C561" s="76"/>
      <c r="N561" s="76" t="s">
        <v>5796</v>
      </c>
    </row>
    <row r="562" spans="3:14">
      <c r="C562" s="76"/>
      <c r="N562" s="76" t="s">
        <v>5797</v>
      </c>
    </row>
    <row r="563" spans="3:14">
      <c r="C563" s="76"/>
      <c r="N563" s="76" t="s">
        <v>5798</v>
      </c>
    </row>
    <row r="564" spans="3:14">
      <c r="C564" s="76"/>
      <c r="N564" s="76" t="s">
        <v>5799</v>
      </c>
    </row>
    <row r="565" spans="3:14">
      <c r="C565" s="76"/>
      <c r="N565" s="76" t="s">
        <v>5800</v>
      </c>
    </row>
    <row r="566" spans="3:14">
      <c r="C566" s="76"/>
      <c r="N566" s="76" t="s">
        <v>5801</v>
      </c>
    </row>
    <row r="567" spans="3:14">
      <c r="C567" s="76"/>
      <c r="N567" s="76" t="s">
        <v>5802</v>
      </c>
    </row>
    <row r="568" spans="3:14">
      <c r="C568" s="76"/>
      <c r="N568" s="76" t="s">
        <v>5803</v>
      </c>
    </row>
    <row r="569" spans="3:14">
      <c r="C569" s="76"/>
      <c r="N569" s="76" t="s">
        <v>5804</v>
      </c>
    </row>
    <row r="570" spans="3:14">
      <c r="C570" s="76"/>
      <c r="N570" s="76" t="s">
        <v>5805</v>
      </c>
    </row>
    <row r="571" spans="3:14">
      <c r="C571" s="76"/>
      <c r="N571" s="76" t="s">
        <v>5806</v>
      </c>
    </row>
    <row r="572" spans="3:14">
      <c r="C572" s="76"/>
      <c r="N572" s="76" t="s">
        <v>5807</v>
      </c>
    </row>
    <row r="573" spans="3:14">
      <c r="C573" s="76"/>
      <c r="N573" s="76" t="s">
        <v>5808</v>
      </c>
    </row>
    <row r="574" spans="3:14">
      <c r="C574" s="76"/>
      <c r="N574" s="76" t="s">
        <v>5809</v>
      </c>
    </row>
    <row r="575" spans="3:14">
      <c r="C575" s="76"/>
      <c r="N575" s="76" t="s">
        <v>5810</v>
      </c>
    </row>
    <row r="576" spans="3:14">
      <c r="C576" s="76"/>
      <c r="N576" s="76" t="s">
        <v>5811</v>
      </c>
    </row>
    <row r="577" spans="3:14">
      <c r="C577" s="76"/>
      <c r="N577" s="76" t="s">
        <v>5812</v>
      </c>
    </row>
    <row r="578" spans="3:14">
      <c r="C578" s="76"/>
      <c r="N578" s="76" t="s">
        <v>5813</v>
      </c>
    </row>
    <row r="579" spans="3:14">
      <c r="C579" s="76"/>
      <c r="N579" s="76" t="s">
        <v>5814</v>
      </c>
    </row>
    <row r="580" spans="3:14">
      <c r="C580" s="76"/>
      <c r="N580" s="76" t="s">
        <v>5815</v>
      </c>
    </row>
    <row r="581" spans="3:14">
      <c r="C581" s="76"/>
      <c r="N581" s="76" t="s">
        <v>5816</v>
      </c>
    </row>
    <row r="582" spans="3:14">
      <c r="C582" s="76"/>
      <c r="N582" s="76" t="s">
        <v>5817</v>
      </c>
    </row>
    <row r="583" spans="3:14">
      <c r="C583" s="76"/>
      <c r="N583" s="76" t="s">
        <v>5818</v>
      </c>
    </row>
    <row r="584" spans="3:14">
      <c r="C584" s="76"/>
      <c r="N584" s="76" t="s">
        <v>5819</v>
      </c>
    </row>
    <row r="585" spans="3:14">
      <c r="C585" s="76"/>
      <c r="N585" s="76" t="s">
        <v>5820</v>
      </c>
    </row>
    <row r="586" spans="3:14">
      <c r="C586" s="76"/>
      <c r="N586" s="76" t="s">
        <v>5821</v>
      </c>
    </row>
    <row r="587" spans="3:14">
      <c r="C587" s="76"/>
      <c r="N587" s="76" t="s">
        <v>5822</v>
      </c>
    </row>
    <row r="588" spans="3:14">
      <c r="C588" s="76"/>
      <c r="N588" s="76" t="s">
        <v>5823</v>
      </c>
    </row>
    <row r="589" spans="3:14">
      <c r="C589" s="76"/>
      <c r="N589" s="76" t="s">
        <v>5824</v>
      </c>
    </row>
    <row r="590" spans="3:14">
      <c r="C590" s="76"/>
      <c r="N590" s="76" t="s">
        <v>5825</v>
      </c>
    </row>
    <row r="591" spans="3:14">
      <c r="C591" s="76"/>
      <c r="N591" s="76" t="s">
        <v>5826</v>
      </c>
    </row>
    <row r="592" spans="3:14">
      <c r="C592" s="76"/>
      <c r="N592" s="76" t="s">
        <v>5827</v>
      </c>
    </row>
    <row r="593" spans="3:14">
      <c r="C593" s="76"/>
      <c r="N593" s="76" t="s">
        <v>5828</v>
      </c>
    </row>
    <row r="594" spans="3:14">
      <c r="C594" s="76"/>
      <c r="N594" s="76" t="s">
        <v>5829</v>
      </c>
    </row>
    <row r="595" spans="3:14">
      <c r="C595" s="76"/>
      <c r="N595" s="76" t="s">
        <v>5830</v>
      </c>
    </row>
    <row r="596" spans="3:14">
      <c r="C596" s="76"/>
      <c r="N596" s="76" t="s">
        <v>5831</v>
      </c>
    </row>
    <row r="597" spans="3:14">
      <c r="C597" s="76"/>
      <c r="N597" s="76" t="s">
        <v>5832</v>
      </c>
    </row>
    <row r="598" spans="3:14">
      <c r="C598" s="76"/>
      <c r="N598" s="76" t="s">
        <v>5833</v>
      </c>
    </row>
    <row r="599" spans="3:14">
      <c r="C599" s="76"/>
      <c r="N599" s="76" t="s">
        <v>5834</v>
      </c>
    </row>
    <row r="600" spans="3:14">
      <c r="C600" s="76"/>
      <c r="N600" s="76" t="s">
        <v>5835</v>
      </c>
    </row>
    <row r="601" spans="3:14">
      <c r="C601" s="76"/>
      <c r="N601" s="76" t="s">
        <v>5836</v>
      </c>
    </row>
    <row r="602" spans="3:14">
      <c r="C602" s="76"/>
      <c r="N602" s="76" t="s">
        <v>5837</v>
      </c>
    </row>
    <row r="603" spans="3:14">
      <c r="C603" s="76"/>
      <c r="N603" s="76" t="s">
        <v>5838</v>
      </c>
    </row>
    <row r="604" spans="3:14">
      <c r="C604" s="76"/>
      <c r="N604" s="76" t="s">
        <v>5839</v>
      </c>
    </row>
    <row r="605" spans="3:14">
      <c r="C605" s="76"/>
      <c r="N605" s="76" t="s">
        <v>5840</v>
      </c>
    </row>
    <row r="606" spans="3:14">
      <c r="C606" s="76"/>
      <c r="N606" s="76" t="s">
        <v>5841</v>
      </c>
    </row>
    <row r="607" spans="3:14">
      <c r="C607" s="76"/>
      <c r="N607" s="76" t="s">
        <v>5842</v>
      </c>
    </row>
    <row r="608" spans="3:14">
      <c r="C608" s="76"/>
      <c r="N608" s="76" t="s">
        <v>5843</v>
      </c>
    </row>
    <row r="609" spans="3:14">
      <c r="C609" s="76"/>
      <c r="N609" s="76" t="s">
        <v>5844</v>
      </c>
    </row>
    <row r="610" spans="3:14">
      <c r="C610" s="76"/>
      <c r="N610" s="76" t="s">
        <v>5845</v>
      </c>
    </row>
    <row r="611" spans="3:14">
      <c r="C611" s="76"/>
      <c r="N611" s="76" t="s">
        <v>5846</v>
      </c>
    </row>
    <row r="612" spans="3:14">
      <c r="C612" s="76"/>
      <c r="N612" s="76" t="s">
        <v>5847</v>
      </c>
    </row>
    <row r="613" spans="3:14">
      <c r="C613" s="76"/>
      <c r="N613" s="76" t="s">
        <v>5848</v>
      </c>
    </row>
    <row r="614" spans="3:14">
      <c r="C614" s="76"/>
      <c r="N614" s="76" t="s">
        <v>5849</v>
      </c>
    </row>
    <row r="615" spans="3:14">
      <c r="C615" s="76"/>
      <c r="N615" s="76" t="s">
        <v>5850</v>
      </c>
    </row>
    <row r="616" spans="3:14">
      <c r="C616" s="76"/>
      <c r="N616" s="76" t="s">
        <v>5851</v>
      </c>
    </row>
    <row r="617" spans="3:14">
      <c r="C617" s="76"/>
      <c r="N617" s="76" t="s">
        <v>5852</v>
      </c>
    </row>
    <row r="618" spans="3:14">
      <c r="C618" s="76"/>
      <c r="N618" s="76" t="s">
        <v>5853</v>
      </c>
    </row>
    <row r="619" spans="3:14">
      <c r="C619" s="76"/>
      <c r="N619" s="76" t="s">
        <v>5854</v>
      </c>
    </row>
    <row r="620" spans="3:14">
      <c r="C620" s="76"/>
      <c r="N620" s="76" t="s">
        <v>5855</v>
      </c>
    </row>
    <row r="621" spans="3:14">
      <c r="C621" s="76"/>
      <c r="N621" s="76" t="s">
        <v>5856</v>
      </c>
    </row>
    <row r="622" spans="3:14">
      <c r="C622" s="76"/>
      <c r="N622" s="76" t="s">
        <v>5857</v>
      </c>
    </row>
    <row r="623" spans="3:14">
      <c r="C623" s="76"/>
      <c r="N623" s="76" t="s">
        <v>5858</v>
      </c>
    </row>
    <row r="624" spans="3:14">
      <c r="C624" s="76"/>
      <c r="N624" s="76" t="s">
        <v>5859</v>
      </c>
    </row>
    <row r="625" spans="3:14">
      <c r="C625" s="76"/>
      <c r="N625" s="76" t="s">
        <v>5860</v>
      </c>
    </row>
    <row r="626" spans="3:14">
      <c r="C626" s="76"/>
      <c r="N626" s="76" t="s">
        <v>5861</v>
      </c>
    </row>
    <row r="627" spans="3:14">
      <c r="C627" s="76"/>
      <c r="N627" s="76" t="s">
        <v>5862</v>
      </c>
    </row>
    <row r="628" spans="3:14">
      <c r="C628" s="76"/>
      <c r="N628" s="76" t="s">
        <v>5863</v>
      </c>
    </row>
    <row r="629" spans="3:14">
      <c r="C629" s="76"/>
      <c r="N629" s="76" t="s">
        <v>5864</v>
      </c>
    </row>
    <row r="630" spans="3:14">
      <c r="C630" s="76"/>
      <c r="N630" s="76" t="s">
        <v>5865</v>
      </c>
    </row>
    <row r="631" spans="3:14">
      <c r="C631" s="76"/>
      <c r="N631" s="76" t="s">
        <v>5866</v>
      </c>
    </row>
    <row r="632" spans="3:14">
      <c r="C632" s="76"/>
      <c r="N632" s="76" t="s">
        <v>5867</v>
      </c>
    </row>
    <row r="633" spans="3:14">
      <c r="C633" s="76"/>
      <c r="N633" s="76" t="s">
        <v>5868</v>
      </c>
    </row>
    <row r="634" spans="3:14">
      <c r="C634" s="76"/>
      <c r="N634" s="76" t="s">
        <v>5869</v>
      </c>
    </row>
    <row r="635" spans="3:14">
      <c r="C635" s="76"/>
      <c r="N635" s="76" t="s">
        <v>5870</v>
      </c>
    </row>
    <row r="636" spans="3:14">
      <c r="C636" s="76"/>
      <c r="N636" s="76" t="s">
        <v>5871</v>
      </c>
    </row>
    <row r="637" spans="3:14">
      <c r="C637" s="76"/>
      <c r="N637" s="76" t="s">
        <v>5872</v>
      </c>
    </row>
    <row r="638" spans="3:14">
      <c r="C638" s="76"/>
      <c r="N638" s="76" t="s">
        <v>5873</v>
      </c>
    </row>
    <row r="639" spans="3:14">
      <c r="C639" s="76"/>
      <c r="N639" s="76" t="s">
        <v>5874</v>
      </c>
    </row>
    <row r="640" spans="3:14">
      <c r="C640" s="76"/>
      <c r="N640" s="76" t="s">
        <v>5875</v>
      </c>
    </row>
    <row r="641" spans="3:14">
      <c r="C641" s="76"/>
      <c r="N641" s="76" t="s">
        <v>5876</v>
      </c>
    </row>
    <row r="642" spans="3:14">
      <c r="C642" s="76"/>
      <c r="N642" s="76" t="s">
        <v>5877</v>
      </c>
    </row>
    <row r="643" spans="3:14">
      <c r="C643" s="76"/>
      <c r="N643" s="76" t="s">
        <v>5878</v>
      </c>
    </row>
    <row r="644" spans="3:14">
      <c r="C644" s="76"/>
      <c r="N644" s="76" t="s">
        <v>5879</v>
      </c>
    </row>
    <row r="645" spans="3:14">
      <c r="C645" s="76"/>
      <c r="N645" s="76" t="s">
        <v>5880</v>
      </c>
    </row>
    <row r="646" spans="3:14">
      <c r="C646" s="76"/>
      <c r="N646" s="76" t="s">
        <v>5881</v>
      </c>
    </row>
    <row r="647" spans="3:14">
      <c r="C647" s="76"/>
      <c r="N647" s="76" t="s">
        <v>5882</v>
      </c>
    </row>
    <row r="648" spans="3:14">
      <c r="C648" s="76"/>
      <c r="N648" s="76" t="s">
        <v>5883</v>
      </c>
    </row>
    <row r="649" spans="3:14">
      <c r="C649" s="76"/>
      <c r="N649" s="76" t="s">
        <v>5884</v>
      </c>
    </row>
    <row r="650" spans="3:14">
      <c r="C650" s="76"/>
      <c r="N650" s="76" t="s">
        <v>5885</v>
      </c>
    </row>
    <row r="651" spans="3:14">
      <c r="C651" s="76"/>
      <c r="N651" s="76" t="s">
        <v>5886</v>
      </c>
    </row>
    <row r="652" spans="3:14">
      <c r="C652" s="76"/>
      <c r="N652" s="76" t="s">
        <v>5887</v>
      </c>
    </row>
    <row r="653" spans="3:14">
      <c r="C653" s="76"/>
      <c r="N653" s="76" t="s">
        <v>5888</v>
      </c>
    </row>
    <row r="654" spans="3:14">
      <c r="C654" s="76"/>
      <c r="N654" s="76" t="s">
        <v>5889</v>
      </c>
    </row>
    <row r="655" spans="3:14">
      <c r="C655" s="76"/>
      <c r="N655" s="76" t="s">
        <v>5890</v>
      </c>
    </row>
    <row r="656" spans="3:14">
      <c r="C656" s="76"/>
      <c r="N656" s="76" t="s">
        <v>5891</v>
      </c>
    </row>
    <row r="657" spans="3:14">
      <c r="C657" s="76"/>
      <c r="N657" s="76" t="s">
        <v>5892</v>
      </c>
    </row>
    <row r="658" spans="3:14">
      <c r="C658" s="76"/>
      <c r="N658" s="76" t="s">
        <v>5893</v>
      </c>
    </row>
    <row r="659" spans="3:14">
      <c r="C659" s="76"/>
      <c r="N659" s="76" t="s">
        <v>5894</v>
      </c>
    </row>
    <row r="660" spans="3:14">
      <c r="C660" s="76"/>
      <c r="N660" s="76" t="s">
        <v>5895</v>
      </c>
    </row>
    <row r="661" spans="3:14">
      <c r="C661" s="76"/>
      <c r="N661" s="76" t="s">
        <v>5896</v>
      </c>
    </row>
    <row r="662" spans="3:14">
      <c r="C662" s="76"/>
      <c r="N662" s="76" t="s">
        <v>5897</v>
      </c>
    </row>
    <row r="663" spans="3:14">
      <c r="C663" s="76"/>
      <c r="N663" s="76" t="s">
        <v>5898</v>
      </c>
    </row>
    <row r="664" spans="3:14">
      <c r="C664" s="76"/>
      <c r="N664" s="76" t="s">
        <v>5899</v>
      </c>
    </row>
    <row r="665" spans="3:14">
      <c r="C665" s="76"/>
      <c r="N665" s="76" t="s">
        <v>5900</v>
      </c>
    </row>
    <row r="666" spans="3:14">
      <c r="C666" s="76"/>
      <c r="N666" s="76" t="s">
        <v>5901</v>
      </c>
    </row>
    <row r="667" spans="3:14">
      <c r="C667" s="76"/>
      <c r="N667" s="76" t="s">
        <v>5902</v>
      </c>
    </row>
    <row r="668" spans="3:14">
      <c r="C668" s="76"/>
      <c r="N668" s="76" t="s">
        <v>5903</v>
      </c>
    </row>
    <row r="669" spans="3:14">
      <c r="C669" s="76"/>
      <c r="N669" s="76" t="s">
        <v>5904</v>
      </c>
    </row>
    <row r="670" spans="3:14">
      <c r="C670" s="76"/>
      <c r="N670" s="76" t="s">
        <v>5905</v>
      </c>
    </row>
    <row r="671" spans="3:14">
      <c r="C671" s="76"/>
      <c r="N671" s="76" t="s">
        <v>5906</v>
      </c>
    </row>
    <row r="672" spans="3:14">
      <c r="C672" s="76"/>
      <c r="N672" s="76" t="s">
        <v>5907</v>
      </c>
    </row>
    <row r="673" spans="3:14">
      <c r="C673" s="76"/>
      <c r="N673" s="76" t="s">
        <v>5908</v>
      </c>
    </row>
    <row r="674" spans="3:14">
      <c r="C674" s="76"/>
      <c r="N674" s="76" t="s">
        <v>5909</v>
      </c>
    </row>
    <row r="675" spans="3:14">
      <c r="C675" s="76"/>
      <c r="N675" s="76" t="s">
        <v>5910</v>
      </c>
    </row>
    <row r="676" spans="3:14">
      <c r="C676" s="76"/>
      <c r="N676" s="76" t="s">
        <v>5911</v>
      </c>
    </row>
    <row r="677" spans="3:14">
      <c r="C677" s="76"/>
      <c r="N677" s="76" t="s">
        <v>5912</v>
      </c>
    </row>
    <row r="678" spans="3:14">
      <c r="C678" s="76"/>
      <c r="N678" s="76" t="s">
        <v>5913</v>
      </c>
    </row>
    <row r="679" spans="3:14">
      <c r="C679" s="76"/>
      <c r="N679" s="76" t="s">
        <v>5914</v>
      </c>
    </row>
    <row r="680" spans="3:14">
      <c r="C680" s="76"/>
      <c r="N680" s="76" t="s">
        <v>5915</v>
      </c>
    </row>
    <row r="681" spans="3:14">
      <c r="C681" s="76"/>
      <c r="N681" s="76" t="s">
        <v>5916</v>
      </c>
    </row>
    <row r="682" spans="3:14">
      <c r="C682" s="76"/>
      <c r="N682" s="76" t="s">
        <v>5917</v>
      </c>
    </row>
    <row r="683" spans="3:14">
      <c r="C683" s="76"/>
      <c r="N683" s="76" t="s">
        <v>5918</v>
      </c>
    </row>
    <row r="684" spans="3:14">
      <c r="C684" s="76"/>
      <c r="N684" s="76" t="s">
        <v>5919</v>
      </c>
    </row>
    <row r="685" spans="3:14">
      <c r="C685" s="76"/>
      <c r="N685" s="76" t="s">
        <v>5920</v>
      </c>
    </row>
    <row r="686" spans="3:14">
      <c r="C686" s="76"/>
      <c r="N686" s="76" t="s">
        <v>5921</v>
      </c>
    </row>
    <row r="687" spans="3:14">
      <c r="C687" s="76"/>
      <c r="N687" s="76" t="s">
        <v>5922</v>
      </c>
    </row>
    <row r="688" spans="3:14">
      <c r="C688" s="76"/>
      <c r="N688" s="76" t="s">
        <v>5923</v>
      </c>
    </row>
    <row r="689" spans="3:14">
      <c r="C689" s="76"/>
      <c r="N689" s="76" t="s">
        <v>5924</v>
      </c>
    </row>
    <row r="690" spans="3:14">
      <c r="C690" s="76"/>
      <c r="N690" s="76" t="s">
        <v>5925</v>
      </c>
    </row>
    <row r="691" spans="3:14">
      <c r="C691" s="76"/>
      <c r="N691" s="76" t="s">
        <v>5926</v>
      </c>
    </row>
    <row r="692" spans="3:14">
      <c r="C692" s="76"/>
      <c r="N692" s="76" t="s">
        <v>5927</v>
      </c>
    </row>
    <row r="693" spans="3:14">
      <c r="C693" s="76"/>
      <c r="N693" s="76" t="s">
        <v>5928</v>
      </c>
    </row>
    <row r="694" spans="3:14">
      <c r="C694" s="76"/>
      <c r="N694" s="76" t="s">
        <v>5929</v>
      </c>
    </row>
    <row r="695" spans="3:14">
      <c r="C695" s="76"/>
      <c r="N695" s="76" t="s">
        <v>5930</v>
      </c>
    </row>
    <row r="696" spans="3:14">
      <c r="C696" s="76"/>
      <c r="N696" s="76" t="s">
        <v>5931</v>
      </c>
    </row>
    <row r="697" spans="3:14">
      <c r="C697" s="76"/>
      <c r="N697" s="76" t="s">
        <v>5932</v>
      </c>
    </row>
    <row r="698" spans="3:14">
      <c r="C698" s="76"/>
      <c r="N698" s="76" t="s">
        <v>5933</v>
      </c>
    </row>
    <row r="699" spans="3:14">
      <c r="C699" s="76"/>
      <c r="N699" s="76" t="s">
        <v>5934</v>
      </c>
    </row>
    <row r="700" spans="3:14">
      <c r="C700" s="76"/>
      <c r="N700" s="76" t="s">
        <v>5935</v>
      </c>
    </row>
    <row r="701" spans="3:14">
      <c r="C701" s="76"/>
      <c r="N701" s="76" t="s">
        <v>5936</v>
      </c>
    </row>
    <row r="702" spans="3:14">
      <c r="C702" s="76"/>
      <c r="N702" s="76" t="s">
        <v>5937</v>
      </c>
    </row>
    <row r="703" spans="3:14">
      <c r="C703" s="76"/>
      <c r="N703" s="76" t="s">
        <v>5938</v>
      </c>
    </row>
    <row r="704" spans="3:14">
      <c r="C704" s="76"/>
      <c r="N704" s="76" t="s">
        <v>5939</v>
      </c>
    </row>
    <row r="705" spans="3:14">
      <c r="C705" s="76"/>
      <c r="N705" s="76" t="s">
        <v>5940</v>
      </c>
    </row>
    <row r="706" spans="3:14">
      <c r="C706" s="76"/>
      <c r="N706" s="76" t="s">
        <v>5941</v>
      </c>
    </row>
    <row r="707" spans="3:14">
      <c r="C707" s="76"/>
      <c r="N707" s="76" t="s">
        <v>5942</v>
      </c>
    </row>
    <row r="708" spans="3:14">
      <c r="C708" s="76"/>
      <c r="N708" s="76" t="s">
        <v>5943</v>
      </c>
    </row>
    <row r="709" spans="3:14">
      <c r="C709" s="76"/>
      <c r="N709" s="76" t="s">
        <v>5944</v>
      </c>
    </row>
    <row r="710" spans="3:14">
      <c r="C710" s="76"/>
      <c r="N710" s="76" t="s">
        <v>5945</v>
      </c>
    </row>
    <row r="711" spans="3:14">
      <c r="C711" s="76"/>
      <c r="N711" s="76" t="s">
        <v>5946</v>
      </c>
    </row>
    <row r="712" spans="3:14">
      <c r="C712" s="76"/>
      <c r="N712" s="76" t="s">
        <v>5947</v>
      </c>
    </row>
    <row r="713" spans="3:14">
      <c r="C713" s="76"/>
      <c r="N713" s="76" t="s">
        <v>5948</v>
      </c>
    </row>
    <row r="714" spans="3:14">
      <c r="C714" s="76"/>
      <c r="N714" s="76" t="s">
        <v>5949</v>
      </c>
    </row>
    <row r="715" spans="3:14">
      <c r="C715" s="76"/>
      <c r="N715" s="76" t="s">
        <v>5950</v>
      </c>
    </row>
    <row r="716" spans="3:14">
      <c r="C716" s="76"/>
      <c r="N716" s="76" t="s">
        <v>5951</v>
      </c>
    </row>
    <row r="717" spans="3:14">
      <c r="C717" s="76"/>
      <c r="N717" s="76" t="s">
        <v>5952</v>
      </c>
    </row>
    <row r="718" spans="3:14">
      <c r="C718" s="76"/>
      <c r="N718" s="76" t="s">
        <v>5953</v>
      </c>
    </row>
    <row r="719" spans="3:14">
      <c r="C719" s="76"/>
      <c r="N719" s="76" t="s">
        <v>5954</v>
      </c>
    </row>
    <row r="720" spans="3:14">
      <c r="C720" s="76"/>
      <c r="N720" s="76" t="s">
        <v>5955</v>
      </c>
    </row>
    <row r="721" spans="3:14">
      <c r="C721" s="76"/>
      <c r="N721" s="76" t="s">
        <v>5956</v>
      </c>
    </row>
    <row r="722" spans="3:14">
      <c r="C722" s="76"/>
      <c r="N722" s="76" t="s">
        <v>5957</v>
      </c>
    </row>
    <row r="723" spans="3:14">
      <c r="C723" s="76"/>
      <c r="N723" s="76" t="s">
        <v>5958</v>
      </c>
    </row>
    <row r="724" spans="3:14">
      <c r="C724" s="76"/>
      <c r="N724" s="76" t="s">
        <v>5959</v>
      </c>
    </row>
    <row r="725" spans="3:14">
      <c r="C725" s="76"/>
      <c r="N725" s="76" t="s">
        <v>5960</v>
      </c>
    </row>
    <row r="726" spans="3:14">
      <c r="C726" s="76"/>
      <c r="N726" s="76" t="s">
        <v>5961</v>
      </c>
    </row>
    <row r="727" spans="3:14">
      <c r="C727" s="76"/>
      <c r="N727" s="76" t="s">
        <v>5962</v>
      </c>
    </row>
    <row r="728" spans="3:14">
      <c r="C728" s="76"/>
      <c r="N728" s="76" t="s">
        <v>5963</v>
      </c>
    </row>
    <row r="729" spans="3:14">
      <c r="C729" s="76"/>
      <c r="N729" s="76" t="s">
        <v>5964</v>
      </c>
    </row>
    <row r="730" spans="3:14">
      <c r="C730" s="76"/>
      <c r="N730" s="76" t="s">
        <v>5965</v>
      </c>
    </row>
    <row r="731" spans="3:14">
      <c r="C731" s="76"/>
      <c r="N731" s="76" t="s">
        <v>5966</v>
      </c>
    </row>
    <row r="732" spans="3:14">
      <c r="C732" s="76"/>
      <c r="N732" s="76" t="s">
        <v>5967</v>
      </c>
    </row>
    <row r="733" spans="3:14">
      <c r="C733" s="76"/>
      <c r="N733" s="76" t="s">
        <v>5968</v>
      </c>
    </row>
    <row r="734" spans="3:14">
      <c r="C734" s="76"/>
      <c r="N734" s="76" t="s">
        <v>5969</v>
      </c>
    </row>
    <row r="735" spans="3:14">
      <c r="C735" s="76"/>
      <c r="N735" s="76" t="s">
        <v>5970</v>
      </c>
    </row>
    <row r="736" spans="3:14">
      <c r="C736" s="76"/>
      <c r="N736" s="76" t="s">
        <v>5971</v>
      </c>
    </row>
    <row r="737" spans="3:14">
      <c r="C737" s="76"/>
      <c r="N737" s="76" t="s">
        <v>5972</v>
      </c>
    </row>
    <row r="738" spans="3:14">
      <c r="C738" s="76"/>
      <c r="N738" s="76" t="s">
        <v>5973</v>
      </c>
    </row>
    <row r="739" spans="3:14">
      <c r="C739" s="76"/>
      <c r="N739" s="76" t="s">
        <v>5974</v>
      </c>
    </row>
    <row r="740" spans="3:14">
      <c r="C740" s="76"/>
      <c r="N740" s="76" t="s">
        <v>5975</v>
      </c>
    </row>
    <row r="741" spans="3:14">
      <c r="C741" s="76"/>
      <c r="N741" s="76" t="s">
        <v>5976</v>
      </c>
    </row>
    <row r="742" spans="3:14">
      <c r="C742" s="76"/>
      <c r="N742" s="76" t="s">
        <v>5977</v>
      </c>
    </row>
    <row r="743" spans="3:14">
      <c r="C743" s="76"/>
      <c r="N743" s="76" t="s">
        <v>5978</v>
      </c>
    </row>
    <row r="744" spans="3:14">
      <c r="C744" s="76"/>
      <c r="N744" s="76" t="s">
        <v>5979</v>
      </c>
    </row>
    <row r="745" spans="3:14">
      <c r="C745" s="76"/>
      <c r="N745" s="76" t="s">
        <v>5980</v>
      </c>
    </row>
    <row r="746" spans="3:14">
      <c r="C746" s="76"/>
      <c r="N746" s="76" t="s">
        <v>5981</v>
      </c>
    </row>
    <row r="747" spans="3:14">
      <c r="C747" s="76"/>
      <c r="N747" s="76" t="s">
        <v>5982</v>
      </c>
    </row>
    <row r="748" spans="3:14">
      <c r="C748" s="76"/>
      <c r="N748" s="76" t="s">
        <v>5983</v>
      </c>
    </row>
    <row r="749" spans="3:14">
      <c r="C749" s="76"/>
      <c r="N749" s="76" t="s">
        <v>5984</v>
      </c>
    </row>
    <row r="750" spans="3:14">
      <c r="C750" s="76"/>
      <c r="N750" s="76" t="s">
        <v>5985</v>
      </c>
    </row>
    <row r="751" spans="3:14">
      <c r="C751" s="76"/>
      <c r="N751" s="76" t="s">
        <v>5986</v>
      </c>
    </row>
    <row r="752" spans="3:14">
      <c r="C752" s="76"/>
      <c r="N752" s="76" t="s">
        <v>5987</v>
      </c>
    </row>
    <row r="753" spans="3:14">
      <c r="C753" s="76"/>
      <c r="N753" s="76" t="s">
        <v>5988</v>
      </c>
    </row>
    <row r="754" spans="3:14">
      <c r="C754" s="76"/>
      <c r="N754" s="76" t="s">
        <v>5989</v>
      </c>
    </row>
    <row r="755" spans="3:14">
      <c r="C755" s="76"/>
      <c r="N755" s="76" t="s">
        <v>5990</v>
      </c>
    </row>
    <row r="756" spans="3:14">
      <c r="C756" s="76"/>
      <c r="N756" s="76" t="s">
        <v>5991</v>
      </c>
    </row>
    <row r="757" spans="3:14">
      <c r="C757" s="76"/>
      <c r="N757" s="76" t="s">
        <v>5992</v>
      </c>
    </row>
    <row r="758" spans="3:14">
      <c r="C758" s="76"/>
      <c r="N758" s="76" t="s">
        <v>5993</v>
      </c>
    </row>
    <row r="759" spans="3:14">
      <c r="C759" s="76"/>
      <c r="N759" s="76" t="s">
        <v>5994</v>
      </c>
    </row>
    <row r="760" spans="3:14">
      <c r="C760" s="76"/>
      <c r="N760" s="76" t="s">
        <v>5995</v>
      </c>
    </row>
    <row r="761" spans="3:14">
      <c r="C761" s="76"/>
      <c r="N761" s="76" t="s">
        <v>5996</v>
      </c>
    </row>
    <row r="762" spans="3:14">
      <c r="C762" s="76"/>
      <c r="N762" s="76" t="s">
        <v>5997</v>
      </c>
    </row>
    <row r="763" spans="3:14">
      <c r="C763" s="76"/>
      <c r="N763" s="76" t="s">
        <v>5998</v>
      </c>
    </row>
    <row r="764" spans="3:14">
      <c r="C764" s="76"/>
      <c r="N764" s="76" t="s">
        <v>5999</v>
      </c>
    </row>
    <row r="765" spans="3:14">
      <c r="C765" s="76"/>
      <c r="N765" s="76" t="s">
        <v>6000</v>
      </c>
    </row>
    <row r="766" spans="3:14">
      <c r="C766" s="76"/>
      <c r="N766" s="76" t="s">
        <v>6001</v>
      </c>
    </row>
    <row r="767" spans="3:14">
      <c r="C767" s="76"/>
      <c r="N767" s="76" t="s">
        <v>6002</v>
      </c>
    </row>
    <row r="768" spans="3:14">
      <c r="C768" s="76"/>
      <c r="N768" s="76" t="s">
        <v>6003</v>
      </c>
    </row>
    <row r="769" spans="3:14">
      <c r="C769" s="76"/>
      <c r="N769" s="76" t="s">
        <v>6004</v>
      </c>
    </row>
    <row r="770" spans="3:14">
      <c r="C770" s="76"/>
      <c r="N770" s="76" t="s">
        <v>6005</v>
      </c>
    </row>
    <row r="771" spans="3:14">
      <c r="C771" s="76"/>
      <c r="N771" s="76" t="s">
        <v>6006</v>
      </c>
    </row>
    <row r="772" spans="3:14">
      <c r="C772" s="76"/>
      <c r="N772" s="76" t="s">
        <v>6007</v>
      </c>
    </row>
    <row r="773" spans="3:14">
      <c r="C773" s="76"/>
      <c r="N773" s="76" t="s">
        <v>6008</v>
      </c>
    </row>
    <row r="774" spans="3:14">
      <c r="C774" s="76"/>
      <c r="N774" s="76" t="s">
        <v>6009</v>
      </c>
    </row>
    <row r="775" spans="3:14">
      <c r="C775" s="76"/>
      <c r="N775" s="76" t="s">
        <v>6010</v>
      </c>
    </row>
    <row r="776" spans="3:14">
      <c r="C776" s="76"/>
      <c r="N776" s="76" t="s">
        <v>6011</v>
      </c>
    </row>
    <row r="777" spans="3:14">
      <c r="C777" s="76"/>
      <c r="N777" s="76" t="s">
        <v>6012</v>
      </c>
    </row>
    <row r="778" spans="3:14">
      <c r="C778" s="76"/>
      <c r="N778" s="76" t="s">
        <v>6013</v>
      </c>
    </row>
    <row r="779" spans="3:14">
      <c r="C779" s="76"/>
      <c r="N779" s="76" t="s">
        <v>6014</v>
      </c>
    </row>
    <row r="780" spans="3:14">
      <c r="C780" s="76"/>
      <c r="N780" s="76" t="s">
        <v>6015</v>
      </c>
    </row>
    <row r="781" spans="3:14">
      <c r="C781" s="76"/>
      <c r="N781" s="76" t="s">
        <v>6016</v>
      </c>
    </row>
    <row r="782" spans="3:14">
      <c r="C782" s="76"/>
      <c r="N782" s="76" t="s">
        <v>6017</v>
      </c>
    </row>
    <row r="783" spans="3:14">
      <c r="C783" s="76"/>
      <c r="N783" s="76" t="s">
        <v>6018</v>
      </c>
    </row>
    <row r="784" spans="3:14">
      <c r="C784" s="76"/>
      <c r="N784" s="76" t="s">
        <v>6019</v>
      </c>
    </row>
    <row r="785" spans="3:14">
      <c r="C785" s="76"/>
      <c r="N785" s="76" t="s">
        <v>6020</v>
      </c>
    </row>
    <row r="786" spans="3:14">
      <c r="C786" s="76"/>
      <c r="N786" s="76" t="s">
        <v>6021</v>
      </c>
    </row>
    <row r="787" spans="3:14">
      <c r="C787" s="76"/>
      <c r="N787" s="76" t="s">
        <v>6022</v>
      </c>
    </row>
    <row r="788" spans="3:14">
      <c r="C788" s="76"/>
      <c r="N788" s="76" t="s">
        <v>6023</v>
      </c>
    </row>
    <row r="789" spans="3:14">
      <c r="C789" s="76"/>
      <c r="N789" s="76" t="s">
        <v>6024</v>
      </c>
    </row>
    <row r="790" spans="3:14">
      <c r="C790" s="76"/>
      <c r="N790" s="76" t="s">
        <v>6025</v>
      </c>
    </row>
    <row r="791" spans="3:14">
      <c r="C791" s="76"/>
      <c r="N791" s="76" t="s">
        <v>6026</v>
      </c>
    </row>
    <row r="792" spans="3:14">
      <c r="C792" s="76"/>
      <c r="N792" s="76" t="s">
        <v>6027</v>
      </c>
    </row>
    <row r="793" spans="3:14">
      <c r="C793" s="76"/>
      <c r="N793" s="76" t="s">
        <v>6028</v>
      </c>
    </row>
    <row r="794" spans="3:14">
      <c r="C794" s="76"/>
      <c r="N794" s="76" t="s">
        <v>6029</v>
      </c>
    </row>
    <row r="795" spans="3:14">
      <c r="C795" s="76"/>
      <c r="N795" s="76" t="s">
        <v>6030</v>
      </c>
    </row>
    <row r="796" spans="3:14">
      <c r="C796" s="76"/>
      <c r="N796" s="76" t="s">
        <v>6031</v>
      </c>
    </row>
    <row r="797" spans="3:14">
      <c r="C797" s="76"/>
      <c r="N797" s="76" t="s">
        <v>6032</v>
      </c>
    </row>
    <row r="798" spans="3:14">
      <c r="C798" s="76"/>
      <c r="N798" s="76" t="s">
        <v>6033</v>
      </c>
    </row>
    <row r="799" spans="3:14">
      <c r="C799" s="76"/>
      <c r="N799" s="76" t="s">
        <v>6034</v>
      </c>
    </row>
    <row r="800" spans="3:14">
      <c r="C800" s="76"/>
      <c r="N800" s="76" t="s">
        <v>6035</v>
      </c>
    </row>
    <row r="801" spans="3:14">
      <c r="C801" s="76"/>
      <c r="N801" s="76" t="s">
        <v>6036</v>
      </c>
    </row>
    <row r="802" spans="3:14">
      <c r="C802" s="76"/>
      <c r="N802" s="76" t="s">
        <v>6037</v>
      </c>
    </row>
    <row r="803" spans="3:14">
      <c r="C803" s="76"/>
      <c r="N803" s="76" t="s">
        <v>6038</v>
      </c>
    </row>
    <row r="804" spans="3:14">
      <c r="C804" s="76"/>
      <c r="N804" s="76" t="s">
        <v>6039</v>
      </c>
    </row>
    <row r="805" spans="3:14">
      <c r="C805" s="76"/>
      <c r="N805" s="76" t="s">
        <v>6040</v>
      </c>
    </row>
    <row r="806" spans="3:14">
      <c r="C806" s="76"/>
      <c r="N806" s="76" t="s">
        <v>6041</v>
      </c>
    </row>
    <row r="807" spans="3:14">
      <c r="C807" s="76"/>
      <c r="N807" s="76" t="s">
        <v>6042</v>
      </c>
    </row>
    <row r="808" spans="3:14">
      <c r="C808" s="76"/>
      <c r="N808" s="76" t="s">
        <v>6043</v>
      </c>
    </row>
    <row r="809" spans="3:14">
      <c r="C809" s="76"/>
      <c r="N809" s="76" t="s">
        <v>6044</v>
      </c>
    </row>
    <row r="810" spans="3:14">
      <c r="C810" s="76"/>
      <c r="N810" s="76" t="s">
        <v>6045</v>
      </c>
    </row>
    <row r="811" spans="3:14">
      <c r="C811" s="76"/>
      <c r="N811" s="76" t="s">
        <v>6046</v>
      </c>
    </row>
    <row r="812" spans="3:14">
      <c r="C812" s="76"/>
      <c r="N812" s="76" t="s">
        <v>6047</v>
      </c>
    </row>
    <row r="813" spans="3:14">
      <c r="C813" s="76"/>
      <c r="N813" s="76" t="s">
        <v>6048</v>
      </c>
    </row>
    <row r="814" spans="3:14">
      <c r="C814" s="76"/>
      <c r="N814" s="76" t="s">
        <v>6049</v>
      </c>
    </row>
    <row r="815" spans="3:14">
      <c r="C815" s="76"/>
      <c r="N815" s="76" t="s">
        <v>6050</v>
      </c>
    </row>
    <row r="816" spans="3:14">
      <c r="C816" s="76"/>
      <c r="N816" s="76" t="s">
        <v>6051</v>
      </c>
    </row>
    <row r="817" spans="3:14">
      <c r="C817" s="76"/>
      <c r="N817" s="76" t="s">
        <v>6052</v>
      </c>
    </row>
    <row r="818" spans="3:14">
      <c r="C818" s="76"/>
      <c r="N818" s="76" t="s">
        <v>6053</v>
      </c>
    </row>
    <row r="819" spans="3:14">
      <c r="C819" s="76"/>
      <c r="N819" s="76" t="s">
        <v>6054</v>
      </c>
    </row>
    <row r="820" spans="3:14">
      <c r="C820" s="76"/>
      <c r="N820" s="76" t="s">
        <v>6055</v>
      </c>
    </row>
    <row r="821" spans="3:14">
      <c r="C821" s="76"/>
      <c r="N821" s="76" t="s">
        <v>6056</v>
      </c>
    </row>
    <row r="822" spans="3:14">
      <c r="C822" s="76"/>
      <c r="N822" s="76" t="s">
        <v>6057</v>
      </c>
    </row>
    <row r="823" spans="3:14">
      <c r="C823" s="76"/>
      <c r="N823" s="76" t="s">
        <v>6058</v>
      </c>
    </row>
    <row r="824" spans="3:14">
      <c r="C824" s="76"/>
      <c r="N824" s="76" t="s">
        <v>6059</v>
      </c>
    </row>
    <row r="825" spans="3:14">
      <c r="C825" s="76"/>
      <c r="N825" s="76" t="s">
        <v>6060</v>
      </c>
    </row>
    <row r="826" spans="3:14">
      <c r="C826" s="76"/>
      <c r="N826" s="76" t="s">
        <v>6061</v>
      </c>
    </row>
    <row r="827" spans="3:14">
      <c r="C827" s="76"/>
      <c r="N827" s="76" t="s">
        <v>6062</v>
      </c>
    </row>
    <row r="828" spans="3:14">
      <c r="C828" s="76"/>
      <c r="N828" s="76" t="s">
        <v>6063</v>
      </c>
    </row>
    <row r="829" spans="3:14">
      <c r="C829" s="76"/>
      <c r="N829" s="76" t="s">
        <v>6064</v>
      </c>
    </row>
    <row r="830" spans="3:14">
      <c r="C830" s="76"/>
      <c r="N830" s="76" t="s">
        <v>6065</v>
      </c>
    </row>
    <row r="831" spans="3:14">
      <c r="C831" s="76"/>
      <c r="N831" s="76" t="s">
        <v>6066</v>
      </c>
    </row>
    <row r="832" spans="3:14">
      <c r="C832" s="76"/>
      <c r="N832" s="76" t="s">
        <v>6067</v>
      </c>
    </row>
    <row r="833" spans="3:14">
      <c r="C833" s="76"/>
      <c r="N833" s="76" t="s">
        <v>6068</v>
      </c>
    </row>
    <row r="834" spans="3:14">
      <c r="C834" s="76"/>
      <c r="N834" s="76" t="s">
        <v>6069</v>
      </c>
    </row>
    <row r="835" spans="3:14">
      <c r="C835" s="76"/>
      <c r="N835" s="76" t="s">
        <v>6070</v>
      </c>
    </row>
    <row r="836" spans="3:14">
      <c r="C836" s="76"/>
      <c r="N836" s="76" t="s">
        <v>6071</v>
      </c>
    </row>
    <row r="837" spans="3:14">
      <c r="C837" s="76"/>
      <c r="N837" s="76" t="s">
        <v>6072</v>
      </c>
    </row>
    <row r="838" spans="3:14">
      <c r="C838" s="76"/>
      <c r="N838" s="76" t="s">
        <v>6073</v>
      </c>
    </row>
    <row r="839" spans="3:14">
      <c r="C839" s="76"/>
      <c r="N839" s="76" t="s">
        <v>6074</v>
      </c>
    </row>
    <row r="840" spans="3:14">
      <c r="C840" s="76"/>
      <c r="N840" s="76" t="s">
        <v>6075</v>
      </c>
    </row>
    <row r="841" spans="3:14">
      <c r="C841" s="76"/>
      <c r="N841" s="76" t="s">
        <v>6076</v>
      </c>
    </row>
    <row r="842" spans="3:14">
      <c r="C842" s="76"/>
      <c r="N842" s="76" t="s">
        <v>6077</v>
      </c>
    </row>
    <row r="843" spans="3:14">
      <c r="C843" s="76"/>
      <c r="N843" s="76" t="s">
        <v>6078</v>
      </c>
    </row>
    <row r="844" spans="3:14">
      <c r="C844" s="76"/>
      <c r="N844" s="76" t="s">
        <v>6079</v>
      </c>
    </row>
    <row r="845" spans="3:14">
      <c r="C845" s="76"/>
      <c r="N845" s="76" t="s">
        <v>6080</v>
      </c>
    </row>
    <row r="846" spans="3:14">
      <c r="C846" s="76"/>
      <c r="N846" s="76" t="s">
        <v>6081</v>
      </c>
    </row>
    <row r="847" spans="3:14">
      <c r="C847" s="76"/>
      <c r="N847" s="76" t="s">
        <v>6082</v>
      </c>
    </row>
    <row r="848" spans="3:14">
      <c r="C848" s="76"/>
      <c r="N848" s="76" t="s">
        <v>6083</v>
      </c>
    </row>
    <row r="849" spans="3:14">
      <c r="C849" s="76"/>
      <c r="N849" s="76" t="s">
        <v>6084</v>
      </c>
    </row>
    <row r="850" spans="3:14">
      <c r="C850" s="76"/>
      <c r="N850" s="76" t="s">
        <v>6085</v>
      </c>
    </row>
    <row r="851" spans="3:14">
      <c r="C851" s="76"/>
      <c r="N851" s="76" t="s">
        <v>6086</v>
      </c>
    </row>
    <row r="852" spans="3:14">
      <c r="C852" s="76"/>
      <c r="N852" s="76" t="s">
        <v>6087</v>
      </c>
    </row>
    <row r="853" spans="3:14">
      <c r="C853" s="76"/>
      <c r="N853" s="76" t="s">
        <v>6088</v>
      </c>
    </row>
    <row r="854" spans="3:14">
      <c r="C854" s="76"/>
      <c r="N854" s="76" t="s">
        <v>6089</v>
      </c>
    </row>
    <row r="855" spans="3:14">
      <c r="C855" s="76"/>
      <c r="N855" s="76" t="s">
        <v>6090</v>
      </c>
    </row>
    <row r="856" spans="3:14">
      <c r="C856" s="76"/>
      <c r="N856" s="76" t="s">
        <v>6091</v>
      </c>
    </row>
    <row r="857" spans="3:14">
      <c r="C857" s="76"/>
      <c r="N857" s="76" t="s">
        <v>6092</v>
      </c>
    </row>
    <row r="858" spans="3:14">
      <c r="C858" s="76"/>
      <c r="N858" s="76" t="s">
        <v>6093</v>
      </c>
    </row>
    <row r="859" spans="3:14">
      <c r="C859" s="76"/>
      <c r="N859" s="76" t="s">
        <v>6094</v>
      </c>
    </row>
    <row r="860" spans="3:14">
      <c r="C860" s="76"/>
      <c r="N860" s="76" t="s">
        <v>6095</v>
      </c>
    </row>
    <row r="861" spans="3:14">
      <c r="C861" s="76"/>
      <c r="N861" s="76" t="s">
        <v>6096</v>
      </c>
    </row>
    <row r="862" spans="3:14">
      <c r="C862" s="76"/>
      <c r="N862" s="76" t="s">
        <v>6097</v>
      </c>
    </row>
    <row r="863" spans="3:14">
      <c r="C863" s="76"/>
      <c r="N863" s="76" t="s">
        <v>6098</v>
      </c>
    </row>
    <row r="864" spans="3:14">
      <c r="C864" s="76"/>
      <c r="N864" s="76" t="s">
        <v>6099</v>
      </c>
    </row>
    <row r="865" spans="3:14">
      <c r="C865" s="76"/>
      <c r="N865" s="76" t="s">
        <v>6100</v>
      </c>
    </row>
    <row r="866" spans="3:14">
      <c r="C866" s="76"/>
      <c r="N866" s="76" t="s">
        <v>6101</v>
      </c>
    </row>
    <row r="867" spans="3:14">
      <c r="C867" s="76"/>
      <c r="N867" s="76" t="s">
        <v>6102</v>
      </c>
    </row>
    <row r="868" spans="3:14">
      <c r="C868" s="76"/>
      <c r="N868" s="76" t="s">
        <v>6103</v>
      </c>
    </row>
    <row r="869" spans="3:14">
      <c r="C869" s="76"/>
      <c r="N869" s="76" t="s">
        <v>6104</v>
      </c>
    </row>
    <row r="870" spans="3:14">
      <c r="C870" s="76"/>
      <c r="N870" s="76" t="s">
        <v>6105</v>
      </c>
    </row>
    <row r="871" spans="3:14">
      <c r="C871" s="76"/>
      <c r="N871" s="76" t="s">
        <v>6106</v>
      </c>
    </row>
    <row r="872" spans="3:14">
      <c r="C872" s="76"/>
      <c r="N872" s="76" t="s">
        <v>6107</v>
      </c>
    </row>
    <row r="873" spans="3:14">
      <c r="C873" s="76"/>
      <c r="N873" s="76" t="s">
        <v>6108</v>
      </c>
    </row>
    <row r="874" spans="3:14">
      <c r="C874" s="76"/>
      <c r="N874" s="76" t="s">
        <v>6109</v>
      </c>
    </row>
    <row r="875" spans="3:14">
      <c r="C875" s="76"/>
      <c r="N875" s="76" t="s">
        <v>6110</v>
      </c>
    </row>
    <row r="876" spans="3:14">
      <c r="C876" s="76"/>
      <c r="N876" s="76" t="s">
        <v>6111</v>
      </c>
    </row>
    <row r="877" spans="3:14">
      <c r="C877" s="76"/>
      <c r="N877" s="76" t="s">
        <v>6112</v>
      </c>
    </row>
    <row r="878" spans="3:14">
      <c r="C878" s="76"/>
      <c r="N878" s="76" t="s">
        <v>6113</v>
      </c>
    </row>
    <row r="879" spans="3:14">
      <c r="C879" s="76"/>
      <c r="N879" s="76" t="s">
        <v>6114</v>
      </c>
    </row>
    <row r="880" spans="3:14">
      <c r="C880" s="76"/>
      <c r="N880" s="76" t="s">
        <v>6115</v>
      </c>
    </row>
    <row r="881" spans="3:14">
      <c r="C881" s="76"/>
      <c r="N881" s="76" t="s">
        <v>6116</v>
      </c>
    </row>
    <row r="882" spans="3:14">
      <c r="C882" s="76"/>
      <c r="N882" s="76" t="s">
        <v>6117</v>
      </c>
    </row>
    <row r="883" spans="3:14">
      <c r="C883" s="76"/>
      <c r="N883" s="76" t="s">
        <v>6118</v>
      </c>
    </row>
    <row r="884" spans="3:14">
      <c r="C884" s="76"/>
      <c r="N884" s="76" t="s">
        <v>6119</v>
      </c>
    </row>
    <row r="885" spans="3:14">
      <c r="C885" s="76"/>
      <c r="N885" s="76" t="s">
        <v>6120</v>
      </c>
    </row>
    <row r="886" spans="3:14">
      <c r="C886" s="76"/>
      <c r="N886" s="76" t="s">
        <v>6121</v>
      </c>
    </row>
    <row r="887" spans="3:14">
      <c r="C887" s="76"/>
      <c r="N887" s="76" t="s">
        <v>6122</v>
      </c>
    </row>
    <row r="888" spans="3:14">
      <c r="C888" s="76"/>
      <c r="N888" s="76" t="s">
        <v>6123</v>
      </c>
    </row>
    <row r="889" spans="3:14">
      <c r="C889" s="76"/>
      <c r="N889" s="76" t="s">
        <v>6124</v>
      </c>
    </row>
    <row r="890" spans="3:14">
      <c r="C890" s="76"/>
      <c r="N890" s="76" t="s">
        <v>6125</v>
      </c>
    </row>
    <row r="891" spans="3:14">
      <c r="C891" s="76"/>
      <c r="N891" s="76" t="s">
        <v>6126</v>
      </c>
    </row>
    <row r="892" spans="3:14">
      <c r="C892" s="76"/>
      <c r="N892" s="76" t="s">
        <v>6127</v>
      </c>
    </row>
    <row r="893" spans="3:14">
      <c r="C893" s="76"/>
      <c r="N893" s="76" t="s">
        <v>6128</v>
      </c>
    </row>
    <row r="894" spans="3:14">
      <c r="C894" s="76"/>
      <c r="N894" s="76" t="s">
        <v>6129</v>
      </c>
    </row>
    <row r="895" spans="3:14">
      <c r="C895" s="76"/>
      <c r="N895" s="76" t="s">
        <v>6130</v>
      </c>
    </row>
    <row r="896" spans="3:14">
      <c r="C896" s="76"/>
      <c r="N896" s="76" t="s">
        <v>6131</v>
      </c>
    </row>
    <row r="897" spans="3:14">
      <c r="C897" s="76"/>
      <c r="N897" s="76" t="s">
        <v>6132</v>
      </c>
    </row>
    <row r="898" spans="3:14">
      <c r="C898" s="76"/>
      <c r="N898" s="76" t="s">
        <v>6133</v>
      </c>
    </row>
    <row r="899" spans="3:14">
      <c r="C899" s="76"/>
      <c r="N899" s="76" t="s">
        <v>6134</v>
      </c>
    </row>
    <row r="900" spans="3:14">
      <c r="C900" s="76"/>
      <c r="N900" s="76" t="s">
        <v>6135</v>
      </c>
    </row>
    <row r="901" spans="3:14">
      <c r="C901" s="76"/>
      <c r="N901" s="76" t="s">
        <v>6136</v>
      </c>
    </row>
    <row r="902" spans="3:14">
      <c r="C902" s="76"/>
      <c r="N902" s="76" t="s">
        <v>6137</v>
      </c>
    </row>
    <row r="903" spans="3:14">
      <c r="C903" s="76"/>
      <c r="N903" s="76" t="s">
        <v>6138</v>
      </c>
    </row>
    <row r="904" spans="3:14">
      <c r="C904" s="76"/>
      <c r="N904" s="76" t="s">
        <v>6139</v>
      </c>
    </row>
    <row r="905" spans="3:14">
      <c r="C905" s="76"/>
      <c r="N905" s="76" t="s">
        <v>6140</v>
      </c>
    </row>
    <row r="906" spans="3:14">
      <c r="C906" s="76"/>
      <c r="N906" s="76" t="s">
        <v>6141</v>
      </c>
    </row>
    <row r="907" spans="3:14">
      <c r="C907" s="76"/>
      <c r="N907" s="76" t="s">
        <v>6142</v>
      </c>
    </row>
    <row r="908" spans="3:14">
      <c r="C908" s="76"/>
      <c r="N908" s="76" t="s">
        <v>6143</v>
      </c>
    </row>
    <row r="909" spans="3:14">
      <c r="C909" s="76"/>
      <c r="N909" s="76" t="s">
        <v>6144</v>
      </c>
    </row>
    <row r="910" spans="3:14">
      <c r="C910" s="76"/>
      <c r="N910" s="76" t="s">
        <v>6145</v>
      </c>
    </row>
    <row r="911" spans="3:14">
      <c r="C911" s="76"/>
      <c r="N911" s="76" t="s">
        <v>6146</v>
      </c>
    </row>
    <row r="912" spans="3:14">
      <c r="C912" s="76"/>
      <c r="N912" s="76" t="s">
        <v>6147</v>
      </c>
    </row>
    <row r="913" spans="3:14">
      <c r="C913" s="76"/>
      <c r="N913" s="76" t="s">
        <v>6148</v>
      </c>
    </row>
    <row r="914" spans="3:14">
      <c r="C914" s="76"/>
      <c r="N914" s="76" t="s">
        <v>6149</v>
      </c>
    </row>
    <row r="915" spans="3:14">
      <c r="C915" s="76"/>
      <c r="N915" s="76" t="s">
        <v>6150</v>
      </c>
    </row>
    <row r="916" spans="3:14">
      <c r="C916" s="76"/>
      <c r="N916" s="76" t="s">
        <v>6151</v>
      </c>
    </row>
    <row r="917" spans="3:14">
      <c r="C917" s="76"/>
      <c r="N917" s="76" t="s">
        <v>6152</v>
      </c>
    </row>
    <row r="918" spans="3:14">
      <c r="C918" s="76"/>
      <c r="N918" s="76" t="s">
        <v>6153</v>
      </c>
    </row>
    <row r="919" spans="3:14">
      <c r="C919" s="76"/>
      <c r="N919" s="76" t="s">
        <v>6154</v>
      </c>
    </row>
    <row r="920" spans="3:14">
      <c r="C920" s="76"/>
      <c r="N920" s="76" t="s">
        <v>6155</v>
      </c>
    </row>
    <row r="921" spans="3:14">
      <c r="C921" s="76"/>
      <c r="N921" s="76" t="s">
        <v>6156</v>
      </c>
    </row>
    <row r="922" spans="3:14">
      <c r="C922" s="76"/>
      <c r="N922" s="76" t="s">
        <v>6157</v>
      </c>
    </row>
    <row r="923" spans="3:14">
      <c r="C923" s="76"/>
      <c r="N923" s="76" t="s">
        <v>6158</v>
      </c>
    </row>
    <row r="924" spans="3:14">
      <c r="C924" s="76"/>
      <c r="N924" s="76" t="s">
        <v>6159</v>
      </c>
    </row>
    <row r="925" spans="3:14">
      <c r="C925" s="76"/>
      <c r="N925" s="76" t="s">
        <v>6160</v>
      </c>
    </row>
    <row r="926" spans="3:14">
      <c r="C926" s="76"/>
      <c r="N926" s="76" t="s">
        <v>6161</v>
      </c>
    </row>
    <row r="927" spans="3:14">
      <c r="C927" s="76"/>
      <c r="N927" s="76" t="s">
        <v>6162</v>
      </c>
    </row>
    <row r="928" spans="3:14">
      <c r="C928" s="76"/>
      <c r="N928" s="76" t="s">
        <v>6163</v>
      </c>
    </row>
    <row r="929" spans="3:14">
      <c r="C929" s="76"/>
      <c r="N929" s="76" t="s">
        <v>6164</v>
      </c>
    </row>
    <row r="930" spans="3:14">
      <c r="C930" s="76"/>
      <c r="N930" s="76" t="s">
        <v>6165</v>
      </c>
    </row>
    <row r="931" spans="3:14">
      <c r="C931" s="76"/>
      <c r="N931" s="76" t="s">
        <v>6166</v>
      </c>
    </row>
    <row r="932" spans="3:14">
      <c r="C932" s="76"/>
      <c r="N932" s="76" t="s">
        <v>6167</v>
      </c>
    </row>
    <row r="933" spans="3:14">
      <c r="C933" s="76"/>
      <c r="N933" s="76" t="s">
        <v>6168</v>
      </c>
    </row>
    <row r="934" spans="3:14">
      <c r="C934" s="76"/>
      <c r="N934" s="76" t="s">
        <v>6169</v>
      </c>
    </row>
    <row r="935" spans="3:14">
      <c r="C935" s="76"/>
      <c r="N935" s="76" t="s">
        <v>6170</v>
      </c>
    </row>
    <row r="936" spans="3:14">
      <c r="C936" s="76"/>
      <c r="N936" s="76" t="s">
        <v>6171</v>
      </c>
    </row>
    <row r="937" spans="3:14">
      <c r="C937" s="76"/>
      <c r="N937" s="76" t="s">
        <v>6172</v>
      </c>
    </row>
    <row r="938" spans="3:14">
      <c r="C938" s="76"/>
      <c r="N938" s="76" t="s">
        <v>6173</v>
      </c>
    </row>
    <row r="939" spans="3:14">
      <c r="C939" s="76"/>
      <c r="N939" s="76" t="s">
        <v>6174</v>
      </c>
    </row>
    <row r="940" spans="3:14">
      <c r="C940" s="76"/>
      <c r="N940" s="76" t="s">
        <v>6175</v>
      </c>
    </row>
    <row r="941" spans="3:14">
      <c r="C941" s="76"/>
      <c r="N941" s="76" t="s">
        <v>6176</v>
      </c>
    </row>
    <row r="942" spans="3:14">
      <c r="C942" s="76"/>
      <c r="N942" s="76" t="s">
        <v>6177</v>
      </c>
    </row>
    <row r="943" spans="3:14">
      <c r="C943" s="76"/>
      <c r="N943" s="76" t="s">
        <v>6178</v>
      </c>
    </row>
    <row r="944" spans="3:14">
      <c r="C944" s="76"/>
      <c r="N944" s="76" t="s">
        <v>6179</v>
      </c>
    </row>
    <row r="945" spans="3:14">
      <c r="C945" s="76"/>
      <c r="N945" s="76" t="s">
        <v>6180</v>
      </c>
    </row>
    <row r="946" spans="3:14">
      <c r="C946" s="76"/>
      <c r="N946" s="76" t="s">
        <v>6181</v>
      </c>
    </row>
    <row r="947" spans="3:14">
      <c r="C947" s="76"/>
      <c r="N947" s="76" t="s">
        <v>6182</v>
      </c>
    </row>
    <row r="948" spans="3:14">
      <c r="C948" s="76"/>
      <c r="N948" s="76" t="s">
        <v>6183</v>
      </c>
    </row>
    <row r="949" spans="3:14">
      <c r="C949" s="76"/>
      <c r="N949" s="76" t="s">
        <v>6184</v>
      </c>
    </row>
    <row r="950" spans="3:14">
      <c r="C950" s="76"/>
      <c r="N950" s="76" t="s">
        <v>6185</v>
      </c>
    </row>
    <row r="951" spans="3:14">
      <c r="C951" s="76"/>
      <c r="N951" s="76" t="s">
        <v>6186</v>
      </c>
    </row>
    <row r="952" spans="3:14">
      <c r="C952" s="76"/>
      <c r="N952" s="76" t="s">
        <v>6187</v>
      </c>
    </row>
    <row r="953" spans="3:14">
      <c r="C953" s="76"/>
      <c r="N953" s="76" t="s">
        <v>6188</v>
      </c>
    </row>
    <row r="954" spans="3:14">
      <c r="C954" s="76"/>
      <c r="N954" s="76" t="s">
        <v>6189</v>
      </c>
    </row>
    <row r="955" spans="3:14">
      <c r="C955" s="76"/>
      <c r="N955" s="76" t="s">
        <v>6190</v>
      </c>
    </row>
    <row r="956" spans="3:14">
      <c r="C956" s="76"/>
      <c r="N956" s="76" t="s">
        <v>6191</v>
      </c>
    </row>
    <row r="957" spans="3:14">
      <c r="C957" s="76"/>
      <c r="N957" s="76" t="s">
        <v>6192</v>
      </c>
    </row>
    <row r="958" spans="3:14">
      <c r="C958" s="76"/>
      <c r="N958" s="76" t="s">
        <v>6193</v>
      </c>
    </row>
    <row r="959" spans="3:14">
      <c r="C959" s="76"/>
      <c r="N959" s="76" t="s">
        <v>6194</v>
      </c>
    </row>
    <row r="960" spans="3:14">
      <c r="C960" s="76"/>
      <c r="N960" s="76" t="s">
        <v>6195</v>
      </c>
    </row>
    <row r="961" spans="3:14">
      <c r="C961" s="76"/>
      <c r="N961" s="76" t="s">
        <v>6196</v>
      </c>
    </row>
    <row r="962" spans="3:14">
      <c r="C962" s="76"/>
      <c r="N962" s="76" t="s">
        <v>6197</v>
      </c>
    </row>
    <row r="963" spans="3:14">
      <c r="C963" s="76"/>
      <c r="N963" s="76" t="s">
        <v>6198</v>
      </c>
    </row>
    <row r="964" spans="3:14">
      <c r="C964" s="76"/>
      <c r="N964" s="76" t="s">
        <v>6199</v>
      </c>
    </row>
    <row r="965" spans="3:14">
      <c r="C965" s="76"/>
      <c r="N965" s="76" t="s">
        <v>6200</v>
      </c>
    </row>
    <row r="966" spans="3:14">
      <c r="C966" s="76"/>
      <c r="N966" s="76" t="s">
        <v>6201</v>
      </c>
    </row>
    <row r="967" spans="3:14">
      <c r="C967" s="76"/>
      <c r="N967" s="76" t="s">
        <v>6202</v>
      </c>
    </row>
    <row r="968" spans="3:14">
      <c r="C968" s="76"/>
      <c r="N968" s="76" t="s">
        <v>6203</v>
      </c>
    </row>
    <row r="969" spans="3:14">
      <c r="C969" s="76"/>
      <c r="N969" s="76" t="s">
        <v>6204</v>
      </c>
    </row>
    <row r="970" spans="3:14">
      <c r="C970" s="76"/>
      <c r="N970" s="76" t="s">
        <v>6205</v>
      </c>
    </row>
    <row r="971" spans="3:14">
      <c r="C971" s="76"/>
      <c r="N971" s="76" t="s">
        <v>6206</v>
      </c>
    </row>
    <row r="972" spans="3:14">
      <c r="C972" s="76"/>
      <c r="N972" s="76" t="s">
        <v>6207</v>
      </c>
    </row>
    <row r="973" spans="3:14">
      <c r="C973" s="76"/>
      <c r="N973" s="76" t="s">
        <v>6208</v>
      </c>
    </row>
    <row r="974" spans="3:14">
      <c r="C974" s="76"/>
      <c r="N974" s="76" t="s">
        <v>6209</v>
      </c>
    </row>
    <row r="975" spans="3:14">
      <c r="C975" s="76"/>
      <c r="N975" s="76" t="s">
        <v>6210</v>
      </c>
    </row>
    <row r="976" spans="3:14">
      <c r="C976" s="76"/>
      <c r="N976" s="76" t="s">
        <v>6211</v>
      </c>
    </row>
    <row r="977" spans="3:14">
      <c r="C977" s="76"/>
      <c r="N977" s="76" t="s">
        <v>6212</v>
      </c>
    </row>
    <row r="978" spans="3:14">
      <c r="C978" s="76"/>
      <c r="N978" s="76" t="s">
        <v>6213</v>
      </c>
    </row>
    <row r="979" spans="3:14">
      <c r="C979" s="76"/>
      <c r="N979" s="76" t="s">
        <v>6214</v>
      </c>
    </row>
    <row r="980" spans="3:14">
      <c r="C980" s="76"/>
      <c r="N980" s="76" t="s">
        <v>6215</v>
      </c>
    </row>
    <row r="981" spans="3:14">
      <c r="C981" s="76"/>
      <c r="N981" s="76" t="s">
        <v>6216</v>
      </c>
    </row>
    <row r="982" spans="3:14">
      <c r="C982" s="76"/>
      <c r="N982" s="76" t="s">
        <v>6217</v>
      </c>
    </row>
    <row r="983" spans="3:14">
      <c r="C983" s="76"/>
      <c r="N983" s="76" t="s">
        <v>6218</v>
      </c>
    </row>
    <row r="984" spans="3:14">
      <c r="C984" s="76"/>
      <c r="N984" s="76" t="s">
        <v>6219</v>
      </c>
    </row>
    <row r="985" spans="3:14">
      <c r="C985" s="76"/>
      <c r="N985" s="76" t="s">
        <v>6220</v>
      </c>
    </row>
    <row r="986" spans="3:14">
      <c r="C986" s="76"/>
      <c r="N986" s="76" t="s">
        <v>6221</v>
      </c>
    </row>
    <row r="987" spans="3:14">
      <c r="C987" s="76"/>
      <c r="N987" s="76" t="s">
        <v>6222</v>
      </c>
    </row>
    <row r="988" spans="3:14">
      <c r="C988" s="76"/>
      <c r="N988" s="76" t="s">
        <v>6223</v>
      </c>
    </row>
    <row r="989" spans="3:14">
      <c r="C989" s="76"/>
      <c r="N989" s="76" t="s">
        <v>6224</v>
      </c>
    </row>
    <row r="990" spans="3:14">
      <c r="C990" s="76"/>
      <c r="N990" s="76" t="s">
        <v>6225</v>
      </c>
    </row>
    <row r="991" spans="3:14">
      <c r="C991" s="76"/>
      <c r="N991" s="76" t="s">
        <v>6226</v>
      </c>
    </row>
    <row r="992" spans="3:14">
      <c r="C992" s="76"/>
      <c r="N992" s="76" t="s">
        <v>6227</v>
      </c>
    </row>
    <row r="993" spans="3:14">
      <c r="C993" s="76"/>
      <c r="N993" s="76" t="s">
        <v>6228</v>
      </c>
    </row>
    <row r="994" spans="3:14">
      <c r="C994" s="76"/>
      <c r="N994" s="76" t="s">
        <v>6229</v>
      </c>
    </row>
    <row r="995" spans="3:14">
      <c r="C995" s="76"/>
      <c r="N995" s="76" t="s">
        <v>6230</v>
      </c>
    </row>
    <row r="996" spans="3:14">
      <c r="C996" s="76"/>
      <c r="N996" s="76" t="s">
        <v>6231</v>
      </c>
    </row>
    <row r="997" spans="3:14">
      <c r="C997" s="76"/>
      <c r="N997" s="76" t="s">
        <v>6232</v>
      </c>
    </row>
    <row r="998" spans="3:14">
      <c r="C998" s="76"/>
      <c r="N998" s="76" t="s">
        <v>6233</v>
      </c>
    </row>
    <row r="999" spans="3:14">
      <c r="C999" s="76"/>
      <c r="N999" s="76" t="s">
        <v>6234</v>
      </c>
    </row>
    <row r="1000" spans="3:14">
      <c r="C1000" s="76"/>
      <c r="N1000" s="76" t="s">
        <v>6235</v>
      </c>
    </row>
    <row r="1001" spans="3:14">
      <c r="C1001" s="76"/>
      <c r="N1001" s="76" t="s">
        <v>6236</v>
      </c>
    </row>
    <row r="1002" spans="3:14">
      <c r="C1002" s="76"/>
      <c r="N1002" s="76" t="s">
        <v>6237</v>
      </c>
    </row>
    <row r="1003" spans="3:14">
      <c r="C1003" s="76"/>
      <c r="N1003" s="76" t="s">
        <v>6238</v>
      </c>
    </row>
    <row r="1004" spans="3:14">
      <c r="C1004" s="76"/>
      <c r="N1004" s="76" t="s">
        <v>6239</v>
      </c>
    </row>
    <row r="1005" spans="3:14">
      <c r="C1005" s="76"/>
      <c r="N1005" s="76" t="s">
        <v>6240</v>
      </c>
    </row>
    <row r="1006" spans="3:14">
      <c r="C1006" s="76"/>
      <c r="N1006" s="76" t="s">
        <v>6241</v>
      </c>
    </row>
    <row r="1007" spans="3:14">
      <c r="C1007" s="76"/>
      <c r="N1007" s="76" t="s">
        <v>6242</v>
      </c>
    </row>
    <row r="1008" spans="3:14">
      <c r="C1008" s="76"/>
      <c r="N1008" s="76" t="s">
        <v>6243</v>
      </c>
    </row>
    <row r="1009" spans="3:14">
      <c r="C1009" s="76"/>
      <c r="N1009" s="76" t="s">
        <v>6244</v>
      </c>
    </row>
    <row r="1010" spans="3:14">
      <c r="C1010" s="76"/>
      <c r="N1010" s="76" t="s">
        <v>6245</v>
      </c>
    </row>
    <row r="1011" spans="3:14">
      <c r="C1011" s="76"/>
      <c r="N1011" s="76" t="s">
        <v>6246</v>
      </c>
    </row>
    <row r="1012" spans="3:14">
      <c r="C1012" s="76"/>
      <c r="N1012" s="76" t="s">
        <v>6247</v>
      </c>
    </row>
    <row r="1013" spans="3:14">
      <c r="C1013" s="76"/>
      <c r="N1013" s="76" t="s">
        <v>6248</v>
      </c>
    </row>
    <row r="1014" spans="3:14">
      <c r="C1014" s="76"/>
      <c r="N1014" s="76" t="s">
        <v>6249</v>
      </c>
    </row>
    <row r="1015" spans="3:14">
      <c r="C1015" s="76"/>
      <c r="N1015" s="76" t="s">
        <v>6250</v>
      </c>
    </row>
    <row r="1016" spans="3:14">
      <c r="C1016" s="76"/>
      <c r="N1016" s="76" t="s">
        <v>6251</v>
      </c>
    </row>
    <row r="1017" spans="3:14">
      <c r="C1017" s="76"/>
      <c r="N1017" s="76" t="s">
        <v>6252</v>
      </c>
    </row>
    <row r="1018" spans="3:14">
      <c r="C1018" s="76"/>
      <c r="N1018" s="76" t="s">
        <v>6253</v>
      </c>
    </row>
    <row r="1019" spans="3:14">
      <c r="C1019" s="76"/>
      <c r="N1019" s="76" t="s">
        <v>6254</v>
      </c>
    </row>
    <row r="1020" spans="3:14">
      <c r="C1020" s="76"/>
      <c r="N1020" s="76" t="s">
        <v>6255</v>
      </c>
    </row>
    <row r="1021" spans="3:14">
      <c r="C1021" s="76"/>
      <c r="N1021" s="76" t="s">
        <v>6256</v>
      </c>
    </row>
    <row r="1022" spans="3:14">
      <c r="C1022" s="76"/>
      <c r="N1022" s="76" t="s">
        <v>6257</v>
      </c>
    </row>
    <row r="1023" spans="3:14">
      <c r="C1023" s="76"/>
      <c r="N1023" s="76" t="s">
        <v>6258</v>
      </c>
    </row>
    <row r="1024" spans="3:14">
      <c r="C1024" s="76"/>
      <c r="N1024" s="76" t="s">
        <v>6259</v>
      </c>
    </row>
    <row r="1025" spans="3:14">
      <c r="C1025" s="76"/>
      <c r="N1025" s="76" t="s">
        <v>6260</v>
      </c>
    </row>
    <row r="1026" spans="3:14">
      <c r="C1026" s="76"/>
      <c r="N1026" s="76" t="s">
        <v>6261</v>
      </c>
    </row>
    <row r="1027" spans="3:14">
      <c r="C1027" s="76"/>
      <c r="N1027" s="76" t="s">
        <v>6262</v>
      </c>
    </row>
    <row r="1028" spans="3:14">
      <c r="C1028" s="76"/>
      <c r="N1028" s="76" t="s">
        <v>6263</v>
      </c>
    </row>
    <row r="1029" spans="3:14">
      <c r="C1029" s="76"/>
      <c r="N1029" s="76" t="s">
        <v>6264</v>
      </c>
    </row>
    <row r="1030" spans="3:14">
      <c r="C1030" s="76"/>
      <c r="N1030" s="76" t="s">
        <v>6265</v>
      </c>
    </row>
    <row r="1031" spans="3:14">
      <c r="C1031" s="76"/>
      <c r="N1031" s="76" t="s">
        <v>6266</v>
      </c>
    </row>
    <row r="1032" spans="3:14">
      <c r="C1032" s="76"/>
      <c r="N1032" s="76" t="s">
        <v>6267</v>
      </c>
    </row>
    <row r="1033" spans="3:14">
      <c r="C1033" s="76"/>
      <c r="N1033" s="76" t="s">
        <v>6268</v>
      </c>
    </row>
    <row r="1034" spans="3:14">
      <c r="C1034" s="76"/>
      <c r="N1034" s="76" t="s">
        <v>6269</v>
      </c>
    </row>
    <row r="1035" spans="3:14">
      <c r="C1035" s="76"/>
      <c r="N1035" s="76" t="s">
        <v>6270</v>
      </c>
    </row>
    <row r="1036" spans="3:14">
      <c r="C1036" s="76"/>
      <c r="N1036" s="76" t="s">
        <v>6271</v>
      </c>
    </row>
    <row r="1037" spans="3:14">
      <c r="C1037" s="76"/>
      <c r="N1037" s="76" t="s">
        <v>6272</v>
      </c>
    </row>
    <row r="1038" spans="3:14">
      <c r="C1038" s="76"/>
      <c r="N1038" s="76" t="s">
        <v>6273</v>
      </c>
    </row>
    <row r="1039" spans="3:14">
      <c r="C1039" s="76"/>
      <c r="N1039" s="76" t="s">
        <v>6274</v>
      </c>
    </row>
    <row r="1040" spans="3:14">
      <c r="C1040" s="76"/>
      <c r="N1040" s="76" t="s">
        <v>6275</v>
      </c>
    </row>
    <row r="1041" spans="3:14">
      <c r="C1041" s="76"/>
      <c r="N1041" s="76" t="s">
        <v>6276</v>
      </c>
    </row>
    <row r="1042" spans="3:14">
      <c r="C1042" s="76"/>
      <c r="N1042" s="76" t="s">
        <v>6277</v>
      </c>
    </row>
    <row r="1043" spans="3:14">
      <c r="C1043" s="76"/>
      <c r="N1043" s="76" t="s">
        <v>6278</v>
      </c>
    </row>
    <row r="1044" spans="3:14">
      <c r="C1044" s="76"/>
      <c r="N1044" s="76" t="s">
        <v>6279</v>
      </c>
    </row>
    <row r="1045" spans="3:14">
      <c r="C1045" s="76"/>
      <c r="N1045" s="76" t="s">
        <v>6280</v>
      </c>
    </row>
    <row r="1046" spans="3:14">
      <c r="C1046" s="76"/>
      <c r="N1046" s="76" t="s">
        <v>6281</v>
      </c>
    </row>
    <row r="1047" spans="3:14">
      <c r="C1047" s="76"/>
      <c r="N1047" s="76" t="s">
        <v>6282</v>
      </c>
    </row>
    <row r="1048" spans="3:14">
      <c r="C1048" s="76"/>
      <c r="N1048" s="76" t="s">
        <v>6283</v>
      </c>
    </row>
    <row r="1049" spans="3:14">
      <c r="C1049" s="76"/>
      <c r="N1049" s="76" t="s">
        <v>6284</v>
      </c>
    </row>
    <row r="1050" spans="3:14">
      <c r="C1050" s="76"/>
      <c r="N1050" s="76" t="s">
        <v>6285</v>
      </c>
    </row>
    <row r="1051" spans="3:14">
      <c r="C1051" s="76"/>
      <c r="N1051" s="76" t="s">
        <v>6286</v>
      </c>
    </row>
    <row r="1052" spans="3:14">
      <c r="C1052" s="76"/>
      <c r="N1052" s="76" t="s">
        <v>6287</v>
      </c>
    </row>
    <row r="1053" spans="3:14">
      <c r="C1053" s="76"/>
      <c r="N1053" s="76" t="s">
        <v>6288</v>
      </c>
    </row>
    <row r="1054" spans="3:14">
      <c r="C1054" s="76"/>
      <c r="N1054" s="76" t="s">
        <v>6289</v>
      </c>
    </row>
    <row r="1055" spans="3:14">
      <c r="C1055" s="76"/>
      <c r="N1055" s="76" t="s">
        <v>6290</v>
      </c>
    </row>
    <row r="1056" spans="3:14">
      <c r="C1056" s="76"/>
      <c r="N1056" s="76" t="s">
        <v>6291</v>
      </c>
    </row>
    <row r="1057" spans="3:14">
      <c r="C1057" s="76"/>
      <c r="N1057" s="76" t="s">
        <v>6292</v>
      </c>
    </row>
    <row r="1058" spans="3:14">
      <c r="C1058" s="76"/>
      <c r="N1058" s="76" t="s">
        <v>6293</v>
      </c>
    </row>
    <row r="1059" spans="3:14">
      <c r="C1059" s="76"/>
      <c r="N1059" s="76" t="s">
        <v>6294</v>
      </c>
    </row>
    <row r="1060" spans="3:14">
      <c r="C1060" s="76"/>
      <c r="N1060" s="76" t="s">
        <v>6295</v>
      </c>
    </row>
    <row r="1061" spans="3:14">
      <c r="C1061" s="76"/>
      <c r="N1061" s="76" t="s">
        <v>6296</v>
      </c>
    </row>
    <row r="1062" spans="3:14">
      <c r="C1062" s="76"/>
      <c r="N1062" s="76" t="s">
        <v>6297</v>
      </c>
    </row>
    <row r="1063" spans="3:14">
      <c r="C1063" s="76"/>
      <c r="N1063" s="76" t="s">
        <v>6298</v>
      </c>
    </row>
    <row r="1064" spans="3:14">
      <c r="C1064" s="76"/>
      <c r="N1064" s="76" t="s">
        <v>6299</v>
      </c>
    </row>
    <row r="1065" spans="3:14">
      <c r="C1065" s="76"/>
      <c r="N1065" s="76" t="s">
        <v>6300</v>
      </c>
    </row>
    <row r="1066" spans="3:14">
      <c r="C1066" s="76"/>
      <c r="N1066" s="76" t="s">
        <v>6301</v>
      </c>
    </row>
    <row r="1067" spans="3:14">
      <c r="C1067" s="76"/>
      <c r="N1067" s="76" t="s">
        <v>6302</v>
      </c>
    </row>
    <row r="1068" spans="3:14">
      <c r="C1068" s="76"/>
      <c r="N1068" s="76" t="s">
        <v>6303</v>
      </c>
    </row>
    <row r="1069" spans="3:14">
      <c r="C1069" s="76"/>
      <c r="N1069" s="76" t="s">
        <v>6304</v>
      </c>
    </row>
    <row r="1070" spans="3:14">
      <c r="C1070" s="76"/>
      <c r="N1070" s="76" t="s">
        <v>6305</v>
      </c>
    </row>
    <row r="1071" spans="3:14">
      <c r="C1071" s="76"/>
      <c r="N1071" s="76" t="s">
        <v>6306</v>
      </c>
    </row>
    <row r="1072" spans="3:14">
      <c r="C1072" s="76"/>
      <c r="N1072" s="76" t="s">
        <v>6307</v>
      </c>
    </row>
    <row r="1073" spans="3:14">
      <c r="C1073" s="76"/>
      <c r="N1073" s="76" t="s">
        <v>6308</v>
      </c>
    </row>
    <row r="1074" spans="3:14">
      <c r="C1074" s="76"/>
      <c r="N1074" s="76" t="s">
        <v>6309</v>
      </c>
    </row>
    <row r="1075" spans="3:14">
      <c r="C1075" s="76"/>
      <c r="N1075" s="76" t="s">
        <v>6310</v>
      </c>
    </row>
    <row r="1076" spans="3:14">
      <c r="C1076" s="76"/>
      <c r="N1076" s="76" t="s">
        <v>6311</v>
      </c>
    </row>
    <row r="1077" spans="3:14">
      <c r="C1077" s="76"/>
      <c r="N1077" s="76" t="s">
        <v>6312</v>
      </c>
    </row>
    <row r="1078" spans="3:14">
      <c r="C1078" s="76"/>
      <c r="N1078" s="76" t="s">
        <v>6313</v>
      </c>
    </row>
    <row r="1079" spans="3:14">
      <c r="C1079" s="76"/>
      <c r="N1079" s="76" t="s">
        <v>6314</v>
      </c>
    </row>
    <row r="1080" spans="3:14">
      <c r="C1080" s="76"/>
    </row>
    <row r="1081" spans="3:14">
      <c r="C1081" s="76"/>
    </row>
    <row r="1082" spans="3:14">
      <c r="C1082" s="76"/>
    </row>
    <row r="1083" spans="3:14">
      <c r="C1083" s="76"/>
    </row>
    <row r="1084" spans="3:14">
      <c r="C1084" s="76"/>
    </row>
    <row r="1085" spans="3:14">
      <c r="C1085" s="76"/>
    </row>
    <row r="1086" spans="3:14">
      <c r="C1086" s="76"/>
    </row>
    <row r="1087" spans="3:14">
      <c r="C1087" s="76"/>
    </row>
    <row r="1088" spans="3:14">
      <c r="C1088" s="76"/>
    </row>
    <row r="1089" spans="3:3">
      <c r="C1089" s="76"/>
    </row>
    <row r="1090" spans="3:3">
      <c r="C1090" s="76"/>
    </row>
    <row r="1091" spans="3:3">
      <c r="C1091" s="76"/>
    </row>
    <row r="1092" spans="3:3">
      <c r="C1092" s="76"/>
    </row>
    <row r="1093" spans="3:3">
      <c r="C1093" s="76"/>
    </row>
    <row r="1094" spans="3:3">
      <c r="C1094" s="76"/>
    </row>
    <row r="1095" spans="3:3">
      <c r="C1095" s="76"/>
    </row>
    <row r="1096" spans="3:3">
      <c r="C1096" s="76"/>
    </row>
    <row r="1097" spans="3:3">
      <c r="C1097" s="76"/>
    </row>
    <row r="1098" spans="3:3">
      <c r="C1098" s="76"/>
    </row>
    <row r="1099" spans="3:3">
      <c r="C1099" s="76"/>
    </row>
    <row r="1100" spans="3:3">
      <c r="C1100" s="76"/>
    </row>
    <row r="1101" spans="3:3">
      <c r="C1101" s="76"/>
    </row>
    <row r="1102" spans="3:3">
      <c r="C1102" s="76"/>
    </row>
    <row r="1103" spans="3:3">
      <c r="C1103" s="76"/>
    </row>
    <row r="1104" spans="3:3">
      <c r="C1104" s="76"/>
    </row>
    <row r="1105" spans="3:3">
      <c r="C1105" s="76"/>
    </row>
    <row r="1106" spans="3:3">
      <c r="C1106" s="76"/>
    </row>
    <row r="1107" spans="3:3">
      <c r="C1107" s="76"/>
    </row>
    <row r="1108" spans="3:3">
      <c r="C1108" s="76"/>
    </row>
    <row r="1109" spans="3:3">
      <c r="C1109" s="76"/>
    </row>
    <row r="1110" spans="3:3">
      <c r="C1110" s="76"/>
    </row>
    <row r="1111" spans="3:3">
      <c r="C1111" s="76"/>
    </row>
    <row r="1112" spans="3:3">
      <c r="C1112" s="76"/>
    </row>
    <row r="1113" spans="3:3">
      <c r="C1113" s="76"/>
    </row>
    <row r="1114" spans="3:3">
      <c r="C1114" s="76"/>
    </row>
    <row r="1115" spans="3:3">
      <c r="C1115" s="76"/>
    </row>
    <row r="1116" spans="3:3">
      <c r="C1116" s="76"/>
    </row>
    <row r="1117" spans="3:3">
      <c r="C1117" s="76"/>
    </row>
    <row r="1118" spans="3:3">
      <c r="C1118" s="76"/>
    </row>
    <row r="1119" spans="3:3">
      <c r="C1119" s="76"/>
    </row>
    <row r="1120" spans="3:3">
      <c r="C1120" s="76"/>
    </row>
    <row r="1121" spans="3:3">
      <c r="C1121" s="76"/>
    </row>
    <row r="1122" spans="3:3">
      <c r="C1122" s="76"/>
    </row>
    <row r="1123" spans="3:3">
      <c r="C1123" s="76"/>
    </row>
    <row r="1124" spans="3:3">
      <c r="C1124" s="76"/>
    </row>
    <row r="1125" spans="3:3">
      <c r="C1125" s="76"/>
    </row>
    <row r="1126" spans="3:3">
      <c r="C1126" s="76"/>
    </row>
    <row r="1127" spans="3:3">
      <c r="C1127" s="76"/>
    </row>
    <row r="1128" spans="3:3">
      <c r="C1128" s="76"/>
    </row>
    <row r="1129" spans="3:3">
      <c r="C1129" s="76"/>
    </row>
    <row r="1130" spans="3:3">
      <c r="C1130" s="76"/>
    </row>
    <row r="1131" spans="3:3">
      <c r="C1131" s="76"/>
    </row>
    <row r="1132" spans="3:3">
      <c r="C1132" s="76"/>
    </row>
    <row r="1133" spans="3:3">
      <c r="C1133" s="76"/>
    </row>
    <row r="1134" spans="3:3">
      <c r="C1134" s="76"/>
    </row>
    <row r="1135" spans="3:3">
      <c r="C1135" s="76"/>
    </row>
    <row r="1136" spans="3:3">
      <c r="C1136" s="76"/>
    </row>
    <row r="1137" spans="3:3">
      <c r="C1137" s="76"/>
    </row>
    <row r="1138" spans="3:3">
      <c r="C1138" s="76"/>
    </row>
    <row r="1139" spans="3:3">
      <c r="C1139" s="76"/>
    </row>
    <row r="1140" spans="3:3">
      <c r="C1140" s="76"/>
    </row>
    <row r="1141" spans="3:3">
      <c r="C1141" s="76"/>
    </row>
    <row r="1142" spans="3:3">
      <c r="C1142" s="76"/>
    </row>
    <row r="1143" spans="3:3">
      <c r="C1143" s="76"/>
    </row>
    <row r="1144" spans="3:3">
      <c r="C1144" s="76"/>
    </row>
    <row r="1145" spans="3:3">
      <c r="C1145" s="76"/>
    </row>
    <row r="1146" spans="3:3">
      <c r="C1146" s="76"/>
    </row>
    <row r="1147" spans="3:3">
      <c r="C1147" s="76"/>
    </row>
    <row r="1148" spans="3:3">
      <c r="C1148" s="76"/>
    </row>
    <row r="1149" spans="3:3">
      <c r="C1149" s="76"/>
    </row>
    <row r="1150" spans="3:3">
      <c r="C1150" s="76"/>
    </row>
    <row r="1151" spans="3:3">
      <c r="C1151" s="76"/>
    </row>
    <row r="1152" spans="3:3">
      <c r="C1152" s="76"/>
    </row>
    <row r="1153" spans="3:3">
      <c r="C1153" s="76"/>
    </row>
    <row r="1154" spans="3:3">
      <c r="C1154" s="76"/>
    </row>
    <row r="1155" spans="3:3">
      <c r="C1155" s="76"/>
    </row>
    <row r="1156" spans="3:3">
      <c r="C1156" s="76"/>
    </row>
    <row r="1157" spans="3:3">
      <c r="C1157" s="76"/>
    </row>
    <row r="1158" spans="3:3">
      <c r="C1158" s="76"/>
    </row>
    <row r="1159" spans="3:3">
      <c r="C1159" s="76"/>
    </row>
    <row r="1160" spans="3:3">
      <c r="C1160" s="76"/>
    </row>
    <row r="1161" spans="3:3">
      <c r="C1161" s="76"/>
    </row>
    <row r="1162" spans="3:3">
      <c r="C1162" s="76"/>
    </row>
    <row r="1163" spans="3:3">
      <c r="C1163" s="76"/>
    </row>
    <row r="1164" spans="3:3">
      <c r="C1164" s="76"/>
    </row>
    <row r="1165" spans="3:3">
      <c r="C1165" s="76"/>
    </row>
    <row r="1166" spans="3:3">
      <c r="C1166" s="76"/>
    </row>
    <row r="1167" spans="3:3">
      <c r="C1167" s="76"/>
    </row>
    <row r="1168" spans="3:3">
      <c r="C1168" s="76"/>
    </row>
    <row r="1169" spans="3:3">
      <c r="C1169" s="76"/>
    </row>
    <row r="1170" spans="3:3">
      <c r="C1170" s="76"/>
    </row>
    <row r="1171" spans="3:3">
      <c r="C1171" s="76"/>
    </row>
    <row r="1172" spans="3:3">
      <c r="C1172" s="76"/>
    </row>
    <row r="1173" spans="3:3">
      <c r="C1173" s="76"/>
    </row>
    <row r="1174" spans="3:3">
      <c r="C1174" s="76"/>
    </row>
    <row r="1175" spans="3:3">
      <c r="C1175" s="76"/>
    </row>
    <row r="1176" spans="3:3">
      <c r="C1176" s="76"/>
    </row>
    <row r="1177" spans="3:3">
      <c r="C1177" s="76"/>
    </row>
    <row r="1178" spans="3:3">
      <c r="C1178" s="76"/>
    </row>
    <row r="1179" spans="3:3">
      <c r="C1179" s="76"/>
    </row>
    <row r="1180" spans="3:3">
      <c r="C1180" s="76"/>
    </row>
    <row r="1181" spans="3:3">
      <c r="C1181" s="76"/>
    </row>
    <row r="1182" spans="3:3">
      <c r="C1182" s="76"/>
    </row>
    <row r="1183" spans="3:3">
      <c r="C1183" s="76"/>
    </row>
    <row r="1184" spans="3:3">
      <c r="C1184" s="76"/>
    </row>
    <row r="1185" spans="3:3">
      <c r="C1185" s="76"/>
    </row>
    <row r="1186" spans="3:3">
      <c r="C1186" s="76"/>
    </row>
    <row r="1187" spans="3:3">
      <c r="C1187" s="76"/>
    </row>
    <row r="1188" spans="3:3">
      <c r="C1188" s="76"/>
    </row>
    <row r="1189" spans="3:3">
      <c r="C1189" s="76"/>
    </row>
    <row r="1190" spans="3:3">
      <c r="C1190" s="76"/>
    </row>
    <row r="1191" spans="3:3">
      <c r="C1191" s="76"/>
    </row>
    <row r="1192" spans="3:3">
      <c r="C1192" s="76"/>
    </row>
    <row r="1193" spans="3:3">
      <c r="C1193" s="76"/>
    </row>
    <row r="1194" spans="3:3">
      <c r="C1194" s="76"/>
    </row>
    <row r="1195" spans="3:3">
      <c r="C1195" s="76"/>
    </row>
    <row r="1196" spans="3:3">
      <c r="C1196" s="76"/>
    </row>
    <row r="1197" spans="3:3">
      <c r="C1197" s="76"/>
    </row>
    <row r="1198" spans="3:3">
      <c r="C1198" s="76"/>
    </row>
    <row r="1199" spans="3:3">
      <c r="C1199" s="76"/>
    </row>
    <row r="1200" spans="3:3">
      <c r="C1200" s="76"/>
    </row>
    <row r="1201" spans="3:3">
      <c r="C1201" s="76"/>
    </row>
    <row r="1202" spans="3:3">
      <c r="C1202" s="76"/>
    </row>
    <row r="1203" spans="3:3">
      <c r="C1203" s="76"/>
    </row>
    <row r="1204" spans="3:3">
      <c r="C1204" s="76"/>
    </row>
    <row r="1205" spans="3:3">
      <c r="C1205" s="76"/>
    </row>
    <row r="1206" spans="3:3">
      <c r="C1206" s="76"/>
    </row>
    <row r="1207" spans="3:3">
      <c r="C1207" s="76"/>
    </row>
    <row r="1208" spans="3:3">
      <c r="C1208" s="76"/>
    </row>
    <row r="1209" spans="3:3">
      <c r="C1209" s="76"/>
    </row>
    <row r="1210" spans="3:3">
      <c r="C1210" s="76"/>
    </row>
    <row r="1211" spans="3:3">
      <c r="C1211" s="76"/>
    </row>
    <row r="1212" spans="3:3">
      <c r="C1212" s="76"/>
    </row>
    <row r="1213" spans="3:3">
      <c r="C1213" s="76"/>
    </row>
    <row r="1214" spans="3:3">
      <c r="C1214" s="76"/>
    </row>
    <row r="1215" spans="3:3">
      <c r="C1215" s="76"/>
    </row>
    <row r="1216" spans="3:3">
      <c r="C1216" s="76"/>
    </row>
    <row r="1217" spans="3:3">
      <c r="C1217" s="76"/>
    </row>
    <row r="1218" spans="3:3">
      <c r="C1218" s="76"/>
    </row>
    <row r="1219" spans="3:3">
      <c r="C1219" s="76"/>
    </row>
    <row r="1220" spans="3:3">
      <c r="C1220" s="76"/>
    </row>
    <row r="1221" spans="3:3">
      <c r="C1221" s="76"/>
    </row>
    <row r="1222" spans="3:3">
      <c r="C1222" s="76"/>
    </row>
    <row r="1223" spans="3:3">
      <c r="C1223" s="76"/>
    </row>
    <row r="1224" spans="3:3">
      <c r="C1224" s="76"/>
    </row>
    <row r="1225" spans="3:3">
      <c r="C1225" s="76"/>
    </row>
    <row r="1226" spans="3:3">
      <c r="C1226" s="76"/>
    </row>
    <row r="1227" spans="3:3">
      <c r="C1227" s="76"/>
    </row>
    <row r="1228" spans="3:3">
      <c r="C1228" s="76"/>
    </row>
    <row r="1229" spans="3:3">
      <c r="C1229" s="76"/>
    </row>
    <row r="1230" spans="3:3">
      <c r="C1230" s="76"/>
    </row>
    <row r="1231" spans="3:3">
      <c r="C1231" s="76"/>
    </row>
    <row r="1232" spans="3:3">
      <c r="C1232" s="76"/>
    </row>
    <row r="1233" spans="3:3">
      <c r="C1233" s="76"/>
    </row>
    <row r="1234" spans="3:3">
      <c r="C1234" s="76"/>
    </row>
    <row r="1235" spans="3:3">
      <c r="C1235" s="76"/>
    </row>
    <row r="1236" spans="3:3">
      <c r="C1236" s="76"/>
    </row>
    <row r="1237" spans="3:3">
      <c r="C1237" s="76"/>
    </row>
    <row r="1238" spans="3:3">
      <c r="C1238" s="76"/>
    </row>
    <row r="1239" spans="3:3">
      <c r="C1239" s="76"/>
    </row>
    <row r="1240" spans="3:3">
      <c r="C1240" s="76"/>
    </row>
    <row r="1241" spans="3:3">
      <c r="C1241" s="76"/>
    </row>
    <row r="1242" spans="3:3">
      <c r="C1242" s="76"/>
    </row>
    <row r="1243" spans="3:3">
      <c r="C1243" s="76"/>
    </row>
    <row r="1244" spans="3:3">
      <c r="C1244" s="76"/>
    </row>
    <row r="1245" spans="3:3">
      <c r="C1245" s="76"/>
    </row>
    <row r="1246" spans="3:3">
      <c r="C1246" s="76"/>
    </row>
    <row r="1247" spans="3:3">
      <c r="C1247" s="76"/>
    </row>
    <row r="1248" spans="3:3">
      <c r="C1248" s="76"/>
    </row>
    <row r="1249" spans="3:3">
      <c r="C1249" s="76"/>
    </row>
    <row r="1250" spans="3:3">
      <c r="C1250" s="76"/>
    </row>
    <row r="1251" spans="3:3">
      <c r="C1251" s="76"/>
    </row>
    <row r="1252" spans="3:3">
      <c r="C1252" s="76"/>
    </row>
    <row r="1253" spans="3:3">
      <c r="C1253" s="76"/>
    </row>
    <row r="1254" spans="3:3">
      <c r="C1254" s="76"/>
    </row>
    <row r="1255" spans="3:3">
      <c r="C1255" s="76"/>
    </row>
    <row r="1256" spans="3:3">
      <c r="C1256" s="76"/>
    </row>
    <row r="1257" spans="3:3">
      <c r="C1257" s="76"/>
    </row>
    <row r="1258" spans="3:3">
      <c r="C1258" s="76"/>
    </row>
    <row r="1259" spans="3:3">
      <c r="C1259" s="76"/>
    </row>
    <row r="1260" spans="3:3">
      <c r="C1260" s="76"/>
    </row>
    <row r="1261" spans="3:3">
      <c r="C1261" s="76"/>
    </row>
    <row r="1262" spans="3:3">
      <c r="C1262" s="76"/>
    </row>
    <row r="1263" spans="3:3">
      <c r="C1263" s="76"/>
    </row>
    <row r="1264" spans="3:3">
      <c r="C1264" s="76"/>
    </row>
    <row r="1265" spans="3:3">
      <c r="C1265" s="76"/>
    </row>
    <row r="1266" spans="3:3">
      <c r="C1266" s="76"/>
    </row>
    <row r="1267" spans="3:3">
      <c r="C1267" s="76"/>
    </row>
    <row r="1268" spans="3:3">
      <c r="C1268" s="76"/>
    </row>
    <row r="1269" spans="3:3">
      <c r="C1269" s="76"/>
    </row>
    <row r="1270" spans="3:3">
      <c r="C1270" s="76"/>
    </row>
    <row r="1271" spans="3:3">
      <c r="C1271" s="76"/>
    </row>
    <row r="1272" spans="3:3">
      <c r="C1272" s="76"/>
    </row>
    <row r="1273" spans="3:3">
      <c r="C1273" s="76"/>
    </row>
    <row r="1274" spans="3:3">
      <c r="C1274" s="76"/>
    </row>
    <row r="1275" spans="3:3">
      <c r="C1275" s="76"/>
    </row>
    <row r="1276" spans="3:3">
      <c r="C1276" s="76"/>
    </row>
    <row r="1277" spans="3:3">
      <c r="C1277" s="76"/>
    </row>
    <row r="1278" spans="3:3">
      <c r="C1278" s="76"/>
    </row>
    <row r="1279" spans="3:3">
      <c r="C1279" s="76"/>
    </row>
    <row r="1280" spans="3:3">
      <c r="C1280" s="76"/>
    </row>
    <row r="1281" spans="3:3">
      <c r="C1281" s="76"/>
    </row>
    <row r="1282" spans="3:3">
      <c r="C1282" s="76"/>
    </row>
    <row r="1283" spans="3:3">
      <c r="C1283" s="76"/>
    </row>
    <row r="1284" spans="3:3">
      <c r="C1284" s="76"/>
    </row>
    <row r="1285" spans="3:3">
      <c r="C1285" s="76"/>
    </row>
    <row r="1286" spans="3:3">
      <c r="C1286" s="76"/>
    </row>
    <row r="1287" spans="3:3">
      <c r="C1287" s="76"/>
    </row>
    <row r="1288" spans="3:3">
      <c r="C1288" s="76"/>
    </row>
    <row r="1289" spans="3:3">
      <c r="C1289" s="76"/>
    </row>
    <row r="1290" spans="3:3">
      <c r="C1290" s="76"/>
    </row>
    <row r="1291" spans="3:3">
      <c r="C1291" s="76"/>
    </row>
    <row r="1292" spans="3:3">
      <c r="C1292" s="76"/>
    </row>
    <row r="1293" spans="3:3">
      <c r="C1293" s="76"/>
    </row>
    <row r="1294" spans="3:3">
      <c r="C1294" s="76"/>
    </row>
    <row r="1295" spans="3:3">
      <c r="C1295" s="76"/>
    </row>
    <row r="1296" spans="3:3">
      <c r="C1296" s="76"/>
    </row>
    <row r="1297" spans="3:3">
      <c r="C1297" s="76"/>
    </row>
    <row r="1298" spans="3:3">
      <c r="C1298" s="76"/>
    </row>
    <row r="1299" spans="3:3">
      <c r="C1299" s="76"/>
    </row>
    <row r="1300" spans="3:3">
      <c r="C1300" s="76"/>
    </row>
    <row r="1301" spans="3:3">
      <c r="C1301" s="76"/>
    </row>
    <row r="1302" spans="3:3">
      <c r="C1302" s="76"/>
    </row>
    <row r="1303" spans="3:3">
      <c r="C1303" s="76"/>
    </row>
    <row r="1304" spans="3:3">
      <c r="C1304" s="76"/>
    </row>
    <row r="1305" spans="3:3">
      <c r="C1305" s="76"/>
    </row>
    <row r="1306" spans="3:3">
      <c r="C1306" s="76"/>
    </row>
    <row r="1307" spans="3:3">
      <c r="C1307" s="76"/>
    </row>
    <row r="1308" spans="3:3">
      <c r="C1308" s="76"/>
    </row>
    <row r="1309" spans="3:3">
      <c r="C1309" s="76"/>
    </row>
    <row r="1310" spans="3:3">
      <c r="C1310" s="76"/>
    </row>
    <row r="1311" spans="3:3">
      <c r="C1311" s="76"/>
    </row>
    <row r="1312" spans="3:3">
      <c r="C1312" s="76"/>
    </row>
    <row r="1313" spans="3:3">
      <c r="C1313" s="76"/>
    </row>
    <row r="1314" spans="3:3">
      <c r="C1314" s="76"/>
    </row>
    <row r="1315" spans="3:3">
      <c r="C1315" s="76"/>
    </row>
    <row r="1316" spans="3:3">
      <c r="C1316" s="76"/>
    </row>
    <row r="1317" spans="3:3">
      <c r="C1317" s="76"/>
    </row>
    <row r="1318" spans="3:3">
      <c r="C1318" s="76"/>
    </row>
    <row r="1319" spans="3:3">
      <c r="C1319" s="76"/>
    </row>
    <row r="1320" spans="3:3">
      <c r="C1320" s="76"/>
    </row>
    <row r="1321" spans="3:3">
      <c r="C1321" s="76"/>
    </row>
    <row r="1322" spans="3:3">
      <c r="C1322" s="76"/>
    </row>
    <row r="1323" spans="3:3">
      <c r="C1323" s="76"/>
    </row>
    <row r="1324" spans="3:3">
      <c r="C1324" s="76"/>
    </row>
    <row r="1325" spans="3:3">
      <c r="C1325" s="76"/>
    </row>
    <row r="1326" spans="3:3">
      <c r="C1326" s="76"/>
    </row>
    <row r="1327" spans="3:3">
      <c r="C1327" s="76"/>
    </row>
    <row r="1328" spans="3:3">
      <c r="C1328" s="76"/>
    </row>
    <row r="1329" spans="3:3">
      <c r="C1329" s="76"/>
    </row>
    <row r="1330" spans="3:3">
      <c r="C1330" s="76"/>
    </row>
    <row r="1331" spans="3:3">
      <c r="C1331" s="76"/>
    </row>
    <row r="1332" spans="3:3">
      <c r="C1332" s="76"/>
    </row>
    <row r="1333" spans="3:3">
      <c r="C1333" s="76"/>
    </row>
    <row r="1334" spans="3:3">
      <c r="C1334" s="76"/>
    </row>
    <row r="1335" spans="3:3">
      <c r="C1335" s="76"/>
    </row>
    <row r="1336" spans="3:3">
      <c r="C1336" s="76"/>
    </row>
    <row r="1337" spans="3:3">
      <c r="C1337" s="76"/>
    </row>
    <row r="1338" spans="3:3">
      <c r="C1338" s="76"/>
    </row>
    <row r="1339" spans="3:3">
      <c r="C1339" s="76"/>
    </row>
    <row r="1340" spans="3:3">
      <c r="C1340" s="76"/>
    </row>
    <row r="1341" spans="3:3">
      <c r="C1341" s="76"/>
    </row>
    <row r="1342" spans="3:3">
      <c r="C1342" s="76"/>
    </row>
    <row r="1343" spans="3:3">
      <c r="C1343" s="76"/>
    </row>
    <row r="1344" spans="3:3">
      <c r="C1344" s="76"/>
    </row>
    <row r="1345" spans="3:3">
      <c r="C1345" s="76"/>
    </row>
    <row r="1346" spans="3:3">
      <c r="C1346" s="76"/>
    </row>
    <row r="1347" spans="3:3">
      <c r="C1347" s="76"/>
    </row>
    <row r="1348" spans="3:3">
      <c r="C1348" s="76"/>
    </row>
    <row r="1349" spans="3:3">
      <c r="C1349" s="76"/>
    </row>
    <row r="1350" spans="3:3">
      <c r="C1350" s="76"/>
    </row>
    <row r="1351" spans="3:3">
      <c r="C1351" s="76"/>
    </row>
    <row r="1352" spans="3:3">
      <c r="C1352" s="76"/>
    </row>
    <row r="1353" spans="3:3">
      <c r="C1353" s="76"/>
    </row>
    <row r="1354" spans="3:3">
      <c r="C1354" s="76"/>
    </row>
    <row r="1355" spans="3:3">
      <c r="C1355" s="76"/>
    </row>
    <row r="1356" spans="3:3">
      <c r="C1356" s="76"/>
    </row>
    <row r="1357" spans="3:3">
      <c r="C1357" s="76"/>
    </row>
    <row r="1358" spans="3:3">
      <c r="C1358" s="76"/>
    </row>
    <row r="1359" spans="3:3">
      <c r="C1359" s="76"/>
    </row>
    <row r="1360" spans="3:3">
      <c r="C1360" s="76"/>
    </row>
    <row r="1361" spans="3:3">
      <c r="C1361" s="76"/>
    </row>
    <row r="1362" spans="3:3">
      <c r="C1362" s="76"/>
    </row>
    <row r="1363" spans="3:3">
      <c r="C1363" s="76"/>
    </row>
    <row r="1364" spans="3:3">
      <c r="C1364" s="76"/>
    </row>
    <row r="1365" spans="3:3">
      <c r="C1365" s="76"/>
    </row>
    <row r="1366" spans="3:3">
      <c r="C1366" s="76"/>
    </row>
    <row r="1367" spans="3:3">
      <c r="C1367" s="76"/>
    </row>
    <row r="1368" spans="3:3">
      <c r="C1368" s="76"/>
    </row>
    <row r="1369" spans="3:3">
      <c r="C1369" s="76"/>
    </row>
    <row r="1370" spans="3:3">
      <c r="C1370" s="76"/>
    </row>
    <row r="1371" spans="3:3">
      <c r="C1371" s="76"/>
    </row>
    <row r="1372" spans="3:3">
      <c r="C1372" s="76"/>
    </row>
    <row r="1373" spans="3:3">
      <c r="C1373" s="76"/>
    </row>
    <row r="1374" spans="3:3">
      <c r="C1374" s="76"/>
    </row>
    <row r="1375" spans="3:3">
      <c r="C1375" s="76"/>
    </row>
    <row r="1376" spans="3:3">
      <c r="C1376" s="76"/>
    </row>
    <row r="1377" spans="3:3">
      <c r="C1377" s="76"/>
    </row>
    <row r="1378" spans="3:3">
      <c r="C1378" s="76"/>
    </row>
    <row r="1379" spans="3:3">
      <c r="C1379" s="76"/>
    </row>
    <row r="1380" spans="3:3">
      <c r="C1380" s="76"/>
    </row>
    <row r="1381" spans="3:3">
      <c r="C1381" s="76"/>
    </row>
    <row r="1382" spans="3:3">
      <c r="C1382" s="76"/>
    </row>
    <row r="1383" spans="3:3">
      <c r="C1383" s="76"/>
    </row>
    <row r="1384" spans="3:3">
      <c r="C1384" s="76"/>
    </row>
    <row r="1385" spans="3:3">
      <c r="C1385" s="76"/>
    </row>
    <row r="1386" spans="3:3">
      <c r="C1386" s="76"/>
    </row>
    <row r="1387" spans="3:3">
      <c r="C1387" s="76"/>
    </row>
    <row r="1388" spans="3:3">
      <c r="C1388" s="76"/>
    </row>
    <row r="1389" spans="3:3">
      <c r="C1389" s="76"/>
    </row>
    <row r="1390" spans="3:3">
      <c r="C1390" s="76"/>
    </row>
    <row r="1391" spans="3:3">
      <c r="C1391" s="76"/>
    </row>
    <row r="1392" spans="3:3">
      <c r="C1392" s="76"/>
    </row>
    <row r="1393" spans="3:3">
      <c r="C1393" s="76"/>
    </row>
    <row r="1394" spans="3:3">
      <c r="C1394" s="76"/>
    </row>
    <row r="1395" spans="3:3">
      <c r="C1395" s="76"/>
    </row>
    <row r="1396" spans="3:3">
      <c r="C1396" s="76"/>
    </row>
    <row r="1397" spans="3:3">
      <c r="C1397" s="76"/>
    </row>
    <row r="1398" spans="3:3">
      <c r="C1398" s="76"/>
    </row>
    <row r="1399" spans="3:3">
      <c r="C1399" s="76"/>
    </row>
    <row r="1400" spans="3:3">
      <c r="C1400" s="76"/>
    </row>
    <row r="1401" spans="3:3">
      <c r="C1401" s="76"/>
    </row>
    <row r="1402" spans="3:3">
      <c r="C1402" s="76"/>
    </row>
    <row r="1403" spans="3:3">
      <c r="C1403" s="76"/>
    </row>
    <row r="1404" spans="3:3">
      <c r="C1404" s="76"/>
    </row>
    <row r="1405" spans="3:3">
      <c r="C1405" s="76"/>
    </row>
    <row r="1406" spans="3:3">
      <c r="C1406" s="76"/>
    </row>
    <row r="1407" spans="3:3">
      <c r="C1407" s="76"/>
    </row>
    <row r="1408" spans="3:3">
      <c r="C1408" s="76"/>
    </row>
    <row r="1409" spans="3:3">
      <c r="C1409" s="76"/>
    </row>
    <row r="1410" spans="3:3">
      <c r="C1410" s="76"/>
    </row>
    <row r="1411" spans="3:3">
      <c r="C1411" s="76"/>
    </row>
    <row r="1412" spans="3:3">
      <c r="C1412" s="76"/>
    </row>
    <row r="1413" spans="3:3">
      <c r="C1413" s="76"/>
    </row>
    <row r="1414" spans="3:3">
      <c r="C1414" s="76"/>
    </row>
    <row r="1415" spans="3:3">
      <c r="C1415" s="76"/>
    </row>
    <row r="1416" spans="3:3">
      <c r="C1416" s="76"/>
    </row>
    <row r="1417" spans="3:3">
      <c r="C1417" s="76"/>
    </row>
    <row r="1418" spans="3:3">
      <c r="C1418" s="76"/>
    </row>
    <row r="1419" spans="3:3">
      <c r="C1419" s="76"/>
    </row>
    <row r="1420" spans="3:3">
      <c r="C1420" s="76"/>
    </row>
    <row r="1421" spans="3:3">
      <c r="C1421" s="76"/>
    </row>
    <row r="1422" spans="3:3">
      <c r="C1422" s="76"/>
    </row>
    <row r="1423" spans="3:3">
      <c r="C1423" s="76"/>
    </row>
    <row r="1424" spans="3:3">
      <c r="C1424" s="76"/>
    </row>
    <row r="1425" spans="3:3">
      <c r="C1425" s="76"/>
    </row>
    <row r="1426" spans="3:3">
      <c r="C1426" s="76"/>
    </row>
    <row r="1427" spans="3:3">
      <c r="C1427" s="76"/>
    </row>
    <row r="1428" spans="3:3">
      <c r="C1428" s="76"/>
    </row>
    <row r="1429" spans="3:3">
      <c r="C1429" s="76"/>
    </row>
    <row r="1430" spans="3:3">
      <c r="C1430" s="76"/>
    </row>
    <row r="1431" spans="3:3">
      <c r="C1431" s="76"/>
    </row>
    <row r="1432" spans="3:3">
      <c r="C1432" s="76"/>
    </row>
    <row r="1433" spans="3:3">
      <c r="C1433" s="76"/>
    </row>
    <row r="1434" spans="3:3">
      <c r="C1434" s="76"/>
    </row>
    <row r="1435" spans="3:3">
      <c r="C1435" s="76"/>
    </row>
    <row r="1436" spans="3:3">
      <c r="C1436" s="76"/>
    </row>
    <row r="1437" spans="3:3">
      <c r="C1437" s="76"/>
    </row>
    <row r="1438" spans="3:3">
      <c r="C1438" s="76"/>
    </row>
    <row r="1439" spans="3:3">
      <c r="C1439" s="76"/>
    </row>
    <row r="1440" spans="3:3">
      <c r="C1440" s="76"/>
    </row>
    <row r="1441" spans="3:3">
      <c r="C1441" s="76"/>
    </row>
    <row r="1442" spans="3:3">
      <c r="C1442" s="76"/>
    </row>
    <row r="1443" spans="3:3">
      <c r="C1443" s="76"/>
    </row>
    <row r="1444" spans="3:3">
      <c r="C1444" s="76"/>
    </row>
    <row r="1445" spans="3:3">
      <c r="C1445" s="76"/>
    </row>
    <row r="1446" spans="3:3">
      <c r="C1446" s="76"/>
    </row>
    <row r="1447" spans="3:3">
      <c r="C1447" s="76"/>
    </row>
    <row r="1448" spans="3:3">
      <c r="C1448" s="76"/>
    </row>
    <row r="1449" spans="3:3">
      <c r="C1449" s="76"/>
    </row>
    <row r="1450" spans="3:3">
      <c r="C1450" s="76"/>
    </row>
    <row r="1451" spans="3:3">
      <c r="C1451" s="76"/>
    </row>
    <row r="1452" spans="3:3">
      <c r="C1452" s="76"/>
    </row>
    <row r="1453" spans="3:3">
      <c r="C1453" s="76"/>
    </row>
    <row r="1454" spans="3:3">
      <c r="C1454" s="76"/>
    </row>
    <row r="1455" spans="3:3">
      <c r="C1455" s="76"/>
    </row>
    <row r="1456" spans="3:3">
      <c r="C1456" s="76"/>
    </row>
    <row r="1457" spans="3:3">
      <c r="C1457" s="76"/>
    </row>
    <row r="1458" spans="3:3">
      <c r="C1458" s="76"/>
    </row>
    <row r="1459" spans="3:3">
      <c r="C1459" s="76"/>
    </row>
    <row r="1460" spans="3:3">
      <c r="C1460" s="76"/>
    </row>
    <row r="1461" spans="3:3">
      <c r="C1461" s="76"/>
    </row>
    <row r="1462" spans="3:3">
      <c r="C1462" s="76"/>
    </row>
    <row r="1463" spans="3:3">
      <c r="C1463" s="76"/>
    </row>
    <row r="1464" spans="3:3">
      <c r="C1464" s="76"/>
    </row>
    <row r="1465" spans="3:3">
      <c r="C1465" s="76"/>
    </row>
    <row r="1466" spans="3:3">
      <c r="C1466" s="76"/>
    </row>
    <row r="1467" spans="3:3">
      <c r="C1467" s="76"/>
    </row>
    <row r="1468" spans="3:3">
      <c r="C1468" s="76"/>
    </row>
    <row r="1469" spans="3:3">
      <c r="C1469" s="76"/>
    </row>
    <row r="1470" spans="3:3">
      <c r="C1470" s="76"/>
    </row>
    <row r="1471" spans="3:3">
      <c r="C1471" s="76"/>
    </row>
    <row r="1472" spans="3:3">
      <c r="C1472" s="76"/>
    </row>
    <row r="1473" spans="3:3">
      <c r="C1473" s="76"/>
    </row>
    <row r="1474" spans="3:3">
      <c r="C1474" s="76"/>
    </row>
    <row r="1475" spans="3:3">
      <c r="C1475" s="76"/>
    </row>
    <row r="1476" spans="3:3">
      <c r="C1476" s="76"/>
    </row>
    <row r="1477" spans="3:3">
      <c r="C1477" s="76"/>
    </row>
    <row r="1478" spans="3:3">
      <c r="C1478" s="76"/>
    </row>
    <row r="1479" spans="3:3">
      <c r="C1479" s="76"/>
    </row>
    <row r="1480" spans="3:3">
      <c r="C1480" s="76"/>
    </row>
    <row r="1481" spans="3:3">
      <c r="C1481" s="76"/>
    </row>
    <row r="1482" spans="3:3">
      <c r="C1482" s="76"/>
    </row>
    <row r="1483" spans="3:3">
      <c r="C1483" s="76"/>
    </row>
    <row r="1484" spans="3:3">
      <c r="C1484" s="76"/>
    </row>
    <row r="1485" spans="3:3">
      <c r="C1485" s="76"/>
    </row>
    <row r="1486" spans="3:3">
      <c r="C1486" s="76"/>
    </row>
    <row r="1487" spans="3:3">
      <c r="C1487" s="76"/>
    </row>
    <row r="1488" spans="3:3">
      <c r="C1488" s="76"/>
    </row>
    <row r="1489" spans="3:3">
      <c r="C1489" s="76"/>
    </row>
    <row r="1490" spans="3:3">
      <c r="C1490" s="76"/>
    </row>
    <row r="1491" spans="3:3">
      <c r="C1491" s="76"/>
    </row>
    <row r="1492" spans="3:3">
      <c r="C1492" s="76"/>
    </row>
    <row r="1493" spans="3:3">
      <c r="C1493" s="76"/>
    </row>
    <row r="1494" spans="3:3">
      <c r="C1494" s="76"/>
    </row>
    <row r="1495" spans="3:3">
      <c r="C1495" s="76"/>
    </row>
    <row r="1496" spans="3:3">
      <c r="C1496" s="76"/>
    </row>
    <row r="1497" spans="3:3">
      <c r="C1497" s="76"/>
    </row>
    <row r="1498" spans="3:3">
      <c r="C1498" s="76"/>
    </row>
    <row r="1499" spans="3:3">
      <c r="C1499" s="76"/>
    </row>
    <row r="1500" spans="3:3">
      <c r="C1500" s="76"/>
    </row>
    <row r="1501" spans="3:3">
      <c r="C1501" s="76"/>
    </row>
    <row r="1502" spans="3:3">
      <c r="C1502" s="76"/>
    </row>
    <row r="1503" spans="3:3">
      <c r="C1503" s="76"/>
    </row>
    <row r="1504" spans="3:3">
      <c r="C1504" s="76"/>
    </row>
    <row r="1505" spans="3:3">
      <c r="C1505" s="76"/>
    </row>
    <row r="1506" spans="3:3">
      <c r="C1506" s="76"/>
    </row>
    <row r="1507" spans="3:3">
      <c r="C1507" s="76"/>
    </row>
    <row r="1508" spans="3:3">
      <c r="C1508" s="76"/>
    </row>
    <row r="1509" spans="3:3">
      <c r="C1509" s="76"/>
    </row>
    <row r="1510" spans="3:3">
      <c r="C1510" s="76"/>
    </row>
    <row r="1511" spans="3:3">
      <c r="C1511" s="76"/>
    </row>
    <row r="1512" spans="3:3">
      <c r="C1512" s="76"/>
    </row>
    <row r="1513" spans="3:3">
      <c r="C1513" s="76"/>
    </row>
    <row r="1514" spans="3:3">
      <c r="C1514" s="76"/>
    </row>
    <row r="1515" spans="3:3">
      <c r="C1515" s="76"/>
    </row>
    <row r="1516" spans="3:3">
      <c r="C1516" s="76"/>
    </row>
    <row r="1517" spans="3:3">
      <c r="C1517" s="76"/>
    </row>
    <row r="1518" spans="3:3">
      <c r="C1518" s="76"/>
    </row>
    <row r="1519" spans="3:3">
      <c r="C1519" s="76"/>
    </row>
    <row r="1520" spans="3:3">
      <c r="C1520" s="76"/>
    </row>
    <row r="1521" spans="3:3">
      <c r="C1521" s="76"/>
    </row>
    <row r="1522" spans="3:3">
      <c r="C1522" s="76"/>
    </row>
    <row r="1523" spans="3:3">
      <c r="C1523" s="76"/>
    </row>
    <row r="1524" spans="3:3">
      <c r="C1524" s="76"/>
    </row>
    <row r="1525" spans="3:3">
      <c r="C1525" s="76"/>
    </row>
    <row r="1526" spans="3:3">
      <c r="C1526" s="76"/>
    </row>
    <row r="1527" spans="3:3">
      <c r="C1527" s="76"/>
    </row>
    <row r="1528" spans="3:3">
      <c r="C1528" s="76"/>
    </row>
    <row r="1529" spans="3:3">
      <c r="C1529" s="76"/>
    </row>
    <row r="1530" spans="3:3">
      <c r="C1530" s="76"/>
    </row>
    <row r="1531" spans="3:3">
      <c r="C1531" s="76"/>
    </row>
    <row r="1532" spans="3:3">
      <c r="C1532" s="76"/>
    </row>
    <row r="1533" spans="3:3">
      <c r="C1533" s="76"/>
    </row>
    <row r="1534" spans="3:3">
      <c r="C1534" s="76"/>
    </row>
    <row r="1535" spans="3:3">
      <c r="C1535" s="76"/>
    </row>
    <row r="1536" spans="3:3">
      <c r="C1536" s="76"/>
    </row>
    <row r="1537" spans="3:3">
      <c r="C1537" s="76"/>
    </row>
    <row r="1538" spans="3:3">
      <c r="C1538" s="76"/>
    </row>
    <row r="1539" spans="3:3">
      <c r="C1539" s="76"/>
    </row>
    <row r="1540" spans="3:3">
      <c r="C1540" s="76"/>
    </row>
    <row r="1541" spans="3:3">
      <c r="C1541" s="76"/>
    </row>
    <row r="1542" spans="3:3">
      <c r="C1542" s="76"/>
    </row>
    <row r="1543" spans="3:3">
      <c r="C1543" s="76"/>
    </row>
    <row r="1544" spans="3:3">
      <c r="C1544" s="76"/>
    </row>
    <row r="1545" spans="3:3">
      <c r="C1545" s="76"/>
    </row>
    <row r="1546" spans="3:3">
      <c r="C1546" s="76"/>
    </row>
    <row r="1547" spans="3:3">
      <c r="C1547" s="76"/>
    </row>
    <row r="1548" spans="3:3">
      <c r="C1548" s="76"/>
    </row>
    <row r="1549" spans="3:3">
      <c r="C1549" s="76"/>
    </row>
    <row r="1550" spans="3:3">
      <c r="C1550" s="76"/>
    </row>
    <row r="1551" spans="3:3">
      <c r="C1551" s="76"/>
    </row>
    <row r="1552" spans="3:3">
      <c r="C1552" s="76"/>
    </row>
    <row r="1553" spans="3:3">
      <c r="C1553" s="76"/>
    </row>
    <row r="1554" spans="3:3">
      <c r="C1554" s="76"/>
    </row>
    <row r="1555" spans="3:3">
      <c r="C1555" s="76"/>
    </row>
    <row r="1556" spans="3:3">
      <c r="C1556" s="76"/>
    </row>
    <row r="1557" spans="3:3">
      <c r="C1557" s="76"/>
    </row>
    <row r="1558" spans="3:3">
      <c r="C1558" s="76"/>
    </row>
    <row r="1559" spans="3:3">
      <c r="C1559" s="76"/>
    </row>
    <row r="1560" spans="3:3">
      <c r="C1560" s="76"/>
    </row>
    <row r="1561" spans="3:3">
      <c r="C1561" s="76"/>
    </row>
    <row r="1562" spans="3:3">
      <c r="C1562" s="76"/>
    </row>
    <row r="1563" spans="3:3">
      <c r="C1563" s="76"/>
    </row>
    <row r="1564" spans="3:3">
      <c r="C1564" s="76"/>
    </row>
    <row r="1565" spans="3:3">
      <c r="C1565" s="76"/>
    </row>
    <row r="1566" spans="3:3">
      <c r="C1566" s="76"/>
    </row>
    <row r="1567" spans="3:3">
      <c r="C1567" s="76"/>
    </row>
    <row r="1568" spans="3:3">
      <c r="C1568" s="76"/>
    </row>
    <row r="1569" spans="3:3">
      <c r="C1569" s="76"/>
    </row>
    <row r="1570" spans="3:3">
      <c r="C1570" s="76"/>
    </row>
    <row r="1571" spans="3:3">
      <c r="C1571" s="76"/>
    </row>
    <row r="1572" spans="3:3">
      <c r="C1572" s="76"/>
    </row>
    <row r="1573" spans="3:3">
      <c r="C1573" s="76"/>
    </row>
    <row r="1574" spans="3:3">
      <c r="C1574" s="76"/>
    </row>
    <row r="1575" spans="3:3">
      <c r="C1575" s="76"/>
    </row>
    <row r="1576" spans="3:3">
      <c r="C1576" s="76"/>
    </row>
    <row r="1577" spans="3:3">
      <c r="C1577" s="76"/>
    </row>
    <row r="1578" spans="3:3">
      <c r="C1578" s="76"/>
    </row>
    <row r="1579" spans="3:3">
      <c r="C1579" s="76"/>
    </row>
    <row r="1580" spans="3:3">
      <c r="C1580" s="76"/>
    </row>
    <row r="1581" spans="3:3">
      <c r="C1581" s="76"/>
    </row>
    <row r="1582" spans="3:3">
      <c r="C1582" s="76"/>
    </row>
    <row r="1583" spans="3:3">
      <c r="C1583" s="76"/>
    </row>
    <row r="1584" spans="3:3">
      <c r="C1584" s="76"/>
    </row>
    <row r="1585" spans="3:3">
      <c r="C1585" s="76"/>
    </row>
    <row r="1586" spans="3:3">
      <c r="C1586" s="76"/>
    </row>
    <row r="1587" spans="3:3">
      <c r="C1587" s="76"/>
    </row>
    <row r="1588" spans="3:3">
      <c r="C1588" s="76"/>
    </row>
    <row r="1589" spans="3:3">
      <c r="C1589" s="76"/>
    </row>
    <row r="1590" spans="3:3">
      <c r="C1590" s="76"/>
    </row>
    <row r="1591" spans="3:3">
      <c r="C1591" s="76"/>
    </row>
    <row r="1592" spans="3:3">
      <c r="C1592" s="76"/>
    </row>
    <row r="1593" spans="3:3">
      <c r="C1593" s="76"/>
    </row>
    <row r="1594" spans="3:3">
      <c r="C1594" s="76"/>
    </row>
    <row r="1595" spans="3:3">
      <c r="C1595" s="76"/>
    </row>
    <row r="1596" spans="3:3">
      <c r="C1596" s="76"/>
    </row>
    <row r="1597" spans="3:3">
      <c r="C1597" s="76"/>
    </row>
    <row r="1598" spans="3:3">
      <c r="C1598" s="76"/>
    </row>
    <row r="1599" spans="3:3">
      <c r="C1599" s="76"/>
    </row>
    <row r="1600" spans="3:3">
      <c r="C1600" s="76"/>
    </row>
    <row r="1601" spans="3:3">
      <c r="C1601" s="76"/>
    </row>
    <row r="1602" spans="3:3">
      <c r="C1602" s="76"/>
    </row>
    <row r="1603" spans="3:3">
      <c r="C1603" s="76"/>
    </row>
    <row r="1604" spans="3:3">
      <c r="C1604" s="76"/>
    </row>
    <row r="1605" spans="3:3">
      <c r="C1605" s="76"/>
    </row>
    <row r="1606" spans="3:3">
      <c r="C1606" s="76"/>
    </row>
    <row r="1607" spans="3:3">
      <c r="C1607" s="76"/>
    </row>
    <row r="1608" spans="3:3">
      <c r="C1608" s="76"/>
    </row>
    <row r="1609" spans="3:3">
      <c r="C1609" s="76"/>
    </row>
    <row r="1610" spans="3:3">
      <c r="C1610" s="76"/>
    </row>
    <row r="1611" spans="3:3">
      <c r="C1611" s="76"/>
    </row>
    <row r="1612" spans="3:3">
      <c r="C1612" s="76"/>
    </row>
    <row r="1613" spans="3:3">
      <c r="C1613" s="76"/>
    </row>
    <row r="1614" spans="3:3">
      <c r="C1614" s="76"/>
    </row>
    <row r="1615" spans="3:3">
      <c r="C1615" s="76"/>
    </row>
    <row r="1616" spans="3:3">
      <c r="C1616" s="76"/>
    </row>
    <row r="1617" spans="3:3">
      <c r="C1617" s="76"/>
    </row>
    <row r="1618" spans="3:3">
      <c r="C1618" s="76"/>
    </row>
    <row r="1619" spans="3:3">
      <c r="C1619" s="76"/>
    </row>
    <row r="1620" spans="3:3">
      <c r="C1620" s="76"/>
    </row>
    <row r="1621" spans="3:3">
      <c r="C1621" s="76"/>
    </row>
    <row r="1622" spans="3:3">
      <c r="C1622" s="76"/>
    </row>
    <row r="1623" spans="3:3">
      <c r="C1623" s="76"/>
    </row>
    <row r="1624" spans="3:3">
      <c r="C1624" s="76"/>
    </row>
    <row r="1625" spans="3:3">
      <c r="C1625" s="76"/>
    </row>
    <row r="1626" spans="3:3">
      <c r="C1626" s="76"/>
    </row>
    <row r="1627" spans="3:3">
      <c r="C1627" s="76"/>
    </row>
    <row r="1628" spans="3:3">
      <c r="C1628" s="76"/>
    </row>
    <row r="1629" spans="3:3">
      <c r="C1629" s="76"/>
    </row>
    <row r="1630" spans="3:3">
      <c r="C1630" s="76"/>
    </row>
    <row r="1631" spans="3:3">
      <c r="C1631" s="76"/>
    </row>
    <row r="1632" spans="3:3">
      <c r="C1632" s="76"/>
    </row>
    <row r="1633" spans="3:3">
      <c r="C1633" s="76"/>
    </row>
    <row r="1634" spans="3:3">
      <c r="C1634" s="76"/>
    </row>
    <row r="1635" spans="3:3">
      <c r="C1635" s="76"/>
    </row>
    <row r="1636" spans="3:3">
      <c r="C1636" s="76"/>
    </row>
    <row r="1637" spans="3:3">
      <c r="C1637" s="76"/>
    </row>
    <row r="1638" spans="3:3">
      <c r="C1638" s="76"/>
    </row>
    <row r="1639" spans="3:3">
      <c r="C1639" s="76"/>
    </row>
    <row r="1640" spans="3:3">
      <c r="C1640" s="76"/>
    </row>
    <row r="1641" spans="3:3">
      <c r="C1641" s="76"/>
    </row>
    <row r="1642" spans="3:3">
      <c r="C1642" s="76"/>
    </row>
    <row r="1643" spans="3:3">
      <c r="C1643" s="76"/>
    </row>
    <row r="1644" spans="3:3">
      <c r="C1644" s="76"/>
    </row>
    <row r="1645" spans="3:3">
      <c r="C1645" s="76"/>
    </row>
    <row r="1646" spans="3:3">
      <c r="C1646" s="76"/>
    </row>
    <row r="1647" spans="3:3">
      <c r="C1647" s="76"/>
    </row>
    <row r="1648" spans="3:3">
      <c r="C1648" s="76"/>
    </row>
    <row r="1649" spans="3:3">
      <c r="C1649" s="76"/>
    </row>
    <row r="1650" spans="3:3">
      <c r="C1650" s="76"/>
    </row>
    <row r="1651" spans="3:3">
      <c r="C1651" s="76"/>
    </row>
    <row r="1652" spans="3:3">
      <c r="C1652" s="76"/>
    </row>
    <row r="1653" spans="3:3">
      <c r="C1653" s="76"/>
    </row>
    <row r="1654" spans="3:3">
      <c r="C1654" s="76"/>
    </row>
    <row r="1655" spans="3:3">
      <c r="C1655" s="76"/>
    </row>
    <row r="1656" spans="3:3">
      <c r="C1656" s="76"/>
    </row>
    <row r="1657" spans="3:3">
      <c r="C1657" s="76"/>
    </row>
    <row r="1658" spans="3:3">
      <c r="C1658" s="76"/>
    </row>
    <row r="1659" spans="3:3">
      <c r="C1659" s="76"/>
    </row>
    <row r="1660" spans="3:3">
      <c r="C1660" s="76"/>
    </row>
    <row r="1661" spans="3:3">
      <c r="C1661" s="76"/>
    </row>
    <row r="1662" spans="3:3">
      <c r="C1662" s="76"/>
    </row>
    <row r="1663" spans="3:3">
      <c r="C1663" s="76"/>
    </row>
    <row r="1664" spans="3:3">
      <c r="C1664" s="76"/>
    </row>
    <row r="1665" spans="3:3">
      <c r="C1665" s="76"/>
    </row>
    <row r="1666" spans="3:3">
      <c r="C1666" s="76"/>
    </row>
    <row r="1667" spans="3:3">
      <c r="C1667" s="76"/>
    </row>
    <row r="1668" spans="3:3">
      <c r="C1668" s="76"/>
    </row>
    <row r="1669" spans="3:3">
      <c r="C1669" s="76"/>
    </row>
    <row r="1670" spans="3:3">
      <c r="C1670" s="76"/>
    </row>
    <row r="1671" spans="3:3">
      <c r="C1671" s="76"/>
    </row>
    <row r="1672" spans="3:3">
      <c r="C1672" s="76"/>
    </row>
    <row r="1673" spans="3:3">
      <c r="C1673" s="76"/>
    </row>
    <row r="1674" spans="3:3">
      <c r="C1674" s="76"/>
    </row>
    <row r="1675" spans="3:3">
      <c r="C1675" s="76"/>
    </row>
    <row r="1676" spans="3:3">
      <c r="C1676" s="76"/>
    </row>
    <row r="1677" spans="3:3">
      <c r="C1677" s="76"/>
    </row>
    <row r="1678" spans="3:3">
      <c r="C1678" s="76"/>
    </row>
    <row r="1679" spans="3:3">
      <c r="C1679" s="76"/>
    </row>
    <row r="1680" spans="3:3">
      <c r="C1680" s="76"/>
    </row>
    <row r="1681" spans="3:3">
      <c r="C1681" s="76"/>
    </row>
    <row r="1682" spans="3:3">
      <c r="C1682" s="76"/>
    </row>
    <row r="1683" spans="3:3">
      <c r="C1683" s="76"/>
    </row>
    <row r="1684" spans="3:3">
      <c r="C1684" s="76"/>
    </row>
    <row r="1685" spans="3:3">
      <c r="C1685" s="76"/>
    </row>
    <row r="1686" spans="3:3">
      <c r="C1686" s="76"/>
    </row>
    <row r="1687" spans="3:3">
      <c r="C1687" s="76"/>
    </row>
    <row r="1688" spans="3:3">
      <c r="C1688" s="76"/>
    </row>
    <row r="1689" spans="3:3">
      <c r="C1689" s="76"/>
    </row>
    <row r="1690" spans="3:3">
      <c r="C1690" s="76"/>
    </row>
    <row r="1691" spans="3:3">
      <c r="C1691" s="76"/>
    </row>
    <row r="1692" spans="3:3">
      <c r="C1692" s="76"/>
    </row>
    <row r="1693" spans="3:3">
      <c r="C1693" s="76"/>
    </row>
    <row r="1694" spans="3:3">
      <c r="C1694" s="76"/>
    </row>
    <row r="1695" spans="3:3">
      <c r="C1695" s="76"/>
    </row>
    <row r="1696" spans="3:3">
      <c r="C1696" s="76"/>
    </row>
    <row r="1697" spans="3:3">
      <c r="C1697" s="76"/>
    </row>
    <row r="1698" spans="3:3">
      <c r="C1698" s="76"/>
    </row>
    <row r="1699" spans="3:3">
      <c r="C1699" s="76"/>
    </row>
    <row r="1700" spans="3:3">
      <c r="C1700" s="76"/>
    </row>
    <row r="1701" spans="3:3">
      <c r="C1701" s="76"/>
    </row>
    <row r="1702" spans="3:3">
      <c r="C1702" s="76"/>
    </row>
    <row r="1703" spans="3:3">
      <c r="C1703" s="76"/>
    </row>
    <row r="1704" spans="3:3">
      <c r="C1704" s="76"/>
    </row>
    <row r="1705" spans="3:3">
      <c r="C1705" s="76"/>
    </row>
    <row r="1706" spans="3:3">
      <c r="C1706" s="76"/>
    </row>
    <row r="1707" spans="3:3">
      <c r="C1707" s="76"/>
    </row>
    <row r="1708" spans="3:3">
      <c r="C1708" s="76"/>
    </row>
    <row r="1709" spans="3:3">
      <c r="C1709" s="76"/>
    </row>
    <row r="1710" spans="3:3">
      <c r="C1710" s="76"/>
    </row>
    <row r="1711" spans="3:3">
      <c r="C1711" s="76"/>
    </row>
    <row r="1712" spans="3:3">
      <c r="C1712" s="76"/>
    </row>
    <row r="1713" spans="3:3">
      <c r="C1713" s="76"/>
    </row>
    <row r="1714" spans="3:3">
      <c r="C1714" s="76"/>
    </row>
    <row r="1715" spans="3:3">
      <c r="C1715" s="76"/>
    </row>
    <row r="1716" spans="3:3">
      <c r="C1716" s="76"/>
    </row>
    <row r="1717" spans="3:3">
      <c r="C1717" s="76"/>
    </row>
    <row r="1718" spans="3:3">
      <c r="C1718" s="76"/>
    </row>
    <row r="1719" spans="3:3">
      <c r="C1719" s="76"/>
    </row>
    <row r="1720" spans="3:3">
      <c r="C1720" s="76"/>
    </row>
    <row r="1721" spans="3:3">
      <c r="C1721" s="76"/>
    </row>
    <row r="1722" spans="3:3">
      <c r="C1722" s="76"/>
    </row>
    <row r="1723" spans="3:3">
      <c r="C1723" s="76"/>
    </row>
    <row r="1724" spans="3:3">
      <c r="C1724" s="76"/>
    </row>
    <row r="1725" spans="3:3">
      <c r="C1725" s="76"/>
    </row>
    <row r="1726" spans="3:3">
      <c r="C1726" s="76"/>
    </row>
    <row r="1727" spans="3:3">
      <c r="C1727" s="76"/>
    </row>
    <row r="1728" spans="3:3">
      <c r="C1728" s="76"/>
    </row>
    <row r="1729" spans="3:3">
      <c r="C1729" s="76"/>
    </row>
    <row r="1730" spans="3:3">
      <c r="C1730" s="76"/>
    </row>
    <row r="1731" spans="3:3">
      <c r="C1731" s="76"/>
    </row>
    <row r="1732" spans="3:3">
      <c r="C1732" s="76"/>
    </row>
    <row r="1733" spans="3:3">
      <c r="C1733" s="76"/>
    </row>
    <row r="1734" spans="3:3">
      <c r="C1734" s="76"/>
    </row>
    <row r="1735" spans="3:3">
      <c r="C1735" s="76"/>
    </row>
    <row r="1736" spans="3:3">
      <c r="C1736" s="76"/>
    </row>
    <row r="1737" spans="3:3">
      <c r="C1737" s="76"/>
    </row>
    <row r="1738" spans="3:3">
      <c r="C1738" s="76"/>
    </row>
    <row r="1739" spans="3:3">
      <c r="C1739" s="76"/>
    </row>
    <row r="1740" spans="3:3">
      <c r="C1740" s="76"/>
    </row>
    <row r="1741" spans="3:3">
      <c r="C1741" s="76"/>
    </row>
    <row r="1742" spans="3:3">
      <c r="C1742" s="76"/>
    </row>
    <row r="1743" spans="3:3">
      <c r="C1743" s="76"/>
    </row>
    <row r="1744" spans="3:3">
      <c r="C1744" s="76"/>
    </row>
    <row r="1745" spans="3:3">
      <c r="C1745" s="76"/>
    </row>
    <row r="1746" spans="3:3">
      <c r="C1746" s="76"/>
    </row>
    <row r="1747" spans="3:3">
      <c r="C1747" s="76"/>
    </row>
    <row r="1748" spans="3:3">
      <c r="C1748" s="76"/>
    </row>
    <row r="1749" spans="3:3">
      <c r="C1749" s="76"/>
    </row>
    <row r="1750" spans="3:3">
      <c r="C1750" s="76"/>
    </row>
    <row r="1751" spans="3:3">
      <c r="C1751" s="76"/>
    </row>
    <row r="1752" spans="3:3">
      <c r="C1752" s="76"/>
    </row>
    <row r="1753" spans="3:3">
      <c r="C1753" s="76"/>
    </row>
    <row r="1754" spans="3:3">
      <c r="C1754" s="76"/>
    </row>
    <row r="1755" spans="3:3">
      <c r="C1755" s="76"/>
    </row>
    <row r="1756" spans="3:3">
      <c r="C1756" s="76"/>
    </row>
    <row r="1757" spans="3:3">
      <c r="C1757" s="76"/>
    </row>
    <row r="1758" spans="3:3">
      <c r="C1758" s="76"/>
    </row>
    <row r="1759" spans="3:3">
      <c r="C1759" s="76"/>
    </row>
    <row r="1760" spans="3:3">
      <c r="C1760" s="76"/>
    </row>
    <row r="1761" spans="3:3">
      <c r="C1761" s="76"/>
    </row>
    <row r="1762" spans="3:3">
      <c r="C1762" s="76"/>
    </row>
    <row r="1763" spans="3:3">
      <c r="C1763" s="76"/>
    </row>
    <row r="1764" spans="3:3">
      <c r="C1764" s="76"/>
    </row>
    <row r="1765" spans="3:3">
      <c r="C1765" s="76"/>
    </row>
    <row r="1766" spans="3:3">
      <c r="C1766" s="76"/>
    </row>
    <row r="1767" spans="3:3">
      <c r="C1767" s="76"/>
    </row>
    <row r="1768" spans="3:3">
      <c r="C1768" s="76"/>
    </row>
    <row r="1769" spans="3:3">
      <c r="C1769" s="76"/>
    </row>
    <row r="1770" spans="3:3">
      <c r="C1770" s="76"/>
    </row>
    <row r="1771" spans="3:3">
      <c r="C1771" s="76"/>
    </row>
    <row r="1772" spans="3:3">
      <c r="C1772" s="76"/>
    </row>
    <row r="1773" spans="3:3">
      <c r="C1773" s="76"/>
    </row>
    <row r="1774" spans="3:3">
      <c r="C1774" s="76"/>
    </row>
    <row r="1775" spans="3:3">
      <c r="C1775" s="76"/>
    </row>
    <row r="1776" spans="3:3">
      <c r="C1776" s="76"/>
    </row>
    <row r="1777" spans="3:3">
      <c r="C1777" s="76"/>
    </row>
    <row r="1778" spans="3:3">
      <c r="C1778" s="76"/>
    </row>
    <row r="1779" spans="3:3">
      <c r="C1779" s="76"/>
    </row>
    <row r="1780" spans="3:3">
      <c r="C1780" s="76"/>
    </row>
    <row r="1781" spans="3:3">
      <c r="C1781" s="76"/>
    </row>
    <row r="1782" spans="3:3">
      <c r="C1782" s="76"/>
    </row>
    <row r="1783" spans="3:3">
      <c r="C1783" s="76"/>
    </row>
    <row r="1784" spans="3:3">
      <c r="C1784" s="76"/>
    </row>
    <row r="1785" spans="3:3">
      <c r="C1785" s="76"/>
    </row>
    <row r="1786" spans="3:3">
      <c r="C1786" s="76"/>
    </row>
    <row r="1787" spans="3:3">
      <c r="C1787" s="76"/>
    </row>
    <row r="1788" spans="3:3">
      <c r="C1788" s="76"/>
    </row>
    <row r="1789" spans="3:3">
      <c r="C1789" s="76"/>
    </row>
    <row r="1790" spans="3:3">
      <c r="C1790" s="76"/>
    </row>
    <row r="1791" spans="3:3">
      <c r="C1791" s="76"/>
    </row>
    <row r="1792" spans="3:3">
      <c r="C1792" s="76"/>
    </row>
    <row r="1793" spans="3:3">
      <c r="C1793" s="76"/>
    </row>
    <row r="1794" spans="3:3">
      <c r="C1794" s="76"/>
    </row>
    <row r="1795" spans="3:3">
      <c r="C1795" s="76"/>
    </row>
    <row r="1796" spans="3:3">
      <c r="C1796" s="76"/>
    </row>
    <row r="1797" spans="3:3">
      <c r="C1797" s="76"/>
    </row>
    <row r="1798" spans="3:3">
      <c r="C1798" s="76"/>
    </row>
    <row r="1799" spans="3:3">
      <c r="C1799" s="76"/>
    </row>
    <row r="1800" spans="3:3">
      <c r="C1800" s="76"/>
    </row>
    <row r="1801" spans="3:3">
      <c r="C1801" s="76"/>
    </row>
    <row r="1802" spans="3:3">
      <c r="C1802" s="76"/>
    </row>
    <row r="1803" spans="3:3">
      <c r="C1803" s="76"/>
    </row>
    <row r="1804" spans="3:3">
      <c r="C1804" s="76"/>
    </row>
    <row r="1805" spans="3:3">
      <c r="C1805" s="76"/>
    </row>
    <row r="1806" spans="3:3">
      <c r="C1806" s="76"/>
    </row>
    <row r="1807" spans="3:3">
      <c r="C1807" s="76"/>
    </row>
    <row r="1808" spans="3:3">
      <c r="C1808" s="76"/>
    </row>
    <row r="1809" spans="3:3">
      <c r="C1809" s="76"/>
    </row>
    <row r="1810" spans="3:3">
      <c r="C1810" s="76"/>
    </row>
    <row r="1811" spans="3:3">
      <c r="C1811" s="76"/>
    </row>
    <row r="1812" spans="3:3">
      <c r="C1812" s="76"/>
    </row>
    <row r="1813" spans="3:3">
      <c r="C1813" s="76"/>
    </row>
    <row r="1814" spans="3:3">
      <c r="C1814" s="76"/>
    </row>
    <row r="1815" spans="3:3">
      <c r="C1815" s="76"/>
    </row>
    <row r="1816" spans="3:3">
      <c r="C1816" s="76"/>
    </row>
    <row r="1817" spans="3:3">
      <c r="C1817" s="76"/>
    </row>
    <row r="1818" spans="3:3">
      <c r="C1818" s="76"/>
    </row>
    <row r="1819" spans="3:3">
      <c r="C1819" s="76"/>
    </row>
    <row r="1820" spans="3:3">
      <c r="C1820" s="76"/>
    </row>
    <row r="1821" spans="3:3">
      <c r="C1821" s="76"/>
    </row>
    <row r="1822" spans="3:3">
      <c r="C1822" s="76"/>
    </row>
    <row r="1823" spans="3:3">
      <c r="C1823" s="76"/>
    </row>
    <row r="1824" spans="3:3">
      <c r="C1824" s="76"/>
    </row>
    <row r="1825" spans="3:3">
      <c r="C1825" s="76"/>
    </row>
    <row r="1826" spans="3:3">
      <c r="C1826" s="76"/>
    </row>
    <row r="1827" spans="3:3">
      <c r="C1827" s="76"/>
    </row>
    <row r="1828" spans="3:3">
      <c r="C1828" s="76"/>
    </row>
    <row r="1829" spans="3:3">
      <c r="C1829" s="76"/>
    </row>
    <row r="1830" spans="3:3">
      <c r="C1830" s="76"/>
    </row>
    <row r="1831" spans="3:3">
      <c r="C1831" s="76"/>
    </row>
    <row r="1832" spans="3:3">
      <c r="C1832" s="76"/>
    </row>
    <row r="1833" spans="3:3">
      <c r="C1833" s="76"/>
    </row>
    <row r="1834" spans="3:3">
      <c r="C1834" s="76"/>
    </row>
    <row r="1835" spans="3:3">
      <c r="C1835" s="76"/>
    </row>
    <row r="1836" spans="3:3">
      <c r="C1836" s="76"/>
    </row>
    <row r="1837" spans="3:3">
      <c r="C1837" s="76"/>
    </row>
    <row r="1838" spans="3:3">
      <c r="C1838" s="76"/>
    </row>
    <row r="1839" spans="3:3">
      <c r="C1839" s="76"/>
    </row>
    <row r="1840" spans="3:3">
      <c r="C1840" s="76"/>
    </row>
    <row r="1841" spans="3:3">
      <c r="C1841" s="76"/>
    </row>
    <row r="1842" spans="3:3">
      <c r="C1842" s="76"/>
    </row>
    <row r="1843" spans="3:3">
      <c r="C1843" s="76"/>
    </row>
    <row r="1844" spans="3:3">
      <c r="C1844" s="76"/>
    </row>
    <row r="1845" spans="3:3">
      <c r="C1845" s="76"/>
    </row>
    <row r="1846" spans="3:3">
      <c r="C1846" s="76"/>
    </row>
    <row r="1847" spans="3:3">
      <c r="C1847" s="76"/>
    </row>
    <row r="1848" spans="3:3">
      <c r="C1848" s="76"/>
    </row>
    <row r="1849" spans="3:3">
      <c r="C1849" s="76"/>
    </row>
    <row r="1850" spans="3:3">
      <c r="C1850" s="76"/>
    </row>
    <row r="1851" spans="3:3">
      <c r="C1851" s="76"/>
    </row>
    <row r="1852" spans="3:3">
      <c r="C1852" s="76"/>
    </row>
    <row r="1853" spans="3:3">
      <c r="C1853" s="76"/>
    </row>
    <row r="1854" spans="3:3">
      <c r="C1854" s="76"/>
    </row>
    <row r="1855" spans="3:3">
      <c r="C1855" s="76"/>
    </row>
    <row r="1856" spans="3:3">
      <c r="C1856" s="76"/>
    </row>
    <row r="1857" spans="3:3">
      <c r="C1857" s="76"/>
    </row>
    <row r="1858" spans="3:3">
      <c r="C1858" s="76"/>
    </row>
    <row r="1859" spans="3:3">
      <c r="C1859" s="76"/>
    </row>
    <row r="1860" spans="3:3">
      <c r="C1860" s="76"/>
    </row>
    <row r="1861" spans="3:3">
      <c r="C1861" s="76"/>
    </row>
    <row r="1862" spans="3:3">
      <c r="C1862" s="76"/>
    </row>
    <row r="1863" spans="3:3">
      <c r="C1863" s="76"/>
    </row>
    <row r="1864" spans="3:3">
      <c r="C1864" s="76"/>
    </row>
    <row r="1865" spans="3:3">
      <c r="C1865" s="76"/>
    </row>
    <row r="1866" spans="3:3">
      <c r="C1866" s="76"/>
    </row>
    <row r="1867" spans="3:3">
      <c r="C1867" s="76"/>
    </row>
    <row r="1868" spans="3:3">
      <c r="C1868" s="76"/>
    </row>
    <row r="1869" spans="3:3">
      <c r="C1869" s="76"/>
    </row>
    <row r="1870" spans="3:3">
      <c r="C1870" s="76"/>
    </row>
    <row r="1871" spans="3:3">
      <c r="C1871" s="76"/>
    </row>
    <row r="1872" spans="3:3">
      <c r="C1872" s="76"/>
    </row>
    <row r="1873" spans="3:3">
      <c r="C1873" s="76"/>
    </row>
    <row r="1874" spans="3:3">
      <c r="C1874" s="76"/>
    </row>
    <row r="1875" spans="3:3">
      <c r="C1875" s="76"/>
    </row>
    <row r="1876" spans="3:3">
      <c r="C1876" s="76"/>
    </row>
    <row r="1877" spans="3:3">
      <c r="C1877" s="76"/>
    </row>
    <row r="1878" spans="3:3">
      <c r="C1878" s="76"/>
    </row>
    <row r="1879" spans="3:3">
      <c r="C1879" s="76"/>
    </row>
    <row r="1880" spans="3:3">
      <c r="C1880" s="76"/>
    </row>
    <row r="1881" spans="3:3">
      <c r="C1881" s="76"/>
    </row>
    <row r="1882" spans="3:3">
      <c r="C1882" s="76"/>
    </row>
    <row r="1883" spans="3:3">
      <c r="C1883" s="76"/>
    </row>
    <row r="1884" spans="3:3">
      <c r="C1884" s="76"/>
    </row>
    <row r="1885" spans="3:3">
      <c r="C1885" s="76"/>
    </row>
    <row r="1886" spans="3:3">
      <c r="C1886" s="76"/>
    </row>
    <row r="1887" spans="3:3">
      <c r="C1887" s="76"/>
    </row>
    <row r="1888" spans="3:3">
      <c r="C1888" s="76"/>
    </row>
    <row r="1889" spans="3:3">
      <c r="C1889" s="76"/>
    </row>
    <row r="1890" spans="3:3">
      <c r="C1890" s="76"/>
    </row>
    <row r="1891" spans="3:3">
      <c r="C1891" s="76"/>
    </row>
    <row r="1892" spans="3:3">
      <c r="C1892" s="76"/>
    </row>
    <row r="1893" spans="3:3">
      <c r="C1893" s="76"/>
    </row>
    <row r="1894" spans="3:3">
      <c r="C1894" s="76"/>
    </row>
    <row r="1895" spans="3:3">
      <c r="C1895" s="76"/>
    </row>
    <row r="1896" spans="3:3">
      <c r="C1896" s="76"/>
    </row>
    <row r="1897" spans="3:3">
      <c r="C1897" s="76"/>
    </row>
    <row r="1898" spans="3:3">
      <c r="C1898" s="76"/>
    </row>
    <row r="1899" spans="3:3">
      <c r="C1899" s="76"/>
    </row>
    <row r="1900" spans="3:3">
      <c r="C1900" s="76"/>
    </row>
    <row r="1901" spans="3:3">
      <c r="C1901" s="76"/>
    </row>
    <row r="1902" spans="3:3">
      <c r="C1902" s="76"/>
    </row>
    <row r="1903" spans="3:3">
      <c r="C1903" s="76"/>
    </row>
    <row r="1904" spans="3:3">
      <c r="C1904" s="76"/>
    </row>
    <row r="1905" spans="3:3">
      <c r="C1905" s="76"/>
    </row>
    <row r="1906" spans="3:3">
      <c r="C1906" s="76"/>
    </row>
    <row r="1907" spans="3:3">
      <c r="C1907" s="76"/>
    </row>
    <row r="1908" spans="3:3">
      <c r="C1908" s="76"/>
    </row>
    <row r="1909" spans="3:3">
      <c r="C1909" s="76"/>
    </row>
    <row r="1910" spans="3:3">
      <c r="C1910" s="76"/>
    </row>
    <row r="1911" spans="3:3">
      <c r="C1911" s="76"/>
    </row>
    <row r="1912" spans="3:3">
      <c r="C1912" s="76"/>
    </row>
    <row r="1913" spans="3:3">
      <c r="C1913" s="76"/>
    </row>
    <row r="1914" spans="3:3">
      <c r="C1914" s="76"/>
    </row>
    <row r="1915" spans="3:3">
      <c r="C1915" s="76"/>
    </row>
    <row r="1916" spans="3:3">
      <c r="C1916" s="76"/>
    </row>
    <row r="1917" spans="3:3">
      <c r="C1917" s="76"/>
    </row>
    <row r="1918" spans="3:3">
      <c r="C1918" s="76"/>
    </row>
    <row r="1919" spans="3:3">
      <c r="C1919" s="76"/>
    </row>
    <row r="1920" spans="3:3">
      <c r="C1920" s="76"/>
    </row>
    <row r="1921" spans="3:3">
      <c r="C1921" s="76"/>
    </row>
    <row r="1922" spans="3:3">
      <c r="C1922" s="76"/>
    </row>
    <row r="1923" spans="3:3">
      <c r="C1923" s="76"/>
    </row>
    <row r="1924" spans="3:3">
      <c r="C1924" s="76"/>
    </row>
    <row r="1925" spans="3:3">
      <c r="C1925" s="76"/>
    </row>
    <row r="1926" spans="3:3">
      <c r="C1926" s="76"/>
    </row>
    <row r="1927" spans="3:3">
      <c r="C1927" s="76"/>
    </row>
    <row r="1928" spans="3:3">
      <c r="C1928" s="76"/>
    </row>
    <row r="1929" spans="3:3">
      <c r="C1929" s="76"/>
    </row>
    <row r="1930" spans="3:3">
      <c r="C1930" s="76"/>
    </row>
    <row r="1931" spans="3:3">
      <c r="C1931" s="76"/>
    </row>
    <row r="1932" spans="3:3">
      <c r="C1932" s="76"/>
    </row>
    <row r="1933" spans="3:3">
      <c r="C1933" s="76"/>
    </row>
    <row r="1934" spans="3:3">
      <c r="C1934" s="76"/>
    </row>
    <row r="1935" spans="3:3">
      <c r="C1935" s="76"/>
    </row>
    <row r="1936" spans="3:3">
      <c r="C1936" s="76"/>
    </row>
    <row r="1937" spans="3:3">
      <c r="C1937" s="76"/>
    </row>
    <row r="1938" spans="3:3">
      <c r="C1938" s="76"/>
    </row>
    <row r="1939" spans="3:3">
      <c r="C1939" s="76"/>
    </row>
    <row r="1940" spans="3:3">
      <c r="C1940" s="76"/>
    </row>
    <row r="1941" spans="3:3">
      <c r="C1941" s="76"/>
    </row>
    <row r="1942" spans="3:3">
      <c r="C1942" s="76"/>
    </row>
    <row r="1943" spans="3:3">
      <c r="C1943" s="76"/>
    </row>
    <row r="1944" spans="3:3">
      <c r="C1944" s="76"/>
    </row>
    <row r="1945" spans="3:3">
      <c r="C1945" s="76"/>
    </row>
    <row r="1946" spans="3:3">
      <c r="C1946" s="76"/>
    </row>
    <row r="1947" spans="3:3">
      <c r="C1947" s="76"/>
    </row>
    <row r="1948" spans="3:3">
      <c r="C1948" s="76"/>
    </row>
    <row r="1949" spans="3:3">
      <c r="C1949" s="76"/>
    </row>
    <row r="1950" spans="3:3">
      <c r="C1950" s="76"/>
    </row>
    <row r="1951" spans="3:3">
      <c r="C1951" s="76"/>
    </row>
    <row r="1952" spans="3:3">
      <c r="C1952" s="76"/>
    </row>
    <row r="1953" spans="3:3">
      <c r="C1953" s="76"/>
    </row>
    <row r="1954" spans="3:3">
      <c r="C1954" s="76"/>
    </row>
    <row r="1955" spans="3:3">
      <c r="C1955" s="76"/>
    </row>
    <row r="1956" spans="3:3">
      <c r="C1956" s="76"/>
    </row>
    <row r="1957" spans="3:3">
      <c r="C1957" s="76"/>
    </row>
    <row r="1958" spans="3:3">
      <c r="C1958" s="76"/>
    </row>
    <row r="1959" spans="3:3">
      <c r="C1959" s="76"/>
    </row>
    <row r="1960" spans="3:3">
      <c r="C1960" s="76"/>
    </row>
    <row r="1961" spans="3:3">
      <c r="C1961" s="76"/>
    </row>
    <row r="1962" spans="3:3">
      <c r="C1962" s="76"/>
    </row>
    <row r="1963" spans="3:3">
      <c r="C1963" s="76"/>
    </row>
    <row r="1964" spans="3:3">
      <c r="C1964" s="76"/>
    </row>
    <row r="1965" spans="3:3">
      <c r="C1965" s="76"/>
    </row>
    <row r="1966" spans="3:3">
      <c r="C1966" s="76"/>
    </row>
    <row r="1967" spans="3:3">
      <c r="C1967" s="76"/>
    </row>
    <row r="1968" spans="3:3">
      <c r="C1968" s="76"/>
    </row>
    <row r="1969" spans="3:3">
      <c r="C1969" s="76"/>
    </row>
    <row r="1970" spans="3:3">
      <c r="C1970" s="76"/>
    </row>
    <row r="1971" spans="3:3">
      <c r="C1971" s="76"/>
    </row>
    <row r="1972" spans="3:3">
      <c r="C1972" s="76"/>
    </row>
    <row r="1973" spans="3:3">
      <c r="C1973" s="76"/>
    </row>
    <row r="1974" spans="3:3">
      <c r="C1974" s="76"/>
    </row>
    <row r="1975" spans="3:3">
      <c r="C1975" s="76"/>
    </row>
    <row r="1976" spans="3:3">
      <c r="C1976" s="76"/>
    </row>
    <row r="1977" spans="3:3">
      <c r="C1977" s="76"/>
    </row>
    <row r="1978" spans="3:3">
      <c r="C1978" s="76"/>
    </row>
    <row r="1979" spans="3:3">
      <c r="C1979" s="76"/>
    </row>
    <row r="1980" spans="3:3">
      <c r="C1980" s="76"/>
    </row>
    <row r="1981" spans="3:3">
      <c r="C1981" s="76"/>
    </row>
    <row r="1982" spans="3:3">
      <c r="C1982" s="76"/>
    </row>
    <row r="1983" spans="3:3">
      <c r="C1983" s="76"/>
    </row>
    <row r="1984" spans="3:3">
      <c r="C1984" s="76"/>
    </row>
    <row r="1985" spans="3:3">
      <c r="C1985" s="76"/>
    </row>
    <row r="1986" spans="3:3">
      <c r="C1986" s="76"/>
    </row>
    <row r="1987" spans="3:3">
      <c r="C1987" s="76"/>
    </row>
    <row r="1988" spans="3:3">
      <c r="C1988" s="76"/>
    </row>
    <row r="1989" spans="3:3">
      <c r="C1989" s="76"/>
    </row>
    <row r="1990" spans="3:3">
      <c r="C1990" s="76"/>
    </row>
    <row r="1991" spans="3:3">
      <c r="C1991" s="76"/>
    </row>
    <row r="1992" spans="3:3">
      <c r="C1992" s="76"/>
    </row>
    <row r="1993" spans="3:3">
      <c r="C1993" s="76"/>
    </row>
    <row r="1994" spans="3:3">
      <c r="C1994" s="76"/>
    </row>
    <row r="1995" spans="3:3">
      <c r="C1995" s="76"/>
    </row>
    <row r="1996" spans="3:3">
      <c r="C1996" s="76"/>
    </row>
    <row r="1997" spans="3:3">
      <c r="C1997" s="76"/>
    </row>
    <row r="1998" spans="3:3">
      <c r="C1998" s="76"/>
    </row>
    <row r="1999" spans="3:3">
      <c r="C1999" s="76"/>
    </row>
    <row r="2000" spans="3:3">
      <c r="C2000" s="76"/>
    </row>
    <row r="2001" spans="3:3">
      <c r="C2001" s="76"/>
    </row>
    <row r="2002" spans="3:3">
      <c r="C2002" s="76"/>
    </row>
    <row r="2003" spans="3:3">
      <c r="C2003" s="76"/>
    </row>
    <row r="2004" spans="3:3">
      <c r="C2004" s="76"/>
    </row>
    <row r="2005" spans="3:3">
      <c r="C2005" s="76"/>
    </row>
    <row r="2006" spans="3:3">
      <c r="C2006" s="76"/>
    </row>
    <row r="2007" spans="3:3">
      <c r="C2007" s="76"/>
    </row>
    <row r="2008" spans="3:3">
      <c r="C2008" s="76"/>
    </row>
    <row r="2009" spans="3:3">
      <c r="C2009" s="76"/>
    </row>
    <row r="2010" spans="3:3">
      <c r="C2010" s="76"/>
    </row>
    <row r="2011" spans="3:3">
      <c r="C2011" s="76"/>
    </row>
    <row r="2012" spans="3:3">
      <c r="C2012" s="76"/>
    </row>
    <row r="2013" spans="3:3">
      <c r="C2013" s="76"/>
    </row>
    <row r="2014" spans="3:3">
      <c r="C2014" s="76"/>
    </row>
    <row r="2015" spans="3:3">
      <c r="C2015" s="76"/>
    </row>
    <row r="2016" spans="3:3">
      <c r="C2016" s="76"/>
    </row>
    <row r="2017" spans="3:3">
      <c r="C2017" s="76"/>
    </row>
    <row r="2018" spans="3:3">
      <c r="C2018" s="76"/>
    </row>
    <row r="2019" spans="3:3">
      <c r="C2019" s="76"/>
    </row>
    <row r="2020" spans="3:3">
      <c r="C2020" s="76"/>
    </row>
    <row r="2021" spans="3:3">
      <c r="C2021" s="76"/>
    </row>
    <row r="2022" spans="3:3">
      <c r="C2022" s="76"/>
    </row>
    <row r="2023" spans="3:3">
      <c r="C2023" s="76"/>
    </row>
    <row r="2024" spans="3:3">
      <c r="C2024" s="76"/>
    </row>
    <row r="2025" spans="3:3">
      <c r="C2025" s="76"/>
    </row>
    <row r="2026" spans="3:3">
      <c r="C2026" s="76"/>
    </row>
    <row r="2027" spans="3:3">
      <c r="C2027" s="76"/>
    </row>
    <row r="2028" spans="3:3">
      <c r="C2028" s="76"/>
    </row>
    <row r="2029" spans="3:3">
      <c r="C2029" s="76"/>
    </row>
    <row r="2030" spans="3:3">
      <c r="C2030" s="76"/>
    </row>
    <row r="2031" spans="3:3">
      <c r="C2031" s="76"/>
    </row>
    <row r="2032" spans="3:3">
      <c r="C2032" s="76"/>
    </row>
    <row r="2033" spans="3:3">
      <c r="C2033" s="76"/>
    </row>
    <row r="2034" spans="3:3">
      <c r="C2034" s="76"/>
    </row>
    <row r="2035" spans="3:3">
      <c r="C2035" s="76"/>
    </row>
    <row r="2036" spans="3:3">
      <c r="C2036" s="76"/>
    </row>
    <row r="2037" spans="3:3">
      <c r="C2037" s="76"/>
    </row>
    <row r="2038" spans="3:3">
      <c r="C2038" s="76"/>
    </row>
    <row r="2039" spans="3:3">
      <c r="C2039" s="76"/>
    </row>
    <row r="2040" spans="3:3">
      <c r="C2040" s="76"/>
    </row>
    <row r="2041" spans="3:3">
      <c r="C2041" s="76"/>
    </row>
    <row r="2042" spans="3:3">
      <c r="C2042" s="76"/>
    </row>
    <row r="2043" spans="3:3">
      <c r="C2043" s="76"/>
    </row>
    <row r="2044" spans="3:3">
      <c r="C2044" s="76"/>
    </row>
    <row r="2045" spans="3:3">
      <c r="C2045" s="76"/>
    </row>
    <row r="2046" spans="3:3">
      <c r="C2046" s="76"/>
    </row>
    <row r="2047" spans="3:3">
      <c r="C2047" s="76"/>
    </row>
    <row r="2048" spans="3:3">
      <c r="C2048" s="76"/>
    </row>
    <row r="2049" spans="3:3">
      <c r="C2049" s="76"/>
    </row>
    <row r="2050" spans="3:3">
      <c r="C2050" s="76"/>
    </row>
    <row r="2051" spans="3:3">
      <c r="C2051" s="76"/>
    </row>
    <row r="2052" spans="3:3">
      <c r="C2052" s="76"/>
    </row>
    <row r="2053" spans="3:3">
      <c r="C2053" s="76"/>
    </row>
    <row r="2054" spans="3:3">
      <c r="C2054" s="76"/>
    </row>
    <row r="2055" spans="3:3">
      <c r="C2055" s="76"/>
    </row>
    <row r="2056" spans="3:3">
      <c r="C2056" s="76"/>
    </row>
    <row r="2057" spans="3:3">
      <c r="C2057" s="76"/>
    </row>
    <row r="2058" spans="3:3">
      <c r="C2058" s="76"/>
    </row>
    <row r="2059" spans="3:3">
      <c r="C2059" s="76"/>
    </row>
    <row r="2060" spans="3:3">
      <c r="C2060" s="76"/>
    </row>
    <row r="2061" spans="3:3">
      <c r="C2061" s="76"/>
    </row>
    <row r="2062" spans="3:3">
      <c r="C2062" s="76"/>
    </row>
    <row r="2063" spans="3:3">
      <c r="C2063" s="76"/>
    </row>
    <row r="2064" spans="3:3">
      <c r="C2064" s="76"/>
    </row>
    <row r="2065" spans="3:3">
      <c r="C2065" s="76"/>
    </row>
    <row r="2066" spans="3:3">
      <c r="C2066" s="76"/>
    </row>
    <row r="2067" spans="3:3">
      <c r="C2067" s="76"/>
    </row>
    <row r="2068" spans="3:3">
      <c r="C2068" s="76"/>
    </row>
    <row r="2069" spans="3:3">
      <c r="C2069" s="76"/>
    </row>
    <row r="2070" spans="3:3">
      <c r="C2070" s="76"/>
    </row>
    <row r="2071" spans="3:3">
      <c r="C2071" s="76"/>
    </row>
    <row r="2072" spans="3:3">
      <c r="C2072" s="76"/>
    </row>
    <row r="2073" spans="3:3">
      <c r="C2073" s="76"/>
    </row>
    <row r="2074" spans="3:3">
      <c r="C2074" s="76"/>
    </row>
    <row r="2075" spans="3:3">
      <c r="C2075" s="76"/>
    </row>
    <row r="2076" spans="3:3">
      <c r="C2076" s="76"/>
    </row>
    <row r="2077" spans="3:3">
      <c r="C2077" s="76"/>
    </row>
    <row r="2078" spans="3:3">
      <c r="C2078" s="76"/>
    </row>
    <row r="2079" spans="3:3">
      <c r="C2079" s="76"/>
    </row>
    <row r="2080" spans="3:3">
      <c r="C2080" s="76"/>
    </row>
    <row r="2081" spans="3:3">
      <c r="C2081" s="76"/>
    </row>
    <row r="2082" spans="3:3">
      <c r="C2082" s="76"/>
    </row>
    <row r="2083" spans="3:3">
      <c r="C2083" s="76"/>
    </row>
    <row r="2084" spans="3:3">
      <c r="C2084" s="76"/>
    </row>
    <row r="2085" spans="3:3">
      <c r="C2085" s="76"/>
    </row>
    <row r="2086" spans="3:3">
      <c r="C2086" s="76"/>
    </row>
    <row r="2087" spans="3:3">
      <c r="C2087" s="76"/>
    </row>
    <row r="2088" spans="3:3">
      <c r="C2088" s="76"/>
    </row>
    <row r="2089" spans="3:3">
      <c r="C2089" s="76"/>
    </row>
    <row r="2090" spans="3:3">
      <c r="C2090" s="76"/>
    </row>
    <row r="2091" spans="3:3">
      <c r="C2091" s="76"/>
    </row>
    <row r="2092" spans="3:3">
      <c r="C2092" s="76"/>
    </row>
    <row r="2093" spans="3:3">
      <c r="C2093" s="76"/>
    </row>
    <row r="2094" spans="3:3">
      <c r="C2094" s="76"/>
    </row>
    <row r="2095" spans="3:3">
      <c r="C2095" s="76"/>
    </row>
    <row r="2096" spans="3:3">
      <c r="C2096" s="76"/>
    </row>
    <row r="2097" spans="3:3">
      <c r="C2097" s="76"/>
    </row>
    <row r="2098" spans="3:3">
      <c r="C2098" s="76"/>
    </row>
    <row r="2099" spans="3:3">
      <c r="C2099" s="76"/>
    </row>
    <row r="2100" spans="3:3">
      <c r="C2100" s="76"/>
    </row>
    <row r="2101" spans="3:3">
      <c r="C2101" s="76"/>
    </row>
    <row r="2102" spans="3:3">
      <c r="C2102" s="76"/>
    </row>
    <row r="2103" spans="3:3">
      <c r="C2103" s="76"/>
    </row>
    <row r="2104" spans="3:3">
      <c r="C2104" s="76"/>
    </row>
    <row r="2105" spans="3:3">
      <c r="C2105" s="76"/>
    </row>
    <row r="2106" spans="3:3">
      <c r="C2106" s="76"/>
    </row>
    <row r="2107" spans="3:3">
      <c r="C2107" s="76"/>
    </row>
    <row r="2108" spans="3:3">
      <c r="C2108" s="76"/>
    </row>
    <row r="2109" spans="3:3">
      <c r="C2109" s="76"/>
    </row>
    <row r="2110" spans="3:3">
      <c r="C2110" s="76"/>
    </row>
    <row r="2111" spans="3:3">
      <c r="C2111" s="76"/>
    </row>
    <row r="2112" spans="3:3">
      <c r="C2112" s="76"/>
    </row>
    <row r="2113" spans="3:3">
      <c r="C2113" s="76"/>
    </row>
    <row r="2114" spans="3:3">
      <c r="C2114" s="76"/>
    </row>
    <row r="2115" spans="3:3">
      <c r="C2115" s="76"/>
    </row>
    <row r="2116" spans="3:3">
      <c r="C2116" s="76"/>
    </row>
    <row r="2117" spans="3:3">
      <c r="C2117" s="76"/>
    </row>
    <row r="2118" spans="3:3">
      <c r="C2118" s="76"/>
    </row>
    <row r="2119" spans="3:3">
      <c r="C2119" s="76"/>
    </row>
    <row r="2120" spans="3:3">
      <c r="C2120" s="76"/>
    </row>
    <row r="2121" spans="3:3">
      <c r="C2121" s="76"/>
    </row>
    <row r="2122" spans="3:3">
      <c r="C2122" s="76"/>
    </row>
    <row r="2123" spans="3:3">
      <c r="C2123" s="76"/>
    </row>
    <row r="2124" spans="3:3">
      <c r="C2124" s="76"/>
    </row>
    <row r="2125" spans="3:3">
      <c r="C2125" s="76"/>
    </row>
    <row r="2126" spans="3:3">
      <c r="C2126" s="76"/>
    </row>
    <row r="2127" spans="3:3">
      <c r="C2127" s="76"/>
    </row>
    <row r="2128" spans="3:3">
      <c r="C2128" s="76"/>
    </row>
    <row r="2129" spans="3:3">
      <c r="C2129" s="76"/>
    </row>
    <row r="2130" spans="3:3">
      <c r="C2130" s="76"/>
    </row>
    <row r="2131" spans="3:3">
      <c r="C2131" s="76"/>
    </row>
    <row r="2132" spans="3:3">
      <c r="C2132" s="76"/>
    </row>
    <row r="2133" spans="3:3">
      <c r="C2133" s="76"/>
    </row>
    <row r="2134" spans="3:3">
      <c r="C2134" s="76"/>
    </row>
    <row r="2135" spans="3:3">
      <c r="C2135" s="76"/>
    </row>
    <row r="2136" spans="3:3">
      <c r="C2136" s="76"/>
    </row>
    <row r="2137" spans="3:3">
      <c r="C2137" s="76"/>
    </row>
    <row r="2138" spans="3:3">
      <c r="C2138" s="76"/>
    </row>
    <row r="2139" spans="3:3">
      <c r="C2139" s="76"/>
    </row>
    <row r="2140" spans="3:3">
      <c r="C2140" s="76"/>
    </row>
    <row r="2141" spans="3:3">
      <c r="C2141" s="76"/>
    </row>
    <row r="2142" spans="3:3">
      <c r="C2142" s="76"/>
    </row>
    <row r="2143" spans="3:3">
      <c r="C2143" s="76"/>
    </row>
    <row r="2144" spans="3:3">
      <c r="C2144" s="76"/>
    </row>
    <row r="2145" spans="3:3">
      <c r="C2145" s="76"/>
    </row>
    <row r="2146" spans="3:3">
      <c r="C2146" s="76"/>
    </row>
    <row r="2147" spans="3:3">
      <c r="C2147" s="76"/>
    </row>
    <row r="2148" spans="3:3">
      <c r="C2148" s="76"/>
    </row>
    <row r="2149" spans="3:3">
      <c r="C2149" s="76"/>
    </row>
    <row r="2150" spans="3:3">
      <c r="C2150" s="76"/>
    </row>
    <row r="2151" spans="3:3">
      <c r="C2151" s="76"/>
    </row>
    <row r="2152" spans="3:3">
      <c r="C2152" s="76"/>
    </row>
    <row r="2153" spans="3:3">
      <c r="C2153" s="76"/>
    </row>
    <row r="2154" spans="3:3">
      <c r="C2154" s="76"/>
    </row>
    <row r="2155" spans="3:3">
      <c r="C2155" s="76"/>
    </row>
    <row r="2156" spans="3:3">
      <c r="C2156" s="76"/>
    </row>
    <row r="2157" spans="3:3">
      <c r="C2157" s="76"/>
    </row>
    <row r="2158" spans="3:3">
      <c r="C2158" s="76"/>
    </row>
    <row r="2159" spans="3:3">
      <c r="C2159" s="76"/>
    </row>
    <row r="2160" spans="3:3">
      <c r="C2160" s="76"/>
    </row>
    <row r="2161" spans="3:3">
      <c r="C2161" s="76"/>
    </row>
    <row r="2162" spans="3:3">
      <c r="C2162" s="76"/>
    </row>
    <row r="2163" spans="3:3">
      <c r="C2163" s="76"/>
    </row>
    <row r="2164" spans="3:3">
      <c r="C2164" s="76"/>
    </row>
    <row r="2165" spans="3:3">
      <c r="C2165" s="76"/>
    </row>
    <row r="2166" spans="3:3">
      <c r="C2166" s="76"/>
    </row>
    <row r="2167" spans="3:3">
      <c r="C2167" s="76"/>
    </row>
    <row r="2168" spans="3:3">
      <c r="C2168" s="76"/>
    </row>
    <row r="2169" spans="3:3">
      <c r="C2169" s="76"/>
    </row>
    <row r="2170" spans="3:3">
      <c r="C2170" s="76"/>
    </row>
    <row r="2171" spans="3:3">
      <c r="C2171" s="76"/>
    </row>
    <row r="2172" spans="3:3">
      <c r="C2172" s="76"/>
    </row>
    <row r="2173" spans="3:3">
      <c r="C2173" s="76"/>
    </row>
    <row r="2174" spans="3:3">
      <c r="C2174" s="76"/>
    </row>
    <row r="2175" spans="3:3">
      <c r="C2175" s="76"/>
    </row>
    <row r="2176" spans="3:3">
      <c r="C2176" s="76"/>
    </row>
    <row r="2177" spans="3:3">
      <c r="C2177" s="76"/>
    </row>
    <row r="2178" spans="3:3">
      <c r="C2178" s="76"/>
    </row>
    <row r="2179" spans="3:3">
      <c r="C2179" s="76"/>
    </row>
    <row r="2180" spans="3:3">
      <c r="C2180" s="76"/>
    </row>
    <row r="2181" spans="3:3">
      <c r="C2181" s="76"/>
    </row>
    <row r="2182" spans="3:3">
      <c r="C2182" s="76"/>
    </row>
    <row r="2183" spans="3:3">
      <c r="C2183" s="76"/>
    </row>
    <row r="2184" spans="3:3">
      <c r="C2184" s="76"/>
    </row>
    <row r="2185" spans="3:3">
      <c r="C2185" s="76"/>
    </row>
    <row r="2186" spans="3:3">
      <c r="C2186" s="76"/>
    </row>
    <row r="2187" spans="3:3">
      <c r="C2187" s="76"/>
    </row>
    <row r="2188" spans="3:3">
      <c r="C2188" s="76"/>
    </row>
    <row r="2189" spans="3:3">
      <c r="C2189" s="76"/>
    </row>
    <row r="2190" spans="3:3">
      <c r="C2190" s="76"/>
    </row>
    <row r="2191" spans="3:3">
      <c r="C2191" s="76"/>
    </row>
    <row r="2192" spans="3:3">
      <c r="C2192" s="76"/>
    </row>
    <row r="2193" spans="3:3">
      <c r="C2193" s="76"/>
    </row>
    <row r="2194" spans="3:3">
      <c r="C2194" s="76"/>
    </row>
    <row r="2195" spans="3:3">
      <c r="C2195" s="76"/>
    </row>
    <row r="2196" spans="3:3">
      <c r="C2196" s="76"/>
    </row>
    <row r="2197" spans="3:3">
      <c r="C2197" s="76"/>
    </row>
    <row r="2198" spans="3:3">
      <c r="C2198" s="76"/>
    </row>
    <row r="2199" spans="3:3">
      <c r="C2199" s="76"/>
    </row>
    <row r="2200" spans="3:3">
      <c r="C2200" s="76"/>
    </row>
    <row r="2201" spans="3:3">
      <c r="C2201" s="76"/>
    </row>
    <row r="2202" spans="3:3">
      <c r="C2202" s="76"/>
    </row>
    <row r="2203" spans="3:3">
      <c r="C2203" s="76"/>
    </row>
    <row r="2204" spans="3:3">
      <c r="C2204" s="76"/>
    </row>
    <row r="2205" spans="3:3">
      <c r="C2205" s="76"/>
    </row>
    <row r="2206" spans="3:3">
      <c r="C2206" s="76"/>
    </row>
    <row r="2207" spans="3:3">
      <c r="C2207" s="76"/>
    </row>
    <row r="2208" spans="3:3">
      <c r="C2208" s="76"/>
    </row>
    <row r="2209" spans="3:3">
      <c r="C2209" s="76"/>
    </row>
    <row r="2210" spans="3:3">
      <c r="C2210" s="76"/>
    </row>
    <row r="2211" spans="3:3">
      <c r="C2211" s="76"/>
    </row>
    <row r="2212" spans="3:3">
      <c r="C2212" s="76"/>
    </row>
    <row r="2213" spans="3:3">
      <c r="C2213" s="76"/>
    </row>
    <row r="2214" spans="3:3">
      <c r="C2214" s="76"/>
    </row>
    <row r="2215" spans="3:3">
      <c r="C2215" s="76"/>
    </row>
    <row r="2216" spans="3:3">
      <c r="C2216" s="76"/>
    </row>
    <row r="2217" spans="3:3">
      <c r="C2217" s="76"/>
    </row>
    <row r="2218" spans="3:3">
      <c r="C2218" s="76"/>
    </row>
    <row r="2219" spans="3:3">
      <c r="C2219" s="76"/>
    </row>
    <row r="2220" spans="3:3">
      <c r="C2220" s="76"/>
    </row>
    <row r="2221" spans="3:3">
      <c r="C2221" s="76"/>
    </row>
    <row r="2222" spans="3:3">
      <c r="C2222" s="76"/>
    </row>
    <row r="2223" spans="3:3">
      <c r="C2223" s="76"/>
    </row>
    <row r="2224" spans="3:3">
      <c r="C2224" s="76"/>
    </row>
    <row r="2225" spans="3:3">
      <c r="C2225" s="76"/>
    </row>
    <row r="2226" spans="3:3">
      <c r="C2226" s="76"/>
    </row>
    <row r="2227" spans="3:3">
      <c r="C2227" s="76"/>
    </row>
    <row r="2228" spans="3:3">
      <c r="C2228" s="76"/>
    </row>
    <row r="2229" spans="3:3">
      <c r="C2229" s="76"/>
    </row>
    <row r="2230" spans="3:3">
      <c r="C2230" s="76"/>
    </row>
    <row r="2231" spans="3:3">
      <c r="C2231" s="76"/>
    </row>
    <row r="2232" spans="3:3">
      <c r="C2232" s="76"/>
    </row>
    <row r="2233" spans="3:3">
      <c r="C2233" s="76"/>
    </row>
    <row r="2234" spans="3:3">
      <c r="C2234" s="76"/>
    </row>
    <row r="2235" spans="3:3">
      <c r="C2235" s="76"/>
    </row>
    <row r="2236" spans="3:3">
      <c r="C2236" s="76"/>
    </row>
    <row r="2237" spans="3:3">
      <c r="C2237" s="76"/>
    </row>
    <row r="2238" spans="3:3">
      <c r="C2238" s="76"/>
    </row>
    <row r="2239" spans="3:3">
      <c r="C2239" s="76"/>
    </row>
    <row r="2240" spans="3:3">
      <c r="C2240" s="76"/>
    </row>
    <row r="2241" spans="3:3">
      <c r="C2241" s="76"/>
    </row>
    <row r="2242" spans="3:3">
      <c r="C2242" s="76"/>
    </row>
    <row r="2243" spans="3:3">
      <c r="C2243" s="76"/>
    </row>
    <row r="2244" spans="3:3">
      <c r="C2244" s="76"/>
    </row>
    <row r="2245" spans="3:3">
      <c r="C2245" s="76"/>
    </row>
    <row r="2246" spans="3:3">
      <c r="C2246" s="76"/>
    </row>
    <row r="2247" spans="3:3">
      <c r="C2247" s="76"/>
    </row>
    <row r="2248" spans="3:3">
      <c r="C2248" s="76"/>
    </row>
    <row r="2249" spans="3:3">
      <c r="C2249" s="76"/>
    </row>
    <row r="2250" spans="3:3">
      <c r="C2250" s="76"/>
    </row>
    <row r="2251" spans="3:3">
      <c r="C2251" s="76"/>
    </row>
    <row r="2252" spans="3:3">
      <c r="C2252" s="76"/>
    </row>
    <row r="2253" spans="3:3">
      <c r="C2253" s="76"/>
    </row>
    <row r="2254" spans="3:3">
      <c r="C2254" s="76"/>
    </row>
    <row r="2255" spans="3:3">
      <c r="C2255" s="76"/>
    </row>
    <row r="2256" spans="3:3">
      <c r="C2256" s="76"/>
    </row>
    <row r="2257" spans="3:3">
      <c r="C2257" s="76"/>
    </row>
    <row r="2258" spans="3:3">
      <c r="C2258" s="76"/>
    </row>
    <row r="2259" spans="3:3">
      <c r="C2259" s="76"/>
    </row>
    <row r="2260" spans="3:3">
      <c r="C2260" s="76"/>
    </row>
    <row r="2261" spans="3:3">
      <c r="C2261" s="76"/>
    </row>
    <row r="2262" spans="3:3">
      <c r="C2262" s="76"/>
    </row>
    <row r="2263" spans="3:3">
      <c r="C2263" s="76"/>
    </row>
    <row r="2264" spans="3:3">
      <c r="C2264" s="76"/>
    </row>
    <row r="2265" spans="3:3">
      <c r="C2265" s="76"/>
    </row>
    <row r="2266" spans="3:3">
      <c r="C2266" s="76"/>
    </row>
    <row r="2267" spans="3:3">
      <c r="C2267" s="76"/>
    </row>
    <row r="2268" spans="3:3">
      <c r="C2268" s="76"/>
    </row>
    <row r="2269" spans="3:3">
      <c r="C2269" s="76"/>
    </row>
    <row r="2270" spans="3:3">
      <c r="C2270" s="76"/>
    </row>
    <row r="2271" spans="3:3">
      <c r="C2271" s="76"/>
    </row>
    <row r="2272" spans="3:3">
      <c r="C2272" s="76"/>
    </row>
    <row r="2273" spans="3:3">
      <c r="C2273" s="76"/>
    </row>
    <row r="2274" spans="3:3">
      <c r="C2274" s="76"/>
    </row>
    <row r="2275" spans="3:3">
      <c r="C2275" s="76"/>
    </row>
    <row r="2276" spans="3:3">
      <c r="C2276" s="76"/>
    </row>
    <row r="2277" spans="3:3">
      <c r="C2277" s="76"/>
    </row>
    <row r="2278" spans="3:3">
      <c r="C2278" s="76"/>
    </row>
    <row r="2279" spans="3:3">
      <c r="C2279" s="76"/>
    </row>
    <row r="2280" spans="3:3">
      <c r="C2280" s="76"/>
    </row>
    <row r="2281" spans="3:3">
      <c r="C2281" s="76"/>
    </row>
    <row r="2282" spans="3:3">
      <c r="C2282" s="76"/>
    </row>
    <row r="2283" spans="3:3">
      <c r="C2283" s="76"/>
    </row>
    <row r="2284" spans="3:3">
      <c r="C2284" s="76"/>
    </row>
    <row r="2285" spans="3:3">
      <c r="C2285" s="76"/>
    </row>
    <row r="2286" spans="3:3">
      <c r="C2286" s="76"/>
    </row>
    <row r="2287" spans="3:3">
      <c r="C2287" s="76"/>
    </row>
    <row r="2288" spans="3:3">
      <c r="C2288" s="76"/>
    </row>
    <row r="2289" spans="3:3">
      <c r="C2289" s="76"/>
    </row>
    <row r="2290" spans="3:3">
      <c r="C2290" s="76"/>
    </row>
    <row r="2291" spans="3:3">
      <c r="C2291" s="76"/>
    </row>
    <row r="2292" spans="3:3">
      <c r="C2292" s="76"/>
    </row>
    <row r="2293" spans="3:3">
      <c r="C2293" s="76"/>
    </row>
    <row r="2294" spans="3:3">
      <c r="C2294" s="76"/>
    </row>
    <row r="2295" spans="3:3">
      <c r="C2295" s="76"/>
    </row>
    <row r="2296" spans="3:3">
      <c r="C2296" s="76"/>
    </row>
    <row r="2297" spans="3:3">
      <c r="C2297" s="76"/>
    </row>
    <row r="2298" spans="3:3">
      <c r="C2298" s="76"/>
    </row>
    <row r="2299" spans="3:3">
      <c r="C2299" s="76"/>
    </row>
    <row r="2300" spans="3:3">
      <c r="C2300" s="76"/>
    </row>
    <row r="2301" spans="3:3">
      <c r="C2301" s="76"/>
    </row>
    <row r="2302" spans="3:3">
      <c r="C2302" s="76"/>
    </row>
    <row r="2303" spans="3:3">
      <c r="C2303" s="76"/>
    </row>
    <row r="2304" spans="3:3">
      <c r="C2304" s="76"/>
    </row>
    <row r="2305" spans="3:3">
      <c r="C2305" s="76"/>
    </row>
    <row r="2306" spans="3:3">
      <c r="C2306" s="76"/>
    </row>
    <row r="2307" spans="3:3">
      <c r="C2307" s="76"/>
    </row>
    <row r="2308" spans="3:3">
      <c r="C2308" s="76"/>
    </row>
    <row r="2309" spans="3:3">
      <c r="C2309" s="76"/>
    </row>
    <row r="2310" spans="3:3">
      <c r="C2310" s="76"/>
    </row>
    <row r="2311" spans="3:3">
      <c r="C2311" s="76"/>
    </row>
    <row r="2312" spans="3:3">
      <c r="C2312" s="76"/>
    </row>
    <row r="2313" spans="3:3">
      <c r="C2313" s="76"/>
    </row>
    <row r="2314" spans="3:3">
      <c r="C2314" s="76"/>
    </row>
    <row r="2315" spans="3:3">
      <c r="C2315" s="76"/>
    </row>
    <row r="2316" spans="3:3">
      <c r="C2316" s="76"/>
    </row>
    <row r="2317" spans="3:3">
      <c r="C2317" s="76"/>
    </row>
    <row r="2318" spans="3:3">
      <c r="C2318" s="76"/>
    </row>
    <row r="2319" spans="3:3">
      <c r="C2319" s="76"/>
    </row>
    <row r="2320" spans="3:3">
      <c r="C2320" s="76"/>
    </row>
    <row r="2321" spans="3:3">
      <c r="C2321" s="76"/>
    </row>
    <row r="2322" spans="3:3">
      <c r="C2322" s="76"/>
    </row>
    <row r="2323" spans="3:3">
      <c r="C2323" s="76"/>
    </row>
    <row r="2324" spans="3:3">
      <c r="C2324" s="76"/>
    </row>
    <row r="2325" spans="3:3">
      <c r="C2325" s="76"/>
    </row>
    <row r="2326" spans="3:3">
      <c r="C2326" s="76"/>
    </row>
    <row r="2327" spans="3:3">
      <c r="C2327" s="76"/>
    </row>
    <row r="2328" spans="3:3">
      <c r="C2328" s="76"/>
    </row>
    <row r="2329" spans="3:3">
      <c r="C2329" s="76"/>
    </row>
    <row r="2330" spans="3:3">
      <c r="C2330" s="76"/>
    </row>
    <row r="2331" spans="3:3">
      <c r="C2331" s="76"/>
    </row>
    <row r="2332" spans="3:3">
      <c r="C2332" s="76"/>
    </row>
    <row r="2333" spans="3:3">
      <c r="C2333" s="76"/>
    </row>
    <row r="2334" spans="3:3">
      <c r="C2334" s="76"/>
    </row>
    <row r="2335" spans="3:3">
      <c r="C2335" s="76"/>
    </row>
    <row r="2336" spans="3:3">
      <c r="C2336" s="76"/>
    </row>
    <row r="2337" spans="3:3">
      <c r="C2337" s="76"/>
    </row>
    <row r="2338" spans="3:3">
      <c r="C2338" s="76"/>
    </row>
    <row r="2339" spans="3:3">
      <c r="C2339" s="76"/>
    </row>
    <row r="2340" spans="3:3">
      <c r="C2340" s="76"/>
    </row>
    <row r="2341" spans="3:3">
      <c r="C2341" s="76"/>
    </row>
    <row r="2342" spans="3:3">
      <c r="C2342" s="76"/>
    </row>
    <row r="2343" spans="3:3">
      <c r="C2343" s="76"/>
    </row>
    <row r="2344" spans="3:3">
      <c r="C2344" s="76"/>
    </row>
    <row r="2345" spans="3:3">
      <c r="C2345" s="76"/>
    </row>
    <row r="2346" spans="3:3">
      <c r="C2346" s="76"/>
    </row>
    <row r="2347" spans="3:3">
      <c r="C2347" s="76"/>
    </row>
    <row r="2348" spans="3:3">
      <c r="C2348" s="76"/>
    </row>
    <row r="2349" spans="3:3">
      <c r="C2349" s="76"/>
    </row>
    <row r="2350" spans="3:3">
      <c r="C2350" s="76"/>
    </row>
    <row r="2351" spans="3:3">
      <c r="C2351" s="76"/>
    </row>
    <row r="2352" spans="3:3">
      <c r="C2352" s="76"/>
    </row>
    <row r="2353" spans="3:3">
      <c r="C2353" s="76"/>
    </row>
    <row r="2354" spans="3:3">
      <c r="C2354" s="76"/>
    </row>
    <row r="2355" spans="3:3">
      <c r="C2355" s="76"/>
    </row>
    <row r="2356" spans="3:3">
      <c r="C2356" s="76"/>
    </row>
    <row r="2357" spans="3:3">
      <c r="C2357" s="76"/>
    </row>
    <row r="2358" spans="3:3">
      <c r="C2358" s="76"/>
    </row>
    <row r="2359" spans="3:3">
      <c r="C2359" s="76"/>
    </row>
    <row r="2360" spans="3:3">
      <c r="C2360" s="76"/>
    </row>
    <row r="2361" spans="3:3">
      <c r="C2361" s="76"/>
    </row>
    <row r="2362" spans="3:3">
      <c r="C2362" s="76"/>
    </row>
    <row r="2363" spans="3:3">
      <c r="C2363" s="76"/>
    </row>
    <row r="2364" spans="3:3">
      <c r="C2364" s="76"/>
    </row>
    <row r="2365" spans="3:3">
      <c r="C2365" s="76"/>
    </row>
    <row r="2366" spans="3:3">
      <c r="C2366" s="76"/>
    </row>
    <row r="2367" spans="3:3">
      <c r="C2367" s="76"/>
    </row>
    <row r="2368" spans="3:3">
      <c r="C2368" s="76"/>
    </row>
    <row r="2369" spans="3:3">
      <c r="C2369" s="76"/>
    </row>
    <row r="2370" spans="3:3">
      <c r="C2370" s="76"/>
    </row>
    <row r="2371" spans="3:3">
      <c r="C2371" s="76"/>
    </row>
    <row r="2372" spans="3:3">
      <c r="C2372" s="76"/>
    </row>
    <row r="2373" spans="3:3">
      <c r="C2373" s="76"/>
    </row>
    <row r="2374" spans="3:3">
      <c r="C2374" s="76"/>
    </row>
    <row r="2375" spans="3:3">
      <c r="C2375" s="76"/>
    </row>
    <row r="2376" spans="3:3">
      <c r="C2376" s="76"/>
    </row>
    <row r="2377" spans="3:3">
      <c r="C2377" s="76"/>
    </row>
    <row r="2378" spans="3:3">
      <c r="C2378" s="76"/>
    </row>
    <row r="2379" spans="3:3">
      <c r="C2379" s="76"/>
    </row>
    <row r="2380" spans="3:3">
      <c r="C2380" s="76"/>
    </row>
    <row r="2381" spans="3:3">
      <c r="C2381" s="76"/>
    </row>
    <row r="2382" spans="3:3">
      <c r="C2382" s="76"/>
    </row>
    <row r="2383" spans="3:3">
      <c r="C2383" s="76"/>
    </row>
    <row r="2384" spans="3:3">
      <c r="C2384" s="76"/>
    </row>
    <row r="2385" spans="3:3">
      <c r="C2385" s="76"/>
    </row>
    <row r="2386" spans="3:3">
      <c r="C2386" s="76"/>
    </row>
    <row r="2387" spans="3:3">
      <c r="C2387" s="76"/>
    </row>
    <row r="2388" spans="3:3">
      <c r="C2388" s="76"/>
    </row>
    <row r="2389" spans="3:3">
      <c r="C2389" s="76"/>
    </row>
    <row r="2390" spans="3:3">
      <c r="C2390" s="76"/>
    </row>
    <row r="2391" spans="3:3">
      <c r="C2391" s="76"/>
    </row>
    <row r="2392" spans="3:3">
      <c r="C2392" s="76"/>
    </row>
    <row r="2393" spans="3:3">
      <c r="C2393" s="76"/>
    </row>
    <row r="2394" spans="3:3">
      <c r="C2394" s="76"/>
    </row>
    <row r="2395" spans="3:3">
      <c r="C2395" s="76"/>
    </row>
    <row r="2396" spans="3:3">
      <c r="C2396" s="76"/>
    </row>
    <row r="2397" spans="3:3">
      <c r="C2397" s="76"/>
    </row>
    <row r="2398" spans="3:3">
      <c r="C2398" s="76"/>
    </row>
    <row r="2399" spans="3:3">
      <c r="C2399" s="76"/>
    </row>
    <row r="2400" spans="3:3">
      <c r="C2400" s="76"/>
    </row>
    <row r="2401" spans="3:3">
      <c r="C2401" s="76"/>
    </row>
    <row r="2402" spans="3:3">
      <c r="C2402" s="76"/>
    </row>
    <row r="2403" spans="3:3">
      <c r="C2403" s="76"/>
    </row>
    <row r="2404" spans="3:3">
      <c r="C2404" s="76"/>
    </row>
    <row r="2405" spans="3:3">
      <c r="C2405" s="76"/>
    </row>
    <row r="2406" spans="3:3">
      <c r="C2406" s="76"/>
    </row>
    <row r="2407" spans="3:3">
      <c r="C2407" s="76"/>
    </row>
    <row r="2408" spans="3:3">
      <c r="C2408" s="76"/>
    </row>
    <row r="2409" spans="3:3">
      <c r="C2409" s="76"/>
    </row>
    <row r="2410" spans="3:3">
      <c r="C2410" s="76"/>
    </row>
    <row r="2411" spans="3:3">
      <c r="C2411" s="76"/>
    </row>
    <row r="2412" spans="3:3">
      <c r="C2412" s="76"/>
    </row>
    <row r="2413" spans="3:3">
      <c r="C2413" s="76"/>
    </row>
    <row r="2414" spans="3:3">
      <c r="C2414" s="76"/>
    </row>
    <row r="2415" spans="3:3">
      <c r="C2415" s="76"/>
    </row>
    <row r="2416" spans="3:3">
      <c r="C2416" s="76"/>
    </row>
    <row r="2417" spans="3:3">
      <c r="C2417" s="76"/>
    </row>
    <row r="2418" spans="3:3">
      <c r="C2418" s="76"/>
    </row>
    <row r="2419" spans="3:3">
      <c r="C2419" s="76"/>
    </row>
    <row r="2420" spans="3:3">
      <c r="C2420" s="76"/>
    </row>
    <row r="2421" spans="3:3">
      <c r="C2421" s="76"/>
    </row>
    <row r="2422" spans="3:3">
      <c r="C2422" s="76"/>
    </row>
    <row r="2423" spans="3:3">
      <c r="C2423" s="76"/>
    </row>
    <row r="2424" spans="3:3">
      <c r="C2424" s="76"/>
    </row>
    <row r="2425" spans="3:3">
      <c r="C2425" s="76"/>
    </row>
    <row r="2426" spans="3:3">
      <c r="C2426" s="76"/>
    </row>
    <row r="2427" spans="3:3">
      <c r="C2427" s="76"/>
    </row>
    <row r="2428" spans="3:3">
      <c r="C2428" s="76"/>
    </row>
    <row r="2429" spans="3:3">
      <c r="C2429" s="76"/>
    </row>
    <row r="2430" spans="3:3">
      <c r="C2430" s="76"/>
    </row>
    <row r="2431" spans="3:3">
      <c r="C2431" s="76"/>
    </row>
    <row r="2432" spans="3:3">
      <c r="C2432" s="76"/>
    </row>
    <row r="2433" spans="3:3">
      <c r="C2433" s="76"/>
    </row>
    <row r="2434" spans="3:3">
      <c r="C2434" s="76"/>
    </row>
    <row r="2435" spans="3:3">
      <c r="C2435" s="76"/>
    </row>
    <row r="2436" spans="3:3">
      <c r="C2436" s="76"/>
    </row>
    <row r="2437" spans="3:3">
      <c r="C2437" s="76"/>
    </row>
    <row r="2438" spans="3:3">
      <c r="C2438" s="76"/>
    </row>
    <row r="2439" spans="3:3">
      <c r="C2439" s="76"/>
    </row>
    <row r="2440" spans="3:3">
      <c r="C2440" s="76"/>
    </row>
    <row r="2441" spans="3:3">
      <c r="C2441" s="76"/>
    </row>
    <row r="2442" spans="3:3">
      <c r="C2442" s="76"/>
    </row>
    <row r="2443" spans="3:3">
      <c r="C2443" s="76"/>
    </row>
    <row r="2444" spans="3:3">
      <c r="C2444" s="76"/>
    </row>
    <row r="2445" spans="3:3">
      <c r="C2445" s="76"/>
    </row>
    <row r="2446" spans="3:3">
      <c r="C2446" s="76"/>
    </row>
    <row r="2447" spans="3:3">
      <c r="C2447" s="76"/>
    </row>
    <row r="2448" spans="3:3">
      <c r="C2448" s="76"/>
    </row>
    <row r="2449" spans="3:3">
      <c r="C2449" s="76"/>
    </row>
    <row r="2450" spans="3:3">
      <c r="C2450" s="76"/>
    </row>
    <row r="2451" spans="3:3">
      <c r="C2451" s="76"/>
    </row>
    <row r="2452" spans="3:3">
      <c r="C2452" s="76"/>
    </row>
    <row r="2453" spans="3:3">
      <c r="C2453" s="76"/>
    </row>
    <row r="2454" spans="3:3">
      <c r="C2454" s="76"/>
    </row>
    <row r="2455" spans="3:3">
      <c r="C2455" s="76"/>
    </row>
    <row r="2456" spans="3:3">
      <c r="C2456" s="76"/>
    </row>
    <row r="2457" spans="3:3">
      <c r="C2457" s="76"/>
    </row>
    <row r="2458" spans="3:3">
      <c r="C2458" s="76"/>
    </row>
    <row r="2459" spans="3:3">
      <c r="C2459" s="76"/>
    </row>
    <row r="2460" spans="3:3">
      <c r="C2460" s="76"/>
    </row>
    <row r="2461" spans="3:3">
      <c r="C2461" s="76"/>
    </row>
    <row r="2462" spans="3:3">
      <c r="C2462" s="76"/>
    </row>
    <row r="2463" spans="3:3">
      <c r="C2463" s="76"/>
    </row>
    <row r="2464" spans="3:3">
      <c r="C2464" s="76"/>
    </row>
    <row r="2465" spans="3:3">
      <c r="C2465" s="76"/>
    </row>
    <row r="2466" spans="3:3">
      <c r="C2466" s="76"/>
    </row>
    <row r="2467" spans="3:3">
      <c r="C2467" s="76"/>
    </row>
    <row r="2468" spans="3:3">
      <c r="C2468" s="76"/>
    </row>
    <row r="2469" spans="3:3">
      <c r="C2469" s="76"/>
    </row>
    <row r="2470" spans="3:3">
      <c r="C2470" s="76"/>
    </row>
    <row r="2471" spans="3:3">
      <c r="C2471" s="76"/>
    </row>
    <row r="2472" spans="3:3">
      <c r="C2472" s="76"/>
    </row>
    <row r="2473" spans="3:3">
      <c r="C2473" s="76"/>
    </row>
    <row r="2474" spans="3:3">
      <c r="C2474" s="76"/>
    </row>
    <row r="2475" spans="3:3">
      <c r="C2475" s="76"/>
    </row>
    <row r="2476" spans="3:3">
      <c r="C2476" s="76"/>
    </row>
    <row r="2477" spans="3:3">
      <c r="C2477" s="76"/>
    </row>
    <row r="2478" spans="3:3">
      <c r="C2478" s="76"/>
    </row>
    <row r="2479" spans="3:3">
      <c r="C2479" s="76"/>
    </row>
    <row r="2480" spans="3:3">
      <c r="C2480" s="76"/>
    </row>
    <row r="2481" spans="3:3">
      <c r="C2481" s="76"/>
    </row>
    <row r="2482" spans="3:3">
      <c r="C2482" s="76"/>
    </row>
    <row r="2483" spans="3:3">
      <c r="C2483" s="76"/>
    </row>
    <row r="2484" spans="3:3">
      <c r="C2484" s="76"/>
    </row>
    <row r="2485" spans="3:3">
      <c r="C2485" s="76"/>
    </row>
    <row r="2486" spans="3:3">
      <c r="C2486" s="76"/>
    </row>
    <row r="2487" spans="3:3">
      <c r="C2487" s="76"/>
    </row>
    <row r="2488" spans="3:3">
      <c r="C2488" s="76"/>
    </row>
    <row r="2489" spans="3:3">
      <c r="C2489" s="76"/>
    </row>
    <row r="2490" spans="3:3">
      <c r="C2490" s="76"/>
    </row>
    <row r="2491" spans="3:3">
      <c r="C2491" s="76"/>
    </row>
    <row r="2492" spans="3:3">
      <c r="C2492" s="76"/>
    </row>
    <row r="2493" spans="3:3">
      <c r="C2493" s="76"/>
    </row>
    <row r="2494" spans="3:3">
      <c r="C2494" s="76"/>
    </row>
    <row r="2495" spans="3:3">
      <c r="C2495" s="76"/>
    </row>
    <row r="2496" spans="3:3">
      <c r="C2496" s="76"/>
    </row>
    <row r="2497" spans="3:3">
      <c r="C2497" s="76"/>
    </row>
    <row r="2498" spans="3:3">
      <c r="C2498" s="76"/>
    </row>
    <row r="2499" spans="3:3">
      <c r="C2499" s="76"/>
    </row>
    <row r="2500" spans="3:3">
      <c r="C2500" s="76"/>
    </row>
    <row r="2501" spans="3:3">
      <c r="C2501" s="76"/>
    </row>
    <row r="2502" spans="3:3">
      <c r="C2502" s="76"/>
    </row>
    <row r="2503" spans="3:3">
      <c r="C2503" s="76"/>
    </row>
    <row r="2504" spans="3:3">
      <c r="C2504" s="76"/>
    </row>
    <row r="2505" spans="3:3">
      <c r="C2505" s="76"/>
    </row>
    <row r="2506" spans="3:3">
      <c r="C2506" s="76"/>
    </row>
    <row r="2507" spans="3:3">
      <c r="C2507" s="76"/>
    </row>
    <row r="2508" spans="3:3">
      <c r="C2508" s="76"/>
    </row>
    <row r="2509" spans="3:3">
      <c r="C2509" s="76"/>
    </row>
    <row r="2510" spans="3:3">
      <c r="C2510" s="76"/>
    </row>
    <row r="2511" spans="3:3">
      <c r="C2511" s="76"/>
    </row>
    <row r="2512" spans="3:3">
      <c r="C2512" s="76"/>
    </row>
    <row r="2513" spans="3:3">
      <c r="C2513" s="76"/>
    </row>
    <row r="2514" spans="3:3">
      <c r="C2514" s="76"/>
    </row>
    <row r="2515" spans="3:3">
      <c r="C2515" s="76"/>
    </row>
    <row r="2516" spans="3:3">
      <c r="C2516" s="76"/>
    </row>
    <row r="2517" spans="3:3">
      <c r="C2517" s="76"/>
    </row>
    <row r="2518" spans="3:3">
      <c r="C2518" s="76"/>
    </row>
    <row r="2519" spans="3:3">
      <c r="C2519" s="76"/>
    </row>
    <row r="2520" spans="3:3">
      <c r="C2520" s="76"/>
    </row>
    <row r="2521" spans="3:3">
      <c r="C2521" s="76"/>
    </row>
    <row r="2522" spans="3:3">
      <c r="C2522" s="76"/>
    </row>
    <row r="2523" spans="3:3">
      <c r="C2523" s="76"/>
    </row>
    <row r="2524" spans="3:3">
      <c r="C2524" s="76"/>
    </row>
    <row r="2525" spans="3:3">
      <c r="C2525" s="76"/>
    </row>
    <row r="2526" spans="3:3">
      <c r="C2526" s="76"/>
    </row>
    <row r="2527" spans="3:3">
      <c r="C2527" s="76"/>
    </row>
    <row r="2528" spans="3:3">
      <c r="C2528" s="76"/>
    </row>
    <row r="2529" spans="3:3">
      <c r="C2529" s="76"/>
    </row>
    <row r="2530" spans="3:3">
      <c r="C2530" s="76"/>
    </row>
    <row r="2531" spans="3:3">
      <c r="C2531" s="76"/>
    </row>
    <row r="2532" spans="3:3">
      <c r="C2532" s="76"/>
    </row>
    <row r="2533" spans="3:3">
      <c r="C2533" s="76"/>
    </row>
    <row r="2534" spans="3:3">
      <c r="C2534" s="76"/>
    </row>
    <row r="2535" spans="3:3">
      <c r="C2535" s="76"/>
    </row>
    <row r="2536" spans="3:3">
      <c r="C2536" s="76"/>
    </row>
    <row r="2537" spans="3:3">
      <c r="C2537" s="76"/>
    </row>
    <row r="2538" spans="3:3">
      <c r="C2538" s="76"/>
    </row>
    <row r="2539" spans="3:3">
      <c r="C2539" s="76"/>
    </row>
    <row r="2540" spans="3:3">
      <c r="C2540" s="76"/>
    </row>
    <row r="2541" spans="3:3">
      <c r="C2541" s="76"/>
    </row>
    <row r="2542" spans="3:3">
      <c r="C2542" s="76"/>
    </row>
    <row r="2543" spans="3:3">
      <c r="C2543" s="76"/>
    </row>
    <row r="2544" spans="3:3">
      <c r="C2544" s="76"/>
    </row>
    <row r="2545" spans="3:3">
      <c r="C2545" s="76"/>
    </row>
    <row r="2546" spans="3:3">
      <c r="C2546" s="76"/>
    </row>
    <row r="2547" spans="3:3">
      <c r="C2547" s="76"/>
    </row>
    <row r="2548" spans="3:3">
      <c r="C2548" s="76"/>
    </row>
    <row r="2549" spans="3:3">
      <c r="C2549" s="76"/>
    </row>
    <row r="2550" spans="3:3">
      <c r="C2550" s="76"/>
    </row>
    <row r="2551" spans="3:3">
      <c r="C2551" s="76"/>
    </row>
    <row r="2552" spans="3:3">
      <c r="C2552" s="76"/>
    </row>
    <row r="2553" spans="3:3">
      <c r="C2553" s="76"/>
    </row>
    <row r="2554" spans="3:3">
      <c r="C2554" s="76"/>
    </row>
    <row r="2555" spans="3:3">
      <c r="C2555" s="76"/>
    </row>
    <row r="2556" spans="3:3">
      <c r="C2556" s="76"/>
    </row>
    <row r="2557" spans="3:3">
      <c r="C2557" s="76"/>
    </row>
    <row r="2558" spans="3:3">
      <c r="C2558" s="76"/>
    </row>
    <row r="2559" spans="3:3">
      <c r="C2559" s="76"/>
    </row>
    <row r="2560" spans="3:3">
      <c r="C2560" s="76"/>
    </row>
    <row r="2561" spans="3:3">
      <c r="C2561" s="76"/>
    </row>
    <row r="2562" spans="3:3">
      <c r="C2562" s="76"/>
    </row>
    <row r="2563" spans="3:3">
      <c r="C2563" s="76"/>
    </row>
    <row r="2564" spans="3:3">
      <c r="C2564" s="76"/>
    </row>
    <row r="2565" spans="3:3">
      <c r="C2565" s="76"/>
    </row>
    <row r="2566" spans="3:3">
      <c r="C2566" s="76"/>
    </row>
    <row r="2567" spans="3:3">
      <c r="C2567" s="76"/>
    </row>
    <row r="2568" spans="3:3">
      <c r="C2568" s="76"/>
    </row>
    <row r="2569" spans="3:3">
      <c r="C2569" s="76"/>
    </row>
    <row r="2570" spans="3:3">
      <c r="C2570" s="76"/>
    </row>
    <row r="2571" spans="3:3">
      <c r="C2571" s="76"/>
    </row>
    <row r="2572" spans="3:3">
      <c r="C2572" s="76"/>
    </row>
    <row r="2573" spans="3:3">
      <c r="C2573" s="76"/>
    </row>
    <row r="2574" spans="3:3">
      <c r="C2574" s="76"/>
    </row>
    <row r="2575" spans="3:3">
      <c r="C2575" s="76"/>
    </row>
    <row r="2576" spans="3:3">
      <c r="C2576" s="76"/>
    </row>
    <row r="2577" spans="3:3">
      <c r="C2577" s="76"/>
    </row>
    <row r="2578" spans="3:3">
      <c r="C2578" s="76"/>
    </row>
    <row r="2579" spans="3:3">
      <c r="C2579" s="76"/>
    </row>
    <row r="2580" spans="3:3">
      <c r="C2580" s="76"/>
    </row>
    <row r="2581" spans="3:3">
      <c r="C2581" s="76"/>
    </row>
    <row r="2582" spans="3:3">
      <c r="C2582" s="76"/>
    </row>
    <row r="2583" spans="3:3">
      <c r="C2583" s="76"/>
    </row>
    <row r="2584" spans="3:3">
      <c r="C2584" s="76"/>
    </row>
    <row r="2585" spans="3:3">
      <c r="C2585" s="76"/>
    </row>
    <row r="2586" spans="3:3">
      <c r="C2586" s="76"/>
    </row>
    <row r="2587" spans="3:3">
      <c r="C2587" s="76"/>
    </row>
    <row r="2588" spans="3:3">
      <c r="C2588" s="76"/>
    </row>
    <row r="2589" spans="3:3">
      <c r="C2589" s="76"/>
    </row>
    <row r="2590" spans="3:3">
      <c r="C2590" s="76"/>
    </row>
    <row r="2591" spans="3:3">
      <c r="C2591" s="76"/>
    </row>
    <row r="2592" spans="3:3">
      <c r="C2592" s="76"/>
    </row>
    <row r="2593" spans="3:3">
      <c r="C2593" s="76"/>
    </row>
    <row r="2594" spans="3:3">
      <c r="C2594" s="76"/>
    </row>
    <row r="2595" spans="3:3">
      <c r="C2595" s="76"/>
    </row>
    <row r="2596" spans="3:3">
      <c r="C2596" s="76"/>
    </row>
    <row r="2597" spans="3:3">
      <c r="C2597" s="76"/>
    </row>
    <row r="2598" spans="3:3">
      <c r="C2598" s="76"/>
    </row>
    <row r="2599" spans="3:3">
      <c r="C2599" s="76"/>
    </row>
    <row r="2600" spans="3:3">
      <c r="C2600" s="76"/>
    </row>
    <row r="2601" spans="3:3">
      <c r="C2601" s="76"/>
    </row>
    <row r="2602" spans="3:3">
      <c r="C2602" s="76"/>
    </row>
    <row r="2603" spans="3:3">
      <c r="C2603" s="76"/>
    </row>
    <row r="2604" spans="3:3">
      <c r="C2604" s="76"/>
    </row>
    <row r="2605" spans="3:3">
      <c r="C2605" s="76"/>
    </row>
    <row r="2606" spans="3:3">
      <c r="C2606" s="76"/>
    </row>
    <row r="2607" spans="3:3">
      <c r="C2607" s="76"/>
    </row>
    <row r="2608" spans="3:3">
      <c r="C2608" s="76"/>
    </row>
    <row r="2609" spans="3:3">
      <c r="C2609" s="76"/>
    </row>
    <row r="2610" spans="3:3">
      <c r="C2610" s="76"/>
    </row>
    <row r="2611" spans="3:3">
      <c r="C2611" s="76"/>
    </row>
    <row r="2612" spans="3:3">
      <c r="C2612" s="76"/>
    </row>
    <row r="2613" spans="3:3">
      <c r="C2613" s="76"/>
    </row>
    <row r="2614" spans="3:3">
      <c r="C2614" s="76"/>
    </row>
    <row r="2615" spans="3:3">
      <c r="C2615" s="76"/>
    </row>
    <row r="2616" spans="3:3">
      <c r="C2616" s="76"/>
    </row>
    <row r="2617" spans="3:3">
      <c r="C2617" s="76"/>
    </row>
    <row r="2618" spans="3:3">
      <c r="C2618" s="76"/>
    </row>
    <row r="2619" spans="3:3">
      <c r="C2619" s="76"/>
    </row>
    <row r="2620" spans="3:3">
      <c r="C2620" s="76"/>
    </row>
    <row r="2621" spans="3:3">
      <c r="C2621" s="76"/>
    </row>
    <row r="2622" spans="3:3">
      <c r="C2622" s="76"/>
    </row>
    <row r="2623" spans="3:3">
      <c r="C2623" s="76"/>
    </row>
    <row r="2624" spans="3:3">
      <c r="C2624" s="76"/>
    </row>
    <row r="2625" spans="3:3">
      <c r="C2625" s="76"/>
    </row>
    <row r="2626" spans="3:3">
      <c r="C2626" s="76"/>
    </row>
    <row r="2627" spans="3:3">
      <c r="C2627" s="76"/>
    </row>
    <row r="2628" spans="3:3">
      <c r="C2628" s="76"/>
    </row>
    <row r="2629" spans="3:3">
      <c r="C2629" s="76"/>
    </row>
    <row r="2630" spans="3:3">
      <c r="C2630" s="76"/>
    </row>
    <row r="2631" spans="3:3">
      <c r="C2631" s="76"/>
    </row>
    <row r="2632" spans="3:3">
      <c r="C2632" s="76"/>
    </row>
    <row r="2633" spans="3:3">
      <c r="C2633" s="76"/>
    </row>
    <row r="2634" spans="3:3">
      <c r="C2634" s="76"/>
    </row>
    <row r="2635" spans="3:3">
      <c r="C2635" s="76"/>
    </row>
    <row r="2636" spans="3:3">
      <c r="C2636" s="76"/>
    </row>
    <row r="2637" spans="3:3">
      <c r="C2637" s="76"/>
    </row>
    <row r="2638" spans="3:3">
      <c r="C2638" s="76"/>
    </row>
    <row r="2639" spans="3:3">
      <c r="C2639" s="76"/>
    </row>
    <row r="2640" spans="3:3">
      <c r="C2640" s="76"/>
    </row>
    <row r="2641" spans="3:3">
      <c r="C2641" s="76"/>
    </row>
    <row r="2642" spans="3:3">
      <c r="C2642" s="76"/>
    </row>
    <row r="2643" spans="3:3">
      <c r="C2643" s="76"/>
    </row>
    <row r="2644" spans="3:3">
      <c r="C2644" s="76"/>
    </row>
    <row r="2645" spans="3:3">
      <c r="C2645" s="76"/>
    </row>
    <row r="2646" spans="3:3">
      <c r="C2646" s="76"/>
    </row>
    <row r="2647" spans="3:3">
      <c r="C2647" s="76"/>
    </row>
    <row r="2648" spans="3:3">
      <c r="C2648" s="76"/>
    </row>
    <row r="2649" spans="3:3">
      <c r="C2649" s="76"/>
    </row>
    <row r="2650" spans="3:3">
      <c r="C2650" s="76"/>
    </row>
    <row r="2651" spans="3:3">
      <c r="C2651" s="76"/>
    </row>
    <row r="2652" spans="3:3">
      <c r="C2652" s="76"/>
    </row>
    <row r="2653" spans="3:3">
      <c r="C2653" s="76"/>
    </row>
    <row r="2654" spans="3:3">
      <c r="C2654" s="76"/>
    </row>
    <row r="2655" spans="3:3">
      <c r="C2655" s="76"/>
    </row>
    <row r="2656" spans="3:3">
      <c r="C2656" s="76"/>
    </row>
    <row r="2657" spans="3:3">
      <c r="C2657" s="76"/>
    </row>
    <row r="2658" spans="3:3">
      <c r="C2658" s="76"/>
    </row>
    <row r="2659" spans="3:3">
      <c r="C2659" s="76"/>
    </row>
    <row r="2660" spans="3:3">
      <c r="C2660" s="76"/>
    </row>
    <row r="2661" spans="3:3">
      <c r="C2661" s="76"/>
    </row>
    <row r="2662" spans="3:3">
      <c r="C2662" s="76"/>
    </row>
    <row r="2663" spans="3:3">
      <c r="C2663" s="76"/>
    </row>
    <row r="2664" spans="3:3">
      <c r="C2664" s="76"/>
    </row>
    <row r="2665" spans="3:3">
      <c r="C2665" s="76"/>
    </row>
    <row r="2666" spans="3:3">
      <c r="C2666" s="76"/>
    </row>
    <row r="2667" spans="3:3">
      <c r="C2667" s="76"/>
    </row>
    <row r="2668" spans="3:3">
      <c r="C2668" s="76"/>
    </row>
    <row r="2669" spans="3:3">
      <c r="C2669" s="76"/>
    </row>
    <row r="2670" spans="3:3">
      <c r="C2670" s="76"/>
    </row>
    <row r="2671" spans="3:3">
      <c r="C2671" s="76"/>
    </row>
    <row r="2672" spans="3:3">
      <c r="C2672" s="76"/>
    </row>
    <row r="2673" spans="3:3">
      <c r="C2673" s="76"/>
    </row>
    <row r="2674" spans="3:3">
      <c r="C2674" s="76"/>
    </row>
    <row r="2675" spans="3:3">
      <c r="C2675" s="76"/>
    </row>
    <row r="2676" spans="3:3">
      <c r="C2676" s="76"/>
    </row>
    <row r="2677" spans="3:3">
      <c r="C2677" s="76"/>
    </row>
    <row r="2678" spans="3:3">
      <c r="C2678" s="76"/>
    </row>
    <row r="2679" spans="3:3">
      <c r="C2679" s="76"/>
    </row>
    <row r="2680" spans="3:3">
      <c r="C2680" s="76"/>
    </row>
    <row r="2681" spans="3:3">
      <c r="C2681" s="76"/>
    </row>
    <row r="2682" spans="3:3">
      <c r="C2682" s="76"/>
    </row>
    <row r="2683" spans="3:3">
      <c r="C2683" s="76"/>
    </row>
    <row r="2684" spans="3:3">
      <c r="C2684" s="76"/>
    </row>
    <row r="2685" spans="3:3">
      <c r="C2685" s="76"/>
    </row>
    <row r="2686" spans="3:3">
      <c r="C2686" s="76"/>
    </row>
    <row r="2687" spans="3:3">
      <c r="C2687" s="76"/>
    </row>
    <row r="2688" spans="3:3">
      <c r="C2688" s="76"/>
    </row>
    <row r="2689" spans="3:3">
      <c r="C2689" s="76"/>
    </row>
    <row r="2690" spans="3:3">
      <c r="C2690" s="76"/>
    </row>
    <row r="2691" spans="3:3">
      <c r="C2691" s="76"/>
    </row>
    <row r="2692" spans="3:3">
      <c r="C2692" s="76"/>
    </row>
    <row r="2693" spans="3:3">
      <c r="C2693" s="76"/>
    </row>
    <row r="2694" spans="3:3">
      <c r="C2694" s="76"/>
    </row>
    <row r="2695" spans="3:3">
      <c r="C2695" s="76"/>
    </row>
    <row r="2696" spans="3:3">
      <c r="C2696" s="76"/>
    </row>
    <row r="2697" spans="3:3">
      <c r="C2697" s="76"/>
    </row>
    <row r="2698" spans="3:3">
      <c r="C2698" s="76"/>
    </row>
    <row r="2699" spans="3:3">
      <c r="C2699" s="76"/>
    </row>
    <row r="2700" spans="3:3">
      <c r="C2700" s="76"/>
    </row>
    <row r="2701" spans="3:3">
      <c r="C2701" s="76"/>
    </row>
    <row r="2702" spans="3:3">
      <c r="C2702" s="76"/>
    </row>
    <row r="2703" spans="3:3">
      <c r="C2703" s="76"/>
    </row>
    <row r="2704" spans="3:3">
      <c r="C2704" s="76"/>
    </row>
    <row r="2705" spans="3:3">
      <c r="C2705" s="76"/>
    </row>
    <row r="2706" spans="3:3">
      <c r="C2706" s="76"/>
    </row>
    <row r="2707" spans="3:3">
      <c r="C2707" s="76"/>
    </row>
    <row r="2708" spans="3:3">
      <c r="C2708" s="76"/>
    </row>
    <row r="2709" spans="3:3">
      <c r="C2709" s="76"/>
    </row>
    <row r="2710" spans="3:3">
      <c r="C2710" s="76"/>
    </row>
    <row r="2711" spans="3:3">
      <c r="C2711" s="76"/>
    </row>
    <row r="2712" spans="3:3">
      <c r="C2712" s="76"/>
    </row>
    <row r="2713" spans="3:3">
      <c r="C2713" s="76"/>
    </row>
    <row r="2714" spans="3:3">
      <c r="C2714" s="76"/>
    </row>
    <row r="2715" spans="3:3">
      <c r="C2715" s="76"/>
    </row>
    <row r="2716" spans="3:3">
      <c r="C2716" s="76"/>
    </row>
    <row r="2717" spans="3:3">
      <c r="C2717" s="76"/>
    </row>
    <row r="2718" spans="3:3">
      <c r="C2718" s="76"/>
    </row>
    <row r="2719" spans="3:3">
      <c r="C2719" s="76"/>
    </row>
    <row r="2720" spans="3:3">
      <c r="C2720" s="76"/>
    </row>
    <row r="2721" spans="3:3">
      <c r="C2721" s="76"/>
    </row>
    <row r="2722" spans="3:3">
      <c r="C2722" s="76"/>
    </row>
    <row r="2723" spans="3:3">
      <c r="C2723" s="76"/>
    </row>
    <row r="2724" spans="3:3">
      <c r="C2724" s="76"/>
    </row>
    <row r="2725" spans="3:3">
      <c r="C2725" s="76"/>
    </row>
    <row r="2726" spans="3:3">
      <c r="C2726" s="76"/>
    </row>
    <row r="2727" spans="3:3">
      <c r="C2727" s="76"/>
    </row>
    <row r="2728" spans="3:3">
      <c r="C2728" s="76"/>
    </row>
    <row r="2729" spans="3:3">
      <c r="C2729" s="76"/>
    </row>
    <row r="2730" spans="3:3">
      <c r="C2730" s="76"/>
    </row>
    <row r="2731" spans="3:3">
      <c r="C2731" s="76"/>
    </row>
    <row r="2732" spans="3:3">
      <c r="C2732" s="76"/>
    </row>
    <row r="2733" spans="3:3">
      <c r="C2733" s="76"/>
    </row>
    <row r="2734" spans="3:3">
      <c r="C2734" s="76"/>
    </row>
    <row r="2735" spans="3:3">
      <c r="C2735" s="76"/>
    </row>
    <row r="2736" spans="3:3">
      <c r="C2736" s="76"/>
    </row>
    <row r="2737" spans="3:3">
      <c r="C2737" s="76"/>
    </row>
    <row r="2738" spans="3:3">
      <c r="C2738" s="76"/>
    </row>
    <row r="2739" spans="3:3">
      <c r="C2739" s="76"/>
    </row>
    <row r="2740" spans="3:3">
      <c r="C2740" s="76"/>
    </row>
    <row r="2741" spans="3:3">
      <c r="C2741" s="76"/>
    </row>
    <row r="2742" spans="3:3">
      <c r="C2742" s="76"/>
    </row>
    <row r="2743" spans="3:3">
      <c r="C2743" s="76"/>
    </row>
    <row r="2744" spans="3:3">
      <c r="C2744" s="76"/>
    </row>
    <row r="2745" spans="3:3">
      <c r="C2745" s="76"/>
    </row>
    <row r="2746" spans="3:3">
      <c r="C2746" s="76"/>
    </row>
    <row r="2747" spans="3:3">
      <c r="C2747" s="76"/>
    </row>
    <row r="2748" spans="3:3">
      <c r="C2748" s="76"/>
    </row>
    <row r="2749" spans="3:3">
      <c r="C2749" s="76"/>
    </row>
    <row r="2750" spans="3:3">
      <c r="C2750" s="76"/>
    </row>
    <row r="2751" spans="3:3">
      <c r="C2751" s="76"/>
    </row>
    <row r="2752" spans="3:3">
      <c r="C2752" s="76"/>
    </row>
    <row r="2753" spans="3:3">
      <c r="C2753" s="76"/>
    </row>
    <row r="2754" spans="3:3">
      <c r="C2754" s="76"/>
    </row>
    <row r="2755" spans="3:3">
      <c r="C2755" s="76"/>
    </row>
    <row r="2756" spans="3:3">
      <c r="C2756" s="76"/>
    </row>
    <row r="2757" spans="3:3">
      <c r="C2757" s="76"/>
    </row>
    <row r="2758" spans="3:3">
      <c r="C2758" s="76"/>
    </row>
    <row r="2759" spans="3:3">
      <c r="C2759" s="76"/>
    </row>
    <row r="2760" spans="3:3">
      <c r="C2760" s="76"/>
    </row>
    <row r="2761" spans="3:3">
      <c r="C2761" s="76"/>
    </row>
    <row r="2762" spans="3:3">
      <c r="C2762" s="76"/>
    </row>
    <row r="2763" spans="3:3">
      <c r="C2763" s="76"/>
    </row>
    <row r="2764" spans="3:3">
      <c r="C2764" s="76"/>
    </row>
    <row r="2765" spans="3:3">
      <c r="C2765" s="76"/>
    </row>
    <row r="2766" spans="3:3">
      <c r="C2766" s="76"/>
    </row>
    <row r="2767" spans="3:3">
      <c r="C2767" s="76"/>
    </row>
    <row r="2768" spans="3:3">
      <c r="C2768" s="76"/>
    </row>
    <row r="2769" spans="3:3">
      <c r="C2769" s="76"/>
    </row>
    <row r="2770" spans="3:3">
      <c r="C2770" s="76"/>
    </row>
    <row r="2771" spans="3:3">
      <c r="C2771" s="76"/>
    </row>
    <row r="2772" spans="3:3">
      <c r="C2772" s="76"/>
    </row>
    <row r="2773" spans="3:3">
      <c r="C2773" s="76"/>
    </row>
    <row r="2774" spans="3:3">
      <c r="C2774" s="76"/>
    </row>
    <row r="2775" spans="3:3">
      <c r="C2775" s="76"/>
    </row>
    <row r="2776" spans="3:3">
      <c r="C2776" s="76"/>
    </row>
    <row r="2777" spans="3:3">
      <c r="C2777" s="76"/>
    </row>
    <row r="2778" spans="3:3">
      <c r="C2778" s="76"/>
    </row>
    <row r="2779" spans="3:3">
      <c r="C2779" s="76"/>
    </row>
    <row r="2780" spans="3:3">
      <c r="C2780" s="76"/>
    </row>
    <row r="2781" spans="3:3">
      <c r="C2781" s="76"/>
    </row>
    <row r="2782" spans="3:3">
      <c r="C2782" s="76"/>
    </row>
    <row r="2783" spans="3:3">
      <c r="C2783" s="76"/>
    </row>
    <row r="2784" spans="3:3">
      <c r="C2784" s="76"/>
    </row>
    <row r="2785" spans="3:3">
      <c r="C2785" s="76"/>
    </row>
    <row r="2786" spans="3:3">
      <c r="C2786" s="76"/>
    </row>
    <row r="2787" spans="3:3">
      <c r="C2787" s="76"/>
    </row>
    <row r="2788" spans="3:3">
      <c r="C2788" s="76"/>
    </row>
    <row r="2789" spans="3:3">
      <c r="C2789" s="76"/>
    </row>
    <row r="2790" spans="3:3">
      <c r="C2790" s="76"/>
    </row>
    <row r="2791" spans="3:3">
      <c r="C2791" s="76"/>
    </row>
    <row r="2792" spans="3:3">
      <c r="C2792" s="76"/>
    </row>
    <row r="2793" spans="3:3">
      <c r="C2793" s="76"/>
    </row>
    <row r="2794" spans="3:3">
      <c r="C2794" s="76"/>
    </row>
    <row r="2795" spans="3:3">
      <c r="C2795" s="76"/>
    </row>
    <row r="2796" spans="3:3">
      <c r="C2796" s="76"/>
    </row>
    <row r="2797" spans="3:3">
      <c r="C2797" s="76"/>
    </row>
    <row r="2798" spans="3:3">
      <c r="C2798" s="76"/>
    </row>
    <row r="2799" spans="3:3">
      <c r="C2799" s="76"/>
    </row>
    <row r="2800" spans="3:3">
      <c r="C2800" s="76"/>
    </row>
    <row r="2801" spans="3:3">
      <c r="C2801" s="76"/>
    </row>
    <row r="2802" spans="3:3">
      <c r="C2802" s="76"/>
    </row>
    <row r="2803" spans="3:3">
      <c r="C2803" s="76"/>
    </row>
    <row r="2804" spans="3:3">
      <c r="C2804" s="76"/>
    </row>
    <row r="2805" spans="3:3">
      <c r="C2805" s="76"/>
    </row>
    <row r="2806" spans="3:3">
      <c r="C2806" s="76"/>
    </row>
    <row r="2807" spans="3:3">
      <c r="C2807" s="76"/>
    </row>
    <row r="2808" spans="3:3">
      <c r="C2808" s="76"/>
    </row>
    <row r="2809" spans="3:3">
      <c r="C2809" s="76"/>
    </row>
    <row r="2810" spans="3:3">
      <c r="C2810" s="76"/>
    </row>
    <row r="2811" spans="3:3">
      <c r="C2811" s="76"/>
    </row>
    <row r="2812" spans="3:3">
      <c r="C2812" s="76"/>
    </row>
    <row r="2813" spans="3:3">
      <c r="C2813" s="76"/>
    </row>
    <row r="2814" spans="3:3">
      <c r="C2814" s="76"/>
    </row>
    <row r="2815" spans="3:3">
      <c r="C2815" s="76"/>
    </row>
    <row r="2816" spans="3:3">
      <c r="C2816" s="76"/>
    </row>
    <row r="2817" spans="3:3">
      <c r="C2817" s="76"/>
    </row>
    <row r="2818" spans="3:3">
      <c r="C2818" s="76"/>
    </row>
    <row r="2819" spans="3:3">
      <c r="C2819" s="76"/>
    </row>
    <row r="2820" spans="3:3">
      <c r="C2820" s="76"/>
    </row>
    <row r="2821" spans="3:3">
      <c r="C2821" s="76"/>
    </row>
    <row r="2822" spans="3:3">
      <c r="C2822" s="76"/>
    </row>
    <row r="2823" spans="3:3">
      <c r="C2823" s="76"/>
    </row>
    <row r="2824" spans="3:3">
      <c r="C2824" s="76"/>
    </row>
    <row r="2825" spans="3:3">
      <c r="C2825" s="76"/>
    </row>
    <row r="2826" spans="3:3">
      <c r="C2826" s="76"/>
    </row>
    <row r="2827" spans="3:3">
      <c r="C2827" s="76"/>
    </row>
    <row r="2828" spans="3:3">
      <c r="C2828" s="76"/>
    </row>
    <row r="2829" spans="3:3">
      <c r="C2829" s="76"/>
    </row>
    <row r="2830" spans="3:3">
      <c r="C2830" s="76"/>
    </row>
    <row r="2831" spans="3:3">
      <c r="C2831" s="76"/>
    </row>
    <row r="2832" spans="3:3">
      <c r="C2832" s="76"/>
    </row>
    <row r="2833" spans="3:3">
      <c r="C2833" s="76"/>
    </row>
    <row r="2834" spans="3:3">
      <c r="C2834" s="76"/>
    </row>
    <row r="2835" spans="3:3">
      <c r="C2835" s="76"/>
    </row>
    <row r="2836" spans="3:3">
      <c r="C2836" s="76"/>
    </row>
    <row r="2837" spans="3:3">
      <c r="C2837" s="76"/>
    </row>
    <row r="2838" spans="3:3">
      <c r="C2838" s="76"/>
    </row>
    <row r="2839" spans="3:3">
      <c r="C2839" s="76"/>
    </row>
    <row r="2840" spans="3:3">
      <c r="C2840" s="76"/>
    </row>
    <row r="2841" spans="3:3">
      <c r="C2841" s="76"/>
    </row>
    <row r="2842" spans="3:3">
      <c r="C2842" s="76"/>
    </row>
    <row r="2843" spans="3:3">
      <c r="C2843" s="76"/>
    </row>
    <row r="2844" spans="3:3">
      <c r="C2844" s="76"/>
    </row>
    <row r="2845" spans="3:3">
      <c r="C2845" s="76"/>
    </row>
    <row r="2846" spans="3:3">
      <c r="C2846" s="76"/>
    </row>
    <row r="2847" spans="3:3">
      <c r="C2847" s="76"/>
    </row>
    <row r="2848" spans="3:3">
      <c r="C2848" s="76"/>
    </row>
    <row r="2849" spans="3:3">
      <c r="C2849" s="76"/>
    </row>
    <row r="2850" spans="3:3">
      <c r="C2850" s="76"/>
    </row>
    <row r="2851" spans="3:3">
      <c r="C2851" s="76"/>
    </row>
    <row r="2852" spans="3:3">
      <c r="C2852" s="76"/>
    </row>
    <row r="2853" spans="3:3">
      <c r="C2853" s="76"/>
    </row>
    <row r="2854" spans="3:3">
      <c r="C2854" s="76"/>
    </row>
    <row r="2855" spans="3:3">
      <c r="C2855" s="76"/>
    </row>
    <row r="2856" spans="3:3">
      <c r="C2856" s="76"/>
    </row>
    <row r="2857" spans="3:3">
      <c r="C2857" s="76"/>
    </row>
    <row r="2858" spans="3:3">
      <c r="C2858" s="76"/>
    </row>
    <row r="2859" spans="3:3">
      <c r="C2859" s="76"/>
    </row>
    <row r="2860" spans="3:3">
      <c r="C2860" s="76"/>
    </row>
    <row r="2861" spans="3:3">
      <c r="C2861" s="76"/>
    </row>
    <row r="2862" spans="3:3">
      <c r="C2862" s="76"/>
    </row>
    <row r="2863" spans="3:3">
      <c r="C2863" s="76"/>
    </row>
    <row r="2864" spans="3:3">
      <c r="C2864" s="76"/>
    </row>
    <row r="2865" spans="3:3">
      <c r="C2865" s="76"/>
    </row>
    <row r="2866" spans="3:3">
      <c r="C2866" s="76"/>
    </row>
    <row r="2867" spans="3:3">
      <c r="C2867" s="76"/>
    </row>
    <row r="2868" spans="3:3">
      <c r="C2868" s="76"/>
    </row>
    <row r="2869" spans="3:3">
      <c r="C2869" s="76"/>
    </row>
    <row r="2870" spans="3:3">
      <c r="C2870" s="76"/>
    </row>
    <row r="2871" spans="3:3">
      <c r="C2871" s="76"/>
    </row>
    <row r="2872" spans="3:3">
      <c r="C2872" s="76"/>
    </row>
    <row r="2873" spans="3:3">
      <c r="C2873" s="76"/>
    </row>
    <row r="2874" spans="3:3">
      <c r="C2874" s="76"/>
    </row>
    <row r="2875" spans="3:3">
      <c r="C2875" s="76"/>
    </row>
    <row r="2876" spans="3:3">
      <c r="C2876" s="76"/>
    </row>
    <row r="2877" spans="3:3">
      <c r="C2877" s="76"/>
    </row>
    <row r="2878" spans="3:3">
      <c r="C2878" s="76"/>
    </row>
    <row r="2879" spans="3:3">
      <c r="C2879" s="76"/>
    </row>
    <row r="2880" spans="3:3">
      <c r="C2880" s="76"/>
    </row>
    <row r="2881" spans="3:3">
      <c r="C2881" s="76"/>
    </row>
    <row r="2882" spans="3:3">
      <c r="C2882" s="76"/>
    </row>
    <row r="2883" spans="3:3">
      <c r="C2883" s="76"/>
    </row>
    <row r="2884" spans="3:3">
      <c r="C2884" s="76"/>
    </row>
    <row r="2885" spans="3:3">
      <c r="C2885" s="76"/>
    </row>
    <row r="2886" spans="3:3">
      <c r="C2886" s="76"/>
    </row>
    <row r="2887" spans="3:3">
      <c r="C2887" s="76"/>
    </row>
    <row r="2888" spans="3:3">
      <c r="C2888" s="76"/>
    </row>
    <row r="2889" spans="3:3">
      <c r="C2889" s="76"/>
    </row>
    <row r="2890" spans="3:3">
      <c r="C2890" s="76"/>
    </row>
    <row r="2891" spans="3:3">
      <c r="C2891" s="76"/>
    </row>
    <row r="2892" spans="3:3">
      <c r="C2892" s="76"/>
    </row>
    <row r="2893" spans="3:3">
      <c r="C2893" s="76"/>
    </row>
    <row r="2894" spans="3:3">
      <c r="C2894" s="76"/>
    </row>
    <row r="2895" spans="3:3">
      <c r="C2895" s="76"/>
    </row>
    <row r="2896" spans="3:3">
      <c r="C2896" s="76"/>
    </row>
    <row r="2897" spans="3:3">
      <c r="C2897" s="76"/>
    </row>
    <row r="2898" spans="3:3">
      <c r="C2898" s="76"/>
    </row>
    <row r="2899" spans="3:3">
      <c r="C2899" s="76"/>
    </row>
    <row r="2900" spans="3:3">
      <c r="C2900" s="76"/>
    </row>
    <row r="2901" spans="3:3">
      <c r="C2901" s="76"/>
    </row>
    <row r="2902" spans="3:3">
      <c r="C2902" s="76"/>
    </row>
    <row r="2903" spans="3:3">
      <c r="C2903" s="76"/>
    </row>
    <row r="2904" spans="3:3">
      <c r="C2904" s="76"/>
    </row>
    <row r="2905" spans="3:3">
      <c r="C2905" s="76"/>
    </row>
    <row r="2906" spans="3:3">
      <c r="C2906" s="76"/>
    </row>
    <row r="2907" spans="3:3">
      <c r="C2907" s="76"/>
    </row>
    <row r="2908" spans="3:3">
      <c r="C2908" s="76"/>
    </row>
    <row r="2909" spans="3:3">
      <c r="C2909" s="76"/>
    </row>
    <row r="2910" spans="3:3">
      <c r="C2910" s="76"/>
    </row>
    <row r="2911" spans="3:3">
      <c r="C2911" s="76"/>
    </row>
    <row r="2912" spans="3:3">
      <c r="C2912" s="76"/>
    </row>
    <row r="2913" spans="3:3">
      <c r="C2913" s="76"/>
    </row>
    <row r="2914" spans="3:3">
      <c r="C2914" s="76"/>
    </row>
    <row r="2915" spans="3:3">
      <c r="C2915" s="76"/>
    </row>
    <row r="2916" spans="3:3">
      <c r="C2916" s="76"/>
    </row>
    <row r="2917" spans="3:3">
      <c r="C2917" s="76"/>
    </row>
    <row r="2918" spans="3:3">
      <c r="C2918" s="76"/>
    </row>
    <row r="2919" spans="3:3">
      <c r="C2919" s="76"/>
    </row>
    <row r="2920" spans="3:3">
      <c r="C2920" s="76"/>
    </row>
    <row r="2921" spans="3:3">
      <c r="C2921" s="76"/>
    </row>
    <row r="2922" spans="3:3">
      <c r="C2922" s="76"/>
    </row>
    <row r="2923" spans="3:3">
      <c r="C2923" s="76"/>
    </row>
    <row r="2924" spans="3:3">
      <c r="C2924" s="76"/>
    </row>
    <row r="2925" spans="3:3">
      <c r="C2925" s="76"/>
    </row>
    <row r="2926" spans="3:3">
      <c r="C2926" s="76"/>
    </row>
    <row r="2927" spans="3:3">
      <c r="C2927" s="76"/>
    </row>
    <row r="2928" spans="3:3">
      <c r="C2928" s="76"/>
    </row>
    <row r="2929" spans="3:3">
      <c r="C2929" s="76"/>
    </row>
    <row r="2930" spans="3:3">
      <c r="C2930" s="76"/>
    </row>
    <row r="2931" spans="3:3">
      <c r="C2931" s="76"/>
    </row>
    <row r="2932" spans="3:3">
      <c r="C2932" s="76"/>
    </row>
    <row r="2933" spans="3:3">
      <c r="C2933" s="76"/>
    </row>
    <row r="2934" spans="3:3">
      <c r="C2934" s="76"/>
    </row>
    <row r="2935" spans="3:3">
      <c r="C2935" s="76"/>
    </row>
    <row r="2936" spans="3:3">
      <c r="C2936" s="76"/>
    </row>
    <row r="2937" spans="3:3">
      <c r="C2937" s="76"/>
    </row>
    <row r="2938" spans="3:3">
      <c r="C2938" s="76"/>
    </row>
    <row r="2939" spans="3:3">
      <c r="C2939" s="76"/>
    </row>
    <row r="2940" spans="3:3">
      <c r="C2940" s="76"/>
    </row>
    <row r="2941" spans="3:3">
      <c r="C2941" s="76"/>
    </row>
    <row r="2942" spans="3:3">
      <c r="C2942" s="76"/>
    </row>
    <row r="2943" spans="3:3">
      <c r="C2943" s="76"/>
    </row>
    <row r="2944" spans="3:3">
      <c r="C2944" s="76"/>
    </row>
    <row r="2945" spans="3:3">
      <c r="C2945" s="76"/>
    </row>
    <row r="2946" spans="3:3">
      <c r="C2946" s="76"/>
    </row>
    <row r="2947" spans="3:3">
      <c r="C2947" s="76"/>
    </row>
    <row r="2948" spans="3:3">
      <c r="C2948" s="76"/>
    </row>
    <row r="2949" spans="3:3">
      <c r="C2949" s="76"/>
    </row>
    <row r="2950" spans="3:3">
      <c r="C2950" s="76"/>
    </row>
    <row r="2951" spans="3:3">
      <c r="C2951" s="76"/>
    </row>
    <row r="2952" spans="3:3">
      <c r="C2952" s="76"/>
    </row>
    <row r="2953" spans="3:3">
      <c r="C2953" s="76"/>
    </row>
    <row r="2954" spans="3:3">
      <c r="C2954" s="76"/>
    </row>
    <row r="2955" spans="3:3">
      <c r="C2955" s="76"/>
    </row>
    <row r="2956" spans="3:3">
      <c r="C2956" s="76"/>
    </row>
    <row r="2957" spans="3:3">
      <c r="C2957" s="76"/>
    </row>
    <row r="2958" spans="3:3">
      <c r="C2958" s="76"/>
    </row>
    <row r="2959" spans="3:3">
      <c r="C2959" s="76"/>
    </row>
    <row r="2960" spans="3:3">
      <c r="C2960" s="76"/>
    </row>
    <row r="2961" spans="3:3">
      <c r="C2961" s="76"/>
    </row>
    <row r="2962" spans="3:3">
      <c r="C2962" s="76"/>
    </row>
    <row r="2963" spans="3:3">
      <c r="C2963" s="76"/>
    </row>
    <row r="2964" spans="3:3">
      <c r="C2964" s="76"/>
    </row>
    <row r="2965" spans="3:3">
      <c r="C2965" s="76"/>
    </row>
    <row r="2966" spans="3:3">
      <c r="C2966" s="76"/>
    </row>
    <row r="2967" spans="3:3">
      <c r="C2967" s="76"/>
    </row>
    <row r="2968" spans="3:3">
      <c r="C2968" s="76"/>
    </row>
    <row r="2969" spans="3:3">
      <c r="C2969" s="76"/>
    </row>
    <row r="2970" spans="3:3">
      <c r="C2970" s="76"/>
    </row>
    <row r="2971" spans="3:3">
      <c r="C2971" s="76"/>
    </row>
    <row r="2972" spans="3:3">
      <c r="C2972" s="76"/>
    </row>
    <row r="2973" spans="3:3">
      <c r="C2973" s="76"/>
    </row>
    <row r="2974" spans="3:3">
      <c r="C2974" s="76"/>
    </row>
    <row r="2975" spans="3:3">
      <c r="C2975" s="76"/>
    </row>
    <row r="2976" spans="3:3">
      <c r="C2976" s="76"/>
    </row>
    <row r="2977" spans="3:3">
      <c r="C2977" s="76"/>
    </row>
    <row r="2978" spans="3:3">
      <c r="C2978" s="76"/>
    </row>
    <row r="2979" spans="3:3">
      <c r="C2979" s="76"/>
    </row>
    <row r="2980" spans="3:3">
      <c r="C2980" s="76"/>
    </row>
    <row r="2981" spans="3:3">
      <c r="C2981" s="76"/>
    </row>
    <row r="2982" spans="3:3">
      <c r="C2982" s="76"/>
    </row>
    <row r="2983" spans="3:3">
      <c r="C2983" s="76"/>
    </row>
    <row r="2984" spans="3:3">
      <c r="C2984" s="76"/>
    </row>
    <row r="2985" spans="3:3">
      <c r="C2985" s="76"/>
    </row>
    <row r="2986" spans="3:3">
      <c r="C2986" s="76"/>
    </row>
    <row r="2987" spans="3:3">
      <c r="C2987" s="76"/>
    </row>
    <row r="2988" spans="3:3">
      <c r="C2988" s="76"/>
    </row>
    <row r="2989" spans="3:3">
      <c r="C2989" s="76"/>
    </row>
    <row r="2990" spans="3:3">
      <c r="C2990" s="76"/>
    </row>
    <row r="2991" spans="3:3">
      <c r="C2991" s="76"/>
    </row>
    <row r="2992" spans="3:3">
      <c r="C2992" s="76"/>
    </row>
    <row r="2993" spans="3:3">
      <c r="C2993" s="76"/>
    </row>
    <row r="2994" spans="3:3">
      <c r="C2994" s="76"/>
    </row>
    <row r="2995" spans="3:3">
      <c r="C2995" s="76"/>
    </row>
    <row r="2996" spans="3:3">
      <c r="C2996" s="76"/>
    </row>
    <row r="2997" spans="3:3">
      <c r="C2997" s="76"/>
    </row>
    <row r="2998" spans="3:3">
      <c r="C2998" s="76"/>
    </row>
    <row r="2999" spans="3:3">
      <c r="C2999" s="76"/>
    </row>
    <row r="3000" spans="3:3">
      <c r="C3000" s="76"/>
    </row>
    <row r="3001" spans="3:3">
      <c r="C3001" s="76"/>
    </row>
    <row r="3002" spans="3:3">
      <c r="C3002" s="76"/>
    </row>
    <row r="3003" spans="3:3">
      <c r="C3003" s="76"/>
    </row>
    <row r="3004" spans="3:3">
      <c r="C3004" s="76"/>
    </row>
    <row r="3005" spans="3:3">
      <c r="C3005" s="76"/>
    </row>
    <row r="3006" spans="3:3">
      <c r="C3006" s="76"/>
    </row>
    <row r="3007" spans="3:3">
      <c r="C3007" s="76"/>
    </row>
    <row r="3008" spans="3:3">
      <c r="C3008" s="76"/>
    </row>
    <row r="3009" spans="3:3">
      <c r="C3009" s="76"/>
    </row>
    <row r="3010" spans="3:3">
      <c r="C3010" s="76"/>
    </row>
    <row r="3011" spans="3:3">
      <c r="C3011" s="76"/>
    </row>
    <row r="3012" spans="3:3">
      <c r="C3012" s="76"/>
    </row>
    <row r="3013" spans="3:3">
      <c r="C3013" s="76"/>
    </row>
    <row r="3014" spans="3:3">
      <c r="C3014" s="76"/>
    </row>
    <row r="3015" spans="3:3">
      <c r="C3015" s="76"/>
    </row>
    <row r="3016" spans="3:3">
      <c r="C3016" s="76"/>
    </row>
    <row r="3017" spans="3:3">
      <c r="C3017" s="76"/>
    </row>
    <row r="3018" spans="3:3">
      <c r="C3018" s="76"/>
    </row>
    <row r="3019" spans="3:3">
      <c r="C3019" s="76"/>
    </row>
    <row r="3020" spans="3:3">
      <c r="C3020" s="76"/>
    </row>
    <row r="3021" spans="3:3">
      <c r="C3021" s="76"/>
    </row>
    <row r="3022" spans="3:3">
      <c r="C3022" s="76"/>
    </row>
    <row r="3023" spans="3:3">
      <c r="C3023" s="76"/>
    </row>
    <row r="3024" spans="3:3">
      <c r="C3024" s="76"/>
    </row>
    <row r="3025" spans="3:3">
      <c r="C3025" s="76"/>
    </row>
    <row r="3026" spans="3:3">
      <c r="C3026" s="76"/>
    </row>
    <row r="3027" spans="3:3">
      <c r="C3027" s="76"/>
    </row>
    <row r="3028" spans="3:3">
      <c r="C3028" s="76"/>
    </row>
    <row r="3029" spans="3:3">
      <c r="C3029" s="76"/>
    </row>
    <row r="3030" spans="3:3">
      <c r="C3030" s="76"/>
    </row>
    <row r="3031" spans="3:3">
      <c r="C3031" s="76"/>
    </row>
    <row r="3032" spans="3:3">
      <c r="C3032" s="76"/>
    </row>
    <row r="3033" spans="3:3">
      <c r="C3033" s="76"/>
    </row>
    <row r="3034" spans="3:3">
      <c r="C3034" s="76"/>
    </row>
    <row r="3035" spans="3:3">
      <c r="C3035" s="76"/>
    </row>
    <row r="3036" spans="3:3">
      <c r="C3036" s="76"/>
    </row>
    <row r="3037" spans="3:3">
      <c r="C3037" s="76"/>
    </row>
    <row r="3038" spans="3:3">
      <c r="C3038" s="76"/>
    </row>
    <row r="3039" spans="3:3">
      <c r="C3039" s="76"/>
    </row>
    <row r="3040" spans="3:3">
      <c r="C3040" s="76"/>
    </row>
    <row r="3041" spans="3:3">
      <c r="C3041" s="76"/>
    </row>
    <row r="3042" spans="3:3">
      <c r="C3042" s="76"/>
    </row>
    <row r="3043" spans="3:3">
      <c r="C3043" s="76"/>
    </row>
    <row r="3044" spans="3:3">
      <c r="C3044" s="76"/>
    </row>
    <row r="3045" spans="3:3">
      <c r="C3045" s="76"/>
    </row>
    <row r="3046" spans="3:3">
      <c r="C3046" s="76"/>
    </row>
    <row r="3047" spans="3:3">
      <c r="C3047" s="76"/>
    </row>
    <row r="3048" spans="3:3">
      <c r="C3048" s="76"/>
    </row>
    <row r="3049" spans="3:3">
      <c r="C3049" s="76"/>
    </row>
    <row r="3050" spans="3:3">
      <c r="C3050" s="76"/>
    </row>
    <row r="3051" spans="3:3">
      <c r="C3051" s="76"/>
    </row>
    <row r="3052" spans="3:3">
      <c r="C3052" s="76"/>
    </row>
    <row r="3053" spans="3:3">
      <c r="C3053" s="76"/>
    </row>
    <row r="3054" spans="3:3">
      <c r="C3054" s="76"/>
    </row>
    <row r="3055" spans="3:3">
      <c r="C3055" s="76"/>
    </row>
    <row r="3056" spans="3:3">
      <c r="C3056" s="76"/>
    </row>
    <row r="3057" spans="3:3">
      <c r="C3057" s="76"/>
    </row>
    <row r="3058" spans="3:3">
      <c r="C3058" s="76"/>
    </row>
    <row r="3059" spans="3:3">
      <c r="C3059" s="76"/>
    </row>
    <row r="3060" spans="3:3">
      <c r="C3060" s="76"/>
    </row>
    <row r="3061" spans="3:3">
      <c r="C3061" s="76"/>
    </row>
    <row r="3062" spans="3:3">
      <c r="C3062" s="76"/>
    </row>
    <row r="3063" spans="3:3">
      <c r="C3063" s="76"/>
    </row>
    <row r="3064" spans="3:3">
      <c r="C3064" s="76"/>
    </row>
    <row r="3065" spans="3:3">
      <c r="C3065" s="76"/>
    </row>
    <row r="3066" spans="3:3">
      <c r="C3066" s="76"/>
    </row>
    <row r="3067" spans="3:3">
      <c r="C3067" s="76"/>
    </row>
    <row r="3068" spans="3:3">
      <c r="C3068" s="76"/>
    </row>
    <row r="3069" spans="3:3">
      <c r="C3069" s="76"/>
    </row>
    <row r="3070" spans="3:3">
      <c r="C3070" s="76"/>
    </row>
    <row r="3071" spans="3:3">
      <c r="C3071" s="76"/>
    </row>
    <row r="3072" spans="3:3">
      <c r="C3072" s="76"/>
    </row>
    <row r="3073" spans="3:3">
      <c r="C3073" s="76"/>
    </row>
    <row r="3074" spans="3:3">
      <c r="C3074" s="76"/>
    </row>
    <row r="3075" spans="3:3">
      <c r="C3075" s="76"/>
    </row>
    <row r="3076" spans="3:3">
      <c r="C3076" s="76"/>
    </row>
    <row r="3077" spans="3:3">
      <c r="C3077" s="76"/>
    </row>
    <row r="3078" spans="3:3">
      <c r="C3078" s="76"/>
    </row>
    <row r="3079" spans="3:3">
      <c r="C3079" s="76"/>
    </row>
    <row r="3080" spans="3:3">
      <c r="C3080" s="76"/>
    </row>
    <row r="3081" spans="3:3">
      <c r="C3081" s="76"/>
    </row>
    <row r="3082" spans="3:3">
      <c r="C3082" s="76"/>
    </row>
    <row r="3083" spans="3:3">
      <c r="C3083" s="76"/>
    </row>
    <row r="3084" spans="3:3">
      <c r="C3084" s="76"/>
    </row>
    <row r="3085" spans="3:3">
      <c r="C3085" s="76"/>
    </row>
    <row r="3086" spans="3:3">
      <c r="C3086" s="76"/>
    </row>
    <row r="3087" spans="3:3">
      <c r="C3087" s="76"/>
    </row>
    <row r="3088" spans="3:3">
      <c r="C3088" s="76"/>
    </row>
    <row r="3089" spans="3:3">
      <c r="C3089" s="76"/>
    </row>
    <row r="3090" spans="3:3">
      <c r="C3090" s="76"/>
    </row>
    <row r="3091" spans="3:3">
      <c r="C3091" s="76"/>
    </row>
    <row r="3092" spans="3:3">
      <c r="C3092" s="76"/>
    </row>
    <row r="3093" spans="3:3">
      <c r="C3093" s="76"/>
    </row>
    <row r="3094" spans="3:3">
      <c r="C3094" s="76"/>
    </row>
    <row r="3095" spans="3:3">
      <c r="C3095" s="76"/>
    </row>
    <row r="3096" spans="3:3">
      <c r="C3096" s="76"/>
    </row>
    <row r="3097" spans="3:3">
      <c r="C3097" s="76"/>
    </row>
    <row r="3098" spans="3:3">
      <c r="C3098" s="76"/>
    </row>
    <row r="3099" spans="3:3">
      <c r="C3099" s="76"/>
    </row>
    <row r="3100" spans="3:3">
      <c r="C3100" s="76"/>
    </row>
    <row r="3101" spans="3:3">
      <c r="C3101" s="76"/>
    </row>
    <row r="3102" spans="3:3">
      <c r="C3102" s="76"/>
    </row>
    <row r="3103" spans="3:3">
      <c r="C3103" s="76"/>
    </row>
    <row r="3104" spans="3:3">
      <c r="C3104" s="76"/>
    </row>
    <row r="3105" spans="3:3">
      <c r="C3105" s="76"/>
    </row>
    <row r="3106" spans="3:3">
      <c r="C3106" s="76"/>
    </row>
    <row r="3107" spans="3:3">
      <c r="C3107" s="76"/>
    </row>
    <row r="3108" spans="3:3">
      <c r="C3108" s="76"/>
    </row>
    <row r="3109" spans="3:3">
      <c r="C3109" s="76"/>
    </row>
    <row r="3110" spans="3:3">
      <c r="C3110" s="76"/>
    </row>
    <row r="3111" spans="3:3">
      <c r="C3111" s="76"/>
    </row>
    <row r="3112" spans="3:3">
      <c r="C3112" s="76"/>
    </row>
    <row r="3113" spans="3:3">
      <c r="C3113" s="76"/>
    </row>
    <row r="3114" spans="3:3">
      <c r="C3114" s="76"/>
    </row>
    <row r="3115" spans="3:3">
      <c r="C3115" s="76"/>
    </row>
    <row r="3116" spans="3:3">
      <c r="C3116" s="76"/>
    </row>
    <row r="3117" spans="3:3">
      <c r="C3117" s="76"/>
    </row>
    <row r="3118" spans="3:3">
      <c r="C3118" s="76"/>
    </row>
    <row r="3119" spans="3:3">
      <c r="C3119" s="76"/>
    </row>
    <row r="3120" spans="3:3">
      <c r="C3120" s="76"/>
    </row>
    <row r="3121" spans="3:3">
      <c r="C3121" s="76"/>
    </row>
    <row r="3122" spans="3:3">
      <c r="C3122" s="76"/>
    </row>
    <row r="3123" spans="3:3">
      <c r="C3123" s="76"/>
    </row>
    <row r="3124" spans="3:3">
      <c r="C3124" s="76"/>
    </row>
    <row r="3125" spans="3:3">
      <c r="C3125" s="76"/>
    </row>
    <row r="3126" spans="3:3">
      <c r="C3126" s="76"/>
    </row>
    <row r="3127" spans="3:3">
      <c r="C3127" s="76"/>
    </row>
    <row r="3128" spans="3:3">
      <c r="C3128" s="76"/>
    </row>
    <row r="3129" spans="3:3">
      <c r="C3129" s="76"/>
    </row>
    <row r="3130" spans="3:3">
      <c r="C3130" s="76"/>
    </row>
    <row r="3131" spans="3:3">
      <c r="C3131" s="76"/>
    </row>
    <row r="3132" spans="3:3">
      <c r="C3132" s="76"/>
    </row>
    <row r="3133" spans="3:3">
      <c r="C3133" s="76"/>
    </row>
    <row r="3134" spans="3:3">
      <c r="C3134" s="76"/>
    </row>
    <row r="3135" spans="3:3">
      <c r="C3135" s="76"/>
    </row>
    <row r="3136" spans="3:3">
      <c r="C3136" s="76"/>
    </row>
    <row r="3137" spans="3:3">
      <c r="C3137" s="76"/>
    </row>
    <row r="3138" spans="3:3">
      <c r="C3138" s="76"/>
    </row>
    <row r="3139" spans="3:3">
      <c r="C3139" s="76"/>
    </row>
    <row r="3140" spans="3:3">
      <c r="C3140" s="76"/>
    </row>
    <row r="3141" spans="3:3">
      <c r="C3141" s="76"/>
    </row>
    <row r="3142" spans="3:3">
      <c r="C3142" s="76"/>
    </row>
    <row r="3143" spans="3:3">
      <c r="C3143" s="76"/>
    </row>
    <row r="3144" spans="3:3">
      <c r="C3144" s="76"/>
    </row>
    <row r="3145" spans="3:3">
      <c r="C3145" s="76"/>
    </row>
    <row r="3146" spans="3:3">
      <c r="C3146" s="76"/>
    </row>
    <row r="3147" spans="3:3">
      <c r="C3147" s="76"/>
    </row>
    <row r="3148" spans="3:3">
      <c r="C3148" s="76"/>
    </row>
    <row r="3149" spans="3:3">
      <c r="C3149" s="76"/>
    </row>
    <row r="3150" spans="3:3">
      <c r="C3150" s="76"/>
    </row>
    <row r="3151" spans="3:3">
      <c r="C3151" s="76"/>
    </row>
    <row r="3152" spans="3:3">
      <c r="C3152" s="76"/>
    </row>
    <row r="3153" spans="3:3">
      <c r="C3153" s="76"/>
    </row>
    <row r="3154" spans="3:3">
      <c r="C3154" s="76"/>
    </row>
    <row r="3155" spans="3:3">
      <c r="C3155" s="76"/>
    </row>
    <row r="3156" spans="3:3">
      <c r="C3156" s="76"/>
    </row>
    <row r="3157" spans="3:3">
      <c r="C3157" s="76"/>
    </row>
    <row r="3158" spans="3:3">
      <c r="C3158" s="76"/>
    </row>
    <row r="3159" spans="3:3">
      <c r="C3159" s="76"/>
    </row>
    <row r="3160" spans="3:3">
      <c r="C3160" s="76"/>
    </row>
    <row r="3161" spans="3:3">
      <c r="C3161" s="76"/>
    </row>
    <row r="3162" spans="3:3">
      <c r="C3162" s="76"/>
    </row>
    <row r="3163" spans="3:3">
      <c r="C3163" s="76"/>
    </row>
    <row r="3164" spans="3:3">
      <c r="C3164" s="76"/>
    </row>
    <row r="3165" spans="3:3">
      <c r="C3165" s="76"/>
    </row>
    <row r="3166" spans="3:3">
      <c r="C3166" s="76"/>
    </row>
    <row r="3167" spans="3:3">
      <c r="C3167" s="76"/>
    </row>
    <row r="3168" spans="3:3">
      <c r="C3168" s="76"/>
    </row>
    <row r="3169" spans="3:3">
      <c r="C3169" s="76"/>
    </row>
    <row r="3170" spans="3:3">
      <c r="C3170" s="76"/>
    </row>
    <row r="3171" spans="3:3">
      <c r="C3171" s="76"/>
    </row>
    <row r="3172" spans="3:3">
      <c r="C3172" s="76"/>
    </row>
    <row r="3173" spans="3:3">
      <c r="C3173" s="76"/>
    </row>
    <row r="3174" spans="3:3">
      <c r="C3174" s="76"/>
    </row>
    <row r="3175" spans="3:3">
      <c r="C3175" s="76"/>
    </row>
    <row r="3176" spans="3:3">
      <c r="C3176" s="76"/>
    </row>
    <row r="3177" spans="3:3">
      <c r="C3177" s="76"/>
    </row>
    <row r="3178" spans="3:3">
      <c r="C3178" s="76"/>
    </row>
    <row r="3179" spans="3:3">
      <c r="C3179" s="76"/>
    </row>
    <row r="3180" spans="3:3">
      <c r="C3180" s="76"/>
    </row>
    <row r="3181" spans="3:3">
      <c r="C3181" s="76"/>
    </row>
    <row r="3182" spans="3:3">
      <c r="C3182" s="76"/>
    </row>
    <row r="3183" spans="3:3">
      <c r="C3183" s="76"/>
    </row>
    <row r="3184" spans="3:3">
      <c r="C3184" s="76"/>
    </row>
    <row r="3185" spans="3:3">
      <c r="C3185" s="76"/>
    </row>
    <row r="3186" spans="3:3">
      <c r="C3186" s="76"/>
    </row>
    <row r="3187" spans="3:3">
      <c r="C3187" s="76"/>
    </row>
    <row r="3188" spans="3:3">
      <c r="C3188" s="76"/>
    </row>
    <row r="3189" spans="3:3">
      <c r="C3189" s="76"/>
    </row>
    <row r="3190" spans="3:3">
      <c r="C3190" s="76"/>
    </row>
    <row r="3191" spans="3:3">
      <c r="C3191" s="76"/>
    </row>
    <row r="3192" spans="3:3">
      <c r="C3192" s="76"/>
    </row>
    <row r="3193" spans="3:3">
      <c r="C3193" s="76"/>
    </row>
    <row r="3194" spans="3:3">
      <c r="C3194" s="76"/>
    </row>
    <row r="3195" spans="3:3">
      <c r="C3195" s="76"/>
    </row>
    <row r="3196" spans="3:3">
      <c r="C3196" s="76"/>
    </row>
    <row r="3197" spans="3:3">
      <c r="C3197" s="76"/>
    </row>
    <row r="3198" spans="3:3">
      <c r="C3198" s="76"/>
    </row>
    <row r="3199" spans="3:3">
      <c r="C3199" s="76"/>
    </row>
    <row r="3200" spans="3:3">
      <c r="C3200" s="76"/>
    </row>
    <row r="3201" spans="3:3">
      <c r="C3201" s="76"/>
    </row>
    <row r="3202" spans="3:3">
      <c r="C3202" s="76"/>
    </row>
    <row r="3203" spans="3:3">
      <c r="C3203" s="76"/>
    </row>
    <row r="3204" spans="3:3">
      <c r="C3204" s="76"/>
    </row>
    <row r="3205" spans="3:3">
      <c r="C3205" s="76"/>
    </row>
    <row r="3206" spans="3:3">
      <c r="C3206" s="76"/>
    </row>
    <row r="3207" spans="3:3">
      <c r="C3207" s="76"/>
    </row>
    <row r="3208" spans="3:3">
      <c r="C3208" s="76"/>
    </row>
    <row r="3209" spans="3:3">
      <c r="C3209" s="76"/>
    </row>
    <row r="3210" spans="3:3">
      <c r="C3210" s="76"/>
    </row>
    <row r="3211" spans="3:3">
      <c r="C3211" s="76"/>
    </row>
    <row r="3212" spans="3:3">
      <c r="C3212" s="76"/>
    </row>
    <row r="3213" spans="3:3">
      <c r="C3213" s="76"/>
    </row>
    <row r="3214" spans="3:3">
      <c r="C3214" s="76"/>
    </row>
    <row r="3215" spans="3:3">
      <c r="C3215" s="76"/>
    </row>
    <row r="3216" spans="3:3">
      <c r="C3216" s="76"/>
    </row>
    <row r="3217" spans="3:3">
      <c r="C3217" s="76"/>
    </row>
    <row r="3218" spans="3:3">
      <c r="C3218" s="76"/>
    </row>
    <row r="3219" spans="3:3">
      <c r="C3219" s="76"/>
    </row>
    <row r="3220" spans="3:3">
      <c r="C3220" s="76"/>
    </row>
    <row r="3221" spans="3:3">
      <c r="C3221" s="76"/>
    </row>
    <row r="3222" spans="3:3">
      <c r="C3222" s="76"/>
    </row>
    <row r="3223" spans="3:3">
      <c r="C3223" s="76"/>
    </row>
    <row r="3224" spans="3:3">
      <c r="C3224" s="76"/>
    </row>
    <row r="3225" spans="3:3">
      <c r="C3225" s="76"/>
    </row>
    <row r="3226" spans="3:3">
      <c r="C3226" s="76"/>
    </row>
    <row r="3227" spans="3:3">
      <c r="C3227" s="76"/>
    </row>
    <row r="3228" spans="3:3">
      <c r="C3228" s="76"/>
    </row>
    <row r="3229" spans="3:3">
      <c r="C3229" s="76"/>
    </row>
    <row r="3230" spans="3:3">
      <c r="C3230" s="76"/>
    </row>
    <row r="3231" spans="3:3">
      <c r="C3231" s="76"/>
    </row>
    <row r="3232" spans="3:3">
      <c r="C3232" s="76"/>
    </row>
    <row r="3233" spans="3:3">
      <c r="C3233" s="76"/>
    </row>
    <row r="3234" spans="3:3">
      <c r="C3234" s="76"/>
    </row>
    <row r="3235" spans="3:3">
      <c r="C3235" s="76"/>
    </row>
    <row r="3236" spans="3:3">
      <c r="C3236" s="76"/>
    </row>
    <row r="3237" spans="3:3">
      <c r="C3237" s="76"/>
    </row>
    <row r="3238" spans="3:3">
      <c r="C3238" s="76"/>
    </row>
    <row r="3239" spans="3:3">
      <c r="C3239" s="76"/>
    </row>
    <row r="3240" spans="3:3">
      <c r="C3240" s="76"/>
    </row>
    <row r="3241" spans="3:3">
      <c r="C3241" s="76"/>
    </row>
    <row r="3242" spans="3:3">
      <c r="C3242" s="76"/>
    </row>
    <row r="3243" spans="3:3">
      <c r="C3243" s="76"/>
    </row>
    <row r="3244" spans="3:3">
      <c r="C3244" s="76"/>
    </row>
    <row r="3245" spans="3:3">
      <c r="C3245" s="76"/>
    </row>
    <row r="3246" spans="3:3">
      <c r="C3246" s="76"/>
    </row>
    <row r="3247" spans="3:3">
      <c r="C3247" s="76"/>
    </row>
    <row r="3248" spans="3:3">
      <c r="C3248" s="76"/>
    </row>
    <row r="3249" spans="3:3">
      <c r="C3249" s="76"/>
    </row>
    <row r="3250" spans="3:3">
      <c r="C3250" s="76"/>
    </row>
    <row r="3251" spans="3:3">
      <c r="C3251" s="76"/>
    </row>
    <row r="3252" spans="3:3">
      <c r="C3252" s="76"/>
    </row>
    <row r="3253" spans="3:3">
      <c r="C3253" s="76"/>
    </row>
    <row r="3254" spans="3:3">
      <c r="C3254" s="76"/>
    </row>
    <row r="3255" spans="3:3">
      <c r="C3255" s="76"/>
    </row>
    <row r="3256" spans="3:3">
      <c r="C3256" s="76"/>
    </row>
    <row r="3257" spans="3:3">
      <c r="C3257" s="76"/>
    </row>
    <row r="3258" spans="3:3">
      <c r="C3258" s="76"/>
    </row>
    <row r="3259" spans="3:3">
      <c r="C3259" s="76"/>
    </row>
    <row r="3260" spans="3:3">
      <c r="C3260" s="76"/>
    </row>
    <row r="3261" spans="3:3">
      <c r="C3261" s="76"/>
    </row>
    <row r="3262" spans="3:3">
      <c r="C3262" s="76"/>
    </row>
    <row r="3263" spans="3:3">
      <c r="C3263" s="76"/>
    </row>
    <row r="3264" spans="3:3">
      <c r="C3264" s="76"/>
    </row>
    <row r="3265" spans="3:3">
      <c r="C3265" s="76"/>
    </row>
    <row r="3266" spans="3:3">
      <c r="C3266" s="76"/>
    </row>
    <row r="3267" spans="3:3">
      <c r="C3267" s="76"/>
    </row>
    <row r="3268" spans="3:3">
      <c r="C3268" s="76"/>
    </row>
    <row r="3269" spans="3:3">
      <c r="C3269" s="76"/>
    </row>
    <row r="3270" spans="3:3">
      <c r="C3270" s="76"/>
    </row>
    <row r="3271" spans="3:3">
      <c r="C3271" s="76"/>
    </row>
    <row r="3272" spans="3:3">
      <c r="C3272" s="76"/>
    </row>
    <row r="3273" spans="3:3">
      <c r="C3273" s="76"/>
    </row>
    <row r="3274" spans="3:3">
      <c r="C3274" s="76"/>
    </row>
    <row r="3275" spans="3:3">
      <c r="C3275" s="76"/>
    </row>
    <row r="3276" spans="3:3">
      <c r="C3276" s="76"/>
    </row>
    <row r="3277" spans="3:3">
      <c r="C3277" s="76"/>
    </row>
    <row r="3278" spans="3:3">
      <c r="C3278" s="76"/>
    </row>
    <row r="3279" spans="3:3">
      <c r="C3279" s="76"/>
    </row>
    <row r="3280" spans="3:3">
      <c r="C3280" s="76"/>
    </row>
    <row r="3281" spans="3:3">
      <c r="C3281" s="76"/>
    </row>
    <row r="3282" spans="3:3">
      <c r="C3282" s="76"/>
    </row>
    <row r="3283" spans="3:3">
      <c r="C3283" s="76"/>
    </row>
    <row r="3284" spans="3:3">
      <c r="C3284" s="76"/>
    </row>
    <row r="3285" spans="3:3">
      <c r="C3285" s="76"/>
    </row>
    <row r="3286" spans="3:3">
      <c r="C3286" s="76"/>
    </row>
    <row r="3287" spans="3:3">
      <c r="C3287" s="76"/>
    </row>
    <row r="3288" spans="3:3">
      <c r="C3288" s="76"/>
    </row>
    <row r="3289" spans="3:3">
      <c r="C3289" s="76"/>
    </row>
    <row r="3290" spans="3:3">
      <c r="C3290" s="76"/>
    </row>
    <row r="3291" spans="3:3">
      <c r="C3291" s="76"/>
    </row>
    <row r="3292" spans="3:3">
      <c r="C3292" s="76"/>
    </row>
    <row r="3293" spans="3:3">
      <c r="C3293" s="76"/>
    </row>
    <row r="3294" spans="3:3">
      <c r="C3294" s="76"/>
    </row>
    <row r="3295" spans="3:3">
      <c r="C3295" s="76"/>
    </row>
    <row r="3296" spans="3:3">
      <c r="C3296" s="76"/>
    </row>
    <row r="3297" spans="3:3">
      <c r="C3297" s="76"/>
    </row>
    <row r="3298" spans="3:3">
      <c r="C3298" s="76"/>
    </row>
    <row r="3299" spans="3:3">
      <c r="C3299" s="76"/>
    </row>
    <row r="3300" spans="3:3">
      <c r="C3300" s="76"/>
    </row>
    <row r="3301" spans="3:3">
      <c r="C3301" s="76"/>
    </row>
    <row r="3302" spans="3:3">
      <c r="C3302" s="76"/>
    </row>
    <row r="3303" spans="3:3">
      <c r="C3303" s="76"/>
    </row>
    <row r="3304" spans="3:3">
      <c r="C3304" s="76"/>
    </row>
    <row r="3305" spans="3:3">
      <c r="C3305" s="76"/>
    </row>
    <row r="3306" spans="3:3">
      <c r="C3306" s="76"/>
    </row>
    <row r="3307" spans="3:3">
      <c r="C3307" s="76"/>
    </row>
    <row r="3308" spans="3:3">
      <c r="C3308" s="76"/>
    </row>
    <row r="3309" spans="3:3">
      <c r="C3309" s="76"/>
    </row>
    <row r="3310" spans="3:3">
      <c r="C3310" s="76"/>
    </row>
    <row r="3311" spans="3:3">
      <c r="C3311" s="76"/>
    </row>
    <row r="3312" spans="3:3">
      <c r="C3312" s="76"/>
    </row>
    <row r="3313" spans="3:3">
      <c r="C3313" s="76"/>
    </row>
    <row r="3314" spans="3:3">
      <c r="C3314" s="76"/>
    </row>
    <row r="3315" spans="3:3">
      <c r="C3315" s="76"/>
    </row>
    <row r="3316" spans="3:3">
      <c r="C3316" s="76"/>
    </row>
    <row r="3317" spans="3:3">
      <c r="C3317" s="76"/>
    </row>
    <row r="3318" spans="3:3">
      <c r="C3318" s="76"/>
    </row>
    <row r="3319" spans="3:3">
      <c r="C3319" s="76"/>
    </row>
    <row r="3320" spans="3:3">
      <c r="C3320" s="76"/>
    </row>
    <row r="3321" spans="3:3">
      <c r="C3321" s="76"/>
    </row>
    <row r="3322" spans="3:3">
      <c r="C3322" s="76"/>
    </row>
    <row r="3323" spans="3:3">
      <c r="C3323" s="76"/>
    </row>
    <row r="3324" spans="3:3">
      <c r="C3324" s="76"/>
    </row>
    <row r="3325" spans="3:3">
      <c r="C3325" s="76"/>
    </row>
    <row r="3326" spans="3:3">
      <c r="C3326" s="76"/>
    </row>
    <row r="3327" spans="3:3">
      <c r="C3327" s="76"/>
    </row>
    <row r="3328" spans="3:3">
      <c r="C3328" s="76"/>
    </row>
    <row r="3329" spans="3:3">
      <c r="C3329" s="76"/>
    </row>
    <row r="3330" spans="3:3">
      <c r="C3330" s="76"/>
    </row>
    <row r="3331" spans="3:3">
      <c r="C3331" s="76"/>
    </row>
    <row r="3332" spans="3:3">
      <c r="C3332" s="76"/>
    </row>
    <row r="3333" spans="3:3">
      <c r="C3333" s="76"/>
    </row>
    <row r="3334" spans="3:3">
      <c r="C3334" s="76"/>
    </row>
    <row r="3335" spans="3:3">
      <c r="C3335" s="76"/>
    </row>
    <row r="3336" spans="3:3">
      <c r="C3336" s="76"/>
    </row>
    <row r="3337" spans="3:3">
      <c r="C3337" s="76"/>
    </row>
    <row r="3338" spans="3:3">
      <c r="C3338" s="76"/>
    </row>
    <row r="3339" spans="3:3">
      <c r="C3339" s="76"/>
    </row>
    <row r="3340" spans="3:3">
      <c r="C3340" s="76"/>
    </row>
    <row r="3341" spans="3:3">
      <c r="C3341" s="76"/>
    </row>
    <row r="3342" spans="3:3">
      <c r="C3342" s="76"/>
    </row>
    <row r="3343" spans="3:3">
      <c r="C3343" s="76"/>
    </row>
    <row r="3344" spans="3:3">
      <c r="C3344" s="76"/>
    </row>
    <row r="3345" spans="3:3">
      <c r="C3345" s="76"/>
    </row>
    <row r="3346" spans="3:3">
      <c r="C3346" s="76"/>
    </row>
    <row r="3347" spans="3:3">
      <c r="C3347" s="76"/>
    </row>
    <row r="3348" spans="3:3">
      <c r="C3348" s="76"/>
    </row>
    <row r="3349" spans="3:3">
      <c r="C3349" s="76"/>
    </row>
    <row r="3350" spans="3:3">
      <c r="C3350" s="76"/>
    </row>
    <row r="3351" spans="3:3">
      <c r="C3351" s="76"/>
    </row>
    <row r="3352" spans="3:3">
      <c r="C3352" s="76"/>
    </row>
    <row r="3353" spans="3:3">
      <c r="C3353" s="76"/>
    </row>
    <row r="3354" spans="3:3">
      <c r="C3354" s="76"/>
    </row>
    <row r="3355" spans="3:3">
      <c r="C3355" s="76"/>
    </row>
    <row r="3356" spans="3:3">
      <c r="C3356" s="76"/>
    </row>
    <row r="3357" spans="3:3">
      <c r="C3357" s="76"/>
    </row>
    <row r="3358" spans="3:3">
      <c r="C3358" s="76"/>
    </row>
    <row r="3359" spans="3:3">
      <c r="C3359" s="76"/>
    </row>
    <row r="3360" spans="3:3">
      <c r="C3360" s="76"/>
    </row>
    <row r="3361" spans="3:3">
      <c r="C3361" s="76"/>
    </row>
    <row r="3362" spans="3:3">
      <c r="C3362" s="76"/>
    </row>
    <row r="3363" spans="3:3">
      <c r="C3363" s="76"/>
    </row>
    <row r="3364" spans="3:3">
      <c r="C3364" s="76"/>
    </row>
    <row r="3365" spans="3:3">
      <c r="C3365" s="76"/>
    </row>
    <row r="3366" spans="3:3">
      <c r="C3366" s="76"/>
    </row>
    <row r="3367" spans="3:3">
      <c r="C3367" s="76"/>
    </row>
    <row r="3368" spans="3:3">
      <c r="C3368" s="76"/>
    </row>
    <row r="3369" spans="3:3">
      <c r="C3369" s="76"/>
    </row>
    <row r="3370" spans="3:3">
      <c r="C3370" s="76"/>
    </row>
    <row r="3371" spans="3:3">
      <c r="C3371" s="76"/>
    </row>
    <row r="3372" spans="3:3">
      <c r="C3372" s="76"/>
    </row>
    <row r="3373" spans="3:3">
      <c r="C3373" s="76"/>
    </row>
    <row r="3374" spans="3:3">
      <c r="C3374" s="76"/>
    </row>
    <row r="3375" spans="3:3">
      <c r="C3375" s="76"/>
    </row>
    <row r="3376" spans="3:3">
      <c r="C3376" s="76"/>
    </row>
    <row r="3377" spans="3:3">
      <c r="C3377" s="76"/>
    </row>
    <row r="3378" spans="3:3">
      <c r="C3378" s="76"/>
    </row>
    <row r="3379" spans="3:3">
      <c r="C3379" s="76"/>
    </row>
    <row r="3380" spans="3:3">
      <c r="C3380" s="76"/>
    </row>
    <row r="3381" spans="3:3">
      <c r="C3381" s="76"/>
    </row>
    <row r="3382" spans="3:3">
      <c r="C3382" s="76"/>
    </row>
    <row r="3383" spans="3:3">
      <c r="C3383" s="76"/>
    </row>
    <row r="3384" spans="3:3">
      <c r="C3384" s="76"/>
    </row>
    <row r="3385" spans="3:3">
      <c r="C3385" s="76"/>
    </row>
    <row r="3386" spans="3:3">
      <c r="C3386" s="76"/>
    </row>
    <row r="3387" spans="3:3">
      <c r="C3387" s="76"/>
    </row>
    <row r="3388" spans="3:3">
      <c r="C3388" s="76"/>
    </row>
    <row r="3389" spans="3:3">
      <c r="C3389" s="76"/>
    </row>
    <row r="3390" spans="3:3">
      <c r="C3390" s="76"/>
    </row>
    <row r="3391" spans="3:3">
      <c r="C3391" s="76"/>
    </row>
    <row r="3392" spans="3:3">
      <c r="C3392" s="76"/>
    </row>
    <row r="3393" spans="3:3">
      <c r="C3393" s="76"/>
    </row>
    <row r="3394" spans="3:3">
      <c r="C3394" s="76"/>
    </row>
    <row r="3395" spans="3:3">
      <c r="C3395" s="76"/>
    </row>
    <row r="3396" spans="3:3">
      <c r="C3396" s="76"/>
    </row>
    <row r="3397" spans="3:3">
      <c r="C3397" s="76"/>
    </row>
    <row r="3398" spans="3:3">
      <c r="C3398" s="76"/>
    </row>
    <row r="3399" spans="3:3">
      <c r="C3399" s="76"/>
    </row>
    <row r="3400" spans="3:3">
      <c r="C3400" s="76"/>
    </row>
    <row r="3401" spans="3:3">
      <c r="C3401" s="76"/>
    </row>
    <row r="3402" spans="3:3">
      <c r="C3402" s="76"/>
    </row>
    <row r="3403" spans="3:3">
      <c r="C3403" s="76"/>
    </row>
    <row r="3404" spans="3:3">
      <c r="C3404" s="76"/>
    </row>
    <row r="3405" spans="3:3">
      <c r="C3405" s="76"/>
    </row>
    <row r="3406" spans="3:3">
      <c r="C3406" s="76"/>
    </row>
    <row r="3407" spans="3:3">
      <c r="C3407" s="76"/>
    </row>
    <row r="3408" spans="3:3">
      <c r="C3408" s="76"/>
    </row>
    <row r="3409" spans="3:3">
      <c r="C3409" s="76"/>
    </row>
    <row r="3410" spans="3:3">
      <c r="C3410" s="76"/>
    </row>
    <row r="3411" spans="3:3">
      <c r="C3411" s="76"/>
    </row>
    <row r="3412" spans="3:3">
      <c r="C3412" s="76"/>
    </row>
    <row r="3413" spans="3:3">
      <c r="C3413" s="76"/>
    </row>
    <row r="3414" spans="3:3">
      <c r="C3414" s="76"/>
    </row>
    <row r="3415" spans="3:3">
      <c r="C3415" s="76"/>
    </row>
    <row r="3416" spans="3:3">
      <c r="C3416" s="76"/>
    </row>
    <row r="3417" spans="3:3">
      <c r="C3417" s="76"/>
    </row>
    <row r="3418" spans="3:3">
      <c r="C3418" s="76"/>
    </row>
    <row r="3419" spans="3:3">
      <c r="C3419" s="76"/>
    </row>
    <row r="3420" spans="3:3">
      <c r="C3420" s="76"/>
    </row>
    <row r="3421" spans="3:3">
      <c r="C3421" s="76"/>
    </row>
    <row r="3422" spans="3:3">
      <c r="C3422" s="76"/>
    </row>
    <row r="3423" spans="3:3">
      <c r="C3423" s="76"/>
    </row>
    <row r="3424" spans="3:3">
      <c r="C3424" s="76"/>
    </row>
    <row r="3425" spans="3:3">
      <c r="C3425" s="76"/>
    </row>
    <row r="3426" spans="3:3">
      <c r="C3426" s="76"/>
    </row>
    <row r="3427" spans="3:3">
      <c r="C3427" s="76"/>
    </row>
    <row r="3428" spans="3:3">
      <c r="C3428" s="76"/>
    </row>
    <row r="3429" spans="3:3">
      <c r="C3429" s="76"/>
    </row>
    <row r="3430" spans="3:3">
      <c r="C3430" s="76"/>
    </row>
    <row r="3431" spans="3:3">
      <c r="C3431" s="76"/>
    </row>
    <row r="3432" spans="3:3">
      <c r="C3432" s="76"/>
    </row>
    <row r="3433" spans="3:3">
      <c r="C3433" s="76"/>
    </row>
    <row r="3434" spans="3:3">
      <c r="C3434" s="76"/>
    </row>
    <row r="3435" spans="3:3">
      <c r="C3435" s="76"/>
    </row>
    <row r="3436" spans="3:3">
      <c r="C3436" s="76"/>
    </row>
    <row r="3437" spans="3:3">
      <c r="C3437" s="76"/>
    </row>
    <row r="3438" spans="3:3">
      <c r="C3438" s="76"/>
    </row>
    <row r="3439" spans="3:3">
      <c r="C3439" s="76"/>
    </row>
    <row r="3440" spans="3:3">
      <c r="C3440" s="76"/>
    </row>
    <row r="3441" spans="3:3">
      <c r="C3441" s="76"/>
    </row>
    <row r="3442" spans="3:3">
      <c r="C3442" s="76"/>
    </row>
    <row r="3443" spans="3:3">
      <c r="C3443" s="76"/>
    </row>
    <row r="3444" spans="3:3">
      <c r="C3444" s="76"/>
    </row>
    <row r="3445" spans="3:3">
      <c r="C3445" s="76"/>
    </row>
    <row r="3446" spans="3:3">
      <c r="C3446" s="76"/>
    </row>
    <row r="3447" spans="3:3">
      <c r="C3447" s="76"/>
    </row>
    <row r="3448" spans="3:3">
      <c r="C3448" s="76"/>
    </row>
    <row r="3449" spans="3:3">
      <c r="C3449" s="76"/>
    </row>
    <row r="3450" spans="3:3">
      <c r="C3450" s="76"/>
    </row>
    <row r="3451" spans="3:3">
      <c r="C3451" s="76"/>
    </row>
    <row r="3452" spans="3:3">
      <c r="C3452" s="76"/>
    </row>
    <row r="3453" spans="3:3">
      <c r="C3453" s="76"/>
    </row>
    <row r="3454" spans="3:3">
      <c r="C3454" s="76"/>
    </row>
    <row r="3455" spans="3:3">
      <c r="C3455" s="76"/>
    </row>
    <row r="3456" spans="3:3">
      <c r="C3456" s="76"/>
    </row>
    <row r="3457" spans="3:3">
      <c r="C3457" s="76"/>
    </row>
    <row r="3458" spans="3:3">
      <c r="C3458" s="76"/>
    </row>
    <row r="3459" spans="3:3">
      <c r="C3459" s="76"/>
    </row>
    <row r="3460" spans="3:3">
      <c r="C3460" s="76"/>
    </row>
    <row r="3461" spans="3:3">
      <c r="C3461" s="76"/>
    </row>
    <row r="3462" spans="3:3">
      <c r="C3462" s="76"/>
    </row>
    <row r="3463" spans="3:3">
      <c r="C3463" s="76"/>
    </row>
    <row r="3464" spans="3:3">
      <c r="C3464" s="76"/>
    </row>
    <row r="3465" spans="3:3">
      <c r="C3465" s="76"/>
    </row>
    <row r="3466" spans="3:3">
      <c r="C3466" s="76"/>
    </row>
    <row r="3467" spans="3:3">
      <c r="C3467" s="76"/>
    </row>
    <row r="3468" spans="3:3">
      <c r="C3468" s="76"/>
    </row>
    <row r="3469" spans="3:3">
      <c r="C3469" s="76"/>
    </row>
    <row r="3470" spans="3:3">
      <c r="C3470" s="76"/>
    </row>
    <row r="3471" spans="3:3">
      <c r="C3471" s="76"/>
    </row>
    <row r="3472" spans="3:3">
      <c r="C3472" s="76"/>
    </row>
    <row r="3473" spans="3:3">
      <c r="C3473" s="76"/>
    </row>
    <row r="3474" spans="3:3">
      <c r="C3474" s="76"/>
    </row>
    <row r="3475" spans="3:3">
      <c r="C3475" s="76"/>
    </row>
    <row r="3476" spans="3:3">
      <c r="C3476" s="76"/>
    </row>
    <row r="3477" spans="3:3">
      <c r="C3477" s="76"/>
    </row>
    <row r="3478" spans="3:3">
      <c r="C3478" s="76"/>
    </row>
    <row r="3479" spans="3:3">
      <c r="C3479" s="76"/>
    </row>
    <row r="3480" spans="3:3">
      <c r="C3480" s="76"/>
    </row>
    <row r="3481" spans="3:3">
      <c r="C3481" s="76"/>
    </row>
    <row r="3482" spans="3:3">
      <c r="C3482" s="76"/>
    </row>
    <row r="3483" spans="3:3">
      <c r="C3483" s="76"/>
    </row>
    <row r="3484" spans="3:3">
      <c r="C3484" s="76"/>
    </row>
    <row r="3485" spans="3:3">
      <c r="C3485" s="76"/>
    </row>
    <row r="3486" spans="3:3">
      <c r="C3486" s="76"/>
    </row>
    <row r="3487" spans="3:3">
      <c r="C3487" s="76"/>
    </row>
    <row r="3488" spans="3:3">
      <c r="C3488" s="76"/>
    </row>
    <row r="3489" spans="3:3">
      <c r="C3489" s="76"/>
    </row>
    <row r="3490" spans="3:3">
      <c r="C3490" s="76"/>
    </row>
    <row r="3491" spans="3:3">
      <c r="C3491" s="76"/>
    </row>
    <row r="3492" spans="3:3">
      <c r="C3492" s="76"/>
    </row>
    <row r="3493" spans="3:3">
      <c r="C3493" s="76"/>
    </row>
    <row r="3494" spans="3:3">
      <c r="C3494" s="76"/>
    </row>
    <row r="3495" spans="3:3">
      <c r="C3495" s="76"/>
    </row>
    <row r="3496" spans="3:3">
      <c r="C3496" s="76"/>
    </row>
    <row r="3497" spans="3:3">
      <c r="C3497" s="76"/>
    </row>
    <row r="3498" spans="3:3">
      <c r="C3498" s="76"/>
    </row>
    <row r="3499" spans="3:3">
      <c r="C3499" s="76"/>
    </row>
    <row r="3500" spans="3:3">
      <c r="C3500" s="76"/>
    </row>
    <row r="3501" spans="3:3">
      <c r="C3501" s="76"/>
    </row>
    <row r="3502" spans="3:3">
      <c r="C3502" s="76"/>
    </row>
    <row r="3503" spans="3:3">
      <c r="C3503" s="76"/>
    </row>
    <row r="3504" spans="3:3">
      <c r="C3504" s="76"/>
    </row>
    <row r="3505" spans="3:3">
      <c r="C3505" s="76"/>
    </row>
    <row r="3506" spans="3:3">
      <c r="C3506" s="76"/>
    </row>
    <row r="3507" spans="3:3">
      <c r="C3507" s="76"/>
    </row>
    <row r="3508" spans="3:3">
      <c r="C3508" s="76"/>
    </row>
    <row r="3509" spans="3:3">
      <c r="C3509" s="76"/>
    </row>
    <row r="3510" spans="3:3">
      <c r="C3510" s="76"/>
    </row>
    <row r="3511" spans="3:3">
      <c r="C3511" s="76"/>
    </row>
    <row r="3512" spans="3:3">
      <c r="C3512" s="76"/>
    </row>
    <row r="3513" spans="3:3">
      <c r="C3513" s="76"/>
    </row>
    <row r="3514" spans="3:3">
      <c r="C3514" s="76"/>
    </row>
    <row r="3515" spans="3:3">
      <c r="C3515" s="76"/>
    </row>
    <row r="3516" spans="3:3">
      <c r="C3516" s="76"/>
    </row>
    <row r="3517" spans="3:3">
      <c r="C3517" s="76"/>
    </row>
    <row r="3518" spans="3:3">
      <c r="C3518" s="76"/>
    </row>
    <row r="3519" spans="3:3">
      <c r="C3519" s="76"/>
    </row>
    <row r="3520" spans="3:3">
      <c r="C3520" s="76"/>
    </row>
    <row r="3521" spans="3:3">
      <c r="C3521" s="76"/>
    </row>
    <row r="3522" spans="3:3">
      <c r="C3522" s="76"/>
    </row>
    <row r="3523" spans="3:3">
      <c r="C3523" s="76"/>
    </row>
    <row r="3524" spans="3:3">
      <c r="C3524" s="76"/>
    </row>
    <row r="3525" spans="3:3">
      <c r="C3525" s="76"/>
    </row>
    <row r="3526" spans="3:3">
      <c r="C3526" s="76"/>
    </row>
    <row r="3527" spans="3:3">
      <c r="C3527" s="76"/>
    </row>
    <row r="3528" spans="3:3">
      <c r="C3528" s="76"/>
    </row>
    <row r="3529" spans="3:3">
      <c r="C3529" s="76"/>
    </row>
    <row r="3530" spans="3:3">
      <c r="C3530" s="76"/>
    </row>
    <row r="3531" spans="3:3">
      <c r="C3531" s="76"/>
    </row>
    <row r="3532" spans="3:3">
      <c r="C3532" s="76"/>
    </row>
    <row r="3533" spans="3:3">
      <c r="C3533" s="76"/>
    </row>
    <row r="3534" spans="3:3">
      <c r="C3534" s="76"/>
    </row>
    <row r="3535" spans="3:3">
      <c r="C3535" s="76"/>
    </row>
    <row r="3536" spans="3:3">
      <c r="C3536" s="76"/>
    </row>
    <row r="3537" spans="3:3">
      <c r="C3537" s="76"/>
    </row>
    <row r="3538" spans="3:3">
      <c r="C3538" s="76"/>
    </row>
    <row r="3539" spans="3:3">
      <c r="C3539" s="76"/>
    </row>
    <row r="3540" spans="3:3">
      <c r="C3540" s="76"/>
    </row>
    <row r="3541" spans="3:3">
      <c r="C3541" s="76"/>
    </row>
    <row r="3542" spans="3:3">
      <c r="C3542" s="76"/>
    </row>
    <row r="3543" spans="3:3">
      <c r="C3543" s="76"/>
    </row>
    <row r="3544" spans="3:3">
      <c r="C3544" s="76"/>
    </row>
    <row r="3545" spans="3:3">
      <c r="C3545" s="76"/>
    </row>
    <row r="3546" spans="3:3">
      <c r="C3546" s="76"/>
    </row>
    <row r="3547" spans="3:3">
      <c r="C3547" s="76"/>
    </row>
    <row r="3548" spans="3:3">
      <c r="C3548" s="76"/>
    </row>
    <row r="3549" spans="3:3">
      <c r="C3549" s="76"/>
    </row>
    <row r="3550" spans="3:3">
      <c r="C3550" s="76"/>
    </row>
    <row r="3551" spans="3:3">
      <c r="C3551" s="76"/>
    </row>
    <row r="3552" spans="3:3">
      <c r="C3552" s="76"/>
    </row>
    <row r="3553" spans="3:3">
      <c r="C3553" s="76"/>
    </row>
    <row r="3554" spans="3:3">
      <c r="C3554" s="76"/>
    </row>
    <row r="3555" spans="3:3">
      <c r="C3555" s="76"/>
    </row>
    <row r="3556" spans="3:3">
      <c r="C3556" s="76"/>
    </row>
    <row r="3557" spans="3:3">
      <c r="C3557" s="76"/>
    </row>
    <row r="3558" spans="3:3">
      <c r="C3558" s="76"/>
    </row>
    <row r="3559" spans="3:3">
      <c r="C3559" s="76"/>
    </row>
    <row r="3560" spans="3:3">
      <c r="C3560" s="76"/>
    </row>
    <row r="3561" spans="3:3">
      <c r="C3561" s="76"/>
    </row>
    <row r="3562" spans="3:3">
      <c r="C3562" s="76"/>
    </row>
    <row r="3563" spans="3:3">
      <c r="C3563" s="76"/>
    </row>
    <row r="3564" spans="3:3">
      <c r="C3564" s="76"/>
    </row>
    <row r="3565" spans="3:3">
      <c r="C3565" s="76"/>
    </row>
    <row r="3566" spans="3:3">
      <c r="C3566" s="76"/>
    </row>
    <row r="3567" spans="3:3">
      <c r="C3567" s="76"/>
    </row>
    <row r="3568" spans="3:3">
      <c r="C3568" s="76"/>
    </row>
    <row r="3569" spans="3:3">
      <c r="C3569" s="76"/>
    </row>
    <row r="3570" spans="3:3">
      <c r="C3570" s="76"/>
    </row>
    <row r="3571" spans="3:3">
      <c r="C3571" s="76"/>
    </row>
    <row r="3572" spans="3:3">
      <c r="C3572" s="76"/>
    </row>
    <row r="3573" spans="3:3">
      <c r="C3573" s="76"/>
    </row>
    <row r="3574" spans="3:3">
      <c r="C3574" s="76"/>
    </row>
    <row r="3575" spans="3:3">
      <c r="C3575" s="76"/>
    </row>
    <row r="3576" spans="3:3">
      <c r="C3576" s="76"/>
    </row>
    <row r="3577" spans="3:3">
      <c r="C3577" s="76"/>
    </row>
    <row r="3578" spans="3:3">
      <c r="C3578" s="76"/>
    </row>
    <row r="3579" spans="3:3">
      <c r="C3579" s="76"/>
    </row>
    <row r="3580" spans="3:3">
      <c r="C3580" s="76"/>
    </row>
    <row r="3581" spans="3:3">
      <c r="C3581" s="76"/>
    </row>
    <row r="3582" spans="3:3">
      <c r="C3582" s="76"/>
    </row>
    <row r="3583" spans="3:3">
      <c r="C3583" s="76"/>
    </row>
    <row r="3584" spans="3:3">
      <c r="C3584" s="76"/>
    </row>
    <row r="3585" spans="3:3">
      <c r="C3585" s="76"/>
    </row>
    <row r="3586" spans="3:3">
      <c r="C3586" s="76"/>
    </row>
    <row r="3587" spans="3:3">
      <c r="C3587" s="76"/>
    </row>
    <row r="3588" spans="3:3">
      <c r="C3588" s="76"/>
    </row>
    <row r="3589" spans="3:3">
      <c r="C3589" s="76"/>
    </row>
    <row r="3590" spans="3:3">
      <c r="C3590" s="76"/>
    </row>
    <row r="3591" spans="3:3">
      <c r="C3591" s="76"/>
    </row>
    <row r="3592" spans="3:3">
      <c r="C3592" s="76"/>
    </row>
    <row r="3593" spans="3:3">
      <c r="C3593" s="76"/>
    </row>
    <row r="3594" spans="3:3">
      <c r="C3594" s="76"/>
    </row>
    <row r="3595" spans="3:3">
      <c r="C3595" s="76"/>
    </row>
    <row r="3596" spans="3:3">
      <c r="C3596" s="76"/>
    </row>
    <row r="3597" spans="3:3">
      <c r="C3597" s="76"/>
    </row>
    <row r="3598" spans="3:3">
      <c r="C3598" s="76"/>
    </row>
    <row r="3599" spans="3:3">
      <c r="C3599" s="76"/>
    </row>
    <row r="3600" spans="3:3">
      <c r="C3600" s="76"/>
    </row>
    <row r="3601" spans="3:3">
      <c r="C3601" s="76"/>
    </row>
    <row r="3602" spans="3:3">
      <c r="C3602" s="76"/>
    </row>
    <row r="3603" spans="3:3">
      <c r="C3603" s="76"/>
    </row>
    <row r="3604" spans="3:3">
      <c r="C3604" s="76"/>
    </row>
    <row r="3605" spans="3:3">
      <c r="C3605" s="76"/>
    </row>
    <row r="3606" spans="3:3">
      <c r="C3606" s="76"/>
    </row>
    <row r="3607" spans="3:3">
      <c r="C3607" s="76"/>
    </row>
    <row r="3608" spans="3:3">
      <c r="C3608" s="76"/>
    </row>
    <row r="3609" spans="3:3">
      <c r="C3609" s="76"/>
    </row>
    <row r="3610" spans="3:3">
      <c r="C3610" s="76"/>
    </row>
    <row r="3611" spans="3:3">
      <c r="C3611" s="76"/>
    </row>
    <row r="3612" spans="3:3">
      <c r="C3612" s="76"/>
    </row>
    <row r="3613" spans="3:3">
      <c r="C3613" s="76"/>
    </row>
    <row r="3614" spans="3:3">
      <c r="C3614" s="76"/>
    </row>
    <row r="3615" spans="3:3">
      <c r="C3615" s="76"/>
    </row>
    <row r="3616" spans="3:3">
      <c r="C3616" s="76"/>
    </row>
    <row r="3617" spans="3:3">
      <c r="C3617" s="76"/>
    </row>
    <row r="3618" spans="3:3">
      <c r="C3618" s="76"/>
    </row>
    <row r="3619" spans="3:3">
      <c r="C3619" s="76"/>
    </row>
    <row r="3620" spans="3:3">
      <c r="C3620" s="76"/>
    </row>
    <row r="3621" spans="3:3">
      <c r="C3621" s="76"/>
    </row>
    <row r="3622" spans="3:3">
      <c r="C3622" s="76"/>
    </row>
    <row r="3623" spans="3:3">
      <c r="C3623" s="76"/>
    </row>
    <row r="3624" spans="3:3">
      <c r="C3624" s="76"/>
    </row>
    <row r="3625" spans="3:3">
      <c r="C3625" s="76"/>
    </row>
    <row r="3626" spans="3:3">
      <c r="C3626" s="76"/>
    </row>
    <row r="3627" spans="3:3">
      <c r="C3627" s="76"/>
    </row>
    <row r="3628" spans="3:3">
      <c r="C3628" s="76"/>
    </row>
    <row r="3629" spans="3:3">
      <c r="C3629" s="76"/>
    </row>
    <row r="3630" spans="3:3">
      <c r="C3630" s="76"/>
    </row>
    <row r="3631" spans="3:3">
      <c r="C3631" s="76"/>
    </row>
    <row r="3632" spans="3:3">
      <c r="C3632" s="76"/>
    </row>
    <row r="3633" spans="3:3">
      <c r="C3633" s="76"/>
    </row>
    <row r="3634" spans="3:3">
      <c r="C3634" s="76"/>
    </row>
    <row r="3635" spans="3:3">
      <c r="C3635" s="76"/>
    </row>
    <row r="3636" spans="3:3">
      <c r="C3636" s="76"/>
    </row>
    <row r="3637" spans="3:3">
      <c r="C3637" s="76"/>
    </row>
    <row r="3638" spans="3:3">
      <c r="C3638" s="76"/>
    </row>
    <row r="3639" spans="3:3">
      <c r="C3639" s="76"/>
    </row>
    <row r="3640" spans="3:3">
      <c r="C3640" s="76"/>
    </row>
    <row r="3641" spans="3:3">
      <c r="C3641" s="76"/>
    </row>
    <row r="3642" spans="3:3">
      <c r="C3642" s="76"/>
    </row>
    <row r="3643" spans="3:3">
      <c r="C3643" s="76"/>
    </row>
    <row r="3644" spans="3:3">
      <c r="C3644" s="76"/>
    </row>
    <row r="3645" spans="3:3">
      <c r="C3645" s="76"/>
    </row>
    <row r="3646" spans="3:3">
      <c r="C3646" s="76"/>
    </row>
    <row r="3647" spans="3:3">
      <c r="C3647" s="76"/>
    </row>
    <row r="3648" spans="3:3">
      <c r="C3648" s="76"/>
    </row>
    <row r="3649" spans="3:3">
      <c r="C3649" s="76"/>
    </row>
    <row r="3650" spans="3:3">
      <c r="C3650" s="76"/>
    </row>
    <row r="3651" spans="3:3">
      <c r="C3651" s="76"/>
    </row>
    <row r="3652" spans="3:3">
      <c r="C3652" s="76"/>
    </row>
    <row r="3653" spans="3:3">
      <c r="C3653" s="76"/>
    </row>
    <row r="3654" spans="3:3">
      <c r="C3654" s="76"/>
    </row>
    <row r="3655" spans="3:3">
      <c r="C3655" s="76"/>
    </row>
    <row r="3656" spans="3:3">
      <c r="C3656" s="76"/>
    </row>
    <row r="3657" spans="3:3">
      <c r="C3657" s="76"/>
    </row>
    <row r="3658" spans="3:3">
      <c r="C3658" s="76"/>
    </row>
    <row r="3659" spans="3:3">
      <c r="C3659" s="76"/>
    </row>
    <row r="3660" spans="3:3">
      <c r="C3660" s="76"/>
    </row>
    <row r="3661" spans="3:3">
      <c r="C3661" s="76"/>
    </row>
    <row r="3662" spans="3:3">
      <c r="C3662" s="76"/>
    </row>
    <row r="3663" spans="3:3">
      <c r="C3663" s="76"/>
    </row>
    <row r="3664" spans="3:3">
      <c r="C3664" s="76"/>
    </row>
    <row r="3665" spans="3:3">
      <c r="C3665" s="76"/>
    </row>
    <row r="3666" spans="3:3">
      <c r="C3666" s="76"/>
    </row>
    <row r="3667" spans="3:3">
      <c r="C3667" s="76"/>
    </row>
    <row r="3668" spans="3:3">
      <c r="C3668" s="76"/>
    </row>
    <row r="3669" spans="3:3">
      <c r="C3669" s="76"/>
    </row>
    <row r="3670" spans="3:3">
      <c r="C3670" s="76"/>
    </row>
    <row r="3671" spans="3:3">
      <c r="C3671" s="76"/>
    </row>
    <row r="3672" spans="3:3">
      <c r="C3672" s="76"/>
    </row>
    <row r="3673" spans="3:3">
      <c r="C3673" s="76"/>
    </row>
    <row r="3674" spans="3:3">
      <c r="C3674" s="76"/>
    </row>
    <row r="3675" spans="3:3">
      <c r="C3675" s="76"/>
    </row>
    <row r="3676" spans="3:3">
      <c r="C3676" s="76"/>
    </row>
    <row r="3677" spans="3:3">
      <c r="C3677" s="76"/>
    </row>
    <row r="3678" spans="3:3">
      <c r="C3678" s="76"/>
    </row>
    <row r="3679" spans="3:3">
      <c r="C3679" s="76"/>
    </row>
    <row r="3680" spans="3:3">
      <c r="C3680" s="76"/>
    </row>
    <row r="3681" spans="3:3">
      <c r="C3681" s="76"/>
    </row>
    <row r="3682" spans="3:3">
      <c r="C3682" s="76"/>
    </row>
    <row r="3683" spans="3:3">
      <c r="C3683" s="76"/>
    </row>
    <row r="3684" spans="3:3">
      <c r="C3684" s="76"/>
    </row>
    <row r="3685" spans="3:3">
      <c r="C3685" s="76"/>
    </row>
    <row r="3686" spans="3:3">
      <c r="C3686" s="76"/>
    </row>
    <row r="3687" spans="3:3">
      <c r="C3687" s="76"/>
    </row>
    <row r="3688" spans="3:3">
      <c r="C3688" s="76"/>
    </row>
    <row r="3689" spans="3:3">
      <c r="C3689" s="76"/>
    </row>
    <row r="3690" spans="3:3">
      <c r="C3690" s="76"/>
    </row>
    <row r="3691" spans="3:3">
      <c r="C3691" s="76"/>
    </row>
    <row r="3692" spans="3:3">
      <c r="C3692" s="76"/>
    </row>
    <row r="3693" spans="3:3">
      <c r="C3693" s="76"/>
    </row>
    <row r="3694" spans="3:3">
      <c r="C3694" s="76"/>
    </row>
    <row r="3695" spans="3:3">
      <c r="C3695" s="76"/>
    </row>
    <row r="3696" spans="3:3">
      <c r="C3696" s="76"/>
    </row>
    <row r="3697" spans="3:3">
      <c r="C3697" s="76"/>
    </row>
    <row r="3698" spans="3:3">
      <c r="C3698" s="76"/>
    </row>
    <row r="3699" spans="3:3">
      <c r="C3699" s="76"/>
    </row>
    <row r="3700" spans="3:3">
      <c r="C3700" s="76"/>
    </row>
    <row r="3701" spans="3:3">
      <c r="C3701" s="76"/>
    </row>
    <row r="3702" spans="3:3">
      <c r="C3702" s="76"/>
    </row>
    <row r="3703" spans="3:3">
      <c r="C3703" s="76"/>
    </row>
    <row r="3704" spans="3:3">
      <c r="C3704" s="76"/>
    </row>
    <row r="3705" spans="3:3">
      <c r="C3705" s="76"/>
    </row>
    <row r="3706" spans="3:3">
      <c r="C3706" s="76"/>
    </row>
    <row r="3707" spans="3:3">
      <c r="C3707" s="76"/>
    </row>
    <row r="3708" spans="3:3">
      <c r="C3708" s="76"/>
    </row>
    <row r="3709" spans="3:3">
      <c r="C3709" s="76"/>
    </row>
    <row r="3710" spans="3:3">
      <c r="C3710" s="76"/>
    </row>
    <row r="3711" spans="3:3">
      <c r="C3711" s="76"/>
    </row>
    <row r="3712" spans="3:3">
      <c r="C3712" s="76"/>
    </row>
    <row r="3713" spans="3:3">
      <c r="C3713" s="76"/>
    </row>
    <row r="3714" spans="3:3">
      <c r="C3714" s="76"/>
    </row>
    <row r="3715" spans="3:3">
      <c r="C3715" s="76"/>
    </row>
    <row r="3716" spans="3:3">
      <c r="C3716" s="76"/>
    </row>
    <row r="3717" spans="3:3">
      <c r="C3717" s="76"/>
    </row>
    <row r="3718" spans="3:3">
      <c r="C3718" s="76"/>
    </row>
    <row r="3719" spans="3:3">
      <c r="C3719" s="76"/>
    </row>
    <row r="3720" spans="3:3">
      <c r="C3720" s="76"/>
    </row>
    <row r="3721" spans="3:3">
      <c r="C3721" s="76"/>
    </row>
    <row r="3722" spans="3:3">
      <c r="C3722" s="76"/>
    </row>
    <row r="3723" spans="3:3">
      <c r="C3723" s="76"/>
    </row>
    <row r="3724" spans="3:3">
      <c r="C3724" s="76"/>
    </row>
    <row r="3725" spans="3:3">
      <c r="C3725" s="76"/>
    </row>
    <row r="3726" spans="3:3">
      <c r="C3726" s="76"/>
    </row>
    <row r="3727" spans="3:3">
      <c r="C3727" s="76"/>
    </row>
    <row r="3728" spans="3:3">
      <c r="C3728" s="76"/>
    </row>
    <row r="3729" spans="3:3">
      <c r="C3729" s="76"/>
    </row>
    <row r="3730" spans="3:3">
      <c r="C3730" s="76"/>
    </row>
    <row r="3731" spans="3:3">
      <c r="C3731" s="76"/>
    </row>
    <row r="3732" spans="3:3">
      <c r="C3732" s="76"/>
    </row>
    <row r="3733" spans="3:3">
      <c r="C3733" s="76"/>
    </row>
    <row r="3734" spans="3:3">
      <c r="C3734" s="76"/>
    </row>
    <row r="3735" spans="3:3">
      <c r="C3735" s="76"/>
    </row>
    <row r="3736" spans="3:3">
      <c r="C3736" s="76"/>
    </row>
    <row r="3737" spans="3:3">
      <c r="C3737" s="76"/>
    </row>
    <row r="3738" spans="3:3">
      <c r="C3738" s="76"/>
    </row>
    <row r="3739" spans="3:3">
      <c r="C3739" s="76"/>
    </row>
    <row r="3740" spans="3:3">
      <c r="C3740" s="76"/>
    </row>
    <row r="3741" spans="3:3">
      <c r="C3741" s="76"/>
    </row>
    <row r="3742" spans="3:3">
      <c r="C3742" s="76"/>
    </row>
    <row r="3743" spans="3:3">
      <c r="C3743" s="76"/>
    </row>
    <row r="3744" spans="3:3">
      <c r="C3744" s="76"/>
    </row>
    <row r="3745" spans="3:3">
      <c r="C3745" s="76"/>
    </row>
    <row r="3746" spans="3:3">
      <c r="C3746" s="76"/>
    </row>
    <row r="3747" spans="3:3">
      <c r="C3747" s="76"/>
    </row>
    <row r="3748" spans="3:3">
      <c r="C3748" s="76"/>
    </row>
    <row r="3749" spans="3:3">
      <c r="C3749" s="76"/>
    </row>
    <row r="3750" spans="3:3">
      <c r="C3750" s="76"/>
    </row>
    <row r="3751" spans="3:3">
      <c r="C3751" s="76"/>
    </row>
    <row r="3752" spans="3:3">
      <c r="C3752" s="76"/>
    </row>
    <row r="3753" spans="3:3">
      <c r="C3753" s="76"/>
    </row>
    <row r="3754" spans="3:3">
      <c r="C3754" s="76"/>
    </row>
    <row r="3755" spans="3:3">
      <c r="C3755" s="76"/>
    </row>
    <row r="3756" spans="3:3">
      <c r="C3756" s="76"/>
    </row>
    <row r="3757" spans="3:3">
      <c r="C3757" s="76"/>
    </row>
    <row r="3758" spans="3:3">
      <c r="C3758" s="76"/>
    </row>
    <row r="3759" spans="3:3">
      <c r="C3759" s="76"/>
    </row>
    <row r="3760" spans="3:3">
      <c r="C3760" s="76"/>
    </row>
    <row r="3761" spans="3:3">
      <c r="C3761" s="76"/>
    </row>
    <row r="3762" spans="3:3">
      <c r="C3762" s="76"/>
    </row>
    <row r="3763" spans="3:3">
      <c r="C3763" s="76"/>
    </row>
    <row r="3764" spans="3:3">
      <c r="C3764" s="76"/>
    </row>
    <row r="3765" spans="3:3">
      <c r="C3765" s="76"/>
    </row>
    <row r="3766" spans="3:3">
      <c r="C3766" s="76"/>
    </row>
    <row r="3767" spans="3:3">
      <c r="C3767" s="76"/>
    </row>
    <row r="3768" spans="3:3">
      <c r="C3768" s="76"/>
    </row>
    <row r="3769" spans="3:3">
      <c r="C3769" s="76"/>
    </row>
    <row r="3770" spans="3:3">
      <c r="C3770" s="76"/>
    </row>
    <row r="3771" spans="3:3">
      <c r="C3771" s="76"/>
    </row>
    <row r="3772" spans="3:3">
      <c r="C3772" s="76"/>
    </row>
    <row r="3773" spans="3:3">
      <c r="C3773" s="76"/>
    </row>
    <row r="3774" spans="3:3">
      <c r="C3774" s="76"/>
    </row>
    <row r="3775" spans="3:3">
      <c r="C3775" s="76"/>
    </row>
    <row r="3776" spans="3:3">
      <c r="C3776" s="76"/>
    </row>
    <row r="3777" spans="3:3">
      <c r="C3777" s="76"/>
    </row>
    <row r="3778" spans="3:3">
      <c r="C3778" s="76"/>
    </row>
    <row r="3779" spans="3:3">
      <c r="C3779" s="76"/>
    </row>
    <row r="3780" spans="3:3">
      <c r="C3780" s="76"/>
    </row>
    <row r="3781" spans="3:3">
      <c r="C3781" s="76"/>
    </row>
    <row r="3782" spans="3:3">
      <c r="C3782" s="76"/>
    </row>
    <row r="3783" spans="3:3">
      <c r="C3783" s="76"/>
    </row>
    <row r="3784" spans="3:3">
      <c r="C3784" s="76"/>
    </row>
    <row r="3785" spans="3:3">
      <c r="C3785" s="76"/>
    </row>
    <row r="3786" spans="3:3">
      <c r="C3786" s="76"/>
    </row>
    <row r="3787" spans="3:3">
      <c r="C3787" s="76"/>
    </row>
    <row r="3788" spans="3:3">
      <c r="C3788" s="76"/>
    </row>
    <row r="3789" spans="3:3">
      <c r="C3789" s="76"/>
    </row>
    <row r="3790" spans="3:3">
      <c r="C3790" s="76"/>
    </row>
    <row r="3791" spans="3:3">
      <c r="C3791" s="76"/>
    </row>
    <row r="3792" spans="3:3">
      <c r="C3792" s="76"/>
    </row>
    <row r="3793" spans="3:3">
      <c r="C3793" s="76"/>
    </row>
    <row r="3794" spans="3:3">
      <c r="C3794" s="76"/>
    </row>
    <row r="3795" spans="3:3">
      <c r="C3795" s="76"/>
    </row>
    <row r="3796" spans="3:3">
      <c r="C3796" s="76"/>
    </row>
    <row r="3797" spans="3:3">
      <c r="C3797" s="76"/>
    </row>
    <row r="3798" spans="3:3">
      <c r="C3798" s="76"/>
    </row>
    <row r="3799" spans="3:3">
      <c r="C3799" s="76"/>
    </row>
    <row r="3800" spans="3:3">
      <c r="C3800" s="76"/>
    </row>
    <row r="3801" spans="3:3">
      <c r="C3801" s="76"/>
    </row>
    <row r="3802" spans="3:3">
      <c r="C3802" s="76"/>
    </row>
    <row r="3803" spans="3:3">
      <c r="C3803" s="76"/>
    </row>
    <row r="3804" spans="3:3">
      <c r="C3804" s="76"/>
    </row>
    <row r="3805" spans="3:3">
      <c r="C3805" s="76"/>
    </row>
    <row r="3806" spans="3:3">
      <c r="C3806" s="76"/>
    </row>
    <row r="3807" spans="3:3">
      <c r="C3807" s="76"/>
    </row>
    <row r="3808" spans="3:3">
      <c r="C3808" s="76"/>
    </row>
    <row r="3809" spans="3:3">
      <c r="C3809" s="76"/>
    </row>
    <row r="3810" spans="3:3">
      <c r="C3810" s="76"/>
    </row>
    <row r="3811" spans="3:3">
      <c r="C3811" s="76"/>
    </row>
    <row r="3812" spans="3:3">
      <c r="C3812" s="76"/>
    </row>
    <row r="3813" spans="3:3">
      <c r="C3813" s="76"/>
    </row>
    <row r="3814" spans="3:3">
      <c r="C3814" s="76"/>
    </row>
    <row r="3815" spans="3:3">
      <c r="C3815" s="76"/>
    </row>
    <row r="3816" spans="3:3">
      <c r="C3816" s="76"/>
    </row>
    <row r="3817" spans="3:3">
      <c r="C3817" s="76"/>
    </row>
    <row r="3818" spans="3:3">
      <c r="C3818" s="76"/>
    </row>
    <row r="3819" spans="3:3">
      <c r="C3819" s="76"/>
    </row>
    <row r="3820" spans="3:3">
      <c r="C3820" s="76"/>
    </row>
    <row r="3821" spans="3:3">
      <c r="C3821" s="76"/>
    </row>
    <row r="3822" spans="3:3">
      <c r="C3822" s="76"/>
    </row>
    <row r="3823" spans="3:3">
      <c r="C3823" s="76"/>
    </row>
    <row r="3824" spans="3:3">
      <c r="C3824" s="76"/>
    </row>
    <row r="3825" spans="3:3">
      <c r="C3825" s="76"/>
    </row>
    <row r="3826" spans="3:3">
      <c r="C3826" s="76"/>
    </row>
    <row r="3827" spans="3:3">
      <c r="C3827" s="76"/>
    </row>
    <row r="3828" spans="3:3">
      <c r="C3828" s="76"/>
    </row>
    <row r="3829" spans="3:3">
      <c r="C3829" s="76"/>
    </row>
    <row r="3830" spans="3:3">
      <c r="C3830" s="76"/>
    </row>
    <row r="3831" spans="3:3">
      <c r="C3831" s="76"/>
    </row>
    <row r="3832" spans="3:3">
      <c r="C3832" s="76"/>
    </row>
    <row r="3833" spans="3:3">
      <c r="C3833" s="76"/>
    </row>
    <row r="3834" spans="3:3">
      <c r="C3834" s="76"/>
    </row>
    <row r="3835" spans="3:3">
      <c r="C3835" s="76"/>
    </row>
    <row r="3836" spans="3:3">
      <c r="C3836" s="76"/>
    </row>
    <row r="3837" spans="3:3">
      <c r="C3837" s="76"/>
    </row>
    <row r="3838" spans="3:3">
      <c r="C3838" s="76"/>
    </row>
    <row r="3839" spans="3:3">
      <c r="C3839" s="76"/>
    </row>
    <row r="3840" spans="3:3">
      <c r="C3840" s="76"/>
    </row>
    <row r="3841" spans="3:3">
      <c r="C3841" s="76"/>
    </row>
    <row r="3842" spans="3:3">
      <c r="C3842" s="76"/>
    </row>
    <row r="3843" spans="3:3">
      <c r="C3843" s="76"/>
    </row>
    <row r="3844" spans="3:3">
      <c r="C3844" s="76"/>
    </row>
    <row r="3845" spans="3:3">
      <c r="C3845" s="76"/>
    </row>
    <row r="3846" spans="3:3">
      <c r="C3846" s="76"/>
    </row>
    <row r="3847" spans="3:3">
      <c r="C3847" s="76"/>
    </row>
    <row r="3848" spans="3:3">
      <c r="C3848" s="76"/>
    </row>
    <row r="3849" spans="3:3">
      <c r="C3849" s="76"/>
    </row>
    <row r="3850" spans="3:3">
      <c r="C3850" s="76"/>
    </row>
    <row r="3851" spans="3:3">
      <c r="C3851" s="76"/>
    </row>
    <row r="3852" spans="3:3">
      <c r="C3852" s="76"/>
    </row>
    <row r="3853" spans="3:3">
      <c r="C3853" s="76"/>
    </row>
    <row r="3854" spans="3:3">
      <c r="C3854" s="76"/>
    </row>
    <row r="3855" spans="3:3">
      <c r="C3855" s="76"/>
    </row>
    <row r="3856" spans="3:3">
      <c r="C3856" s="76"/>
    </row>
    <row r="3857" spans="3:3">
      <c r="C3857" s="76"/>
    </row>
    <row r="3858" spans="3:3">
      <c r="C3858" s="76"/>
    </row>
    <row r="3859" spans="3:3">
      <c r="C3859" s="76"/>
    </row>
    <row r="3860" spans="3:3">
      <c r="C3860" s="76"/>
    </row>
    <row r="3861" spans="3:3">
      <c r="C3861" s="76"/>
    </row>
    <row r="3862" spans="3:3">
      <c r="C3862" s="76"/>
    </row>
    <row r="3863" spans="3:3">
      <c r="C3863" s="76"/>
    </row>
    <row r="3864" spans="3:3">
      <c r="C3864" s="76"/>
    </row>
    <row r="3865" spans="3:3">
      <c r="C3865" s="76"/>
    </row>
    <row r="3866" spans="3:3">
      <c r="C3866" s="76"/>
    </row>
    <row r="3867" spans="3:3">
      <c r="C3867" s="76"/>
    </row>
    <row r="3868" spans="3:3">
      <c r="C3868" s="76"/>
    </row>
    <row r="3869" spans="3:3">
      <c r="C3869" s="76"/>
    </row>
    <row r="3870" spans="3:3">
      <c r="C3870" s="76"/>
    </row>
    <row r="3871" spans="3:3">
      <c r="C3871" s="76"/>
    </row>
    <row r="3872" spans="3:3">
      <c r="C3872" s="76"/>
    </row>
    <row r="3873" spans="3:3">
      <c r="C3873" s="76"/>
    </row>
    <row r="3874" spans="3:3">
      <c r="C3874" s="76"/>
    </row>
    <row r="3875" spans="3:3">
      <c r="C3875" s="76"/>
    </row>
    <row r="3876" spans="3:3">
      <c r="C3876" s="76"/>
    </row>
    <row r="3877" spans="3:3">
      <c r="C3877" s="76"/>
    </row>
    <row r="3878" spans="3:3">
      <c r="C3878" s="76"/>
    </row>
    <row r="3879" spans="3:3">
      <c r="C3879" s="76"/>
    </row>
    <row r="3880" spans="3:3">
      <c r="C3880" s="76"/>
    </row>
    <row r="3881" spans="3:3">
      <c r="C3881" s="76"/>
    </row>
    <row r="3882" spans="3:3">
      <c r="C3882" s="76"/>
    </row>
    <row r="3883" spans="3:3">
      <c r="C3883" s="76"/>
    </row>
    <row r="3884" spans="3:3">
      <c r="C3884" s="76"/>
    </row>
    <row r="3885" spans="3:3">
      <c r="C3885" s="76"/>
    </row>
    <row r="3886" spans="3:3">
      <c r="C3886" s="76"/>
    </row>
    <row r="3887" spans="3:3">
      <c r="C3887" s="76"/>
    </row>
    <row r="3888" spans="3:3">
      <c r="C3888" s="76"/>
    </row>
    <row r="3889" spans="3:3">
      <c r="C3889" s="76"/>
    </row>
    <row r="3890" spans="3:3">
      <c r="C3890" s="76"/>
    </row>
    <row r="3891" spans="3:3">
      <c r="C3891" s="76"/>
    </row>
    <row r="3892" spans="3:3">
      <c r="C3892" s="76"/>
    </row>
    <row r="3893" spans="3:3">
      <c r="C3893" s="76"/>
    </row>
    <row r="3894" spans="3:3">
      <c r="C3894" s="76"/>
    </row>
    <row r="3895" spans="3:3">
      <c r="C3895" s="76"/>
    </row>
    <row r="3896" spans="3:3">
      <c r="C3896" s="76"/>
    </row>
    <row r="3897" spans="3:3">
      <c r="C3897" s="76"/>
    </row>
    <row r="3898" spans="3:3">
      <c r="C3898" s="76"/>
    </row>
    <row r="3899" spans="3:3">
      <c r="C3899" s="76"/>
    </row>
    <row r="3900" spans="3:3">
      <c r="C3900" s="76"/>
    </row>
    <row r="3901" spans="3:3">
      <c r="C3901" s="76"/>
    </row>
    <row r="3902" spans="3:3">
      <c r="C3902" s="76"/>
    </row>
    <row r="3903" spans="3:3">
      <c r="C3903" s="76"/>
    </row>
    <row r="3904" spans="3:3">
      <c r="C3904" s="76"/>
    </row>
    <row r="3905" spans="3:3">
      <c r="C3905" s="76"/>
    </row>
    <row r="3906" spans="3:3">
      <c r="C3906" s="76"/>
    </row>
    <row r="3907" spans="3:3">
      <c r="C3907" s="76"/>
    </row>
    <row r="3908" spans="3:3">
      <c r="C3908" s="76"/>
    </row>
    <row r="3909" spans="3:3">
      <c r="C3909" s="76"/>
    </row>
    <row r="3910" spans="3:3">
      <c r="C3910" s="76"/>
    </row>
    <row r="3911" spans="3:3">
      <c r="C3911" s="76"/>
    </row>
    <row r="3912" spans="3:3">
      <c r="C3912" s="76"/>
    </row>
    <row r="3913" spans="3:3">
      <c r="C3913" s="76"/>
    </row>
    <row r="3914" spans="3:3">
      <c r="C3914" s="76"/>
    </row>
    <row r="3915" spans="3:3">
      <c r="C3915" s="76"/>
    </row>
    <row r="3916" spans="3:3">
      <c r="C3916" s="76"/>
    </row>
    <row r="3917" spans="3:3">
      <c r="C3917" s="76"/>
    </row>
    <row r="3918" spans="3:3">
      <c r="C3918" s="76"/>
    </row>
    <row r="3919" spans="3:3">
      <c r="C3919" s="76"/>
    </row>
    <row r="3920" spans="3:3">
      <c r="C3920" s="76"/>
    </row>
    <row r="3921" spans="3:3">
      <c r="C3921" s="76"/>
    </row>
    <row r="3922" spans="3:3">
      <c r="C3922" s="76"/>
    </row>
    <row r="3923" spans="3:3">
      <c r="C3923" s="76"/>
    </row>
    <row r="3924" spans="3:3">
      <c r="C3924" s="76"/>
    </row>
    <row r="3925" spans="3:3">
      <c r="C3925" s="76"/>
    </row>
    <row r="3926" spans="3:3">
      <c r="C3926" s="76"/>
    </row>
    <row r="3927" spans="3:3">
      <c r="C3927" s="76"/>
    </row>
    <row r="3928" spans="3:3">
      <c r="C3928" s="76"/>
    </row>
    <row r="3929" spans="3:3">
      <c r="C3929" s="76"/>
    </row>
    <row r="3930" spans="3:3">
      <c r="C3930" s="76"/>
    </row>
    <row r="3931" spans="3:3">
      <c r="C3931" s="76"/>
    </row>
    <row r="3932" spans="3:3">
      <c r="C3932" s="76"/>
    </row>
    <row r="3933" spans="3:3">
      <c r="C3933" s="76"/>
    </row>
    <row r="3934" spans="3:3">
      <c r="C3934" s="76"/>
    </row>
    <row r="3935" spans="3:3">
      <c r="C3935" s="76"/>
    </row>
    <row r="3936" spans="3:3">
      <c r="C3936" s="76"/>
    </row>
    <row r="3937" spans="3:3">
      <c r="C3937" s="76"/>
    </row>
    <row r="3938" spans="3:3">
      <c r="C3938" s="76"/>
    </row>
    <row r="3939" spans="3:3">
      <c r="C3939" s="76"/>
    </row>
    <row r="3940" spans="3:3">
      <c r="C3940" s="76"/>
    </row>
    <row r="3941" spans="3:3">
      <c r="C3941" s="76"/>
    </row>
    <row r="3942" spans="3:3">
      <c r="C3942" s="76"/>
    </row>
    <row r="3943" spans="3:3">
      <c r="C3943" s="76"/>
    </row>
    <row r="3944" spans="3:3">
      <c r="C3944" s="76"/>
    </row>
    <row r="3945" spans="3:3">
      <c r="C3945" s="76"/>
    </row>
    <row r="3946" spans="3:3">
      <c r="C3946" s="76"/>
    </row>
    <row r="3947" spans="3:3">
      <c r="C3947" s="76"/>
    </row>
    <row r="3948" spans="3:3">
      <c r="C3948" s="76"/>
    </row>
    <row r="3949" spans="3:3">
      <c r="C3949" s="76"/>
    </row>
    <row r="3950" spans="3:3">
      <c r="C3950" s="76"/>
    </row>
    <row r="3951" spans="3:3">
      <c r="C3951" s="76"/>
    </row>
    <row r="3952" spans="3:3">
      <c r="C3952" s="76"/>
    </row>
    <row r="3953" spans="3:3">
      <c r="C3953" s="76"/>
    </row>
    <row r="3954" spans="3:3">
      <c r="C3954" s="76"/>
    </row>
    <row r="3955" spans="3:3">
      <c r="C3955" s="76"/>
    </row>
    <row r="3956" spans="3:3">
      <c r="C3956" s="76"/>
    </row>
    <row r="3957" spans="3:3">
      <c r="C3957" s="76"/>
    </row>
    <row r="3958" spans="3:3">
      <c r="C3958" s="76"/>
    </row>
    <row r="3959" spans="3:3">
      <c r="C3959" s="76"/>
    </row>
    <row r="3960" spans="3:3">
      <c r="C3960" s="76"/>
    </row>
    <row r="3961" spans="3:3">
      <c r="C3961" s="76"/>
    </row>
    <row r="3962" spans="3:3">
      <c r="C3962" s="76"/>
    </row>
    <row r="3963" spans="3:3">
      <c r="C3963" s="76"/>
    </row>
    <row r="3964" spans="3:3">
      <c r="C3964" s="76"/>
    </row>
    <row r="3965" spans="3:3">
      <c r="C3965" s="76"/>
    </row>
    <row r="3966" spans="3:3">
      <c r="C3966" s="76"/>
    </row>
    <row r="3967" spans="3:3">
      <c r="C3967" s="76"/>
    </row>
    <row r="3968" spans="3:3">
      <c r="C3968" s="76"/>
    </row>
    <row r="3969" spans="3:3">
      <c r="C3969" s="76"/>
    </row>
    <row r="3970" spans="3:3">
      <c r="C3970" s="76"/>
    </row>
    <row r="3971" spans="3:3">
      <c r="C3971" s="76"/>
    </row>
    <row r="3972" spans="3:3">
      <c r="C3972" s="76"/>
    </row>
    <row r="3973" spans="3:3">
      <c r="C3973" s="76"/>
    </row>
    <row r="3974" spans="3:3">
      <c r="C3974" s="76"/>
    </row>
    <row r="3975" spans="3:3">
      <c r="C3975" s="76"/>
    </row>
    <row r="3976" spans="3:3">
      <c r="C3976" s="76"/>
    </row>
    <row r="3977" spans="3:3">
      <c r="C3977" s="76"/>
    </row>
    <row r="3978" spans="3:3">
      <c r="C3978" s="76"/>
    </row>
    <row r="3979" spans="3:3">
      <c r="C3979" s="76"/>
    </row>
    <row r="3980" spans="3:3">
      <c r="C3980" s="76"/>
    </row>
    <row r="3981" spans="3:3">
      <c r="C3981" s="76"/>
    </row>
    <row r="3982" spans="3:3">
      <c r="C3982" s="76"/>
    </row>
    <row r="3983" spans="3:3">
      <c r="C3983" s="76"/>
    </row>
    <row r="3984" spans="3:3">
      <c r="C3984" s="76"/>
    </row>
    <row r="3985" spans="3:3">
      <c r="C3985" s="76"/>
    </row>
    <row r="3986" spans="3:3">
      <c r="C3986" s="76"/>
    </row>
    <row r="3987" spans="3:3">
      <c r="C3987" s="76"/>
    </row>
    <row r="3988" spans="3:3">
      <c r="C3988" s="76"/>
    </row>
    <row r="3989" spans="3:3">
      <c r="C3989" s="76"/>
    </row>
    <row r="3990" spans="3:3">
      <c r="C3990" s="76"/>
    </row>
    <row r="3991" spans="3:3">
      <c r="C3991" s="76"/>
    </row>
    <row r="3992" spans="3:3">
      <c r="C3992" s="76"/>
    </row>
    <row r="3993" spans="3:3">
      <c r="C3993" s="76"/>
    </row>
    <row r="3994" spans="3:3">
      <c r="C3994" s="76"/>
    </row>
    <row r="3995" spans="3:3">
      <c r="C3995" s="76"/>
    </row>
    <row r="3996" spans="3:3">
      <c r="C3996" s="76"/>
    </row>
    <row r="3997" spans="3:3">
      <c r="C3997" s="76"/>
    </row>
    <row r="3998" spans="3:3">
      <c r="C3998" s="76"/>
    </row>
    <row r="3999" spans="3:3">
      <c r="C3999" s="76"/>
    </row>
    <row r="4000" spans="3:3">
      <c r="C4000" s="76"/>
    </row>
    <row r="4001" spans="3:3">
      <c r="C4001" s="76"/>
    </row>
    <row r="4002" spans="3:3">
      <c r="C4002" s="76"/>
    </row>
    <row r="4003" spans="3:3">
      <c r="C4003" s="76"/>
    </row>
    <row r="4004" spans="3:3">
      <c r="C4004" s="76"/>
    </row>
    <row r="4005" spans="3:3">
      <c r="C4005" s="76"/>
    </row>
    <row r="4006" spans="3:3">
      <c r="C4006" s="76"/>
    </row>
    <row r="4007" spans="3:3">
      <c r="C4007" s="76"/>
    </row>
    <row r="4008" spans="3:3">
      <c r="C4008" s="76"/>
    </row>
    <row r="4009" spans="3:3">
      <c r="C4009" s="76"/>
    </row>
    <row r="4010" spans="3:3">
      <c r="C4010" s="76"/>
    </row>
    <row r="4011" spans="3:3">
      <c r="C4011" s="76"/>
    </row>
    <row r="4012" spans="3:3">
      <c r="C4012" s="76"/>
    </row>
    <row r="4013" spans="3:3">
      <c r="C4013" s="76"/>
    </row>
    <row r="4014" spans="3:3">
      <c r="C4014" s="76"/>
    </row>
    <row r="4015" spans="3:3">
      <c r="C4015" s="76"/>
    </row>
    <row r="4016" spans="3:3">
      <c r="C4016" s="76"/>
    </row>
    <row r="4017" spans="3:3">
      <c r="C4017" s="76"/>
    </row>
    <row r="4018" spans="3:3">
      <c r="C4018" s="76"/>
    </row>
    <row r="4019" spans="3:3">
      <c r="C4019" s="76"/>
    </row>
    <row r="4020" spans="3:3">
      <c r="C4020" s="76"/>
    </row>
    <row r="4021" spans="3:3">
      <c r="C4021" s="76"/>
    </row>
    <row r="4022" spans="3:3">
      <c r="C4022" s="76"/>
    </row>
    <row r="4023" spans="3:3">
      <c r="C4023" s="76"/>
    </row>
    <row r="4024" spans="3:3">
      <c r="C4024" s="76"/>
    </row>
    <row r="4025" spans="3:3">
      <c r="C4025" s="76"/>
    </row>
    <row r="4026" spans="3:3">
      <c r="C4026" s="76"/>
    </row>
    <row r="4027" spans="3:3">
      <c r="C4027" s="76"/>
    </row>
    <row r="4028" spans="3:3">
      <c r="C4028" s="76"/>
    </row>
    <row r="4029" spans="3:3">
      <c r="C4029" s="76"/>
    </row>
    <row r="4030" spans="3:3">
      <c r="C4030" s="76"/>
    </row>
    <row r="4031" spans="3:3">
      <c r="C4031" s="76"/>
    </row>
    <row r="4032" spans="3:3">
      <c r="C4032" s="76"/>
    </row>
    <row r="4033" spans="3:3">
      <c r="C4033" s="76"/>
    </row>
    <row r="4034" spans="3:3">
      <c r="C4034" s="76"/>
    </row>
    <row r="4035" spans="3:3">
      <c r="C4035" s="76"/>
    </row>
    <row r="4036" spans="3:3">
      <c r="C4036" s="76"/>
    </row>
    <row r="4037" spans="3:3">
      <c r="C4037" s="76"/>
    </row>
    <row r="4038" spans="3:3">
      <c r="C4038" s="76"/>
    </row>
    <row r="4039" spans="3:3">
      <c r="C4039" s="76"/>
    </row>
    <row r="4040" spans="3:3">
      <c r="C4040" s="76"/>
    </row>
    <row r="4041" spans="3:3">
      <c r="C4041" s="76"/>
    </row>
    <row r="4042" spans="3:3">
      <c r="C4042" s="76"/>
    </row>
    <row r="4043" spans="3:3">
      <c r="C4043" s="76"/>
    </row>
    <row r="4044" spans="3:3">
      <c r="C4044" s="76"/>
    </row>
    <row r="4045" spans="3:3">
      <c r="C4045" s="76"/>
    </row>
    <row r="4046" spans="3:3">
      <c r="C4046" s="76"/>
    </row>
    <row r="4047" spans="3:3">
      <c r="C4047" s="76"/>
    </row>
    <row r="4048" spans="3:3">
      <c r="C4048" s="76"/>
    </row>
    <row r="4049" spans="3:3">
      <c r="C4049" s="76"/>
    </row>
    <row r="4050" spans="3:3">
      <c r="C4050" s="76"/>
    </row>
    <row r="4051" spans="3:3">
      <c r="C4051" s="76"/>
    </row>
    <row r="4052" spans="3:3">
      <c r="C4052" s="76"/>
    </row>
    <row r="4053" spans="3:3">
      <c r="C4053" s="76"/>
    </row>
    <row r="4054" spans="3:3">
      <c r="C4054" s="76"/>
    </row>
    <row r="4055" spans="3:3">
      <c r="C4055" s="76"/>
    </row>
    <row r="4056" spans="3:3">
      <c r="C4056" s="76"/>
    </row>
    <row r="4057" spans="3:3">
      <c r="C4057" s="76"/>
    </row>
    <row r="4058" spans="3:3">
      <c r="C4058" s="76"/>
    </row>
    <row r="4059" spans="3:3">
      <c r="C4059" s="76"/>
    </row>
    <row r="4060" spans="3:3">
      <c r="C4060" s="76"/>
    </row>
    <row r="4061" spans="3:3">
      <c r="C4061" s="76"/>
    </row>
    <row r="4062" spans="3:3">
      <c r="C4062" s="76"/>
    </row>
    <row r="4063" spans="3:3">
      <c r="C4063" s="76"/>
    </row>
    <row r="4064" spans="3:3">
      <c r="C4064" s="76"/>
    </row>
    <row r="4065" spans="3:3">
      <c r="C4065" s="76"/>
    </row>
    <row r="4066" spans="3:3">
      <c r="C4066" s="76"/>
    </row>
    <row r="4067" spans="3:3">
      <c r="C4067" s="76"/>
    </row>
    <row r="4068" spans="3:3">
      <c r="C4068" s="76"/>
    </row>
    <row r="4069" spans="3:3">
      <c r="C4069" s="76"/>
    </row>
    <row r="4070" spans="3:3">
      <c r="C4070" s="76"/>
    </row>
    <row r="4071" spans="3:3">
      <c r="C4071" s="76"/>
    </row>
    <row r="4072" spans="3:3">
      <c r="C4072" s="76"/>
    </row>
    <row r="4073" spans="3:3">
      <c r="C4073" s="76"/>
    </row>
    <row r="4074" spans="3:3">
      <c r="C4074" s="76"/>
    </row>
    <row r="4075" spans="3:3">
      <c r="C4075" s="76"/>
    </row>
    <row r="4076" spans="3:3">
      <c r="C4076" s="76"/>
    </row>
    <row r="4077" spans="3:3">
      <c r="C4077" s="76"/>
    </row>
    <row r="4078" spans="3:3">
      <c r="C4078" s="76"/>
    </row>
    <row r="4079" spans="3:3">
      <c r="C4079" s="76"/>
    </row>
    <row r="4080" spans="3:3">
      <c r="C4080" s="76"/>
    </row>
    <row r="4081" spans="3:3">
      <c r="C4081" s="76"/>
    </row>
    <row r="4082" spans="3:3">
      <c r="C4082" s="76"/>
    </row>
    <row r="4083" spans="3:3">
      <c r="C4083" s="76"/>
    </row>
    <row r="4084" spans="3:3">
      <c r="C4084" s="76"/>
    </row>
    <row r="4085" spans="3:3">
      <c r="C4085" s="76"/>
    </row>
    <row r="4086" spans="3:3">
      <c r="C4086" s="76"/>
    </row>
    <row r="4087" spans="3:3">
      <c r="C4087" s="76"/>
    </row>
    <row r="4088" spans="3:3">
      <c r="C4088" s="76"/>
    </row>
    <row r="4089" spans="3:3">
      <c r="C4089" s="76"/>
    </row>
    <row r="4090" spans="3:3">
      <c r="C4090" s="76"/>
    </row>
    <row r="4091" spans="3:3">
      <c r="C4091" s="76"/>
    </row>
    <row r="4092" spans="3:3">
      <c r="C4092" s="76"/>
    </row>
    <row r="4093" spans="3:3">
      <c r="C4093" s="76"/>
    </row>
    <row r="4094" spans="3:3">
      <c r="C4094" s="76"/>
    </row>
    <row r="4095" spans="3:3">
      <c r="C4095" s="76"/>
    </row>
    <row r="4096" spans="3:3">
      <c r="C4096" s="76"/>
    </row>
    <row r="4097" spans="3:3">
      <c r="C4097" s="76"/>
    </row>
    <row r="4098" spans="3:3">
      <c r="C4098" s="76"/>
    </row>
    <row r="4099" spans="3:3">
      <c r="C4099" s="76"/>
    </row>
    <row r="4100" spans="3:3">
      <c r="C4100" s="76"/>
    </row>
    <row r="4101" spans="3:3">
      <c r="C4101" s="76"/>
    </row>
    <row r="4102" spans="3:3">
      <c r="C4102" s="76"/>
    </row>
    <row r="4103" spans="3:3">
      <c r="C4103" s="76"/>
    </row>
    <row r="4104" spans="3:3">
      <c r="C4104" s="76"/>
    </row>
    <row r="4105" spans="3:3">
      <c r="C4105" s="76"/>
    </row>
    <row r="4106" spans="3:3">
      <c r="C4106" s="76"/>
    </row>
    <row r="4107" spans="3:3">
      <c r="C4107" s="76"/>
    </row>
    <row r="4108" spans="3:3">
      <c r="C4108" s="76"/>
    </row>
    <row r="4109" spans="3:3">
      <c r="C4109" s="76"/>
    </row>
    <row r="4110" spans="3:3">
      <c r="C4110" s="76"/>
    </row>
    <row r="4111" spans="3:3">
      <c r="C4111" s="76"/>
    </row>
    <row r="4112" spans="3:3">
      <c r="C4112" s="76"/>
    </row>
    <row r="4113" spans="3:3">
      <c r="C4113" s="76"/>
    </row>
    <row r="4114" spans="3:3">
      <c r="C4114" s="76"/>
    </row>
    <row r="4115" spans="3:3">
      <c r="C4115" s="76"/>
    </row>
    <row r="4116" spans="3:3">
      <c r="C4116" s="76"/>
    </row>
    <row r="4117" spans="3:3">
      <c r="C4117" s="76"/>
    </row>
    <row r="4118" spans="3:3">
      <c r="C4118" s="76"/>
    </row>
    <row r="4119" spans="3:3">
      <c r="C4119" s="76"/>
    </row>
    <row r="4120" spans="3:3">
      <c r="C4120" s="76"/>
    </row>
    <row r="4121" spans="3:3">
      <c r="C4121" s="76"/>
    </row>
    <row r="4122" spans="3:3">
      <c r="C4122" s="76"/>
    </row>
    <row r="4123" spans="3:3">
      <c r="C4123" s="76"/>
    </row>
    <row r="4124" spans="3:3">
      <c r="C4124" s="76"/>
    </row>
    <row r="4125" spans="3:3">
      <c r="C4125" s="76"/>
    </row>
    <row r="4126" spans="3:3">
      <c r="C4126" s="76"/>
    </row>
    <row r="4127" spans="3:3">
      <c r="C4127" s="76"/>
    </row>
    <row r="4128" spans="3:3">
      <c r="C4128" s="76"/>
    </row>
    <row r="4129" spans="3:3">
      <c r="C4129" s="76"/>
    </row>
    <row r="4130" spans="3:3">
      <c r="C4130" s="76"/>
    </row>
    <row r="4131" spans="3:3">
      <c r="C4131" s="76"/>
    </row>
    <row r="4132" spans="3:3">
      <c r="C4132" s="76"/>
    </row>
    <row r="4133" spans="3:3">
      <c r="C4133" s="76"/>
    </row>
    <row r="4134" spans="3:3">
      <c r="C4134" s="76"/>
    </row>
    <row r="4135" spans="3:3">
      <c r="C4135" s="76"/>
    </row>
    <row r="4136" spans="3:3">
      <c r="C4136" s="76"/>
    </row>
    <row r="4137" spans="3:3">
      <c r="C4137" s="76"/>
    </row>
    <row r="4138" spans="3:3">
      <c r="C4138" s="76"/>
    </row>
    <row r="4139" spans="3:3">
      <c r="C4139" s="76"/>
    </row>
    <row r="4140" spans="3:3">
      <c r="C4140" s="76"/>
    </row>
    <row r="4141" spans="3:3">
      <c r="C4141" s="76"/>
    </row>
    <row r="4142" spans="3:3">
      <c r="C4142" s="76"/>
    </row>
    <row r="4143" spans="3:3">
      <c r="C4143" s="76"/>
    </row>
    <row r="4144" spans="3:3">
      <c r="C4144" s="76"/>
    </row>
    <row r="4145" spans="3:3">
      <c r="C4145" s="76"/>
    </row>
    <row r="4146" spans="3:3">
      <c r="C4146" s="76"/>
    </row>
    <row r="4147" spans="3:3">
      <c r="C4147" s="76"/>
    </row>
    <row r="4148" spans="3:3">
      <c r="C4148" s="76"/>
    </row>
    <row r="4149" spans="3:3">
      <c r="C4149" s="76"/>
    </row>
    <row r="4150" spans="3:3">
      <c r="C4150" s="76"/>
    </row>
    <row r="4151" spans="3:3">
      <c r="C4151" s="76"/>
    </row>
    <row r="4152" spans="3:3">
      <c r="C4152" s="76"/>
    </row>
    <row r="4153" spans="3:3">
      <c r="C4153" s="76"/>
    </row>
    <row r="4154" spans="3:3">
      <c r="C4154" s="76"/>
    </row>
    <row r="4155" spans="3:3">
      <c r="C4155" s="76"/>
    </row>
    <row r="4156" spans="3:3">
      <c r="C4156" s="76"/>
    </row>
    <row r="4157" spans="3:3">
      <c r="C4157" s="76"/>
    </row>
    <row r="4158" spans="3:3">
      <c r="C4158" s="76"/>
    </row>
    <row r="4159" spans="3:3">
      <c r="C4159" s="76"/>
    </row>
    <row r="4160" spans="3:3">
      <c r="C4160" s="76"/>
    </row>
    <row r="4161" spans="3:3">
      <c r="C4161" s="76"/>
    </row>
    <row r="4162" spans="3:3">
      <c r="C4162" s="76"/>
    </row>
    <row r="4163" spans="3:3">
      <c r="C4163" s="76"/>
    </row>
    <row r="4164" spans="3:3">
      <c r="C4164" s="76"/>
    </row>
    <row r="4165" spans="3:3">
      <c r="C4165" s="76"/>
    </row>
    <row r="4166" spans="3:3">
      <c r="C4166" s="76"/>
    </row>
    <row r="4167" spans="3:3">
      <c r="C4167" s="76"/>
    </row>
    <row r="4168" spans="3:3">
      <c r="C4168" s="76"/>
    </row>
    <row r="4169" spans="3:3">
      <c r="C4169" s="76"/>
    </row>
    <row r="4170" spans="3:3">
      <c r="C4170" s="76"/>
    </row>
    <row r="4171" spans="3:3">
      <c r="C4171" s="76"/>
    </row>
    <row r="4172" spans="3:3">
      <c r="C4172" s="76"/>
    </row>
    <row r="4173" spans="3:3">
      <c r="C4173" s="76"/>
    </row>
    <row r="4174" spans="3:3">
      <c r="C4174" s="76"/>
    </row>
    <row r="4175" spans="3:3">
      <c r="C4175" s="76"/>
    </row>
    <row r="4176" spans="3:3">
      <c r="C4176" s="76"/>
    </row>
    <row r="4177" spans="3:3">
      <c r="C4177" s="76"/>
    </row>
    <row r="4178" spans="3:3">
      <c r="C4178" s="76"/>
    </row>
    <row r="4179" spans="3:3">
      <c r="C4179" s="76"/>
    </row>
    <row r="4180" spans="3:3">
      <c r="C4180" s="76"/>
    </row>
    <row r="4181" spans="3:3">
      <c r="C4181" s="76"/>
    </row>
    <row r="4182" spans="3:3">
      <c r="C4182" s="76"/>
    </row>
    <row r="4183" spans="3:3">
      <c r="C4183" s="76"/>
    </row>
    <row r="4184" spans="3:3">
      <c r="C4184" s="76"/>
    </row>
    <row r="4185" spans="3:3">
      <c r="C4185" s="76"/>
    </row>
    <row r="4186" spans="3:3">
      <c r="C4186" s="76"/>
    </row>
    <row r="4187" spans="3:3">
      <c r="C4187" s="76"/>
    </row>
    <row r="4188" spans="3:3">
      <c r="C4188" s="76"/>
    </row>
    <row r="4189" spans="3:3">
      <c r="C4189" s="76"/>
    </row>
    <row r="4190" spans="3:3">
      <c r="C4190" s="76"/>
    </row>
    <row r="4191" spans="3:3">
      <c r="C4191" s="76"/>
    </row>
    <row r="4192" spans="3:3">
      <c r="C4192" s="76"/>
    </row>
    <row r="4193" spans="3:3">
      <c r="C4193" s="76"/>
    </row>
    <row r="4194" spans="3:3">
      <c r="C4194" s="76"/>
    </row>
    <row r="4195" spans="3:3">
      <c r="C4195" s="76"/>
    </row>
    <row r="4196" spans="3:3">
      <c r="C4196" s="76"/>
    </row>
    <row r="4197" spans="3:3">
      <c r="C4197" s="76"/>
    </row>
    <row r="4198" spans="3:3">
      <c r="C4198" s="76"/>
    </row>
    <row r="4199" spans="3:3">
      <c r="C4199" s="76"/>
    </row>
    <row r="4200" spans="3:3">
      <c r="C4200" s="76"/>
    </row>
    <row r="4201" spans="3:3">
      <c r="C4201" s="76"/>
    </row>
    <row r="4202" spans="3:3">
      <c r="C4202" s="76"/>
    </row>
    <row r="4203" spans="3:3">
      <c r="C4203" s="76"/>
    </row>
    <row r="4204" spans="3:3">
      <c r="C4204" s="76"/>
    </row>
    <row r="4205" spans="3:3">
      <c r="C4205" s="76"/>
    </row>
    <row r="4206" spans="3:3">
      <c r="C4206" s="76"/>
    </row>
    <row r="4207" spans="3:3">
      <c r="C4207" s="76"/>
    </row>
    <row r="4208" spans="3:3">
      <c r="C4208" s="76"/>
    </row>
    <row r="4209" spans="3:3">
      <c r="C4209" s="76"/>
    </row>
    <row r="4210" spans="3:3">
      <c r="C4210" s="76"/>
    </row>
    <row r="4211" spans="3:3">
      <c r="C4211" s="76"/>
    </row>
    <row r="4212" spans="3:3">
      <c r="C4212" s="76"/>
    </row>
    <row r="4213" spans="3:3">
      <c r="C4213" s="76"/>
    </row>
    <row r="4214" spans="3:3">
      <c r="C4214" s="76"/>
    </row>
    <row r="4215" spans="3:3">
      <c r="C4215" s="76"/>
    </row>
    <row r="4216" spans="3:3">
      <c r="C4216" s="76"/>
    </row>
    <row r="4217" spans="3:3">
      <c r="C4217" s="76"/>
    </row>
    <row r="4218" spans="3:3">
      <c r="C4218" s="76"/>
    </row>
    <row r="4219" spans="3:3">
      <c r="C4219" s="76"/>
    </row>
    <row r="4220" spans="3:3">
      <c r="C4220" s="76"/>
    </row>
    <row r="4221" spans="3:3">
      <c r="C4221" s="76"/>
    </row>
    <row r="4222" spans="3:3">
      <c r="C4222" s="76"/>
    </row>
    <row r="4223" spans="3:3">
      <c r="C4223" s="76"/>
    </row>
    <row r="4224" spans="3:3">
      <c r="C4224" s="76"/>
    </row>
    <row r="4225" spans="3:3">
      <c r="C4225" s="76"/>
    </row>
    <row r="4226" spans="3:3">
      <c r="C4226" s="76"/>
    </row>
    <row r="4227" spans="3:3">
      <c r="C4227" s="76"/>
    </row>
    <row r="4228" spans="3:3">
      <c r="C4228" s="76"/>
    </row>
    <row r="4229" spans="3:3">
      <c r="C4229" s="76"/>
    </row>
    <row r="4230" spans="3:3">
      <c r="C4230" s="76"/>
    </row>
    <row r="4231" spans="3:3">
      <c r="C4231" s="76"/>
    </row>
    <row r="4232" spans="3:3">
      <c r="C4232" s="76"/>
    </row>
    <row r="4233" spans="3:3">
      <c r="C4233" s="76"/>
    </row>
    <row r="4234" spans="3:3">
      <c r="C4234" s="76"/>
    </row>
    <row r="4235" spans="3:3">
      <c r="C4235" s="76"/>
    </row>
    <row r="4236" spans="3:3">
      <c r="C4236" s="76"/>
    </row>
    <row r="4237" spans="3:3">
      <c r="C4237" s="76"/>
    </row>
    <row r="4238" spans="3:3">
      <c r="C4238" s="76"/>
    </row>
    <row r="4239" spans="3:3">
      <c r="C4239" s="76"/>
    </row>
    <row r="4240" spans="3:3">
      <c r="C4240" s="76"/>
    </row>
    <row r="4241" spans="3:3">
      <c r="C4241" s="76"/>
    </row>
    <row r="4242" spans="3:3">
      <c r="C4242" s="76"/>
    </row>
    <row r="4243" spans="3:3">
      <c r="C4243" s="76"/>
    </row>
    <row r="4244" spans="3:3">
      <c r="C4244" s="76"/>
    </row>
    <row r="4245" spans="3:3">
      <c r="C4245" s="76"/>
    </row>
    <row r="4246" spans="3:3">
      <c r="C4246" s="76"/>
    </row>
    <row r="4247" spans="3:3">
      <c r="C4247" s="76"/>
    </row>
    <row r="4248" spans="3:3">
      <c r="C4248" s="76"/>
    </row>
    <row r="4249" spans="3:3">
      <c r="C4249" s="76"/>
    </row>
    <row r="4250" spans="3:3">
      <c r="C4250" s="76"/>
    </row>
    <row r="4251" spans="3:3">
      <c r="C4251" s="76"/>
    </row>
    <row r="4252" spans="3:3">
      <c r="C4252" s="76"/>
    </row>
    <row r="4253" spans="3:3">
      <c r="C4253" s="76"/>
    </row>
    <row r="4254" spans="3:3">
      <c r="C4254" s="76"/>
    </row>
    <row r="4255" spans="3:3">
      <c r="C4255" s="76"/>
    </row>
    <row r="4256" spans="3:3">
      <c r="C4256" s="76"/>
    </row>
    <row r="4257" spans="3:3">
      <c r="C4257" s="76"/>
    </row>
    <row r="4258" spans="3:3">
      <c r="C4258" s="76"/>
    </row>
    <row r="4259" spans="3:3">
      <c r="C4259" s="76"/>
    </row>
    <row r="4260" spans="3:3">
      <c r="C4260" s="76"/>
    </row>
    <row r="4261" spans="3:3">
      <c r="C4261" s="76"/>
    </row>
    <row r="4262" spans="3:3">
      <c r="C4262" s="76"/>
    </row>
    <row r="4263" spans="3:3">
      <c r="C4263" s="76"/>
    </row>
    <row r="4264" spans="3:3">
      <c r="C4264" s="76"/>
    </row>
    <row r="4265" spans="3:3">
      <c r="C4265" s="76"/>
    </row>
    <row r="4266" spans="3:3">
      <c r="C4266" s="76"/>
    </row>
    <row r="4267" spans="3:3">
      <c r="C4267" s="76"/>
    </row>
    <row r="4268" spans="3:3">
      <c r="C4268" s="76"/>
    </row>
    <row r="4269" spans="3:3">
      <c r="C4269" s="76"/>
    </row>
    <row r="4270" spans="3:3">
      <c r="C4270" s="76"/>
    </row>
    <row r="4271" spans="3:3">
      <c r="C4271" s="76"/>
    </row>
    <row r="4272" spans="3:3">
      <c r="C4272" s="76"/>
    </row>
    <row r="4273" spans="3:3">
      <c r="C4273" s="76"/>
    </row>
    <row r="4274" spans="3:3">
      <c r="C4274" s="76"/>
    </row>
    <row r="4275" spans="3:3">
      <c r="C4275" s="76"/>
    </row>
    <row r="4276" spans="3:3">
      <c r="C4276" s="76"/>
    </row>
    <row r="4277" spans="3:3">
      <c r="C4277" s="76"/>
    </row>
    <row r="4278" spans="3:3">
      <c r="C4278" s="76"/>
    </row>
    <row r="4279" spans="3:3">
      <c r="C4279" s="76"/>
    </row>
    <row r="4280" spans="3:3">
      <c r="C4280" s="76"/>
    </row>
    <row r="4281" spans="3:3">
      <c r="C4281" s="76"/>
    </row>
    <row r="4282" spans="3:3">
      <c r="C4282" s="76"/>
    </row>
    <row r="4283" spans="3:3">
      <c r="C4283" s="76"/>
    </row>
    <row r="4284" spans="3:3">
      <c r="C4284" s="76"/>
    </row>
    <row r="4285" spans="3:3">
      <c r="C4285" s="76"/>
    </row>
    <row r="4286" spans="3:3">
      <c r="C4286" s="76"/>
    </row>
    <row r="4287" spans="3:3">
      <c r="C4287" s="76"/>
    </row>
    <row r="4288" spans="3:3">
      <c r="C4288" s="76"/>
    </row>
    <row r="4289" spans="3:3">
      <c r="C4289" s="76"/>
    </row>
    <row r="4290" spans="3:3">
      <c r="C4290" s="76"/>
    </row>
    <row r="4291" spans="3:3">
      <c r="C4291" s="76"/>
    </row>
    <row r="4292" spans="3:3">
      <c r="C4292" s="76"/>
    </row>
    <row r="4293" spans="3:3">
      <c r="C4293" s="76"/>
    </row>
    <row r="4294" spans="3:3">
      <c r="C4294" s="76"/>
    </row>
    <row r="4295" spans="3:3">
      <c r="C4295" s="76"/>
    </row>
    <row r="4296" spans="3:3">
      <c r="C4296" s="76"/>
    </row>
    <row r="4297" spans="3:3">
      <c r="C4297" s="76"/>
    </row>
    <row r="4298" spans="3:3">
      <c r="C4298" s="76"/>
    </row>
    <row r="4299" spans="3:3">
      <c r="C4299" s="76"/>
    </row>
    <row r="4300" spans="3:3">
      <c r="C4300" s="76"/>
    </row>
    <row r="4301" spans="3:3">
      <c r="C4301" s="76"/>
    </row>
    <row r="4302" spans="3:3">
      <c r="C4302" s="76"/>
    </row>
    <row r="4303" spans="3:3">
      <c r="C4303" s="76"/>
    </row>
    <row r="4304" spans="3:3">
      <c r="C4304" s="76"/>
    </row>
    <row r="4305" spans="3:3">
      <c r="C4305" s="76"/>
    </row>
    <row r="4306" spans="3:3">
      <c r="C4306" s="76"/>
    </row>
    <row r="4307" spans="3:3">
      <c r="C4307" s="76"/>
    </row>
    <row r="4308" spans="3:3">
      <c r="C4308" s="76"/>
    </row>
    <row r="4309" spans="3:3">
      <c r="C4309" s="76"/>
    </row>
    <row r="4310" spans="3:3">
      <c r="C4310" s="76"/>
    </row>
    <row r="4311" spans="3:3">
      <c r="C4311" s="76"/>
    </row>
    <row r="4312" spans="3:3">
      <c r="C4312" s="76"/>
    </row>
    <row r="4313" spans="3:3">
      <c r="C4313" s="76"/>
    </row>
    <row r="4314" spans="3:3">
      <c r="C4314" s="76"/>
    </row>
    <row r="4315" spans="3:3">
      <c r="C4315" s="76"/>
    </row>
    <row r="4316" spans="3:3">
      <c r="C4316" s="76"/>
    </row>
    <row r="4317" spans="3:3">
      <c r="C4317" s="76"/>
    </row>
    <row r="4318" spans="3:3">
      <c r="C4318" s="76"/>
    </row>
    <row r="4319" spans="3:3">
      <c r="C4319" s="76"/>
    </row>
    <row r="4320" spans="3:3">
      <c r="C4320" s="76"/>
    </row>
    <row r="4321" spans="3:3">
      <c r="C4321" s="76"/>
    </row>
    <row r="4322" spans="3:3">
      <c r="C4322" s="76"/>
    </row>
    <row r="4323" spans="3:3">
      <c r="C4323" s="76"/>
    </row>
    <row r="4324" spans="3:3">
      <c r="C4324" s="76"/>
    </row>
    <row r="4325" spans="3:3">
      <c r="C4325" s="76"/>
    </row>
    <row r="4326" spans="3:3">
      <c r="C4326" s="76"/>
    </row>
    <row r="4327" spans="3:3">
      <c r="C4327" s="76"/>
    </row>
    <row r="4328" spans="3:3">
      <c r="C4328" s="76"/>
    </row>
    <row r="4329" spans="3:3">
      <c r="C4329" s="76"/>
    </row>
    <row r="4330" spans="3:3">
      <c r="C4330" s="76"/>
    </row>
    <row r="4331" spans="3:3">
      <c r="C4331" s="76"/>
    </row>
    <row r="4332" spans="3:3">
      <c r="C4332" s="76"/>
    </row>
    <row r="4333" spans="3:3">
      <c r="C4333" s="76"/>
    </row>
    <row r="4334" spans="3:3">
      <c r="C4334" s="76"/>
    </row>
    <row r="4335" spans="3:3">
      <c r="C4335" s="76"/>
    </row>
    <row r="4336" spans="3:3">
      <c r="C4336" s="76"/>
    </row>
    <row r="4337" spans="3:3">
      <c r="C4337" s="76"/>
    </row>
    <row r="4338" spans="3:3">
      <c r="C4338" s="76"/>
    </row>
    <row r="4339" spans="3:3">
      <c r="C4339" s="76"/>
    </row>
    <row r="4340" spans="3:3">
      <c r="C4340" s="76"/>
    </row>
    <row r="4341" spans="3:3">
      <c r="C4341" s="76"/>
    </row>
    <row r="4342" spans="3:3">
      <c r="C4342" s="76"/>
    </row>
    <row r="4343" spans="3:3">
      <c r="C4343" s="76"/>
    </row>
    <row r="4344" spans="3:3">
      <c r="C4344" s="76"/>
    </row>
    <row r="4345" spans="3:3">
      <c r="C4345" s="76"/>
    </row>
    <row r="4346" spans="3:3">
      <c r="C4346" s="76"/>
    </row>
    <row r="4347" spans="3:3">
      <c r="C4347" s="76"/>
    </row>
    <row r="4348" spans="3:3">
      <c r="C4348" s="76"/>
    </row>
    <row r="4349" spans="3:3">
      <c r="C4349" s="76"/>
    </row>
    <row r="4350" spans="3:3">
      <c r="C4350" s="76"/>
    </row>
    <row r="4351" spans="3:3">
      <c r="C4351" s="76"/>
    </row>
    <row r="4352" spans="3:3">
      <c r="C4352" s="76"/>
    </row>
    <row r="4353" spans="3:3">
      <c r="C4353" s="76"/>
    </row>
    <row r="4354" spans="3:3">
      <c r="C4354" s="76"/>
    </row>
    <row r="4355" spans="3:3">
      <c r="C4355" s="76"/>
    </row>
    <row r="4356" spans="3:3">
      <c r="C4356" s="76"/>
    </row>
    <row r="4357" spans="3:3">
      <c r="C4357" s="76"/>
    </row>
    <row r="4358" spans="3:3">
      <c r="C4358" s="76"/>
    </row>
    <row r="4359" spans="3:3">
      <c r="C4359" s="76"/>
    </row>
    <row r="4360" spans="3:3">
      <c r="C4360" s="76"/>
    </row>
    <row r="4361" spans="3:3">
      <c r="C4361" s="76"/>
    </row>
    <row r="4362" spans="3:3">
      <c r="C4362" s="76"/>
    </row>
    <row r="4363" spans="3:3">
      <c r="C4363" s="76"/>
    </row>
    <row r="4364" spans="3:3">
      <c r="C4364" s="76"/>
    </row>
    <row r="4365" spans="3:3">
      <c r="C4365" s="76"/>
    </row>
    <row r="4366" spans="3:3">
      <c r="C4366" s="76"/>
    </row>
    <row r="4367" spans="3:3">
      <c r="C4367" s="76"/>
    </row>
    <row r="4368" spans="3:3">
      <c r="C4368" s="76"/>
    </row>
    <row r="4369" spans="3:3">
      <c r="C4369" s="76"/>
    </row>
    <row r="4370" spans="3:3">
      <c r="C4370" s="76"/>
    </row>
    <row r="4371" spans="3:3">
      <c r="C4371" s="76"/>
    </row>
    <row r="4372" spans="3:3">
      <c r="C4372" s="76"/>
    </row>
    <row r="4373" spans="3:3">
      <c r="C4373" s="76"/>
    </row>
    <row r="4374" spans="3:3">
      <c r="C4374" s="76"/>
    </row>
    <row r="4375" spans="3:3">
      <c r="C4375" s="76"/>
    </row>
    <row r="4376" spans="3:3">
      <c r="C4376" s="76"/>
    </row>
    <row r="4377" spans="3:3">
      <c r="C4377" s="76"/>
    </row>
    <row r="4378" spans="3:3">
      <c r="C4378" s="76"/>
    </row>
    <row r="4379" spans="3:3">
      <c r="C4379" s="76"/>
    </row>
    <row r="4380" spans="3:3">
      <c r="C4380" s="76"/>
    </row>
    <row r="4381" spans="3:3">
      <c r="C4381" s="76"/>
    </row>
    <row r="4382" spans="3:3">
      <c r="C4382" s="76"/>
    </row>
    <row r="4383" spans="3:3">
      <c r="C4383" s="76"/>
    </row>
    <row r="4384" spans="3:3">
      <c r="C4384" s="76"/>
    </row>
    <row r="4385" spans="3:3">
      <c r="C4385" s="76"/>
    </row>
    <row r="4386" spans="3:3">
      <c r="C4386" s="76"/>
    </row>
    <row r="4387" spans="3:3">
      <c r="C4387" s="76"/>
    </row>
    <row r="4388" spans="3:3">
      <c r="C4388" s="76"/>
    </row>
    <row r="4389" spans="3:3">
      <c r="C4389" s="76"/>
    </row>
    <row r="4390" spans="3:3">
      <c r="C4390" s="76"/>
    </row>
    <row r="4391" spans="3:3">
      <c r="C4391" s="76"/>
    </row>
    <row r="4392" spans="3:3">
      <c r="C4392" s="76"/>
    </row>
    <row r="4393" spans="3:3">
      <c r="C4393" s="76"/>
    </row>
    <row r="4394" spans="3:3">
      <c r="C4394" s="76"/>
    </row>
    <row r="4395" spans="3:3">
      <c r="C4395" s="76"/>
    </row>
    <row r="4396" spans="3:3">
      <c r="C4396" s="76"/>
    </row>
    <row r="4397" spans="3:3">
      <c r="C4397" s="76"/>
    </row>
    <row r="4398" spans="3:3">
      <c r="C4398" s="76"/>
    </row>
    <row r="4399" spans="3:3">
      <c r="C4399" s="76"/>
    </row>
    <row r="4400" spans="3:3">
      <c r="C4400" s="76"/>
    </row>
    <row r="4401" spans="3:3">
      <c r="C4401" s="76"/>
    </row>
    <row r="4402" spans="3:3">
      <c r="C4402" s="76"/>
    </row>
    <row r="4403" spans="3:3">
      <c r="C4403" s="76"/>
    </row>
    <row r="4404" spans="3:3">
      <c r="C4404" s="76"/>
    </row>
    <row r="4405" spans="3:3">
      <c r="C4405" s="76"/>
    </row>
    <row r="4406" spans="3:3">
      <c r="C4406" s="76"/>
    </row>
    <row r="4407" spans="3:3">
      <c r="C4407" s="76"/>
    </row>
    <row r="4408" spans="3:3">
      <c r="C4408" s="76"/>
    </row>
    <row r="4409" spans="3:3">
      <c r="C4409" s="76"/>
    </row>
    <row r="4410" spans="3:3">
      <c r="C4410" s="76"/>
    </row>
    <row r="4411" spans="3:3">
      <c r="C4411" s="76"/>
    </row>
    <row r="4412" spans="3:3">
      <c r="C4412" s="76"/>
    </row>
    <row r="4413" spans="3:3">
      <c r="C4413" s="76"/>
    </row>
    <row r="4414" spans="3:3">
      <c r="C4414" s="76"/>
    </row>
    <row r="4415" spans="3:3">
      <c r="C4415" s="76"/>
    </row>
    <row r="4416" spans="3:3">
      <c r="C4416" s="76"/>
    </row>
    <row r="4417" spans="3:3">
      <c r="C4417" s="76"/>
    </row>
    <row r="4418" spans="3:3">
      <c r="C4418" s="76"/>
    </row>
    <row r="4419" spans="3:3">
      <c r="C4419" s="76"/>
    </row>
    <row r="4420" spans="3:3">
      <c r="C4420" s="76"/>
    </row>
    <row r="4421" spans="3:3">
      <c r="C4421" s="76"/>
    </row>
    <row r="4422" spans="3:3">
      <c r="C4422" s="76"/>
    </row>
    <row r="4423" spans="3:3">
      <c r="C4423" s="76"/>
    </row>
    <row r="4424" spans="3:3">
      <c r="C4424" s="76"/>
    </row>
    <row r="4425" spans="3:3">
      <c r="C4425" s="76"/>
    </row>
    <row r="4426" spans="3:3">
      <c r="C4426" s="76"/>
    </row>
    <row r="4427" spans="3:3">
      <c r="C4427" s="76"/>
    </row>
    <row r="4428" spans="3:3">
      <c r="C4428" s="76"/>
    </row>
    <row r="4429" spans="3:3">
      <c r="C4429" s="76"/>
    </row>
    <row r="4430" spans="3:3">
      <c r="C4430" s="76"/>
    </row>
    <row r="4431" spans="3:3">
      <c r="C4431" s="76"/>
    </row>
    <row r="4432" spans="3:3">
      <c r="C4432" s="76"/>
    </row>
    <row r="4433" spans="3:3">
      <c r="C4433" s="76"/>
    </row>
    <row r="4434" spans="3:3">
      <c r="C4434" s="76"/>
    </row>
    <row r="4435" spans="3:3">
      <c r="C4435" s="76"/>
    </row>
    <row r="4436" spans="3:3">
      <c r="C4436" s="76"/>
    </row>
    <row r="4437" spans="3:3">
      <c r="C4437" s="76"/>
    </row>
    <row r="4438" spans="3:3">
      <c r="C4438" s="76"/>
    </row>
    <row r="4439" spans="3:3">
      <c r="C4439" s="76"/>
    </row>
    <row r="4440" spans="3:3">
      <c r="C4440" s="76"/>
    </row>
    <row r="4441" spans="3:3">
      <c r="C4441" s="76"/>
    </row>
    <row r="4442" spans="3:3">
      <c r="C4442" s="76"/>
    </row>
    <row r="4443" spans="3:3">
      <c r="C4443" s="76"/>
    </row>
    <row r="4444" spans="3:3">
      <c r="C4444" s="76"/>
    </row>
    <row r="4445" spans="3:3">
      <c r="C4445" s="76"/>
    </row>
    <row r="4446" spans="3:3">
      <c r="C4446" s="76"/>
    </row>
    <row r="4447" spans="3:3">
      <c r="C4447" s="76"/>
    </row>
    <row r="4448" spans="3:3">
      <c r="C4448" s="76"/>
    </row>
    <row r="4449" spans="3:3">
      <c r="C4449" s="76"/>
    </row>
    <row r="4450" spans="3:3">
      <c r="C4450" s="76"/>
    </row>
    <row r="4451" spans="3:3">
      <c r="C4451" s="76"/>
    </row>
    <row r="4452" spans="3:3">
      <c r="C4452" s="76"/>
    </row>
    <row r="4453" spans="3:3">
      <c r="C4453" s="76"/>
    </row>
    <row r="4454" spans="3:3">
      <c r="C4454" s="76"/>
    </row>
    <row r="4455" spans="3:3">
      <c r="C4455" s="76"/>
    </row>
    <row r="4456" spans="3:3">
      <c r="C4456" s="76"/>
    </row>
    <row r="4457" spans="3:3">
      <c r="C4457" s="76"/>
    </row>
    <row r="4458" spans="3:3">
      <c r="C4458" s="76"/>
    </row>
    <row r="4459" spans="3:3">
      <c r="C4459" s="76"/>
    </row>
    <row r="4460" spans="3:3">
      <c r="C4460" s="76"/>
    </row>
    <row r="4461" spans="3:3">
      <c r="C4461" s="76"/>
    </row>
    <row r="4462" spans="3:3">
      <c r="C4462" s="76"/>
    </row>
    <row r="4463" spans="3:3">
      <c r="C4463" s="76"/>
    </row>
    <row r="4464" spans="3:3">
      <c r="C4464" s="76"/>
    </row>
    <row r="4465" spans="3:3">
      <c r="C4465" s="76"/>
    </row>
    <row r="4466" spans="3:3">
      <c r="C4466" s="76"/>
    </row>
    <row r="4467" spans="3:3">
      <c r="C4467" s="76"/>
    </row>
    <row r="4468" spans="3:3">
      <c r="C4468" s="76"/>
    </row>
    <row r="4469" spans="3:3">
      <c r="C4469" s="76"/>
    </row>
    <row r="4470" spans="3:3">
      <c r="C4470" s="76"/>
    </row>
    <row r="4471" spans="3:3">
      <c r="C4471" s="76"/>
    </row>
    <row r="4472" spans="3:3">
      <c r="C4472" s="76"/>
    </row>
    <row r="4473" spans="3:3">
      <c r="C4473" s="76"/>
    </row>
    <row r="4474" spans="3:3">
      <c r="C4474" s="76"/>
    </row>
    <row r="4475" spans="3:3">
      <c r="C4475" s="76"/>
    </row>
    <row r="4476" spans="3:3">
      <c r="C4476" s="76"/>
    </row>
    <row r="4477" spans="3:3">
      <c r="C4477" s="76"/>
    </row>
    <row r="4478" spans="3:3">
      <c r="C4478" s="76"/>
    </row>
    <row r="4479" spans="3:3">
      <c r="C4479" s="76"/>
    </row>
    <row r="4480" spans="3:3">
      <c r="C4480" s="76"/>
    </row>
    <row r="4481" spans="3:3">
      <c r="C4481" s="76"/>
    </row>
    <row r="4482" spans="3:3">
      <c r="C4482" s="76"/>
    </row>
    <row r="4483" spans="3:3">
      <c r="C4483" s="76"/>
    </row>
    <row r="4484" spans="3:3">
      <c r="C4484" s="76"/>
    </row>
    <row r="4485" spans="3:3">
      <c r="C4485" s="76"/>
    </row>
    <row r="4486" spans="3:3">
      <c r="C4486" s="76"/>
    </row>
    <row r="4487" spans="3:3">
      <c r="C4487" s="76"/>
    </row>
    <row r="4488" spans="3:3">
      <c r="C4488" s="76"/>
    </row>
    <row r="4489" spans="3:3">
      <c r="C4489" s="76"/>
    </row>
    <row r="4490" spans="3:3">
      <c r="C4490" s="76"/>
    </row>
    <row r="4491" spans="3:3">
      <c r="C4491" s="76"/>
    </row>
    <row r="4492" spans="3:3">
      <c r="C4492" s="76"/>
    </row>
    <row r="4493" spans="3:3">
      <c r="C4493" s="76"/>
    </row>
    <row r="4494" spans="3:3">
      <c r="C4494" s="76"/>
    </row>
    <row r="4495" spans="3:3">
      <c r="C4495" s="76"/>
    </row>
    <row r="4496" spans="3:3">
      <c r="C4496" s="76"/>
    </row>
    <row r="4497" spans="3:3">
      <c r="C4497" s="76"/>
    </row>
    <row r="4498" spans="3:3">
      <c r="C4498" s="76"/>
    </row>
    <row r="4499" spans="3:3">
      <c r="C4499" s="76"/>
    </row>
    <row r="4500" spans="3:3">
      <c r="C4500" s="76"/>
    </row>
    <row r="4501" spans="3:3">
      <c r="C4501" s="76"/>
    </row>
    <row r="4502" spans="3:3">
      <c r="C4502" s="76"/>
    </row>
    <row r="4503" spans="3:3">
      <c r="C4503" s="76"/>
    </row>
    <row r="4504" spans="3:3">
      <c r="C4504" s="76"/>
    </row>
    <row r="4505" spans="3:3">
      <c r="C4505" s="76"/>
    </row>
    <row r="4506" spans="3:3">
      <c r="C4506" s="76"/>
    </row>
    <row r="4507" spans="3:3">
      <c r="C4507" s="76"/>
    </row>
    <row r="4508" spans="3:3">
      <c r="C4508" s="76"/>
    </row>
    <row r="4509" spans="3:3">
      <c r="C4509" s="76"/>
    </row>
    <row r="4510" spans="3:3">
      <c r="C4510" s="76"/>
    </row>
    <row r="4511" spans="3:3">
      <c r="C4511" s="76"/>
    </row>
    <row r="4512" spans="3:3">
      <c r="C4512" s="76"/>
    </row>
    <row r="4513" spans="3:3">
      <c r="C4513" s="76"/>
    </row>
    <row r="4514" spans="3:3">
      <c r="C4514" s="76"/>
    </row>
    <row r="4515" spans="3:3">
      <c r="C4515" s="76"/>
    </row>
    <row r="4516" spans="3:3">
      <c r="C4516" s="76"/>
    </row>
    <row r="4517" spans="3:3">
      <c r="C4517" s="76"/>
    </row>
    <row r="4518" spans="3:3">
      <c r="C4518" s="76"/>
    </row>
    <row r="4519" spans="3:3">
      <c r="C4519" s="76"/>
    </row>
    <row r="4520" spans="3:3">
      <c r="C4520" s="76"/>
    </row>
    <row r="4521" spans="3:3">
      <c r="C4521" s="76"/>
    </row>
    <row r="4522" spans="3:3">
      <c r="C4522" s="76"/>
    </row>
    <row r="4523" spans="3:3">
      <c r="C4523" s="76"/>
    </row>
    <row r="4524" spans="3:3">
      <c r="C4524" s="76"/>
    </row>
    <row r="4525" spans="3:3">
      <c r="C4525" s="76"/>
    </row>
    <row r="4526" spans="3:3">
      <c r="C4526" s="76"/>
    </row>
    <row r="4527" spans="3:3">
      <c r="C4527" s="76"/>
    </row>
    <row r="4528" spans="3:3">
      <c r="C4528" s="76"/>
    </row>
    <row r="4529" spans="3:3">
      <c r="C4529" s="76"/>
    </row>
    <row r="4530" spans="3:3">
      <c r="C4530" s="76"/>
    </row>
    <row r="4531" spans="3:3">
      <c r="C4531" s="76"/>
    </row>
    <row r="4532" spans="3:3">
      <c r="C4532" s="76"/>
    </row>
    <row r="4533" spans="3:3">
      <c r="C4533" s="76"/>
    </row>
    <row r="4534" spans="3:3">
      <c r="C4534" s="76"/>
    </row>
    <row r="4535" spans="3:3">
      <c r="C4535" s="76"/>
    </row>
    <row r="4536" spans="3:3">
      <c r="C4536" s="76"/>
    </row>
    <row r="4537" spans="3:3">
      <c r="C4537" s="76"/>
    </row>
    <row r="4538" spans="3:3">
      <c r="C4538" s="76"/>
    </row>
    <row r="4539" spans="3:3">
      <c r="C4539" s="76"/>
    </row>
    <row r="4540" spans="3:3">
      <c r="C4540" s="76"/>
    </row>
    <row r="4541" spans="3:3">
      <c r="C4541" s="76"/>
    </row>
    <row r="4542" spans="3:3">
      <c r="C4542" s="76"/>
    </row>
    <row r="4543" spans="3:3">
      <c r="C4543" s="76"/>
    </row>
    <row r="4544" spans="3:3">
      <c r="C4544" s="76"/>
    </row>
    <row r="4545" spans="3:3">
      <c r="C4545" s="76"/>
    </row>
    <row r="4546" spans="3:3">
      <c r="C4546" s="76"/>
    </row>
    <row r="4547" spans="3:3">
      <c r="C4547" s="76"/>
    </row>
    <row r="4548" spans="3:3">
      <c r="C4548" s="76"/>
    </row>
    <row r="4549" spans="3:3">
      <c r="C4549" s="76"/>
    </row>
    <row r="4550" spans="3:3">
      <c r="C4550" s="76"/>
    </row>
    <row r="4551" spans="3:3">
      <c r="C4551" s="76"/>
    </row>
    <row r="4552" spans="3:3">
      <c r="C4552" s="76"/>
    </row>
    <row r="4553" spans="3:3">
      <c r="C4553" s="76"/>
    </row>
    <row r="4554" spans="3:3">
      <c r="C4554" s="76"/>
    </row>
    <row r="4555" spans="3:3">
      <c r="C4555" s="76"/>
    </row>
    <row r="4556" spans="3:3">
      <c r="C4556" s="76"/>
    </row>
    <row r="4557" spans="3:3">
      <c r="C4557" s="76"/>
    </row>
    <row r="4558" spans="3:3">
      <c r="C4558" s="76"/>
    </row>
    <row r="4559" spans="3:3">
      <c r="C4559" s="76"/>
    </row>
    <row r="4560" spans="3:3">
      <c r="C4560" s="76"/>
    </row>
    <row r="4561" spans="3:3">
      <c r="C4561" s="76"/>
    </row>
    <row r="4562" spans="3:3">
      <c r="C4562" s="76"/>
    </row>
    <row r="4563" spans="3:3">
      <c r="C4563" s="76"/>
    </row>
    <row r="4564" spans="3:3">
      <c r="C4564" s="76"/>
    </row>
    <row r="4565" spans="3:3">
      <c r="C4565" s="76"/>
    </row>
    <row r="4566" spans="3:3">
      <c r="C4566" s="76"/>
    </row>
    <row r="4567" spans="3:3">
      <c r="C4567" s="76"/>
    </row>
    <row r="4568" spans="3:3">
      <c r="C4568" s="76"/>
    </row>
    <row r="4569" spans="3:3">
      <c r="C4569" s="76"/>
    </row>
    <row r="4570" spans="3:3">
      <c r="C4570" s="76"/>
    </row>
    <row r="4571" spans="3:3">
      <c r="C4571" s="76"/>
    </row>
    <row r="4572" spans="3:3">
      <c r="C4572" s="76"/>
    </row>
    <row r="4573" spans="3:3">
      <c r="C4573" s="76"/>
    </row>
    <row r="4574" spans="3:3">
      <c r="C4574" s="76"/>
    </row>
    <row r="4575" spans="3:3">
      <c r="C4575" s="76"/>
    </row>
    <row r="4576" spans="3:3">
      <c r="C4576" s="76"/>
    </row>
    <row r="4577" spans="3:3">
      <c r="C4577" s="76"/>
    </row>
    <row r="4578" spans="3:3">
      <c r="C4578" s="76"/>
    </row>
    <row r="4579" spans="3:3">
      <c r="C4579" s="76"/>
    </row>
    <row r="4580" spans="3:3">
      <c r="C4580" s="76"/>
    </row>
    <row r="4581" spans="3:3">
      <c r="C4581" s="76"/>
    </row>
    <row r="4582" spans="3:3">
      <c r="C4582" s="76"/>
    </row>
    <row r="4583" spans="3:3">
      <c r="C4583" s="76"/>
    </row>
    <row r="4584" spans="3:3">
      <c r="C4584" s="76"/>
    </row>
    <row r="4585" spans="3:3">
      <c r="C4585" s="76"/>
    </row>
    <row r="4586" spans="3:3">
      <c r="C4586" s="76"/>
    </row>
    <row r="4587" spans="3:3">
      <c r="C4587" s="76"/>
    </row>
    <row r="4588" spans="3:3">
      <c r="C4588" s="76"/>
    </row>
    <row r="4589" spans="3:3">
      <c r="C4589" s="76"/>
    </row>
    <row r="4590" spans="3:3">
      <c r="C4590" s="76"/>
    </row>
    <row r="4591" spans="3:3">
      <c r="C4591" s="76"/>
    </row>
    <row r="4592" spans="3:3">
      <c r="C4592" s="76"/>
    </row>
    <row r="4593" spans="3:3">
      <c r="C4593" s="76"/>
    </row>
    <row r="4594" spans="3:3">
      <c r="C4594" s="76"/>
    </row>
    <row r="4595" spans="3:3">
      <c r="C4595" s="76"/>
    </row>
    <row r="4596" spans="3:3">
      <c r="C4596" s="76"/>
    </row>
    <row r="4597" spans="3:3">
      <c r="C4597" s="76"/>
    </row>
    <row r="4598" spans="3:3">
      <c r="C4598" s="76"/>
    </row>
    <row r="4599" spans="3:3">
      <c r="C4599" s="76"/>
    </row>
    <row r="4600" spans="3:3">
      <c r="C4600" s="76"/>
    </row>
    <row r="4601" spans="3:3">
      <c r="C4601" s="76"/>
    </row>
    <row r="4602" spans="3:3">
      <c r="C4602" s="76"/>
    </row>
    <row r="4603" spans="3:3">
      <c r="C4603" s="76"/>
    </row>
    <row r="4604" spans="3:3">
      <c r="C4604" s="76"/>
    </row>
    <row r="4605" spans="3:3">
      <c r="C4605" s="76"/>
    </row>
    <row r="4606" spans="3:3">
      <c r="C4606" s="76"/>
    </row>
    <row r="4607" spans="3:3">
      <c r="C4607" s="76"/>
    </row>
    <row r="4608" spans="3:3">
      <c r="C4608" s="76"/>
    </row>
    <row r="4609" spans="3:3">
      <c r="C4609" s="76"/>
    </row>
    <row r="4610" spans="3:3">
      <c r="C4610" s="76"/>
    </row>
    <row r="4611" spans="3:3">
      <c r="C4611" s="76"/>
    </row>
    <row r="4612" spans="3:3">
      <c r="C4612" s="76"/>
    </row>
    <row r="4613" spans="3:3">
      <c r="C4613" s="76"/>
    </row>
    <row r="4614" spans="3:3">
      <c r="C4614" s="76"/>
    </row>
    <row r="4615" spans="3:3">
      <c r="C4615" s="76"/>
    </row>
    <row r="4616" spans="3:3">
      <c r="C4616" s="76"/>
    </row>
    <row r="4617" spans="3:3">
      <c r="C4617" s="76"/>
    </row>
    <row r="4618" spans="3:3">
      <c r="C4618" s="76"/>
    </row>
    <row r="4619" spans="3:3">
      <c r="C4619" s="76"/>
    </row>
    <row r="4620" spans="3:3">
      <c r="C4620" s="76"/>
    </row>
    <row r="4621" spans="3:3">
      <c r="C4621" s="76"/>
    </row>
    <row r="4622" spans="3:3">
      <c r="C4622" s="76"/>
    </row>
    <row r="4623" spans="3:3">
      <c r="C4623" s="76"/>
    </row>
    <row r="4624" spans="3:3">
      <c r="C4624" s="76"/>
    </row>
    <row r="4625" spans="3:3">
      <c r="C4625" s="76"/>
    </row>
    <row r="4626" spans="3:3">
      <c r="C4626" s="76"/>
    </row>
    <row r="4627" spans="3:3">
      <c r="C4627" s="76"/>
    </row>
    <row r="4628" spans="3:3">
      <c r="C4628" s="76"/>
    </row>
    <row r="4629" spans="3:3">
      <c r="C4629" s="76"/>
    </row>
    <row r="4630" spans="3:3">
      <c r="C4630" s="76"/>
    </row>
    <row r="4631" spans="3:3">
      <c r="C4631" s="76"/>
    </row>
    <row r="4632" spans="3:3">
      <c r="C4632" s="76"/>
    </row>
    <row r="4633" spans="3:3">
      <c r="C4633" s="76"/>
    </row>
    <row r="4634" spans="3:3">
      <c r="C4634" s="76"/>
    </row>
    <row r="4635" spans="3:3">
      <c r="C4635" s="76"/>
    </row>
    <row r="4636" spans="3:3">
      <c r="C4636" s="76"/>
    </row>
    <row r="4637" spans="3:3">
      <c r="C4637" s="76"/>
    </row>
    <row r="4638" spans="3:3">
      <c r="C4638" s="76"/>
    </row>
    <row r="4639" spans="3:3">
      <c r="C4639" s="76"/>
    </row>
    <row r="4640" spans="3:3">
      <c r="C4640" s="76"/>
    </row>
    <row r="4641" spans="3:3">
      <c r="C4641" s="76"/>
    </row>
    <row r="4642" spans="3:3">
      <c r="C4642" s="76"/>
    </row>
    <row r="4643" spans="3:3">
      <c r="C4643" s="76"/>
    </row>
    <row r="4644" spans="3:3">
      <c r="C4644" s="76"/>
    </row>
    <row r="4645" spans="3:3">
      <c r="C4645" s="76"/>
    </row>
    <row r="4646" spans="3:3">
      <c r="C4646" s="76"/>
    </row>
    <row r="4647" spans="3:3">
      <c r="C4647" s="76"/>
    </row>
    <row r="4648" spans="3:3">
      <c r="C4648" s="76"/>
    </row>
    <row r="4649" spans="3:3">
      <c r="C4649" s="76"/>
    </row>
    <row r="4650" spans="3:3">
      <c r="C4650" s="76"/>
    </row>
    <row r="4651" spans="3:3">
      <c r="C4651" s="76"/>
    </row>
    <row r="4652" spans="3:3">
      <c r="C4652" s="76"/>
    </row>
    <row r="4653" spans="3:3">
      <c r="C4653" s="76"/>
    </row>
    <row r="4654" spans="3:3">
      <c r="C4654" s="76"/>
    </row>
    <row r="4655" spans="3:3">
      <c r="C4655" s="76"/>
    </row>
    <row r="4656" spans="3:3">
      <c r="C4656" s="76"/>
    </row>
    <row r="4657" spans="3:3">
      <c r="C4657" s="76"/>
    </row>
    <row r="4658" spans="3:3">
      <c r="C4658" s="76"/>
    </row>
    <row r="4659" spans="3:3">
      <c r="C4659" s="76"/>
    </row>
    <row r="4660" spans="3:3">
      <c r="C4660" s="76"/>
    </row>
    <row r="4661" spans="3:3">
      <c r="C4661" s="76"/>
    </row>
    <row r="4662" spans="3:3">
      <c r="C4662" s="76"/>
    </row>
    <row r="4663" spans="3:3">
      <c r="C4663" s="76"/>
    </row>
    <row r="4664" spans="3:3">
      <c r="C4664" s="76"/>
    </row>
    <row r="4665" spans="3:3">
      <c r="C4665" s="76"/>
    </row>
    <row r="4666" spans="3:3">
      <c r="C4666" s="76"/>
    </row>
    <row r="4667" spans="3:3">
      <c r="C4667" s="76"/>
    </row>
    <row r="4668" spans="3:3">
      <c r="C4668" s="76"/>
    </row>
    <row r="4669" spans="3:3">
      <c r="C4669" s="76"/>
    </row>
    <row r="4670" spans="3:3">
      <c r="C4670" s="76"/>
    </row>
    <row r="4671" spans="3:3">
      <c r="C4671" s="76"/>
    </row>
    <row r="4672" spans="3:3">
      <c r="C4672" s="76"/>
    </row>
    <row r="4673" spans="3:3">
      <c r="C4673" s="76"/>
    </row>
    <row r="4674" spans="3:3">
      <c r="C4674" s="76"/>
    </row>
    <row r="4675" spans="3:3">
      <c r="C4675" s="76"/>
    </row>
    <row r="4676" spans="3:3">
      <c r="C4676" s="76"/>
    </row>
    <row r="4677" spans="3:3">
      <c r="C4677" s="76"/>
    </row>
    <row r="4678" spans="3:3">
      <c r="C4678" s="76"/>
    </row>
    <row r="4679" spans="3:3">
      <c r="C4679" s="76"/>
    </row>
    <row r="4680" spans="3:3">
      <c r="C4680" s="76"/>
    </row>
    <row r="4681" spans="3:3">
      <c r="C4681" s="76"/>
    </row>
    <row r="4682" spans="3:3">
      <c r="C4682" s="76"/>
    </row>
    <row r="4683" spans="3:3">
      <c r="C4683" s="76"/>
    </row>
    <row r="4684" spans="3:3">
      <c r="C4684" s="76"/>
    </row>
    <row r="4685" spans="3:3">
      <c r="C4685" s="76"/>
    </row>
    <row r="4686" spans="3:3">
      <c r="C4686" s="76"/>
    </row>
    <row r="4687" spans="3:3">
      <c r="C4687" s="76"/>
    </row>
    <row r="4688" spans="3:3">
      <c r="C4688" s="76"/>
    </row>
    <row r="4689" spans="3:3">
      <c r="C4689" s="76"/>
    </row>
    <row r="4690" spans="3:3">
      <c r="C4690" s="76"/>
    </row>
    <row r="4691" spans="3:3">
      <c r="C4691" s="76"/>
    </row>
    <row r="4692" spans="3:3">
      <c r="C4692" s="76"/>
    </row>
    <row r="4693" spans="3:3">
      <c r="C4693" s="76"/>
    </row>
    <row r="4694" spans="3:3">
      <c r="C4694" s="76"/>
    </row>
    <row r="4695" spans="3:3">
      <c r="C4695" s="76"/>
    </row>
    <row r="4696" spans="3:3">
      <c r="C4696" s="76"/>
    </row>
    <row r="4697" spans="3:3">
      <c r="C4697" s="76"/>
    </row>
    <row r="4698" spans="3:3">
      <c r="C4698" s="76"/>
    </row>
    <row r="4699" spans="3:3">
      <c r="C4699" s="76"/>
    </row>
    <row r="4700" spans="3:3">
      <c r="C4700" s="76"/>
    </row>
    <row r="4701" spans="3:3">
      <c r="C4701" s="76"/>
    </row>
    <row r="4702" spans="3:3">
      <c r="C4702" s="76"/>
    </row>
    <row r="4703" spans="3:3">
      <c r="C4703" s="76"/>
    </row>
    <row r="4704" spans="3:3">
      <c r="C4704" s="76"/>
    </row>
    <row r="4705" spans="3:3">
      <c r="C4705" s="76"/>
    </row>
    <row r="4706" spans="3:3">
      <c r="C4706" s="76"/>
    </row>
    <row r="4707" spans="3:3">
      <c r="C4707" s="76"/>
    </row>
    <row r="4708" spans="3:3">
      <c r="C4708" s="76"/>
    </row>
    <row r="4709" spans="3:3">
      <c r="C4709" s="76"/>
    </row>
    <row r="4710" spans="3:3">
      <c r="C4710" s="76"/>
    </row>
    <row r="4711" spans="3:3">
      <c r="C4711" s="76"/>
    </row>
    <row r="4712" spans="3:3">
      <c r="C4712" s="76"/>
    </row>
    <row r="4713" spans="3:3">
      <c r="C4713" s="76"/>
    </row>
    <row r="4714" spans="3:3">
      <c r="C4714" s="76"/>
    </row>
    <row r="4715" spans="3:3">
      <c r="C4715" s="76"/>
    </row>
    <row r="4716" spans="3:3">
      <c r="C4716" s="76"/>
    </row>
    <row r="4717" spans="3:3">
      <c r="C4717" s="76"/>
    </row>
    <row r="4718" spans="3:3">
      <c r="C4718" s="76"/>
    </row>
    <row r="4719" spans="3:3">
      <c r="C4719" s="76"/>
    </row>
    <row r="4720" spans="3:3">
      <c r="C4720" s="76"/>
    </row>
    <row r="4721" spans="3:3">
      <c r="C4721" s="76"/>
    </row>
    <row r="4722" spans="3:3">
      <c r="C4722" s="76"/>
    </row>
    <row r="4723" spans="3:3">
      <c r="C4723" s="76"/>
    </row>
    <row r="4724" spans="3:3">
      <c r="C4724" s="76"/>
    </row>
    <row r="4725" spans="3:3">
      <c r="C4725" s="76"/>
    </row>
    <row r="4726" spans="3:3">
      <c r="C4726" s="76"/>
    </row>
    <row r="4727" spans="3:3">
      <c r="C4727" s="76"/>
    </row>
    <row r="4728" spans="3:3">
      <c r="C4728" s="76"/>
    </row>
    <row r="4729" spans="3:3">
      <c r="C4729" s="76"/>
    </row>
    <row r="4730" spans="3:3">
      <c r="C4730" s="76"/>
    </row>
    <row r="4731" spans="3:3">
      <c r="C4731" s="76"/>
    </row>
    <row r="4732" spans="3:3">
      <c r="C4732" s="76"/>
    </row>
    <row r="4733" spans="3:3">
      <c r="C4733" s="76"/>
    </row>
    <row r="4734" spans="3:3">
      <c r="C4734" s="76"/>
    </row>
    <row r="4735" spans="3:3">
      <c r="C4735" s="76"/>
    </row>
    <row r="4736" spans="3:3">
      <c r="C4736" s="76"/>
    </row>
    <row r="4737" spans="3:3">
      <c r="C4737" s="76"/>
    </row>
    <row r="4738" spans="3:3">
      <c r="C4738" s="76"/>
    </row>
    <row r="4739" spans="3:3">
      <c r="C4739" s="76"/>
    </row>
    <row r="4740" spans="3:3">
      <c r="C4740" s="76"/>
    </row>
    <row r="4741" spans="3:3">
      <c r="C4741" s="76"/>
    </row>
    <row r="4742" spans="3:3">
      <c r="C4742" s="76"/>
    </row>
    <row r="4743" spans="3:3">
      <c r="C4743" s="76"/>
    </row>
    <row r="4744" spans="3:3">
      <c r="C4744" s="76"/>
    </row>
    <row r="4745" spans="3:3">
      <c r="C4745" s="76"/>
    </row>
    <row r="4746" spans="3:3">
      <c r="C4746" s="76"/>
    </row>
    <row r="4747" spans="3:3">
      <c r="C4747" s="76"/>
    </row>
    <row r="4748" spans="3:3">
      <c r="C4748" s="76"/>
    </row>
    <row r="4749" spans="3:3">
      <c r="C4749" s="76"/>
    </row>
    <row r="4750" spans="3:3">
      <c r="C4750" s="76"/>
    </row>
    <row r="4751" spans="3:3">
      <c r="C4751" s="76"/>
    </row>
    <row r="4752" spans="3:3">
      <c r="C4752" s="76"/>
    </row>
    <row r="4753" spans="3:3">
      <c r="C4753" s="76"/>
    </row>
    <row r="4754" spans="3:3">
      <c r="C4754" s="76"/>
    </row>
    <row r="4755" spans="3:3">
      <c r="C4755" s="76"/>
    </row>
    <row r="4756" spans="3:3">
      <c r="C4756" s="76"/>
    </row>
    <row r="4757" spans="3:3">
      <c r="C4757" s="76"/>
    </row>
    <row r="4758" spans="3:3">
      <c r="C4758" s="76"/>
    </row>
    <row r="4759" spans="3:3">
      <c r="C4759" s="76"/>
    </row>
    <row r="4760" spans="3:3">
      <c r="C4760" s="76"/>
    </row>
    <row r="4761" spans="3:3">
      <c r="C4761" s="76"/>
    </row>
    <row r="4762" spans="3:3">
      <c r="C4762" s="76"/>
    </row>
    <row r="4763" spans="3:3">
      <c r="C4763" s="76"/>
    </row>
    <row r="4764" spans="3:3">
      <c r="C4764" s="76"/>
    </row>
    <row r="4765" spans="3:3">
      <c r="C4765" s="76"/>
    </row>
    <row r="4766" spans="3:3">
      <c r="C4766" s="76"/>
    </row>
    <row r="4767" spans="3:3">
      <c r="C4767" s="76"/>
    </row>
    <row r="4768" spans="3:3">
      <c r="C4768" s="76"/>
    </row>
    <row r="4769" spans="3:3">
      <c r="C4769" s="76"/>
    </row>
    <row r="4770" spans="3:3">
      <c r="C4770" s="76"/>
    </row>
    <row r="4771" spans="3:3">
      <c r="C4771" s="76"/>
    </row>
    <row r="4772" spans="3:3">
      <c r="C4772" s="76"/>
    </row>
    <row r="4773" spans="3:3">
      <c r="C4773" s="76"/>
    </row>
    <row r="4774" spans="3:3">
      <c r="C4774" s="76"/>
    </row>
    <row r="4775" spans="3:3">
      <c r="C4775" s="76"/>
    </row>
    <row r="4776" spans="3:3">
      <c r="C4776" s="76"/>
    </row>
    <row r="4777" spans="3:3">
      <c r="C4777" s="76"/>
    </row>
    <row r="4778" spans="3:3">
      <c r="C4778" s="76"/>
    </row>
    <row r="4779" spans="3:3">
      <c r="C4779" s="76"/>
    </row>
    <row r="4780" spans="3:3">
      <c r="C4780" s="76"/>
    </row>
    <row r="4781" spans="3:3">
      <c r="C4781" s="76"/>
    </row>
    <row r="4782" spans="3:3">
      <c r="C4782" s="76"/>
    </row>
    <row r="4783" spans="3:3">
      <c r="C4783" s="76"/>
    </row>
    <row r="4784" spans="3:3">
      <c r="C4784" s="76"/>
    </row>
    <row r="4785" spans="3:3">
      <c r="C4785" s="76"/>
    </row>
    <row r="4786" spans="3:3">
      <c r="C4786" s="76"/>
    </row>
    <row r="4787" spans="3:3">
      <c r="C4787" s="76"/>
    </row>
    <row r="4788" spans="3:3">
      <c r="C4788" s="76"/>
    </row>
    <row r="4789" spans="3:3">
      <c r="C4789" s="76"/>
    </row>
    <row r="4790" spans="3:3">
      <c r="C4790" s="76"/>
    </row>
    <row r="4791" spans="3:3">
      <c r="C4791" s="76"/>
    </row>
    <row r="4792" spans="3:3">
      <c r="C4792" s="76"/>
    </row>
    <row r="4793" spans="3:3">
      <c r="C4793" s="76"/>
    </row>
    <row r="4794" spans="3:3">
      <c r="C4794" s="76"/>
    </row>
    <row r="4795" spans="3:3">
      <c r="C4795" s="76"/>
    </row>
    <row r="4796" spans="3:3">
      <c r="C4796" s="76"/>
    </row>
    <row r="4797" spans="3:3">
      <c r="C4797" s="76"/>
    </row>
    <row r="4798" spans="3:3">
      <c r="C4798" s="76"/>
    </row>
    <row r="4799" spans="3:3">
      <c r="C4799" s="76"/>
    </row>
    <row r="4800" spans="3:3">
      <c r="C4800" s="76"/>
    </row>
    <row r="4801" spans="3:3">
      <c r="C4801" s="76"/>
    </row>
    <row r="4802" spans="3:3">
      <c r="C4802" s="76"/>
    </row>
    <row r="4803" spans="3:3">
      <c r="C4803" s="76"/>
    </row>
    <row r="4804" spans="3:3">
      <c r="C4804" s="76"/>
    </row>
    <row r="4805" spans="3:3">
      <c r="C4805" s="76"/>
    </row>
    <row r="4806" spans="3:3">
      <c r="C4806" s="76"/>
    </row>
    <row r="4807" spans="3:3">
      <c r="C4807" s="76"/>
    </row>
    <row r="4808" spans="3:3">
      <c r="C4808" s="76"/>
    </row>
    <row r="4809" spans="3:3">
      <c r="C4809" s="76"/>
    </row>
    <row r="4810" spans="3:3">
      <c r="C4810" s="76"/>
    </row>
    <row r="4811" spans="3:3">
      <c r="C4811" s="76"/>
    </row>
    <row r="4812" spans="3:3">
      <c r="C4812" s="76"/>
    </row>
    <row r="4813" spans="3:3">
      <c r="C4813" s="76"/>
    </row>
    <row r="4814" spans="3:3">
      <c r="C4814" s="76"/>
    </row>
    <row r="4815" spans="3:3">
      <c r="C4815" s="76"/>
    </row>
    <row r="4816" spans="3:3">
      <c r="C4816" s="76"/>
    </row>
    <row r="4817" spans="3:3">
      <c r="C4817" s="76"/>
    </row>
    <row r="4818" spans="3:3">
      <c r="C4818" s="76"/>
    </row>
    <row r="4819" spans="3:3">
      <c r="C4819" s="76"/>
    </row>
    <row r="4820" spans="3:3">
      <c r="C4820" s="76"/>
    </row>
    <row r="4821" spans="3:3">
      <c r="C4821" s="76"/>
    </row>
    <row r="4822" spans="3:3">
      <c r="C4822" s="76"/>
    </row>
    <row r="4823" spans="3:3">
      <c r="C4823" s="76"/>
    </row>
    <row r="4824" spans="3:3">
      <c r="C4824" s="76"/>
    </row>
    <row r="4825" spans="3:3">
      <c r="C4825" s="76"/>
    </row>
    <row r="4826" spans="3:3">
      <c r="C4826" s="76"/>
    </row>
    <row r="4827" spans="3:3">
      <c r="C4827" s="76"/>
    </row>
    <row r="4828" spans="3:3">
      <c r="C4828" s="76"/>
    </row>
    <row r="4829" spans="3:3">
      <c r="C4829" s="76"/>
    </row>
    <row r="4830" spans="3:3">
      <c r="C4830" s="76"/>
    </row>
    <row r="4831" spans="3:3">
      <c r="C4831" s="76"/>
    </row>
    <row r="4832" spans="3:3">
      <c r="C4832" s="76"/>
    </row>
    <row r="4833" spans="3:3">
      <c r="C4833" s="76"/>
    </row>
    <row r="4834" spans="3:3">
      <c r="C4834" s="76"/>
    </row>
    <row r="4835" spans="3:3">
      <c r="C4835" s="76"/>
    </row>
    <row r="4836" spans="3:3">
      <c r="C4836" s="76"/>
    </row>
    <row r="4837" spans="3:3">
      <c r="C4837" s="76"/>
    </row>
    <row r="4838" spans="3:3">
      <c r="C4838" s="76"/>
    </row>
    <row r="4839" spans="3:3">
      <c r="C4839" s="76"/>
    </row>
    <row r="4840" spans="3:3">
      <c r="C4840" s="76"/>
    </row>
    <row r="4841" spans="3:3">
      <c r="C4841" s="76"/>
    </row>
    <row r="4842" spans="3:3">
      <c r="C4842" s="76"/>
    </row>
    <row r="4843" spans="3:3">
      <c r="C4843" s="76"/>
    </row>
    <row r="4844" spans="3:3">
      <c r="C4844" s="76"/>
    </row>
    <row r="4845" spans="3:3">
      <c r="C4845" s="76"/>
    </row>
    <row r="4846" spans="3:3">
      <c r="C4846" s="76"/>
    </row>
    <row r="4847" spans="3:3">
      <c r="C4847" s="76"/>
    </row>
    <row r="4848" spans="3:3">
      <c r="C4848" s="76"/>
    </row>
    <row r="4849" spans="3:3">
      <c r="C4849" s="76"/>
    </row>
    <row r="4850" spans="3:3">
      <c r="C4850" s="76"/>
    </row>
    <row r="4851" spans="3:3">
      <c r="C4851" s="76"/>
    </row>
    <row r="4852" spans="3:3">
      <c r="C4852" s="76"/>
    </row>
    <row r="4853" spans="3:3">
      <c r="C4853" s="76"/>
    </row>
    <row r="4854" spans="3:3">
      <c r="C4854" s="76"/>
    </row>
    <row r="4855" spans="3:3">
      <c r="C4855" s="76"/>
    </row>
    <row r="4856" spans="3:3">
      <c r="C4856" s="76"/>
    </row>
    <row r="4857" spans="3:3">
      <c r="C4857" s="76"/>
    </row>
    <row r="4858" spans="3:3">
      <c r="C4858" s="76"/>
    </row>
    <row r="4859" spans="3:3">
      <c r="C4859" s="76"/>
    </row>
    <row r="4860" spans="3:3">
      <c r="C4860" s="76"/>
    </row>
    <row r="4861" spans="3:3">
      <c r="C4861" s="76"/>
    </row>
    <row r="4862" spans="3:3">
      <c r="C4862" s="76"/>
    </row>
    <row r="4863" spans="3:3">
      <c r="C4863" s="76"/>
    </row>
    <row r="4864" spans="3:3">
      <c r="C4864" s="76"/>
    </row>
    <row r="4865" spans="3:3">
      <c r="C4865" s="76"/>
    </row>
    <row r="4866" spans="3:3">
      <c r="C4866" s="76"/>
    </row>
    <row r="4867" spans="3:3">
      <c r="C4867" s="76"/>
    </row>
    <row r="4868" spans="3:3">
      <c r="C4868" s="76"/>
    </row>
    <row r="4869" spans="3:3">
      <c r="C4869" s="76"/>
    </row>
    <row r="4870" spans="3:3">
      <c r="C4870" s="76"/>
    </row>
    <row r="4871" spans="3:3">
      <c r="C4871" s="76"/>
    </row>
    <row r="4872" spans="3:3">
      <c r="C4872" s="76"/>
    </row>
    <row r="4873" spans="3:3">
      <c r="C4873" s="76"/>
    </row>
    <row r="4874" spans="3:3">
      <c r="C4874" s="76"/>
    </row>
    <row r="4875" spans="3:3">
      <c r="C4875" s="76"/>
    </row>
    <row r="4876" spans="3:3">
      <c r="C4876" s="76"/>
    </row>
    <row r="4877" spans="3:3">
      <c r="C4877" s="76"/>
    </row>
    <row r="4878" spans="3:3">
      <c r="C4878" s="76"/>
    </row>
    <row r="4879" spans="3:3">
      <c r="C4879" s="76"/>
    </row>
    <row r="4880" spans="3:3">
      <c r="C4880" s="76"/>
    </row>
    <row r="4881" spans="3:3">
      <c r="C4881" s="76"/>
    </row>
    <row r="4882" spans="3:3">
      <c r="C4882" s="76"/>
    </row>
    <row r="4883" spans="3:3">
      <c r="C4883" s="76"/>
    </row>
    <row r="4884" spans="3:3">
      <c r="C4884" s="76"/>
    </row>
    <row r="4885" spans="3:3">
      <c r="C4885" s="76"/>
    </row>
    <row r="4886" spans="3:3">
      <c r="C4886" s="76"/>
    </row>
    <row r="4887" spans="3:3">
      <c r="C4887" s="76"/>
    </row>
    <row r="4888" spans="3:3">
      <c r="C4888" s="76"/>
    </row>
    <row r="4889" spans="3:3">
      <c r="C4889" s="76"/>
    </row>
    <row r="4890" spans="3:3">
      <c r="C4890" s="76"/>
    </row>
    <row r="4891" spans="3:3">
      <c r="C4891" s="76"/>
    </row>
    <row r="4892" spans="3:3">
      <c r="C4892" s="76"/>
    </row>
    <row r="4893" spans="3:3">
      <c r="C4893" s="76"/>
    </row>
    <row r="4894" spans="3:3">
      <c r="C4894" s="76"/>
    </row>
    <row r="4895" spans="3:3">
      <c r="C4895" s="76"/>
    </row>
    <row r="4896" spans="3:3">
      <c r="C4896" s="76"/>
    </row>
    <row r="4897" spans="3:3">
      <c r="C4897" s="76"/>
    </row>
    <row r="4898" spans="3:3">
      <c r="C4898" s="76"/>
    </row>
    <row r="4899" spans="3:3">
      <c r="C4899" s="76"/>
    </row>
    <row r="4900" spans="3:3">
      <c r="C4900" s="76"/>
    </row>
    <row r="4901" spans="3:3">
      <c r="C4901" s="76"/>
    </row>
    <row r="4902" spans="3:3">
      <c r="C4902" s="76"/>
    </row>
    <row r="4903" spans="3:3">
      <c r="C4903" s="76"/>
    </row>
    <row r="4904" spans="3:3">
      <c r="C4904" s="76"/>
    </row>
    <row r="4905" spans="3:3">
      <c r="C4905" s="76"/>
    </row>
    <row r="4906" spans="3:3">
      <c r="C4906" s="76"/>
    </row>
    <row r="4907" spans="3:3">
      <c r="C4907" s="76"/>
    </row>
    <row r="4908" spans="3:3">
      <c r="C4908" s="76"/>
    </row>
    <row r="4909" spans="3:3">
      <c r="C4909" s="76"/>
    </row>
    <row r="4910" spans="3:3">
      <c r="C4910" s="76"/>
    </row>
    <row r="4911" spans="3:3">
      <c r="C4911" s="76"/>
    </row>
    <row r="4912" spans="3:3">
      <c r="C4912" s="76"/>
    </row>
    <row r="4913" spans="3:3">
      <c r="C4913" s="76"/>
    </row>
    <row r="4914" spans="3:3">
      <c r="C4914" s="76"/>
    </row>
    <row r="4915" spans="3:3">
      <c r="C4915" s="76"/>
    </row>
    <row r="4916" spans="3:3">
      <c r="C4916" s="76"/>
    </row>
    <row r="4917" spans="3:3">
      <c r="C4917" s="76"/>
    </row>
    <row r="4918" spans="3:3">
      <c r="C4918" s="76"/>
    </row>
    <row r="4919" spans="3:3">
      <c r="C4919" s="76"/>
    </row>
    <row r="4920" spans="3:3">
      <c r="C4920" s="76"/>
    </row>
    <row r="4921" spans="3:3">
      <c r="C4921" s="76"/>
    </row>
    <row r="4922" spans="3:3">
      <c r="C4922" s="76"/>
    </row>
    <row r="4923" spans="3:3">
      <c r="C4923" s="76"/>
    </row>
    <row r="4924" spans="3:3">
      <c r="C4924" s="76"/>
    </row>
    <row r="4925" spans="3:3">
      <c r="C4925" s="76"/>
    </row>
    <row r="4926" spans="3:3">
      <c r="C4926" s="76"/>
    </row>
    <row r="4927" spans="3:3">
      <c r="C4927" s="76"/>
    </row>
    <row r="4928" spans="3:3">
      <c r="C4928" s="76"/>
    </row>
    <row r="4929" spans="3:3">
      <c r="C4929" s="76"/>
    </row>
    <row r="4930" spans="3:3">
      <c r="C4930" s="76"/>
    </row>
    <row r="4931" spans="3:3">
      <c r="C4931" s="76"/>
    </row>
    <row r="4932" spans="3:3">
      <c r="C4932" s="76"/>
    </row>
    <row r="4933" spans="3:3">
      <c r="C4933" s="76"/>
    </row>
    <row r="4934" spans="3:3">
      <c r="C4934" s="76"/>
    </row>
    <row r="4935" spans="3:3">
      <c r="C4935" s="76"/>
    </row>
    <row r="4936" spans="3:3">
      <c r="C4936" s="76"/>
    </row>
    <row r="4937" spans="3:3">
      <c r="C4937" s="76"/>
    </row>
    <row r="4938" spans="3:3">
      <c r="C4938" s="76"/>
    </row>
    <row r="4939" spans="3:3">
      <c r="C4939" s="76"/>
    </row>
    <row r="4940" spans="3:3">
      <c r="C4940" s="76"/>
    </row>
    <row r="4941" spans="3:3">
      <c r="C4941" s="76"/>
    </row>
    <row r="4942" spans="3:3">
      <c r="C4942" s="76"/>
    </row>
    <row r="4943" spans="3:3">
      <c r="C4943" s="76"/>
    </row>
    <row r="4944" spans="3:3">
      <c r="C4944" s="76"/>
    </row>
    <row r="4945" spans="3:3">
      <c r="C4945" s="76"/>
    </row>
    <row r="4946" spans="3:3">
      <c r="C4946" s="76"/>
    </row>
    <row r="4947" spans="3:3">
      <c r="C4947" s="76"/>
    </row>
    <row r="4948" spans="3:3">
      <c r="C4948" s="76"/>
    </row>
    <row r="4949" spans="3:3">
      <c r="C4949" s="76"/>
    </row>
    <row r="4950" spans="3:3">
      <c r="C4950" s="76"/>
    </row>
    <row r="4951" spans="3:3">
      <c r="C4951" s="76"/>
    </row>
    <row r="4952" spans="3:3">
      <c r="C4952" s="76"/>
    </row>
    <row r="4953" spans="3:3">
      <c r="C4953" s="76"/>
    </row>
    <row r="4954" spans="3:3">
      <c r="C4954" s="76"/>
    </row>
    <row r="4955" spans="3:3">
      <c r="C4955" s="76"/>
    </row>
    <row r="4956" spans="3:3">
      <c r="C4956" s="76"/>
    </row>
    <row r="4957" spans="3:3">
      <c r="C4957" s="76"/>
    </row>
    <row r="4958" spans="3:3">
      <c r="C4958" s="76"/>
    </row>
    <row r="4959" spans="3:3">
      <c r="C4959" s="76"/>
    </row>
    <row r="4960" spans="3:3">
      <c r="C4960" s="76"/>
    </row>
    <row r="4961" spans="3:3">
      <c r="C4961" s="76"/>
    </row>
    <row r="4962" spans="3:3">
      <c r="C4962" s="76"/>
    </row>
    <row r="4963" spans="3:3">
      <c r="C4963" s="76"/>
    </row>
    <row r="4964" spans="3:3">
      <c r="C4964" s="76"/>
    </row>
    <row r="4965" spans="3:3">
      <c r="C4965" s="76"/>
    </row>
    <row r="4966" spans="3:3">
      <c r="C4966" s="76"/>
    </row>
    <row r="4967" spans="3:3">
      <c r="C4967" s="76"/>
    </row>
    <row r="4968" spans="3:3">
      <c r="C4968" s="76"/>
    </row>
    <row r="4969" spans="3:3">
      <c r="C4969" s="76"/>
    </row>
    <row r="4970" spans="3:3">
      <c r="C4970" s="76"/>
    </row>
    <row r="4971" spans="3:3">
      <c r="C4971" s="76"/>
    </row>
    <row r="4972" spans="3:3">
      <c r="C4972" s="76"/>
    </row>
    <row r="4973" spans="3:3">
      <c r="C4973" s="76"/>
    </row>
    <row r="4974" spans="3:3">
      <c r="C4974" s="76"/>
    </row>
    <row r="4975" spans="3:3">
      <c r="C4975" s="76"/>
    </row>
    <row r="4976" spans="3:3">
      <c r="C4976" s="76"/>
    </row>
    <row r="4977" spans="3:3">
      <c r="C4977" s="76"/>
    </row>
    <row r="4978" spans="3:3">
      <c r="C4978" s="76"/>
    </row>
    <row r="4979" spans="3:3">
      <c r="C4979" s="76"/>
    </row>
    <row r="4980" spans="3:3">
      <c r="C4980" s="76"/>
    </row>
    <row r="4981" spans="3:3">
      <c r="C4981" s="76"/>
    </row>
    <row r="4982" spans="3:3">
      <c r="C4982" s="76"/>
    </row>
    <row r="4983" spans="3:3">
      <c r="C4983" s="76"/>
    </row>
    <row r="4984" spans="3:3">
      <c r="C4984" s="76"/>
    </row>
    <row r="4985" spans="3:3">
      <c r="C4985" s="76"/>
    </row>
    <row r="4986" spans="3:3">
      <c r="C4986" s="76"/>
    </row>
    <row r="4987" spans="3:3">
      <c r="C4987" s="76"/>
    </row>
    <row r="4988" spans="3:3">
      <c r="C4988" s="76"/>
    </row>
    <row r="4989" spans="3:3">
      <c r="C4989" s="76"/>
    </row>
    <row r="4990" spans="3:3">
      <c r="C4990" s="76"/>
    </row>
    <row r="4991" spans="3:3">
      <c r="C4991" s="76"/>
    </row>
    <row r="4992" spans="3:3">
      <c r="C4992" s="76"/>
    </row>
    <row r="4993" spans="3:3">
      <c r="C4993" s="76"/>
    </row>
    <row r="4994" spans="3:3">
      <c r="C4994" s="76"/>
    </row>
    <row r="4995" spans="3:3">
      <c r="C4995" s="76"/>
    </row>
    <row r="4996" spans="3:3">
      <c r="C4996" s="76"/>
    </row>
    <row r="4997" spans="3:3">
      <c r="C4997" s="76"/>
    </row>
    <row r="4998" spans="3:3">
      <c r="C4998" s="76"/>
    </row>
    <row r="4999" spans="3:3">
      <c r="C4999" s="76"/>
    </row>
    <row r="5000" spans="3:3">
      <c r="C5000" s="76"/>
    </row>
    <row r="5001" spans="3:3">
      <c r="C5001" s="76"/>
    </row>
    <row r="5002" spans="3:3">
      <c r="C5002" s="76"/>
    </row>
    <row r="5003" spans="3:3">
      <c r="C5003" s="76"/>
    </row>
    <row r="5004" spans="3:3">
      <c r="C5004" s="76"/>
    </row>
    <row r="5005" spans="3:3">
      <c r="C5005" s="76"/>
    </row>
    <row r="5006" spans="3:3">
      <c r="C5006" s="76"/>
    </row>
    <row r="5007" spans="3:3">
      <c r="C5007" s="76"/>
    </row>
    <row r="5008" spans="3:3">
      <c r="C5008" s="76"/>
    </row>
    <row r="5009" spans="3:3">
      <c r="C5009" s="76"/>
    </row>
    <row r="5010" spans="3:3">
      <c r="C5010" s="76"/>
    </row>
    <row r="5011" spans="3:3">
      <c r="C5011" s="76"/>
    </row>
    <row r="5012" spans="3:3">
      <c r="C5012" s="76"/>
    </row>
    <row r="5013" spans="3:3">
      <c r="C5013" s="76"/>
    </row>
    <row r="5014" spans="3:3">
      <c r="C5014" s="76"/>
    </row>
    <row r="5015" spans="3:3">
      <c r="C5015" s="76"/>
    </row>
    <row r="5016" spans="3:3">
      <c r="C5016" s="76"/>
    </row>
    <row r="5017" spans="3:3">
      <c r="C5017" s="76"/>
    </row>
    <row r="5018" spans="3:3">
      <c r="C5018" s="76"/>
    </row>
    <row r="5019" spans="3:3">
      <c r="C5019" s="76"/>
    </row>
    <row r="5020" spans="3:3">
      <c r="C5020" s="76"/>
    </row>
    <row r="5021" spans="3:3">
      <c r="C5021" s="76"/>
    </row>
    <row r="5022" spans="3:3">
      <c r="C5022" s="76"/>
    </row>
    <row r="5023" spans="3:3">
      <c r="C5023" s="76"/>
    </row>
    <row r="5024" spans="3:3">
      <c r="C5024" s="76"/>
    </row>
    <row r="5025" spans="3:3">
      <c r="C5025" s="76"/>
    </row>
    <row r="5026" spans="3:3">
      <c r="C5026" s="76"/>
    </row>
    <row r="5027" spans="3:3">
      <c r="C5027" s="76"/>
    </row>
    <row r="5028" spans="3:3">
      <c r="C5028" s="76"/>
    </row>
    <row r="5029" spans="3:3">
      <c r="C5029" s="76"/>
    </row>
    <row r="5030" spans="3:3">
      <c r="C5030" s="76"/>
    </row>
    <row r="5031" spans="3:3">
      <c r="C5031" s="76"/>
    </row>
    <row r="5032" spans="3:3">
      <c r="C5032" s="76"/>
    </row>
    <row r="5033" spans="3:3">
      <c r="C5033" s="76"/>
    </row>
    <row r="5034" spans="3:3">
      <c r="C5034" s="76"/>
    </row>
    <row r="5035" spans="3:3">
      <c r="C5035" s="76"/>
    </row>
    <row r="5036" spans="3:3">
      <c r="C5036" s="76"/>
    </row>
    <row r="5037" spans="3:3">
      <c r="C5037" s="76"/>
    </row>
    <row r="5038" spans="3:3">
      <c r="C5038" s="76"/>
    </row>
    <row r="5039" spans="3:3">
      <c r="C5039" s="76"/>
    </row>
    <row r="5040" spans="3:3">
      <c r="C5040" s="76"/>
    </row>
    <row r="5041" spans="3:3">
      <c r="C5041" s="76"/>
    </row>
    <row r="5042" spans="3:3">
      <c r="C5042" s="76"/>
    </row>
    <row r="5043" spans="3:3">
      <c r="C5043" s="76"/>
    </row>
    <row r="5044" spans="3:3">
      <c r="C5044" s="76"/>
    </row>
    <row r="5045" spans="3:3">
      <c r="C5045" s="76"/>
    </row>
    <row r="5046" spans="3:3">
      <c r="C5046" s="76"/>
    </row>
    <row r="5047" spans="3:3">
      <c r="C5047" s="76"/>
    </row>
    <row r="5048" spans="3:3">
      <c r="C5048" s="76"/>
    </row>
    <row r="5049" spans="3:3">
      <c r="C5049" s="76"/>
    </row>
    <row r="5050" spans="3:3">
      <c r="C5050" s="76"/>
    </row>
    <row r="5051" spans="3:3">
      <c r="C5051" s="76"/>
    </row>
    <row r="5052" spans="3:3">
      <c r="C5052" s="76"/>
    </row>
    <row r="5053" spans="3:3">
      <c r="C5053" s="76"/>
    </row>
    <row r="5054" spans="3:3">
      <c r="C5054" s="76"/>
    </row>
    <row r="5055" spans="3:3">
      <c r="C5055" s="76"/>
    </row>
    <row r="5056" spans="3:3">
      <c r="C5056" s="76"/>
    </row>
    <row r="5057" spans="3:3">
      <c r="C5057" s="76"/>
    </row>
    <row r="5058" spans="3:3">
      <c r="C5058" s="76"/>
    </row>
    <row r="5059" spans="3:3">
      <c r="C5059" s="76"/>
    </row>
    <row r="5060" spans="3:3">
      <c r="C5060" s="76"/>
    </row>
    <row r="5061" spans="3:3">
      <c r="C5061" s="76"/>
    </row>
    <row r="5062" spans="3:3">
      <c r="C5062" s="76"/>
    </row>
    <row r="5063" spans="3:3">
      <c r="C5063" s="76"/>
    </row>
    <row r="5064" spans="3:3">
      <c r="C5064" s="76"/>
    </row>
    <row r="5065" spans="3:3">
      <c r="C5065" s="76"/>
    </row>
    <row r="5066" spans="3:3">
      <c r="C5066" s="76"/>
    </row>
    <row r="5067" spans="3:3">
      <c r="C5067" s="76"/>
    </row>
    <row r="5068" spans="3:3">
      <c r="C5068" s="76"/>
    </row>
    <row r="5069" spans="3:3">
      <c r="C5069" s="76"/>
    </row>
    <row r="5070" spans="3:3">
      <c r="C5070" s="76"/>
    </row>
    <row r="5071" spans="3:3">
      <c r="C5071" s="76"/>
    </row>
    <row r="5072" spans="3:3">
      <c r="C5072" s="76"/>
    </row>
    <row r="5073" spans="3:3">
      <c r="C5073" s="76"/>
    </row>
    <row r="5074" spans="3:3">
      <c r="C5074" s="76"/>
    </row>
    <row r="5075" spans="3:3">
      <c r="C5075" s="76"/>
    </row>
    <row r="5076" spans="3:3">
      <c r="C5076" s="76"/>
    </row>
    <row r="5077" spans="3:3">
      <c r="C5077" s="76"/>
    </row>
    <row r="5078" spans="3:3">
      <c r="C5078" s="76"/>
    </row>
    <row r="5079" spans="3:3">
      <c r="C5079" s="76"/>
    </row>
    <row r="5080" spans="3:3">
      <c r="C5080" s="76"/>
    </row>
    <row r="5081" spans="3:3">
      <c r="C5081" s="76"/>
    </row>
    <row r="5082" spans="3:3">
      <c r="C5082" s="76"/>
    </row>
    <row r="5083" spans="3:3">
      <c r="C5083" s="76"/>
    </row>
    <row r="5084" spans="3:3">
      <c r="C5084" s="76"/>
    </row>
    <row r="5085" spans="3:3">
      <c r="C5085" s="76"/>
    </row>
    <row r="5086" spans="3:3">
      <c r="C5086" s="76"/>
    </row>
    <row r="5087" spans="3:3">
      <c r="C5087" s="76"/>
    </row>
    <row r="5088" spans="3:3">
      <c r="C5088" s="76"/>
    </row>
    <row r="5089" spans="3:3">
      <c r="C5089" s="76"/>
    </row>
    <row r="5090" spans="3:3">
      <c r="C5090" s="76"/>
    </row>
    <row r="5091" spans="3:3">
      <c r="C5091" s="76"/>
    </row>
    <row r="5092" spans="3:3">
      <c r="C5092" s="76"/>
    </row>
    <row r="5093" spans="3:3">
      <c r="C5093" s="76"/>
    </row>
    <row r="5094" spans="3:3">
      <c r="C5094" s="76"/>
    </row>
    <row r="5095" spans="3:3">
      <c r="C5095" s="76"/>
    </row>
    <row r="5096" spans="3:3">
      <c r="C5096" s="76"/>
    </row>
    <row r="5097" spans="3:3">
      <c r="C5097" s="76"/>
    </row>
    <row r="5098" spans="3:3">
      <c r="C5098" s="76"/>
    </row>
    <row r="5099" spans="3:3">
      <c r="C5099" s="76"/>
    </row>
    <row r="5100" spans="3:3">
      <c r="C5100" s="76"/>
    </row>
    <row r="5101" spans="3:3">
      <c r="C5101" s="76"/>
    </row>
    <row r="5102" spans="3:3">
      <c r="C5102" s="76"/>
    </row>
    <row r="5103" spans="3:3">
      <c r="C5103" s="76"/>
    </row>
    <row r="5104" spans="3:3">
      <c r="C5104" s="76"/>
    </row>
    <row r="5105" spans="3:3">
      <c r="C5105" s="76"/>
    </row>
    <row r="5106" spans="3:3">
      <c r="C5106" s="76"/>
    </row>
    <row r="5107" spans="3:3">
      <c r="C5107" s="76"/>
    </row>
    <row r="5108" spans="3:3">
      <c r="C5108" s="76"/>
    </row>
    <row r="5109" spans="3:3">
      <c r="C5109" s="76"/>
    </row>
    <row r="5110" spans="3:3">
      <c r="C5110" s="76"/>
    </row>
    <row r="5111" spans="3:3">
      <c r="C5111" s="76"/>
    </row>
    <row r="5112" spans="3:3">
      <c r="C5112" s="76"/>
    </row>
    <row r="5113" spans="3:3">
      <c r="C5113" s="76"/>
    </row>
    <row r="5114" spans="3:3">
      <c r="C5114" s="76"/>
    </row>
    <row r="5115" spans="3:3">
      <c r="C5115" s="76"/>
    </row>
    <row r="5116" spans="3:3">
      <c r="C5116" s="76"/>
    </row>
    <row r="5117" spans="3:3">
      <c r="C5117" s="76"/>
    </row>
    <row r="5118" spans="3:3">
      <c r="C5118" s="76"/>
    </row>
    <row r="5119" spans="3:3">
      <c r="C5119" s="76"/>
    </row>
    <row r="5120" spans="3:3">
      <c r="C5120" s="76"/>
    </row>
    <row r="5121" spans="3:3">
      <c r="C5121" s="76"/>
    </row>
    <row r="5122" spans="3:3">
      <c r="C5122" s="76"/>
    </row>
    <row r="5123" spans="3:3">
      <c r="C5123" s="76"/>
    </row>
    <row r="5124" spans="3:3">
      <c r="C5124" s="76"/>
    </row>
    <row r="5125" spans="3:3">
      <c r="C5125" s="76"/>
    </row>
    <row r="5126" spans="3:3">
      <c r="C5126" s="76"/>
    </row>
    <row r="5127" spans="3:3">
      <c r="C5127" s="76"/>
    </row>
    <row r="5128" spans="3:3">
      <c r="C5128" s="76"/>
    </row>
    <row r="5129" spans="3:3">
      <c r="C5129" s="76"/>
    </row>
    <row r="5130" spans="3:3">
      <c r="C5130" s="76"/>
    </row>
    <row r="5131" spans="3:3">
      <c r="C5131" s="76"/>
    </row>
    <row r="5132" spans="3:3">
      <c r="C5132" s="76"/>
    </row>
    <row r="5133" spans="3:3">
      <c r="C5133" s="76"/>
    </row>
    <row r="5134" spans="3:3">
      <c r="C5134" s="76"/>
    </row>
    <row r="5135" spans="3:3">
      <c r="C5135" s="76"/>
    </row>
    <row r="5136" spans="3:3">
      <c r="C5136" s="76"/>
    </row>
    <row r="5137" spans="3:3">
      <c r="C5137" s="76"/>
    </row>
    <row r="5138" spans="3:3">
      <c r="C5138" s="76"/>
    </row>
    <row r="5139" spans="3:3">
      <c r="C5139" s="76"/>
    </row>
    <row r="5140" spans="3:3">
      <c r="C5140" s="76"/>
    </row>
    <row r="5141" spans="3:3">
      <c r="C5141" s="76"/>
    </row>
    <row r="5142" spans="3:3">
      <c r="C5142" s="76"/>
    </row>
    <row r="5143" spans="3:3">
      <c r="C5143" s="76"/>
    </row>
    <row r="5144" spans="3:3">
      <c r="C5144" s="76"/>
    </row>
    <row r="5145" spans="3:3">
      <c r="C5145" s="76"/>
    </row>
    <row r="5146" spans="3:3">
      <c r="C5146" s="76"/>
    </row>
    <row r="5147" spans="3:3">
      <c r="C5147" s="76"/>
    </row>
    <row r="5148" spans="3:3">
      <c r="C5148" s="76"/>
    </row>
    <row r="5149" spans="3:3">
      <c r="C5149" s="76"/>
    </row>
    <row r="5150" spans="3:3">
      <c r="C5150" s="76"/>
    </row>
    <row r="5151" spans="3:3">
      <c r="C5151" s="76"/>
    </row>
    <row r="5152" spans="3:3">
      <c r="C5152" s="76"/>
    </row>
    <row r="5153" spans="3:3">
      <c r="C5153" s="76"/>
    </row>
    <row r="5154" spans="3:3">
      <c r="C5154" s="76"/>
    </row>
    <row r="5155" spans="3:3">
      <c r="C5155" s="76"/>
    </row>
    <row r="5156" spans="3:3">
      <c r="C5156" s="76"/>
    </row>
    <row r="5157" spans="3:3">
      <c r="C5157" s="76"/>
    </row>
    <row r="5158" spans="3:3">
      <c r="C5158" s="76"/>
    </row>
    <row r="5159" spans="3:3">
      <c r="C5159" s="76"/>
    </row>
    <row r="5160" spans="3:3">
      <c r="C5160" s="76"/>
    </row>
    <row r="5161" spans="3:3">
      <c r="C5161" s="76"/>
    </row>
    <row r="5162" spans="3:3">
      <c r="C5162" s="76"/>
    </row>
    <row r="5163" spans="3:3">
      <c r="C5163" s="76"/>
    </row>
    <row r="5164" spans="3:3">
      <c r="C5164" s="76"/>
    </row>
    <row r="5165" spans="3:3">
      <c r="C5165" s="76"/>
    </row>
    <row r="5166" spans="3:3">
      <c r="C5166" s="76"/>
    </row>
    <row r="5167" spans="3:3">
      <c r="C5167" s="76"/>
    </row>
    <row r="5168" spans="3:3">
      <c r="C5168" s="76"/>
    </row>
    <row r="5169" spans="3:3">
      <c r="C5169" s="76"/>
    </row>
    <row r="5170" spans="3:3">
      <c r="C5170" s="76"/>
    </row>
    <row r="5171" spans="3:3">
      <c r="C5171" s="76"/>
    </row>
    <row r="5172" spans="3:3">
      <c r="C5172" s="76"/>
    </row>
    <row r="5173" spans="3:3">
      <c r="C5173" s="76"/>
    </row>
    <row r="5174" spans="3:3">
      <c r="C5174" s="76"/>
    </row>
    <row r="5175" spans="3:3">
      <c r="C5175" s="76"/>
    </row>
    <row r="5176" spans="3:3">
      <c r="C5176" s="76"/>
    </row>
    <row r="5177" spans="3:3">
      <c r="C5177" s="76"/>
    </row>
    <row r="5178" spans="3:3">
      <c r="C5178" s="76"/>
    </row>
    <row r="5179" spans="3:3">
      <c r="C5179" s="76"/>
    </row>
    <row r="5180" spans="3:3">
      <c r="C5180" s="76"/>
    </row>
    <row r="5181" spans="3:3">
      <c r="C5181" s="76"/>
    </row>
    <row r="5182" spans="3:3">
      <c r="C5182" s="76"/>
    </row>
    <row r="5183" spans="3:3">
      <c r="C5183" s="76"/>
    </row>
    <row r="5184" spans="3:3">
      <c r="C5184" s="76"/>
    </row>
    <row r="5185" spans="3:3">
      <c r="C5185" s="76"/>
    </row>
    <row r="5186" spans="3:3">
      <c r="C5186" s="76"/>
    </row>
    <row r="5187" spans="3:3">
      <c r="C5187" s="76"/>
    </row>
    <row r="5188" spans="3:3">
      <c r="C5188" s="76"/>
    </row>
    <row r="5189" spans="3:3">
      <c r="C5189" s="76"/>
    </row>
    <row r="5190" spans="3:3">
      <c r="C5190" s="76"/>
    </row>
    <row r="5191" spans="3:3">
      <c r="C5191" s="76"/>
    </row>
    <row r="5192" spans="3:3">
      <c r="C5192" s="76"/>
    </row>
    <row r="5193" spans="3:3">
      <c r="C5193" s="76"/>
    </row>
    <row r="5194" spans="3:3">
      <c r="C5194" s="76"/>
    </row>
    <row r="5195" spans="3:3">
      <c r="C5195" s="76"/>
    </row>
    <row r="5196" spans="3:3">
      <c r="C5196" s="76"/>
    </row>
    <row r="5197" spans="3:3">
      <c r="C5197" s="76"/>
    </row>
    <row r="5198" spans="3:3">
      <c r="C5198" s="76"/>
    </row>
    <row r="5199" spans="3:3">
      <c r="C5199" s="76"/>
    </row>
    <row r="5200" spans="3:3">
      <c r="C5200" s="76"/>
    </row>
    <row r="5201" spans="3:3">
      <c r="C5201" s="76"/>
    </row>
    <row r="5202" spans="3:3">
      <c r="C5202" s="76"/>
    </row>
    <row r="5203" spans="3:3">
      <c r="C5203" s="76"/>
    </row>
    <row r="5204" spans="3:3">
      <c r="C5204" s="76"/>
    </row>
    <row r="5205" spans="3:3">
      <c r="C5205" s="76"/>
    </row>
    <row r="5206" spans="3:3">
      <c r="C5206" s="76"/>
    </row>
    <row r="5207" spans="3:3">
      <c r="C5207" s="76"/>
    </row>
    <row r="5208" spans="3:3">
      <c r="C5208" s="76"/>
    </row>
    <row r="5209" spans="3:3">
      <c r="C5209" s="76"/>
    </row>
    <row r="5210" spans="3:3">
      <c r="C5210" s="76"/>
    </row>
    <row r="5211" spans="3:3">
      <c r="C5211" s="76"/>
    </row>
    <row r="5212" spans="3:3">
      <c r="C5212" s="76"/>
    </row>
    <row r="5213" spans="3:3">
      <c r="C5213" s="76"/>
    </row>
    <row r="5214" spans="3:3">
      <c r="C5214" s="76"/>
    </row>
    <row r="5215" spans="3:3">
      <c r="C5215" s="76"/>
    </row>
    <row r="5216" spans="3:3">
      <c r="C5216" s="76"/>
    </row>
    <row r="5217" spans="3:3">
      <c r="C5217" s="76"/>
    </row>
    <row r="5218" spans="3:3">
      <c r="C5218" s="76"/>
    </row>
    <row r="5219" spans="3:3">
      <c r="C5219" s="76"/>
    </row>
    <row r="5220" spans="3:3">
      <c r="C5220" s="76"/>
    </row>
    <row r="5221" spans="3:3">
      <c r="C5221" s="76"/>
    </row>
    <row r="5222" spans="3:3">
      <c r="C5222" s="76"/>
    </row>
    <row r="5223" spans="3:3">
      <c r="C5223" s="76"/>
    </row>
    <row r="5224" spans="3:3">
      <c r="C5224" s="76"/>
    </row>
    <row r="5225" spans="3:3">
      <c r="C5225" s="76"/>
    </row>
    <row r="5226" spans="3:3">
      <c r="C5226" s="76"/>
    </row>
    <row r="5227" spans="3:3">
      <c r="C5227" s="76"/>
    </row>
    <row r="5228" spans="3:3">
      <c r="C5228" s="76"/>
    </row>
    <row r="5229" spans="3:3">
      <c r="C5229" s="76"/>
    </row>
    <row r="5230" spans="3:3">
      <c r="C5230" s="76"/>
    </row>
    <row r="5231" spans="3:3">
      <c r="C5231" s="76"/>
    </row>
    <row r="5232" spans="3:3">
      <c r="C5232" s="76"/>
    </row>
    <row r="5233" spans="3:3">
      <c r="C5233" s="76"/>
    </row>
    <row r="5234" spans="3:3">
      <c r="C5234" s="76"/>
    </row>
    <row r="5235" spans="3:3">
      <c r="C5235" s="76"/>
    </row>
    <row r="5236" spans="3:3">
      <c r="C5236" s="76"/>
    </row>
    <row r="5237" spans="3:3">
      <c r="C5237" s="76"/>
    </row>
    <row r="5238" spans="3:3">
      <c r="C5238" s="76"/>
    </row>
    <row r="5239" spans="3:3">
      <c r="C5239" s="76"/>
    </row>
    <row r="5240" spans="3:3">
      <c r="C5240" s="76"/>
    </row>
    <row r="5241" spans="3:3">
      <c r="C5241" s="76"/>
    </row>
    <row r="5242" spans="3:3">
      <c r="C5242" s="76"/>
    </row>
    <row r="5243" spans="3:3">
      <c r="C5243" s="76"/>
    </row>
    <row r="5244" spans="3:3">
      <c r="C5244" s="76"/>
    </row>
    <row r="5245" spans="3:3">
      <c r="C5245" s="76"/>
    </row>
    <row r="5246" spans="3:3">
      <c r="C5246" s="76"/>
    </row>
    <row r="5247" spans="3:3">
      <c r="C5247" s="76"/>
    </row>
    <row r="5248" spans="3:3">
      <c r="C5248" s="76"/>
    </row>
    <row r="5249" spans="3:3">
      <c r="C5249" s="76"/>
    </row>
    <row r="5250" spans="3:3">
      <c r="C5250" s="76"/>
    </row>
    <row r="5251" spans="3:3">
      <c r="C5251" s="76"/>
    </row>
    <row r="5252" spans="3:3">
      <c r="C5252" s="76"/>
    </row>
    <row r="5253" spans="3:3">
      <c r="C5253" s="76"/>
    </row>
    <row r="5254" spans="3:3">
      <c r="C5254" s="76"/>
    </row>
    <row r="5255" spans="3:3">
      <c r="C5255" s="76"/>
    </row>
    <row r="5256" spans="3:3">
      <c r="C5256" s="76"/>
    </row>
    <row r="5257" spans="3:3">
      <c r="C5257" s="76"/>
    </row>
    <row r="5258" spans="3:3">
      <c r="C5258" s="76"/>
    </row>
    <row r="5259" spans="3:3">
      <c r="C5259" s="76"/>
    </row>
    <row r="5260" spans="3:3">
      <c r="C5260" s="76"/>
    </row>
    <row r="5261" spans="3:3">
      <c r="C5261" s="76"/>
    </row>
    <row r="5262" spans="3:3">
      <c r="C5262" s="76"/>
    </row>
    <row r="5263" spans="3:3">
      <c r="C5263" s="76"/>
    </row>
    <row r="5264" spans="3:3">
      <c r="C5264" s="76"/>
    </row>
    <row r="5265" spans="3:3">
      <c r="C5265" s="76"/>
    </row>
    <row r="5266" spans="3:3">
      <c r="C5266" s="76"/>
    </row>
    <row r="5267" spans="3:3">
      <c r="C5267" s="76"/>
    </row>
    <row r="5268" spans="3:3">
      <c r="C5268" s="76"/>
    </row>
    <row r="5269" spans="3:3">
      <c r="C5269" s="76"/>
    </row>
    <row r="5270" spans="3:3">
      <c r="C5270" s="76"/>
    </row>
    <row r="5271" spans="3:3">
      <c r="C5271" s="76"/>
    </row>
    <row r="5272" spans="3:3">
      <c r="C5272" s="76"/>
    </row>
    <row r="5273" spans="3:3">
      <c r="C5273" s="76"/>
    </row>
    <row r="5274" spans="3:3">
      <c r="C5274" s="76"/>
    </row>
    <row r="5275" spans="3:3">
      <c r="C5275" s="76"/>
    </row>
    <row r="5276" spans="3:3">
      <c r="C5276" s="76"/>
    </row>
    <row r="5277" spans="3:3">
      <c r="C5277" s="76"/>
    </row>
    <row r="5278" spans="3:3">
      <c r="C5278" s="76"/>
    </row>
    <row r="5279" spans="3:3">
      <c r="C5279" s="76"/>
    </row>
    <row r="5280" spans="3:3">
      <c r="C5280" s="76"/>
    </row>
    <row r="5281" spans="3:3">
      <c r="C5281" s="76"/>
    </row>
    <row r="5282" spans="3:3">
      <c r="C5282" s="76"/>
    </row>
    <row r="5283" spans="3:3">
      <c r="C5283" s="76"/>
    </row>
    <row r="5284" spans="3:3">
      <c r="C5284" s="76"/>
    </row>
    <row r="5285" spans="3:3">
      <c r="C5285" s="76"/>
    </row>
    <row r="5286" spans="3:3">
      <c r="C5286" s="76"/>
    </row>
    <row r="5287" spans="3:3">
      <c r="C5287" s="76"/>
    </row>
    <row r="5288" spans="3:3">
      <c r="C5288" s="76"/>
    </row>
    <row r="5289" spans="3:3">
      <c r="C5289" s="76"/>
    </row>
    <row r="5290" spans="3:3">
      <c r="C5290" s="76"/>
    </row>
    <row r="5291" spans="3:3">
      <c r="C5291" s="76"/>
    </row>
    <row r="5292" spans="3:3">
      <c r="C5292" s="76"/>
    </row>
    <row r="5293" spans="3:3">
      <c r="C5293" s="76"/>
    </row>
    <row r="5294" spans="3:3">
      <c r="C5294" s="76"/>
    </row>
    <row r="5295" spans="3:3">
      <c r="C5295" s="76"/>
    </row>
    <row r="5296" spans="3:3">
      <c r="C5296" s="76"/>
    </row>
    <row r="5297" spans="3:3">
      <c r="C5297" s="76"/>
    </row>
    <row r="5298" spans="3:3">
      <c r="C5298" s="76"/>
    </row>
    <row r="5299" spans="3:3">
      <c r="C5299" s="76"/>
    </row>
    <row r="5300" spans="3:3">
      <c r="C5300" s="76"/>
    </row>
    <row r="5301" spans="3:3">
      <c r="C5301" s="76"/>
    </row>
    <row r="5302" spans="3:3">
      <c r="C5302" s="76"/>
    </row>
    <row r="5303" spans="3:3">
      <c r="C5303" s="76"/>
    </row>
    <row r="5304" spans="3:3">
      <c r="C5304" s="76"/>
    </row>
    <row r="5305" spans="3:3">
      <c r="C5305" s="76"/>
    </row>
    <row r="5306" spans="3:3">
      <c r="C5306" s="76"/>
    </row>
    <row r="5307" spans="3:3">
      <c r="C5307" s="76"/>
    </row>
    <row r="5308" spans="3:3">
      <c r="C5308" s="76"/>
    </row>
    <row r="5309" spans="3:3">
      <c r="C5309" s="76"/>
    </row>
    <row r="5310" spans="3:3">
      <c r="C5310" s="76"/>
    </row>
    <row r="5311" spans="3:3">
      <c r="C5311" s="76"/>
    </row>
    <row r="5312" spans="3:3">
      <c r="C5312" s="76"/>
    </row>
    <row r="5313" spans="3:3">
      <c r="C5313" s="76"/>
    </row>
    <row r="5314" spans="3:3">
      <c r="C5314" s="76"/>
    </row>
    <row r="5315" spans="3:3">
      <c r="C5315" s="76"/>
    </row>
    <row r="5316" spans="3:3">
      <c r="C5316" s="76"/>
    </row>
    <row r="5317" spans="3:3">
      <c r="C5317" s="76"/>
    </row>
    <row r="5318" spans="3:3">
      <c r="C5318" s="76"/>
    </row>
    <row r="5319" spans="3:3">
      <c r="C5319" s="76"/>
    </row>
    <row r="5320" spans="3:3">
      <c r="C5320" s="76"/>
    </row>
    <row r="5321" spans="3:3">
      <c r="C5321" s="76"/>
    </row>
    <row r="5322" spans="3:3">
      <c r="C5322" s="76"/>
    </row>
    <row r="5323" spans="3:3">
      <c r="C5323" s="76"/>
    </row>
    <row r="5324" spans="3:3">
      <c r="C5324" s="76"/>
    </row>
    <row r="5325" spans="3:3">
      <c r="C5325" s="76"/>
    </row>
    <row r="5326" spans="3:3">
      <c r="C5326" s="76"/>
    </row>
    <row r="5327" spans="3:3">
      <c r="C5327" s="76"/>
    </row>
    <row r="5328" spans="3:3">
      <c r="C5328" s="76"/>
    </row>
    <row r="5329" spans="3:3">
      <c r="C5329" s="76"/>
    </row>
    <row r="5330" spans="3:3">
      <c r="C5330" s="76"/>
    </row>
    <row r="5331" spans="3:3">
      <c r="C5331" s="76"/>
    </row>
    <row r="5332" spans="3:3">
      <c r="C5332" s="76"/>
    </row>
    <row r="5333" spans="3:3">
      <c r="C5333" s="76"/>
    </row>
    <row r="5334" spans="3:3">
      <c r="C5334" s="76"/>
    </row>
    <row r="5335" spans="3:3">
      <c r="C5335" s="76"/>
    </row>
    <row r="5336" spans="3:3">
      <c r="C5336" s="76"/>
    </row>
    <row r="5337" spans="3:3">
      <c r="C5337" s="76"/>
    </row>
    <row r="5338" spans="3:3">
      <c r="C5338" s="76"/>
    </row>
    <row r="5339" spans="3:3">
      <c r="C5339" s="76"/>
    </row>
    <row r="5340" spans="3:3">
      <c r="C5340" s="76"/>
    </row>
    <row r="5341" spans="3:3">
      <c r="C5341" s="76"/>
    </row>
    <row r="5342" spans="3:3">
      <c r="C5342" s="76"/>
    </row>
    <row r="5343" spans="3:3">
      <c r="C5343" s="76"/>
    </row>
    <row r="5344" spans="3:3">
      <c r="C5344" s="76"/>
    </row>
    <row r="5345" spans="3:3">
      <c r="C5345" s="76"/>
    </row>
    <row r="5346" spans="3:3">
      <c r="C5346" s="76"/>
    </row>
    <row r="5347" spans="3:3">
      <c r="C5347" s="76"/>
    </row>
    <row r="5348" spans="3:3">
      <c r="C5348" s="76"/>
    </row>
    <row r="5349" spans="3:3">
      <c r="C5349" s="76"/>
    </row>
    <row r="5350" spans="3:3">
      <c r="C5350" s="76"/>
    </row>
    <row r="5351" spans="3:3">
      <c r="C5351" s="76"/>
    </row>
    <row r="5352" spans="3:3">
      <c r="C5352" s="76"/>
    </row>
    <row r="5353" spans="3:3">
      <c r="C5353" s="76"/>
    </row>
    <row r="5354" spans="3:3">
      <c r="C5354" s="76"/>
    </row>
    <row r="5355" spans="3:3">
      <c r="C5355" s="76"/>
    </row>
    <row r="5356" spans="3:3">
      <c r="C5356" s="76"/>
    </row>
    <row r="5357" spans="3:3">
      <c r="C5357" s="76"/>
    </row>
    <row r="5358" spans="3:3">
      <c r="C5358" s="76"/>
    </row>
    <row r="5359" spans="3:3">
      <c r="C5359" s="76"/>
    </row>
    <row r="5360" spans="3:3">
      <c r="C5360" s="76"/>
    </row>
    <row r="5361" spans="3:3">
      <c r="C5361" s="76"/>
    </row>
    <row r="5362" spans="3:3">
      <c r="C5362" s="76"/>
    </row>
    <row r="5363" spans="3:3">
      <c r="C5363" s="76"/>
    </row>
    <row r="5364" spans="3:3">
      <c r="C5364" s="76"/>
    </row>
    <row r="5365" spans="3:3">
      <c r="C5365" s="76"/>
    </row>
    <row r="5366" spans="3:3">
      <c r="C5366" s="76"/>
    </row>
    <row r="5367" spans="3:3">
      <c r="C5367" s="76"/>
    </row>
    <row r="5368" spans="3:3">
      <c r="C5368" s="76"/>
    </row>
    <row r="5369" spans="3:3">
      <c r="C5369" s="76"/>
    </row>
    <row r="5370" spans="3:3">
      <c r="C5370" s="76"/>
    </row>
    <row r="5371" spans="3:3">
      <c r="C5371" s="76"/>
    </row>
    <row r="5372" spans="3:3">
      <c r="C5372" s="76"/>
    </row>
    <row r="5373" spans="3:3">
      <c r="C5373" s="76"/>
    </row>
    <row r="5374" spans="3:3">
      <c r="C5374" s="76"/>
    </row>
    <row r="5375" spans="3:3">
      <c r="C5375" s="76"/>
    </row>
    <row r="5376" spans="3:3">
      <c r="C5376" s="76"/>
    </row>
    <row r="5377" spans="3:3">
      <c r="C5377" s="76"/>
    </row>
    <row r="5378" spans="3:3">
      <c r="C5378" s="76"/>
    </row>
    <row r="5379" spans="3:3">
      <c r="C5379" s="76"/>
    </row>
    <row r="5380" spans="3:3">
      <c r="C5380" s="76"/>
    </row>
    <row r="5381" spans="3:3">
      <c r="C5381" s="76"/>
    </row>
    <row r="5382" spans="3:3">
      <c r="C5382" s="76"/>
    </row>
    <row r="5383" spans="3:3">
      <c r="C5383" s="76"/>
    </row>
    <row r="5384" spans="3:3">
      <c r="C5384" s="76"/>
    </row>
    <row r="5385" spans="3:3">
      <c r="C5385" s="76"/>
    </row>
    <row r="5386" spans="3:3">
      <c r="C5386" s="76"/>
    </row>
    <row r="5387" spans="3:3">
      <c r="C5387" s="76"/>
    </row>
    <row r="5388" spans="3:3">
      <c r="C5388" s="76"/>
    </row>
    <row r="5389" spans="3:3">
      <c r="C5389" s="76"/>
    </row>
    <row r="5390" spans="3:3">
      <c r="C5390" s="76"/>
    </row>
    <row r="5391" spans="3:3">
      <c r="C5391" s="76"/>
    </row>
    <row r="5392" spans="3:3">
      <c r="C5392" s="76"/>
    </row>
    <row r="5393" spans="3:3">
      <c r="C5393" s="76"/>
    </row>
    <row r="5394" spans="3:3">
      <c r="C5394" s="76"/>
    </row>
    <row r="5395" spans="3:3">
      <c r="C5395" s="76"/>
    </row>
    <row r="5396" spans="3:3">
      <c r="C5396" s="76"/>
    </row>
    <row r="5397" spans="3:3">
      <c r="C5397" s="76"/>
    </row>
    <row r="5398" spans="3:3">
      <c r="C5398" s="76"/>
    </row>
    <row r="5399" spans="3:3">
      <c r="C5399" s="76"/>
    </row>
    <row r="5400" spans="3:3">
      <c r="C5400" s="76"/>
    </row>
    <row r="5401" spans="3:3">
      <c r="C5401" s="76"/>
    </row>
    <row r="5402" spans="3:3">
      <c r="C5402" s="76"/>
    </row>
    <row r="5403" spans="3:3">
      <c r="C5403" s="76"/>
    </row>
    <row r="5404" spans="3:3">
      <c r="C5404" s="76"/>
    </row>
    <row r="5405" spans="3:3">
      <c r="C5405" s="76"/>
    </row>
    <row r="5406" spans="3:3">
      <c r="C5406" s="76"/>
    </row>
    <row r="5407" spans="3:3">
      <c r="C5407" s="76"/>
    </row>
    <row r="5408" spans="3:3">
      <c r="C5408" s="76"/>
    </row>
    <row r="5409" spans="3:3">
      <c r="C5409" s="76"/>
    </row>
    <row r="5410" spans="3:3">
      <c r="C5410" s="76"/>
    </row>
    <row r="5411" spans="3:3">
      <c r="C5411" s="76"/>
    </row>
    <row r="5412" spans="3:3">
      <c r="C5412" s="76"/>
    </row>
    <row r="5413" spans="3:3">
      <c r="C5413" s="76"/>
    </row>
    <row r="5414" spans="3:3">
      <c r="C5414" s="76"/>
    </row>
    <row r="5415" spans="3:3">
      <c r="C5415" s="76"/>
    </row>
    <row r="5416" spans="3:3">
      <c r="C5416" s="76"/>
    </row>
    <row r="5417" spans="3:3">
      <c r="C5417" s="76"/>
    </row>
    <row r="5418" spans="3:3">
      <c r="C5418" s="76"/>
    </row>
    <row r="5419" spans="3:3">
      <c r="C5419" s="76"/>
    </row>
    <row r="5420" spans="3:3">
      <c r="C5420" s="76"/>
    </row>
    <row r="5421" spans="3:3">
      <c r="C5421" s="76"/>
    </row>
    <row r="5422" spans="3:3">
      <c r="C5422" s="76"/>
    </row>
    <row r="5423" spans="3:3">
      <c r="C5423" s="76"/>
    </row>
    <row r="5424" spans="3:3">
      <c r="C5424" s="76"/>
    </row>
    <row r="5425" spans="3:3">
      <c r="C5425" s="76"/>
    </row>
    <row r="5426" spans="3:3">
      <c r="C5426" s="76"/>
    </row>
    <row r="5427" spans="3:3">
      <c r="C5427" s="76"/>
    </row>
    <row r="5428" spans="3:3">
      <c r="C5428" s="76"/>
    </row>
    <row r="5429" spans="3:3">
      <c r="C5429" s="76"/>
    </row>
    <row r="5430" spans="3:3">
      <c r="C5430" s="76"/>
    </row>
    <row r="5431" spans="3:3">
      <c r="C5431" s="76"/>
    </row>
    <row r="5432" spans="3:3">
      <c r="C5432" s="76"/>
    </row>
    <row r="5433" spans="3:3">
      <c r="C5433" s="76"/>
    </row>
    <row r="5434" spans="3:3">
      <c r="C5434" s="76"/>
    </row>
    <row r="5435" spans="3:3">
      <c r="C5435" s="76"/>
    </row>
    <row r="5436" spans="3:3">
      <c r="C5436" s="76"/>
    </row>
    <row r="5437" spans="3:3">
      <c r="C5437" s="76"/>
    </row>
    <row r="5438" spans="3:3">
      <c r="C5438" s="76"/>
    </row>
    <row r="5439" spans="3:3">
      <c r="C5439" s="76"/>
    </row>
    <row r="5440" spans="3:3">
      <c r="C5440" s="76"/>
    </row>
    <row r="5441" spans="3:3">
      <c r="C5441" s="76"/>
    </row>
    <row r="5442" spans="3:3">
      <c r="C5442" s="76"/>
    </row>
    <row r="5443" spans="3:3">
      <c r="C5443" s="76"/>
    </row>
    <row r="5444" spans="3:3">
      <c r="C5444" s="76"/>
    </row>
    <row r="5445" spans="3:3">
      <c r="C5445" s="76"/>
    </row>
    <row r="5446" spans="3:3">
      <c r="C5446" s="76"/>
    </row>
    <row r="5447" spans="3:3">
      <c r="C5447" s="76"/>
    </row>
    <row r="5448" spans="3:3">
      <c r="C5448" s="76"/>
    </row>
    <row r="5449" spans="3:3">
      <c r="C5449" s="76"/>
    </row>
    <row r="5450" spans="3:3">
      <c r="C5450" s="76"/>
    </row>
    <row r="5451" spans="3:3">
      <c r="C5451" s="76"/>
    </row>
    <row r="5452" spans="3:3">
      <c r="C5452" s="76"/>
    </row>
    <row r="5453" spans="3:3">
      <c r="C5453" s="76"/>
    </row>
    <row r="5454" spans="3:3">
      <c r="C5454" s="76"/>
    </row>
    <row r="5455" spans="3:3">
      <c r="C5455" s="76"/>
    </row>
    <row r="5456" spans="3:3">
      <c r="C5456" s="76"/>
    </row>
    <row r="5457" spans="3:3">
      <c r="C5457" s="76"/>
    </row>
    <row r="5458" spans="3:3">
      <c r="C5458" s="76"/>
    </row>
    <row r="5459" spans="3:3">
      <c r="C5459" s="76"/>
    </row>
    <row r="5460" spans="3:3">
      <c r="C5460" s="76"/>
    </row>
    <row r="5461" spans="3:3">
      <c r="C5461" s="76"/>
    </row>
    <row r="5462" spans="3:3">
      <c r="C5462" s="76"/>
    </row>
    <row r="5463" spans="3:3">
      <c r="C5463" s="76"/>
    </row>
    <row r="5464" spans="3:3">
      <c r="C5464" s="76"/>
    </row>
    <row r="5465" spans="3:3">
      <c r="C5465" s="76"/>
    </row>
    <row r="5466" spans="3:3">
      <c r="C5466" s="76"/>
    </row>
    <row r="5467" spans="3:3">
      <c r="C5467" s="76"/>
    </row>
    <row r="5468" spans="3:3">
      <c r="C5468" s="76"/>
    </row>
    <row r="5469" spans="3:3">
      <c r="C5469" s="76"/>
    </row>
    <row r="5470" spans="3:3">
      <c r="C5470" s="76"/>
    </row>
    <row r="5471" spans="3:3">
      <c r="C5471" s="76"/>
    </row>
    <row r="5472" spans="3:3">
      <c r="C5472" s="76"/>
    </row>
    <row r="5473" spans="3:3">
      <c r="C5473" s="76"/>
    </row>
    <row r="5474" spans="3:3">
      <c r="C5474" s="76"/>
    </row>
    <row r="5475" spans="3:3">
      <c r="C5475" s="76"/>
    </row>
    <row r="5476" spans="3:3">
      <c r="C5476" s="76"/>
    </row>
    <row r="5477" spans="3:3">
      <c r="C5477" s="76"/>
    </row>
    <row r="5478" spans="3:3">
      <c r="C5478" s="76"/>
    </row>
    <row r="5479" spans="3:3">
      <c r="C5479" s="76"/>
    </row>
    <row r="5480" spans="3:3">
      <c r="C5480" s="76"/>
    </row>
    <row r="5481" spans="3:3">
      <c r="C5481" s="76"/>
    </row>
    <row r="5482" spans="3:3">
      <c r="C5482" s="76"/>
    </row>
    <row r="5483" spans="3:3">
      <c r="C5483" s="76"/>
    </row>
    <row r="5484" spans="3:3">
      <c r="C5484" s="76"/>
    </row>
    <row r="5485" spans="3:3">
      <c r="C5485" s="76"/>
    </row>
    <row r="5486" spans="3:3">
      <c r="C5486" s="76"/>
    </row>
    <row r="5487" spans="3:3">
      <c r="C5487" s="76"/>
    </row>
    <row r="5488" spans="3:3">
      <c r="C5488" s="76"/>
    </row>
    <row r="5489" spans="3:3">
      <c r="C5489" s="76"/>
    </row>
    <row r="5490" spans="3:3">
      <c r="C5490" s="76"/>
    </row>
    <row r="5491" spans="3:3">
      <c r="C5491" s="76"/>
    </row>
    <row r="5492" spans="3:3">
      <c r="C5492" s="76"/>
    </row>
    <row r="5493" spans="3:3">
      <c r="C5493" s="76"/>
    </row>
    <row r="5494" spans="3:3">
      <c r="C5494" s="76"/>
    </row>
    <row r="5495" spans="3:3">
      <c r="C5495" s="76"/>
    </row>
    <row r="5496" spans="3:3">
      <c r="C5496" s="76"/>
    </row>
    <row r="5497" spans="3:3">
      <c r="C5497" s="76"/>
    </row>
    <row r="5498" spans="3:3">
      <c r="C5498" s="76"/>
    </row>
    <row r="5499" spans="3:3">
      <c r="C5499" s="76"/>
    </row>
    <row r="5500" spans="3:3">
      <c r="C5500" s="76"/>
    </row>
    <row r="5501" spans="3:3">
      <c r="C5501" s="76"/>
    </row>
    <row r="5502" spans="3:3">
      <c r="C5502" s="76"/>
    </row>
    <row r="5503" spans="3:3">
      <c r="C5503" s="76"/>
    </row>
    <row r="5504" spans="3:3">
      <c r="C5504" s="76"/>
    </row>
    <row r="5505" spans="3:3">
      <c r="C5505" s="76"/>
    </row>
    <row r="5506" spans="3:3">
      <c r="C5506" s="76"/>
    </row>
    <row r="5507" spans="3:3">
      <c r="C5507" s="76"/>
    </row>
    <row r="5508" spans="3:3">
      <c r="C5508" s="76"/>
    </row>
    <row r="5509" spans="3:3">
      <c r="C5509" s="76"/>
    </row>
    <row r="5510" spans="3:3">
      <c r="C5510" s="76"/>
    </row>
    <row r="5511" spans="3:3">
      <c r="C5511" s="76"/>
    </row>
    <row r="5512" spans="3:3">
      <c r="C5512" s="76"/>
    </row>
    <row r="5513" spans="3:3">
      <c r="C5513" s="76"/>
    </row>
    <row r="5514" spans="3:3">
      <c r="C5514" s="76"/>
    </row>
    <row r="5515" spans="3:3">
      <c r="C5515" s="76"/>
    </row>
    <row r="5516" spans="3:3">
      <c r="C5516" s="76"/>
    </row>
    <row r="5517" spans="3:3">
      <c r="C5517" s="76"/>
    </row>
    <row r="5518" spans="3:3">
      <c r="C5518" s="76"/>
    </row>
    <row r="5519" spans="3:3">
      <c r="C5519" s="76"/>
    </row>
    <row r="5520" spans="3:3">
      <c r="C5520" s="76"/>
    </row>
    <row r="5521" spans="3:3">
      <c r="C5521" s="76"/>
    </row>
    <row r="5522" spans="3:3">
      <c r="C5522" s="76"/>
    </row>
    <row r="5523" spans="3:3">
      <c r="C5523" s="76"/>
    </row>
    <row r="5524" spans="3:3">
      <c r="C5524" s="76"/>
    </row>
    <row r="5525" spans="3:3">
      <c r="C5525" s="76"/>
    </row>
    <row r="5526" spans="3:3">
      <c r="C5526" s="76"/>
    </row>
    <row r="5527" spans="3:3">
      <c r="C5527" s="76"/>
    </row>
    <row r="5528" spans="3:3">
      <c r="C5528" s="76"/>
    </row>
    <row r="5529" spans="3:3">
      <c r="C5529" s="76"/>
    </row>
    <row r="5530" spans="3:3">
      <c r="C5530" s="76"/>
    </row>
    <row r="5531" spans="3:3">
      <c r="C5531" s="76"/>
    </row>
    <row r="5532" spans="3:3">
      <c r="C5532" s="76"/>
    </row>
    <row r="5533" spans="3:3">
      <c r="C5533" s="76"/>
    </row>
    <row r="5534" spans="3:3">
      <c r="C5534" s="76"/>
    </row>
    <row r="5535" spans="3:3">
      <c r="C5535" s="76"/>
    </row>
    <row r="5536" spans="3:3">
      <c r="C5536" s="76"/>
    </row>
    <row r="5537" spans="3:3">
      <c r="C5537" s="76"/>
    </row>
    <row r="5538" spans="3:3">
      <c r="C5538" s="76"/>
    </row>
    <row r="5539" spans="3:3">
      <c r="C5539" s="76"/>
    </row>
    <row r="5540" spans="3:3">
      <c r="C5540" s="76"/>
    </row>
    <row r="5541" spans="3:3">
      <c r="C5541" s="76"/>
    </row>
    <row r="5542" spans="3:3">
      <c r="C5542" s="76"/>
    </row>
    <row r="5543" spans="3:3">
      <c r="C5543" s="76"/>
    </row>
    <row r="5544" spans="3:3">
      <c r="C5544" s="76"/>
    </row>
    <row r="5545" spans="3:3">
      <c r="C5545" s="76"/>
    </row>
    <row r="5546" spans="3:3">
      <c r="C5546" s="76"/>
    </row>
    <row r="5547" spans="3:3">
      <c r="C5547" s="76"/>
    </row>
    <row r="5548" spans="3:3">
      <c r="C5548" s="76"/>
    </row>
    <row r="5549" spans="3:3">
      <c r="C5549" s="76"/>
    </row>
    <row r="5550" spans="3:3">
      <c r="C5550" s="76"/>
    </row>
    <row r="5551" spans="3:3">
      <c r="C5551" s="76"/>
    </row>
    <row r="5552" spans="3:3">
      <c r="C5552" s="76"/>
    </row>
    <row r="5553" spans="3:3">
      <c r="C5553" s="76"/>
    </row>
    <row r="5554" spans="3:3">
      <c r="C5554" s="76"/>
    </row>
    <row r="5555" spans="3:3">
      <c r="C5555" s="76"/>
    </row>
    <row r="5556" spans="3:3">
      <c r="C5556" s="76"/>
    </row>
    <row r="5557" spans="3:3">
      <c r="C5557" s="76"/>
    </row>
    <row r="5558" spans="3:3">
      <c r="C5558" s="7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90</vt:i4>
      </vt:variant>
    </vt:vector>
  </HeadingPairs>
  <TitlesOfParts>
    <vt:vector size="94" baseType="lpstr">
      <vt:lpstr>Nokia Failure Report</vt:lpstr>
      <vt:lpstr>SWH</vt:lpstr>
      <vt:lpstr>Sheet2</vt:lpstr>
      <vt:lpstr>sites</vt:lpstr>
      <vt:lpstr>Address</vt:lpstr>
      <vt:lpstr>Adress</vt:lpstr>
      <vt:lpstr>Alias</vt:lpstr>
      <vt:lpstr>AMAZONAS</vt:lpstr>
      <vt:lpstr>ANTIOQUIA</vt:lpstr>
      <vt:lpstr>ARAUCA</vt:lpstr>
      <vt:lpstr>'Nokia Failure Report'!Área_de_impresión</vt:lpstr>
      <vt:lpstr>ARMENIA</vt:lpstr>
      <vt:lpstr>ATLANTICO</vt:lpstr>
      <vt:lpstr>BARRANCA</vt:lpstr>
      <vt:lpstr>BARRANQUILLA</vt:lpstr>
      <vt:lpstr>BOG</vt:lpstr>
      <vt:lpstr>bogota</vt:lpstr>
      <vt:lpstr>BOLIVAR</vt:lpstr>
      <vt:lpstr>BOYACA</vt:lpstr>
      <vt:lpstr>BUCARAMANGA</vt:lpstr>
      <vt:lpstr>BUENAVENTURA</vt:lpstr>
      <vt:lpstr>BUGA</vt:lpstr>
      <vt:lpstr>CALDAS</vt:lpstr>
      <vt:lpstr>CALI</vt:lpstr>
      <vt:lpstr>CAQUETA</vt:lpstr>
      <vt:lpstr>CARTAGENA</vt:lpstr>
      <vt:lpstr>CASANARE</vt:lpstr>
      <vt:lpstr>CAUCA</vt:lpstr>
      <vt:lpstr>CESAR</vt:lpstr>
      <vt:lpstr>CHIA</vt:lpstr>
      <vt:lpstr>CHOCO</vt:lpstr>
      <vt:lpstr>CORDOBA</vt:lpstr>
      <vt:lpstr>costa</vt:lpstr>
      <vt:lpstr>CUCUTA</vt:lpstr>
      <vt:lpstr>CUNDINAMARCA</vt:lpstr>
      <vt:lpstr>descripción</vt:lpstr>
      <vt:lpstr>Dir</vt:lpstr>
      <vt:lpstr>Dirección</vt:lpstr>
      <vt:lpstr>DUITAMA</vt:lpstr>
      <vt:lpstr>FACATATIVA</vt:lpstr>
      <vt:lpstr>FLORENCIA</vt:lpstr>
      <vt:lpstr>FUSAGASUGA</vt:lpstr>
      <vt:lpstr>GIRARDOT</vt:lpstr>
      <vt:lpstr>GUAINIA</vt:lpstr>
      <vt:lpstr>GUAJIRA</vt:lpstr>
      <vt:lpstr>GUAVIARE</vt:lpstr>
      <vt:lpstr>HUILA</vt:lpstr>
      <vt:lpstr>IBAGUE</vt:lpstr>
      <vt:lpstr>JAMUNDI</vt:lpstr>
      <vt:lpstr>LETICIA</vt:lpstr>
      <vt:lpstr>MAGDALENA</vt:lpstr>
      <vt:lpstr>MAICAO</vt:lpstr>
      <vt:lpstr>MANIZALES</vt:lpstr>
      <vt:lpstr>MEDELLIN</vt:lpstr>
      <vt:lpstr>META</vt:lpstr>
      <vt:lpstr>MOCOA</vt:lpstr>
      <vt:lpstr>MONTERIA</vt:lpstr>
      <vt:lpstr>NARIÑO</vt:lpstr>
      <vt:lpstr>NEIVA</vt:lpstr>
      <vt:lpstr>noroccidente</vt:lpstr>
      <vt:lpstr>NORTEDESANTANDER</vt:lpstr>
      <vt:lpstr>ORIENTE</vt:lpstr>
      <vt:lpstr>PALMIRA</vt:lpstr>
      <vt:lpstr>PASTO</vt:lpstr>
      <vt:lpstr>PEREIRA</vt:lpstr>
      <vt:lpstr>POPAYAN</vt:lpstr>
      <vt:lpstr>PUTUMAYO</vt:lpstr>
      <vt:lpstr>QUIBDO</vt:lpstr>
      <vt:lpstr>QUINDIO</vt:lpstr>
      <vt:lpstr>regional</vt:lpstr>
      <vt:lpstr>RIOHACHA</vt:lpstr>
      <vt:lpstr>RISARALDA</vt:lpstr>
      <vt:lpstr>SalesItem</vt:lpstr>
      <vt:lpstr>SANJOSEDELGUAVIARE</vt:lpstr>
      <vt:lpstr>SANTAMARTA</vt:lpstr>
      <vt:lpstr>SANTANDER</vt:lpstr>
      <vt:lpstr>SINCELEJO</vt:lpstr>
      <vt:lpstr>SITIO</vt:lpstr>
      <vt:lpstr>SITIOS</vt:lpstr>
      <vt:lpstr>SOACHA</vt:lpstr>
      <vt:lpstr>SOGAMOSO</vt:lpstr>
      <vt:lpstr>SUCRE</vt:lpstr>
      <vt:lpstr>SUROCCIDENTE</vt:lpstr>
      <vt:lpstr>TOLIMA</vt:lpstr>
      <vt:lpstr>TULUA</vt:lpstr>
      <vt:lpstr>TUNJA</vt:lpstr>
      <vt:lpstr>UBATE</vt:lpstr>
      <vt:lpstr>VALLE</vt:lpstr>
      <vt:lpstr>VALLEDUPAR</vt:lpstr>
      <vt:lpstr>VAUPES</vt:lpstr>
      <vt:lpstr>VICHADA</vt:lpstr>
      <vt:lpstr>VILLAVICENCIO</vt:lpstr>
      <vt:lpstr>YOPAL</vt:lpstr>
      <vt:lpstr>ZIPAQUIRA</vt:lpstr>
    </vt:vector>
  </TitlesOfParts>
  <Manager>Ole Frederiksen</Manager>
  <Company>Nokia do Brasil Ltda.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Failure Report</dc:title>
  <dc:subject>Operação Assistida</dc:subject>
  <dc:creator>Renato Sartorio</dc:creator>
  <dc:description>Failure Report in English/Portuguese</dc:description>
  <cp:lastModifiedBy>Sandra Salazar</cp:lastModifiedBy>
  <cp:lastPrinted>2005-07-28T15:22:21Z</cp:lastPrinted>
  <dcterms:created xsi:type="dcterms:W3CDTF">2002-01-25T17:45:16Z</dcterms:created>
  <dcterms:modified xsi:type="dcterms:W3CDTF">2024-11-15T00:18:28Z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