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3256" windowHeight="13176"/>
  </bookViews>
  <sheets>
    <sheet name="Sheet1" sheetId="1" r:id="rId1"/>
    <sheet name="Mobile Subscriptions" sheetId="2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F30" i="1"/>
  <c r="D30" i="1"/>
  <c r="K39" i="1"/>
  <c r="J39" i="1"/>
  <c r="J35" i="1"/>
  <c r="J36" i="1"/>
  <c r="J37" i="1"/>
  <c r="F35" i="1"/>
  <c r="F36" i="1"/>
  <c r="F37" i="1"/>
  <c r="D35" i="1"/>
  <c r="D36" i="1"/>
  <c r="D37" i="1"/>
  <c r="J18" i="1"/>
  <c r="J19" i="1"/>
  <c r="J20" i="1"/>
  <c r="J21" i="1"/>
  <c r="F18" i="1"/>
  <c r="F19" i="1"/>
  <c r="F20" i="1"/>
  <c r="F21" i="1"/>
  <c r="D18" i="1"/>
  <c r="D19" i="1"/>
  <c r="D20" i="1"/>
  <c r="D21" i="1"/>
  <c r="J28" i="1"/>
  <c r="J29" i="1"/>
  <c r="J31" i="1"/>
  <c r="J32" i="1"/>
  <c r="J33" i="1"/>
  <c r="J34" i="1"/>
  <c r="F34" i="1"/>
  <c r="F33" i="1"/>
  <c r="F32" i="1"/>
  <c r="F31" i="1"/>
  <c r="F29" i="1"/>
  <c r="F28" i="1"/>
  <c r="D34" i="1"/>
  <c r="D33" i="1"/>
  <c r="D32" i="1"/>
  <c r="D31" i="1"/>
  <c r="D29" i="1"/>
  <c r="D28" i="1"/>
  <c r="D26" i="1"/>
  <c r="F26" i="1"/>
  <c r="H17" i="1"/>
  <c r="H11" i="1"/>
  <c r="D9" i="1"/>
  <c r="F9" i="1"/>
  <c r="H9" i="1"/>
  <c r="J9" i="1"/>
  <c r="D11" i="1"/>
  <c r="F11" i="1"/>
  <c r="J11" i="1"/>
  <c r="D12" i="1"/>
  <c r="F12" i="1"/>
  <c r="J12" i="1"/>
  <c r="D14" i="1"/>
  <c r="F14" i="1"/>
  <c r="H14" i="1"/>
  <c r="J14" i="1"/>
  <c r="H15" i="1"/>
  <c r="D15" i="1"/>
  <c r="F15" i="1"/>
  <c r="J15" i="1"/>
  <c r="D17" i="1"/>
  <c r="F17" i="1"/>
  <c r="J17" i="1"/>
  <c r="D24" i="1"/>
  <c r="F24" i="1"/>
  <c r="D25" i="1"/>
  <c r="F25" i="1"/>
  <c r="J25" i="1"/>
  <c r="J26" i="1"/>
  <c r="H8" i="1"/>
  <c r="D8" i="1"/>
  <c r="F8" i="1"/>
  <c r="J8" i="1"/>
</calcChain>
</file>

<file path=xl/sharedStrings.xml><?xml version="1.0" encoding="utf-8"?>
<sst xmlns="http://schemas.openxmlformats.org/spreadsheetml/2006/main" count="207" uniqueCount="116">
  <si>
    <t>Item</t>
  </si>
  <si>
    <t>Approximate Cost in SEK</t>
  </si>
  <si>
    <t>Where to buy it</t>
  </si>
  <si>
    <t>Comments</t>
  </si>
  <si>
    <t>https://pixhawk.org/modules/pixhawk#where_to_buy</t>
  </si>
  <si>
    <t>https://store.3drobotics.com/products/3dr-gps-ublox-with-compass</t>
  </si>
  <si>
    <t>http://www.sonymobile.com/se/products/phones/xperia-m2/</t>
  </si>
  <si>
    <t>http://irlock.com/collections/precision-landing/products/ir-lock-sensor-precision-landing-kit</t>
  </si>
  <si>
    <t>http://irlock.com/collections/precision-landing/products/beacon</t>
  </si>
  <si>
    <t>http://www.hobbyking.com/hobbyking/store/__29013__Turnigy_nano_tech_6000mah_2S2P_65_130C_Hardcase_Lipo_Pack_UK_Warehouse_.html?strSearch=nano-tech%20hardcase%202s</t>
  </si>
  <si>
    <t>2 Batteries</t>
  </si>
  <si>
    <t>Total</t>
  </si>
  <si>
    <t>Thing we buy ourselves:</t>
  </si>
  <si>
    <t>OTG cable</t>
  </si>
  <si>
    <t>Kjell prices</t>
  </si>
  <si>
    <t>Quantity</t>
  </si>
  <si>
    <t>Cost per item</t>
  </si>
  <si>
    <t>Currency</t>
  </si>
  <si>
    <t>Shipping cost</t>
  </si>
  <si>
    <t>EUR</t>
  </si>
  <si>
    <t>SEK</t>
  </si>
  <si>
    <t>USD</t>
  </si>
  <si>
    <t>Exchange rate (SEK per Currency)</t>
  </si>
  <si>
    <t>IR-Lock (does not include beacons)</t>
  </si>
  <si>
    <t>GBP</t>
  </si>
  <si>
    <t>Exchange rates (SEB bank, 2015-10-15)</t>
  </si>
  <si>
    <t>IR-Lock - Beacon</t>
  </si>
  <si>
    <t>Lithium batteries</t>
  </si>
  <si>
    <t>Fedex intl prio</t>
  </si>
  <si>
    <t>gps cost included the pixhawk and goes into the same package as the pixhawks</t>
  </si>
  <si>
    <t>Subtotal (ItemsXcost/item)</t>
  </si>
  <si>
    <r>
      <t>Sony Xperia M2 (</t>
    </r>
    <r>
      <rPr>
        <sz val="11"/>
        <rFont val="Calibri"/>
        <scheme val="minor"/>
      </rPr>
      <t>black</t>
    </r>
    <r>
      <rPr>
        <sz val="11"/>
        <color theme="1"/>
        <rFont val="Calibri"/>
        <family val="2"/>
        <scheme val="minor"/>
      </rPr>
      <t>)</t>
    </r>
  </si>
  <si>
    <t>3DR uBlox GPS with Compass Kit From 3DR (NEO-M7N)</t>
  </si>
  <si>
    <t>Pixhawk PX4 pixhawk kit from UK distributor, unmannedtechshop.co.uk) with no compass</t>
  </si>
  <si>
    <t>ordered</t>
  </si>
  <si>
    <t>Yes</t>
  </si>
  <si>
    <t>Pixhawk PX4 pixhawk kit from UK distributor, unmannedtechshop.co.uk) with NEO-M8N compass</t>
  </si>
  <si>
    <t>Telia</t>
  </si>
  <si>
    <t>Telia Mobil bredband Kontant</t>
  </si>
  <si>
    <t xml:space="preserve">SurfmŠngd </t>
  </si>
  <si>
    <t xml:space="preserve">1GB </t>
  </si>
  <si>
    <t xml:space="preserve">3GB </t>
  </si>
  <si>
    <t xml:space="preserve">5GB </t>
  </si>
  <si>
    <t>10GB</t>
  </si>
  <si>
    <t xml:space="preserve">GŠller </t>
  </si>
  <si>
    <t xml:space="preserve">1 dygn </t>
  </si>
  <si>
    <t xml:space="preserve">7 dygn </t>
  </si>
  <si>
    <t xml:space="preserve">Pris </t>
  </si>
  <si>
    <t xml:space="preserve">39 kr </t>
  </si>
  <si>
    <t xml:space="preserve">99 kr </t>
  </si>
  <si>
    <t xml:space="preserve">299 kr </t>
  </si>
  <si>
    <t>499 kr</t>
  </si>
  <si>
    <t>*Vid köp av halvårsladdning får du tillgång till 5 GB respektive 10 GB surf under 183 dygn</t>
  </si>
  <si>
    <t>http://www.telia.se/privat/bredband/abonnemang-kontantkort/produkt/mobilt-bredband-kontant</t>
  </si>
  <si>
    <t xml:space="preserve">6 manader* </t>
  </si>
  <si>
    <t>6 manader*</t>
  </si>
  <si>
    <t>Duration</t>
  </si>
  <si>
    <t>8 weeks</t>
  </si>
  <si>
    <t>If I couple it with Ericsson's subscription</t>
  </si>
  <si>
    <t>99SEK/month for 20GB/month</t>
  </si>
  <si>
    <t>Telenor</t>
  </si>
  <si>
    <t>Laddnings-</t>
  </si>
  <si>
    <r>
      <t>belopp/pris</t>
    </r>
    <r>
      <rPr>
        <sz val="11"/>
        <color theme="1"/>
        <rFont val="Calibri"/>
        <family val="2"/>
        <scheme val="minor"/>
      </rPr>
      <t>  </t>
    </r>
  </si>
  <si>
    <t>99 kr för 0,1 GB</t>
  </si>
  <si>
    <t>149 kr för 0,5 GB</t>
  </si>
  <si>
    <t>199 för 2 GB</t>
  </si>
  <si>
    <t> 249 för 6 GB</t>
  </si>
  <si>
    <t>399 kr för 12 GB</t>
  </si>
  <si>
    <r>
      <t>699 kr för 2 GB (gäller ett halvår)</t>
    </r>
    <r>
      <rPr>
        <vertAlign val="superscript"/>
        <sz val="11"/>
        <color theme="1"/>
        <rFont val="Calibri"/>
        <family val="2"/>
        <scheme val="minor"/>
      </rPr>
      <t>2</t>
    </r>
  </si>
  <si>
    <t>http://www.telenor.se/privat/mobil-telefoni/kontantkort/startpaket.html</t>
  </si>
  <si>
    <t>Telenor fastpris</t>
  </si>
  <si>
    <t>0.5 GB – Räcker för dig som inte surfar så mycket.</t>
  </si>
  <si>
    <t>_x0003_1 GB – Passar bra om du kollar mailen och några nyhetssidor.</t>
  </si>
  <si>
    <t>3 GB – Funkar för dig som lyssnar på Spotify och tittar på YouTube ibland.</t>
  </si>
  <si>
    <t>10 GB – Räcker långt! För dig som surfar riktigt mycket med mobilen.</t>
  </si>
  <si>
    <t>Comviq</t>
  </si>
  <si>
    <t>https://www.comviq.se/extrasurf</t>
  </si>
  <si>
    <t>Dispatched</t>
  </si>
  <si>
    <t>Received</t>
  </si>
  <si>
    <t>Given to the team</t>
  </si>
  <si>
    <t>tracking</t>
  </si>
  <si>
    <t>Parcelforce.com, EK302047848GB</t>
  </si>
  <si>
    <t>http://www.fedex.com/Tracking?action=track&amp;tracknumbers=781573340714</t>
  </si>
  <si>
    <t>https://tools.usps.com/go/TrackConfirmAction_input?qtc_tLabels1=LJ860884362US</t>
  </si>
  <si>
    <t>Actual cost (homw much was actually paid *)</t>
  </si>
  <si>
    <t>* = difference is due to exchange rate that was different than estimated, payment fees such as Paypal fees etc</t>
  </si>
  <si>
    <t>Buntband 300-pack</t>
  </si>
  <si>
    <t>Remote control batteries 20-pack</t>
  </si>
  <si>
    <t>Screws Nylon M3 30mm</t>
  </si>
  <si>
    <t>Nuts Nylon M3</t>
  </si>
  <si>
    <t>Connector DF13-5S-1.25C</t>
  </si>
  <si>
    <t>Crimped Cable DF13 Red</t>
  </si>
  <si>
    <t>Crimped Cable DF13 Black</t>
  </si>
  <si>
    <t>https://www.elfa.se/sv/cheese-head-screws-polyamide-m3-30-mm-bossard-group-bn-1061-m3x30mm/p/14842955?q=*&amp;filter_Category3=Skruv%2C+plugg+och+fj%C3%A4drar&amp;filter_Category4=Skruvar&amp;filter_Material=Plast&amp;filter_Material=Polyamid+6.6&amp;filter_G%C3%A4nga=M3&amp;filter_Buyable=1&amp;page=12&amp;origPageSize=50&amp;simi=99.5</t>
  </si>
  <si>
    <t>https://www.elfa.se/sv/sexkantsmutter-polyamid-m3-richco-496239/p/14850012?q=*&amp;filter_Category3=Skruv%2C+plugg+och+fj%C3%A4drar&amp;filter_Category4=Muttrar&amp;filter_Material=Polyamid+6.6&amp;filter_G%C3%A4nga=M3&amp;filter_Buyable=1&amp;page=2&amp;origPageSize=50&amp;simi=99.5</t>
  </si>
  <si>
    <t>https://www.elfa.se/sv/usb-kablage-usb-ttl-cmos-ftdi-ttl-232r-5v/p/17320673?q=17320673&amp;page=1&amp;origPos=1&amp;origPageSize=50&amp;simi=99.5</t>
  </si>
  <si>
    <t>https://www.elfa.se/sv/kontakthus-25-mm-poltal-df13-hirose-df13-5s-25c/p/14352123?q=df13&amp;page=3&amp;origPos=4&amp;origPageSize=50&amp;simi=99.33</t>
  </si>
  <si>
    <t>https://www.elfa.se/sv/faerdigcrimp-kablage-df13-roed-100-mm-stig-wahlstroem-elektronik-k120121010/p/14352220</t>
  </si>
  <si>
    <t>https://www.elfa.se/sv/faerdigcrimp-kablage-df13-svart-100-mm-stig-wahlstroem-elektronik-k120121014/p/14352224</t>
  </si>
  <si>
    <t>yes</t>
  </si>
  <si>
    <t>Pick up Solna and pay by team</t>
  </si>
  <si>
    <t>Connection Cables</t>
  </si>
  <si>
    <t>Ultrasound Sensor Maxbotix HRLV-EZ4</t>
  </si>
  <si>
    <t>RVVP 4x0.2 skärmad svart</t>
  </si>
  <si>
    <t>http://www.electrokit.com/testsladdar-med-krokodilklammor-30mm-50cm-10pack.44765</t>
  </si>
  <si>
    <t>http://www.electrokit.com/avstandsmatare-ultraljud-maxbotix-hrlvez4.49754</t>
  </si>
  <si>
    <t>http://www.electrokit.com/rvvp-4x0-2-skarmad-svart-m.44669</t>
  </si>
  <si>
    <t>no</t>
  </si>
  <si>
    <t>6V battery (Varta 4R25)</t>
  </si>
  <si>
    <t>Banan plugs</t>
  </si>
  <si>
    <t>http://www.kjell.com/se/sortiment/el/batterier/specialbatteri-blockbatteri/varta-6-v-batteri-%284r25%29-p32144</t>
  </si>
  <si>
    <t>http://www.kjell.com/se/sortiment/el/verktyg/matinstrument/matsladdar-prober-kontakter/labbkontakter-4-mm/4-mm-labbpropp-39-mm-svart-p37872</t>
  </si>
  <si>
    <t>USB2FTDI3V3</t>
  </si>
  <si>
    <t>USB2FTDI5V</t>
  </si>
  <si>
    <t>https://www.elfa.se/sv/usb-kablage-usb-ttl-cmos-ftdi-ttl-232r-3v3/p/17320674?q=*&amp;filter_Buyable=1&amp;filter_Category7=USB-kablage+med+FT232RQ&amp;filter_Category3=Linj%C3%A4ra+kretsar&amp;filter_Category4=Gr%C3%A4nssnittskretsar&amp;filter_Category6=USB-moduler+med+FT232&amp;filter_Category5=Interface-kretsar&amp;page=2&amp;origPageSize=50&amp;simi=99.5</t>
  </si>
  <si>
    <t>Payed to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</si>
</sst>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kr&quot;;[Red]\-#,##0.00\ &quot;kr&quot;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0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2" borderId="0" xfId="0" applyFill="1"/>
    <xf numFmtId="0" fontId="4" fillId="0" borderId="0" xfId="0" applyFont="1"/>
    <xf numFmtId="0" fontId="0" fillId="0" borderId="2" xfId="0" applyFill="1" applyBorder="1" applyAlignment="1">
      <alignment horizontal="left"/>
    </xf>
    <xf numFmtId="8" fontId="0" fillId="0" borderId="0" xfId="0" applyNumberFormat="1" applyBorder="1" applyAlignment="1">
      <alignment horizontal="left"/>
    </xf>
    <xf numFmtId="8" fontId="0" fillId="0" borderId="0" xfId="0" applyNumberFormat="1" applyBorder="1" applyAlignment="1">
      <alignment horizontal="left" vertical="center"/>
    </xf>
  </cellXfs>
  <cellStyles count="7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abSelected="1" topLeftCell="J12" workbookViewId="0">
      <selection activeCell="Q37" sqref="Q37"/>
    </sheetView>
  </sheetViews>
  <sheetFormatPr defaultColWidth="8.77734375" defaultRowHeight="14.4"/>
  <cols>
    <col min="1" max="1" width="73.33203125" style="10" customWidth="1"/>
    <col min="2" max="2" width="30.33203125" style="10" customWidth="1"/>
    <col min="3" max="3" width="12.77734375" style="10" customWidth="1"/>
    <col min="4" max="4" width="23.77734375" style="10" customWidth="1"/>
    <col min="5" max="6" width="12.33203125" style="10" customWidth="1"/>
    <col min="7" max="7" width="10" style="10" customWidth="1"/>
    <col min="8" max="9" width="14" style="10" customWidth="1"/>
    <col min="10" max="11" width="24.44140625" style="10" customWidth="1"/>
    <col min="12" max="12" width="89.6640625" style="10" customWidth="1"/>
    <col min="13" max="13" width="12.44140625" style="10" customWidth="1"/>
    <col min="14" max="16384" width="8.77734375" style="10"/>
  </cols>
  <sheetData>
    <row r="2" spans="1:19">
      <c r="B2" s="10" t="s">
        <v>25</v>
      </c>
      <c r="C2" s="10" t="s">
        <v>21</v>
      </c>
      <c r="E2" s="10" t="s">
        <v>24</v>
      </c>
      <c r="G2" s="10" t="s">
        <v>19</v>
      </c>
    </row>
    <row r="3" spans="1:19">
      <c r="C3" s="10">
        <v>8.3376000000000001</v>
      </c>
      <c r="E3" s="10">
        <v>12.865399999999999</v>
      </c>
      <c r="G3" s="10">
        <v>9.4665999999999997</v>
      </c>
    </row>
    <row r="4" spans="1:19">
      <c r="K4" s="10" t="s">
        <v>85</v>
      </c>
    </row>
    <row r="6" spans="1:19" ht="15" thickBot="1"/>
    <row r="7" spans="1:19">
      <c r="A7" s="4" t="s">
        <v>0</v>
      </c>
      <c r="B7" s="5" t="s">
        <v>15</v>
      </c>
      <c r="C7" s="5" t="s">
        <v>16</v>
      </c>
      <c r="D7" s="5" t="s">
        <v>30</v>
      </c>
      <c r="E7" s="5" t="s">
        <v>18</v>
      </c>
      <c r="F7" s="5" t="s">
        <v>11</v>
      </c>
      <c r="G7" s="5" t="s">
        <v>17</v>
      </c>
      <c r="H7" s="5" t="s">
        <v>22</v>
      </c>
      <c r="I7" s="5"/>
      <c r="J7" s="5" t="s">
        <v>1</v>
      </c>
      <c r="K7" s="5" t="s">
        <v>84</v>
      </c>
      <c r="L7" s="5" t="s">
        <v>2</v>
      </c>
      <c r="M7" s="6" t="s">
        <v>3</v>
      </c>
      <c r="N7" s="10" t="s">
        <v>34</v>
      </c>
      <c r="O7" s="10" t="s">
        <v>77</v>
      </c>
      <c r="P7" s="10" t="s">
        <v>78</v>
      </c>
      <c r="Q7" s="10" t="s">
        <v>79</v>
      </c>
      <c r="S7" s="10" t="s">
        <v>80</v>
      </c>
    </row>
    <row r="8" spans="1:19">
      <c r="A8" s="16" t="s">
        <v>36</v>
      </c>
      <c r="B8" s="2">
        <v>1</v>
      </c>
      <c r="C8" s="2">
        <v>194.98</v>
      </c>
      <c r="D8" s="2">
        <f>B8*C8</f>
        <v>194.98</v>
      </c>
      <c r="E8" s="2">
        <v>46.82</v>
      </c>
      <c r="F8" s="2">
        <f>D8+E8</f>
        <v>241.79999999999998</v>
      </c>
      <c r="G8" s="2" t="s">
        <v>24</v>
      </c>
      <c r="H8" s="2">
        <f>$E$3</f>
        <v>12.865399999999999</v>
      </c>
      <c r="I8" s="2"/>
      <c r="J8" s="14">
        <f>F8*H8</f>
        <v>3110.8537199999996</v>
      </c>
      <c r="K8" s="14">
        <v>3122.84</v>
      </c>
      <c r="L8" s="2" t="s">
        <v>4</v>
      </c>
      <c r="M8" s="3" t="s">
        <v>28</v>
      </c>
      <c r="N8" s="10" t="s">
        <v>35</v>
      </c>
      <c r="O8" s="10" t="s">
        <v>35</v>
      </c>
      <c r="P8" s="10" t="s">
        <v>35</v>
      </c>
      <c r="Q8" s="10" t="s">
        <v>35</v>
      </c>
    </row>
    <row r="9" spans="1:19">
      <c r="A9" s="16" t="s">
        <v>33</v>
      </c>
      <c r="B9" s="2">
        <v>1</v>
      </c>
      <c r="C9" s="2">
        <v>154.99</v>
      </c>
      <c r="D9" s="2">
        <f>B9*C9</f>
        <v>154.99</v>
      </c>
      <c r="E9" s="2">
        <v>0</v>
      </c>
      <c r="F9" s="2">
        <f>D9+E9</f>
        <v>154.99</v>
      </c>
      <c r="G9" s="2" t="s">
        <v>24</v>
      </c>
      <c r="H9" s="2">
        <f>$E$3</f>
        <v>12.865399999999999</v>
      </c>
      <c r="I9" s="2"/>
      <c r="J9" s="14">
        <f>F9*H9</f>
        <v>1994.0083460000001</v>
      </c>
      <c r="K9" s="14">
        <v>2001.69</v>
      </c>
      <c r="L9" s="2" t="s">
        <v>4</v>
      </c>
      <c r="M9" s="3" t="s">
        <v>28</v>
      </c>
      <c r="N9" s="10" t="s">
        <v>35</v>
      </c>
      <c r="O9" s="10" t="s">
        <v>35</v>
      </c>
      <c r="P9" s="10" t="s">
        <v>35</v>
      </c>
      <c r="Q9" s="10" t="s">
        <v>35</v>
      </c>
    </row>
    <row r="10" spans="1:19">
      <c r="A10" s="1"/>
      <c r="B10" s="2"/>
      <c r="C10" s="2"/>
      <c r="D10" s="2"/>
      <c r="E10" s="2"/>
      <c r="F10" s="2"/>
      <c r="G10" s="2"/>
      <c r="H10" s="2"/>
      <c r="I10" s="2"/>
      <c r="J10" s="14"/>
      <c r="K10" s="14"/>
      <c r="L10" s="2"/>
      <c r="M10" s="3"/>
    </row>
    <row r="11" spans="1:19">
      <c r="A11" s="1" t="s">
        <v>32</v>
      </c>
      <c r="B11" s="2">
        <v>2</v>
      </c>
      <c r="C11" s="2">
        <v>89.99</v>
      </c>
      <c r="D11" s="2">
        <f t="shared" ref="D11:D37" si="0">B11*C11</f>
        <v>179.98</v>
      </c>
      <c r="E11" s="2">
        <v>50.34</v>
      </c>
      <c r="F11" s="2">
        <f>D11+E11</f>
        <v>230.32</v>
      </c>
      <c r="G11" s="2" t="s">
        <v>21</v>
      </c>
      <c r="H11" s="2">
        <f>$C$3</f>
        <v>8.3376000000000001</v>
      </c>
      <c r="I11" s="2"/>
      <c r="J11" s="14">
        <f t="shared" ref="J11:J37" si="1">F11*H11</f>
        <v>1920.316032</v>
      </c>
      <c r="K11" s="14">
        <v>2019.89</v>
      </c>
      <c r="L11" s="2" t="s">
        <v>5</v>
      </c>
      <c r="M11" s="3" t="s">
        <v>29</v>
      </c>
      <c r="N11" s="10" t="s">
        <v>35</v>
      </c>
      <c r="O11" s="10" t="s">
        <v>35</v>
      </c>
      <c r="P11" s="10" t="s">
        <v>35</v>
      </c>
      <c r="Q11" s="10" t="s">
        <v>35</v>
      </c>
      <c r="S11" s="10" t="s">
        <v>82</v>
      </c>
    </row>
    <row r="12" spans="1:19">
      <c r="A12" s="16" t="s">
        <v>31</v>
      </c>
      <c r="B12" s="2">
        <v>2</v>
      </c>
      <c r="C12" s="2">
        <v>1590</v>
      </c>
      <c r="D12" s="2">
        <f t="shared" si="0"/>
        <v>3180</v>
      </c>
      <c r="E12" s="2">
        <v>0</v>
      </c>
      <c r="F12" s="2">
        <f t="shared" ref="F12:F37" si="2">D12+E12</f>
        <v>3180</v>
      </c>
      <c r="G12" s="2" t="s">
        <v>20</v>
      </c>
      <c r="H12" s="2">
        <v>1</v>
      </c>
      <c r="I12" s="2"/>
      <c r="J12" s="14">
        <f t="shared" si="1"/>
        <v>3180</v>
      </c>
      <c r="K12" s="14">
        <v>3389.9</v>
      </c>
      <c r="L12" s="2" t="s">
        <v>6</v>
      </c>
      <c r="M12" s="3"/>
      <c r="N12" s="10" t="s">
        <v>35</v>
      </c>
      <c r="O12" s="10" t="s">
        <v>35</v>
      </c>
      <c r="P12" s="10" t="s">
        <v>35</v>
      </c>
      <c r="Q12" s="10" t="s">
        <v>35</v>
      </c>
    </row>
    <row r="13" spans="1:19">
      <c r="A13" s="1"/>
      <c r="B13" s="2"/>
      <c r="C13" s="2"/>
      <c r="D13" s="2"/>
      <c r="E13" s="2"/>
      <c r="F13" s="2"/>
      <c r="G13" s="2"/>
      <c r="H13" s="2"/>
      <c r="I13" s="2"/>
      <c r="J13" s="14"/>
      <c r="K13" s="14"/>
      <c r="L13" s="2"/>
      <c r="M13" s="3"/>
    </row>
    <row r="14" spans="1:19">
      <c r="A14" s="1" t="s">
        <v>23</v>
      </c>
      <c r="B14" s="2">
        <v>2</v>
      </c>
      <c r="C14" s="2">
        <v>99</v>
      </c>
      <c r="D14" s="2">
        <f t="shared" si="0"/>
        <v>198</v>
      </c>
      <c r="E14" s="2">
        <v>28.5</v>
      </c>
      <c r="F14" s="2">
        <f t="shared" si="2"/>
        <v>226.5</v>
      </c>
      <c r="G14" s="2" t="s">
        <v>21</v>
      </c>
      <c r="H14" s="2">
        <f>$C$3</f>
        <v>8.3376000000000001</v>
      </c>
      <c r="I14" s="2"/>
      <c r="J14" s="14">
        <f t="shared" si="1"/>
        <v>1888.4664</v>
      </c>
      <c r="K14" s="14">
        <v>1940.62</v>
      </c>
      <c r="L14" s="2" t="s">
        <v>7</v>
      </c>
      <c r="M14" s="3"/>
      <c r="N14" s="10" t="s">
        <v>35</v>
      </c>
      <c r="O14" s="10" t="s">
        <v>35</v>
      </c>
      <c r="P14" s="10" t="s">
        <v>35</v>
      </c>
      <c r="Q14" s="10" t="s">
        <v>35</v>
      </c>
      <c r="S14" s="10" t="s">
        <v>83</v>
      </c>
    </row>
    <row r="15" spans="1:19">
      <c r="A15" s="1" t="s">
        <v>26</v>
      </c>
      <c r="B15" s="2">
        <v>2</v>
      </c>
      <c r="C15" s="2">
        <v>49</v>
      </c>
      <c r="D15" s="2">
        <f t="shared" si="0"/>
        <v>98</v>
      </c>
      <c r="E15" s="2">
        <v>0</v>
      </c>
      <c r="F15" s="2">
        <f t="shared" si="2"/>
        <v>98</v>
      </c>
      <c r="G15" s="2" t="s">
        <v>21</v>
      </c>
      <c r="H15" s="2">
        <f>$C$3</f>
        <v>8.3376000000000001</v>
      </c>
      <c r="I15" s="2"/>
      <c r="J15" s="14">
        <f t="shared" si="1"/>
        <v>817.08479999999997</v>
      </c>
      <c r="K15" s="14">
        <v>839.65</v>
      </c>
      <c r="L15" s="2" t="s">
        <v>8</v>
      </c>
      <c r="M15" s="3"/>
      <c r="N15" s="10" t="s">
        <v>35</v>
      </c>
      <c r="O15" s="10" t="s">
        <v>35</v>
      </c>
      <c r="P15" s="10" t="s">
        <v>35</v>
      </c>
      <c r="Q15" s="10" t="s">
        <v>35</v>
      </c>
    </row>
    <row r="16" spans="1:19">
      <c r="A16" s="1"/>
      <c r="B16" s="2"/>
      <c r="C16" s="2"/>
      <c r="D16" s="2"/>
      <c r="E16" s="2"/>
      <c r="F16" s="2"/>
      <c r="G16" s="2"/>
      <c r="H16" s="2"/>
      <c r="I16" s="2"/>
      <c r="J16" s="14"/>
      <c r="K16" s="14"/>
      <c r="L16" s="2"/>
      <c r="M16" s="3"/>
    </row>
    <row r="17" spans="1:19">
      <c r="A17" s="1" t="s">
        <v>27</v>
      </c>
      <c r="B17" s="2">
        <v>2</v>
      </c>
      <c r="C17" s="2">
        <v>43.05</v>
      </c>
      <c r="D17" s="2">
        <f t="shared" si="0"/>
        <v>86.1</v>
      </c>
      <c r="E17" s="2">
        <v>26.79</v>
      </c>
      <c r="F17" s="2">
        <f t="shared" si="2"/>
        <v>112.88999999999999</v>
      </c>
      <c r="G17" s="2" t="s">
        <v>21</v>
      </c>
      <c r="H17" s="2">
        <f>$C$3</f>
        <v>8.3376000000000001</v>
      </c>
      <c r="I17" s="2"/>
      <c r="J17" s="14">
        <f t="shared" si="1"/>
        <v>941.23166399999991</v>
      </c>
      <c r="K17" s="14">
        <v>960.16</v>
      </c>
      <c r="L17" s="2" t="s">
        <v>9</v>
      </c>
      <c r="M17" s="3" t="s">
        <v>10</v>
      </c>
      <c r="N17" s="10" t="s">
        <v>35</v>
      </c>
      <c r="O17" s="10" t="s">
        <v>35</v>
      </c>
      <c r="P17" s="10" t="s">
        <v>35</v>
      </c>
      <c r="Q17" s="10" t="s">
        <v>35</v>
      </c>
      <c r="S17" s="10" t="s">
        <v>81</v>
      </c>
    </row>
    <row r="18" spans="1:19">
      <c r="A18" s="1"/>
      <c r="B18" s="2"/>
      <c r="C18" s="2"/>
      <c r="D18" s="2">
        <f t="shared" si="0"/>
        <v>0</v>
      </c>
      <c r="E18" s="2"/>
      <c r="F18" s="2">
        <f t="shared" si="2"/>
        <v>0</v>
      </c>
      <c r="G18" s="2"/>
      <c r="H18" s="2"/>
      <c r="I18" s="2"/>
      <c r="J18" s="14">
        <f t="shared" si="1"/>
        <v>0</v>
      </c>
      <c r="K18" s="14"/>
      <c r="L18" s="2"/>
      <c r="M18" s="3"/>
    </row>
    <row r="19" spans="1:19">
      <c r="A19" s="1" t="s">
        <v>101</v>
      </c>
      <c r="B19" s="2">
        <v>1</v>
      </c>
      <c r="C19" s="22">
        <v>29</v>
      </c>
      <c r="D19" s="2">
        <f t="shared" si="0"/>
        <v>29</v>
      </c>
      <c r="E19" s="2">
        <v>49</v>
      </c>
      <c r="F19" s="2">
        <f t="shared" si="2"/>
        <v>78</v>
      </c>
      <c r="G19" s="2" t="s">
        <v>20</v>
      </c>
      <c r="H19" s="2">
        <v>1</v>
      </c>
      <c r="I19" s="2"/>
      <c r="J19" s="14">
        <f t="shared" si="1"/>
        <v>78</v>
      </c>
      <c r="K19" s="14"/>
      <c r="L19" s="2" t="s">
        <v>104</v>
      </c>
      <c r="M19" s="3"/>
      <c r="N19" s="10" t="s">
        <v>107</v>
      </c>
    </row>
    <row r="20" spans="1:19">
      <c r="A20" s="1" t="s">
        <v>102</v>
      </c>
      <c r="B20" s="2">
        <v>1</v>
      </c>
      <c r="C20" s="22">
        <v>369</v>
      </c>
      <c r="D20" s="2">
        <f t="shared" si="0"/>
        <v>369</v>
      </c>
      <c r="E20" s="2">
        <v>0</v>
      </c>
      <c r="F20" s="2">
        <f t="shared" si="2"/>
        <v>369</v>
      </c>
      <c r="G20" s="2" t="s">
        <v>20</v>
      </c>
      <c r="H20" s="2">
        <v>1</v>
      </c>
      <c r="I20" s="2"/>
      <c r="J20" s="14">
        <f t="shared" si="1"/>
        <v>369</v>
      </c>
      <c r="K20" s="14"/>
      <c r="L20" s="2" t="s">
        <v>105</v>
      </c>
      <c r="M20" s="3"/>
      <c r="N20" s="10" t="s">
        <v>107</v>
      </c>
    </row>
    <row r="21" spans="1:19">
      <c r="A21" s="1" t="s">
        <v>103</v>
      </c>
      <c r="B21" s="2">
        <v>2</v>
      </c>
      <c r="C21" s="22">
        <v>9.3800000000000008</v>
      </c>
      <c r="D21" s="2">
        <f t="shared" si="0"/>
        <v>18.760000000000002</v>
      </c>
      <c r="E21" s="2">
        <v>0</v>
      </c>
      <c r="F21" s="2">
        <f t="shared" si="2"/>
        <v>18.760000000000002</v>
      </c>
      <c r="G21" s="2" t="s">
        <v>20</v>
      </c>
      <c r="H21" s="2">
        <v>1</v>
      </c>
      <c r="I21" s="2"/>
      <c r="J21" s="14">
        <f t="shared" si="1"/>
        <v>18.760000000000002</v>
      </c>
      <c r="K21" s="14"/>
      <c r="L21" s="2" t="s">
        <v>106</v>
      </c>
      <c r="M21" s="3"/>
      <c r="N21" s="10" t="s">
        <v>107</v>
      </c>
    </row>
    <row r="22" spans="1:19">
      <c r="A22" s="1"/>
      <c r="B22" s="2"/>
      <c r="C22" s="22"/>
      <c r="D22" s="2"/>
      <c r="E22" s="2"/>
      <c r="F22" s="2"/>
      <c r="G22" s="2"/>
      <c r="H22" s="2"/>
      <c r="I22" s="2"/>
      <c r="J22" s="14"/>
      <c r="K22" s="14"/>
      <c r="L22" s="2"/>
      <c r="M22" s="3"/>
    </row>
    <row r="23" spans="1:19">
      <c r="A23" s="11" t="s">
        <v>12</v>
      </c>
      <c r="B23" s="12"/>
      <c r="C23" s="12"/>
      <c r="D23" s="2"/>
      <c r="E23" s="12"/>
      <c r="F23" s="2"/>
      <c r="G23" s="12"/>
      <c r="H23" s="12"/>
      <c r="I23" s="12"/>
      <c r="J23" s="14"/>
      <c r="K23" s="14"/>
      <c r="L23" s="12"/>
      <c r="M23" s="13"/>
      <c r="Q23" s="10" t="s">
        <v>115</v>
      </c>
    </row>
    <row r="24" spans="1:19">
      <c r="A24" s="11" t="s">
        <v>13</v>
      </c>
      <c r="B24" s="12">
        <v>1</v>
      </c>
      <c r="C24" s="12">
        <v>0</v>
      </c>
      <c r="D24" s="2">
        <f t="shared" si="0"/>
        <v>0</v>
      </c>
      <c r="E24" s="12">
        <v>0</v>
      </c>
      <c r="F24" s="2">
        <f t="shared" si="2"/>
        <v>0</v>
      </c>
      <c r="G24" s="12" t="s">
        <v>20</v>
      </c>
      <c r="H24" s="12">
        <v>1</v>
      </c>
      <c r="I24" s="12"/>
      <c r="J24" s="14">
        <v>149</v>
      </c>
      <c r="K24" s="14">
        <v>149</v>
      </c>
      <c r="L24" s="12"/>
      <c r="M24" s="13" t="s">
        <v>14</v>
      </c>
    </row>
    <row r="25" spans="1:19">
      <c r="A25" s="11" t="s">
        <v>87</v>
      </c>
      <c r="B25" s="12">
        <v>1</v>
      </c>
      <c r="C25" s="12">
        <v>59.9</v>
      </c>
      <c r="D25" s="2">
        <f t="shared" si="0"/>
        <v>59.9</v>
      </c>
      <c r="E25" s="12">
        <v>0</v>
      </c>
      <c r="F25" s="2">
        <f t="shared" si="2"/>
        <v>59.9</v>
      </c>
      <c r="G25" s="12" t="s">
        <v>20</v>
      </c>
      <c r="H25" s="12">
        <v>1</v>
      </c>
      <c r="I25" s="12"/>
      <c r="J25" s="14">
        <f t="shared" si="1"/>
        <v>59.9</v>
      </c>
      <c r="K25" s="14">
        <v>59.9</v>
      </c>
      <c r="L25" s="12"/>
      <c r="M25" s="13" t="s">
        <v>14</v>
      </c>
    </row>
    <row r="26" spans="1:19">
      <c r="A26" s="11" t="s">
        <v>86</v>
      </c>
      <c r="B26" s="12">
        <v>1</v>
      </c>
      <c r="C26" s="12">
        <v>29.9</v>
      </c>
      <c r="D26" s="2">
        <f t="shared" si="0"/>
        <v>29.9</v>
      </c>
      <c r="E26" s="12">
        <v>0</v>
      </c>
      <c r="F26" s="2">
        <f t="shared" si="2"/>
        <v>29.9</v>
      </c>
      <c r="G26" s="12" t="s">
        <v>20</v>
      </c>
      <c r="H26" s="12">
        <v>1</v>
      </c>
      <c r="I26" s="12"/>
      <c r="J26" s="14">
        <f t="shared" si="1"/>
        <v>29.9</v>
      </c>
      <c r="K26" s="14">
        <v>29.9</v>
      </c>
      <c r="L26" s="12"/>
      <c r="M26" s="15"/>
    </row>
    <row r="27" spans="1:19">
      <c r="A27" s="11"/>
      <c r="B27" s="12"/>
      <c r="C27" s="12"/>
      <c r="D27" s="2"/>
      <c r="E27" s="12"/>
      <c r="F27" s="2"/>
      <c r="G27" s="12"/>
      <c r="H27" s="12"/>
      <c r="I27" s="12"/>
      <c r="J27" s="14"/>
      <c r="K27" s="14"/>
      <c r="L27" s="12"/>
      <c r="M27" s="20"/>
    </row>
    <row r="28" spans="1:19">
      <c r="A28" s="11" t="s">
        <v>88</v>
      </c>
      <c r="B28" s="12">
        <v>30</v>
      </c>
      <c r="C28" s="12">
        <v>1.39</v>
      </c>
      <c r="D28" s="2">
        <f t="shared" si="0"/>
        <v>41.699999999999996</v>
      </c>
      <c r="E28" s="12">
        <v>0</v>
      </c>
      <c r="F28" s="2">
        <f t="shared" si="2"/>
        <v>41.699999999999996</v>
      </c>
      <c r="G28" s="12" t="s">
        <v>20</v>
      </c>
      <c r="H28" s="12">
        <v>1</v>
      </c>
      <c r="I28" s="12"/>
      <c r="J28" s="14">
        <f t="shared" si="1"/>
        <v>41.699999999999996</v>
      </c>
      <c r="K28" s="14"/>
      <c r="L28" s="12" t="s">
        <v>93</v>
      </c>
      <c r="M28" s="20" t="s">
        <v>100</v>
      </c>
      <c r="N28" s="10" t="s">
        <v>99</v>
      </c>
      <c r="O28" s="10" t="s">
        <v>99</v>
      </c>
      <c r="P28" s="10" t="s">
        <v>99</v>
      </c>
      <c r="Q28" s="10" t="s">
        <v>107</v>
      </c>
    </row>
    <row r="29" spans="1:19">
      <c r="A29" s="11" t="s">
        <v>89</v>
      </c>
      <c r="B29" s="12">
        <v>30</v>
      </c>
      <c r="C29" s="12">
        <v>0.97</v>
      </c>
      <c r="D29" s="2">
        <f t="shared" si="0"/>
        <v>29.099999999999998</v>
      </c>
      <c r="E29" s="12">
        <v>0</v>
      </c>
      <c r="F29" s="2">
        <f t="shared" si="2"/>
        <v>29.099999999999998</v>
      </c>
      <c r="G29" s="12" t="s">
        <v>20</v>
      </c>
      <c r="H29" s="12">
        <v>1</v>
      </c>
      <c r="I29" s="12"/>
      <c r="J29" s="14">
        <f t="shared" si="1"/>
        <v>29.099999999999998</v>
      </c>
      <c r="K29" s="14"/>
      <c r="L29" s="12" t="s">
        <v>94</v>
      </c>
      <c r="M29" s="20" t="s">
        <v>100</v>
      </c>
      <c r="N29" s="10" t="s">
        <v>99</v>
      </c>
      <c r="O29" s="10" t="s">
        <v>99</v>
      </c>
      <c r="P29" s="10" t="s">
        <v>99</v>
      </c>
      <c r="Q29" s="10" t="s">
        <v>107</v>
      </c>
    </row>
    <row r="30" spans="1:19">
      <c r="A30" s="11" t="s">
        <v>112</v>
      </c>
      <c r="B30" s="12">
        <v>1</v>
      </c>
      <c r="C30" s="12">
        <v>212</v>
      </c>
      <c r="D30" s="2">
        <f t="shared" si="0"/>
        <v>212</v>
      </c>
      <c r="E30" s="12">
        <v>0</v>
      </c>
      <c r="F30" s="2">
        <f t="shared" si="2"/>
        <v>212</v>
      </c>
      <c r="G30" s="12" t="s">
        <v>20</v>
      </c>
      <c r="H30" s="12">
        <v>1</v>
      </c>
      <c r="I30" s="12"/>
      <c r="J30" s="14">
        <f t="shared" si="1"/>
        <v>212</v>
      </c>
      <c r="K30" s="14"/>
      <c r="L30" s="12" t="s">
        <v>114</v>
      </c>
      <c r="M30" s="20" t="s">
        <v>100</v>
      </c>
      <c r="N30" s="10" t="s">
        <v>99</v>
      </c>
      <c r="O30" s="10" t="s">
        <v>99</v>
      </c>
      <c r="P30" s="10" t="s">
        <v>99</v>
      </c>
      <c r="Q30" s="10" t="s">
        <v>107</v>
      </c>
    </row>
    <row r="31" spans="1:19">
      <c r="A31" s="11" t="s">
        <v>113</v>
      </c>
      <c r="B31" s="12">
        <v>1</v>
      </c>
      <c r="C31" s="12">
        <v>236.25</v>
      </c>
      <c r="D31" s="2">
        <f t="shared" si="0"/>
        <v>236.25</v>
      </c>
      <c r="E31" s="12">
        <v>0</v>
      </c>
      <c r="F31" s="2">
        <f t="shared" si="2"/>
        <v>236.25</v>
      </c>
      <c r="G31" s="12" t="s">
        <v>20</v>
      </c>
      <c r="H31" s="12">
        <v>1</v>
      </c>
      <c r="I31" s="12"/>
      <c r="J31" s="14">
        <f t="shared" si="1"/>
        <v>236.25</v>
      </c>
      <c r="K31" s="14"/>
      <c r="L31" s="12" t="s">
        <v>95</v>
      </c>
      <c r="M31" s="20" t="s">
        <v>100</v>
      </c>
      <c r="N31" s="10" t="s">
        <v>99</v>
      </c>
      <c r="O31" s="10" t="s">
        <v>99</v>
      </c>
      <c r="P31" s="10" t="s">
        <v>99</v>
      </c>
      <c r="Q31" s="10" t="s">
        <v>107</v>
      </c>
    </row>
    <row r="32" spans="1:19">
      <c r="A32" s="11" t="s">
        <v>90</v>
      </c>
      <c r="B32" s="12">
        <v>2</v>
      </c>
      <c r="C32" s="12">
        <v>2.61</v>
      </c>
      <c r="D32" s="2">
        <f t="shared" si="0"/>
        <v>5.22</v>
      </c>
      <c r="E32" s="12">
        <v>0</v>
      </c>
      <c r="F32" s="2">
        <f t="shared" si="2"/>
        <v>5.22</v>
      </c>
      <c r="G32" s="12" t="s">
        <v>20</v>
      </c>
      <c r="H32" s="12">
        <v>1</v>
      </c>
      <c r="I32" s="12"/>
      <c r="J32" s="14">
        <f t="shared" si="1"/>
        <v>5.22</v>
      </c>
      <c r="K32" s="14"/>
      <c r="L32" s="12" t="s">
        <v>96</v>
      </c>
      <c r="M32" s="20" t="s">
        <v>100</v>
      </c>
      <c r="N32" s="10" t="s">
        <v>99</v>
      </c>
      <c r="O32" s="10" t="s">
        <v>99</v>
      </c>
      <c r="P32" s="10" t="s">
        <v>99</v>
      </c>
      <c r="Q32" s="10" t="s">
        <v>107</v>
      </c>
    </row>
    <row r="33" spans="1:17">
      <c r="A33" s="11" t="s">
        <v>91</v>
      </c>
      <c r="B33" s="12">
        <v>3</v>
      </c>
      <c r="C33" s="12">
        <v>10.92</v>
      </c>
      <c r="D33" s="2">
        <f t="shared" si="0"/>
        <v>32.76</v>
      </c>
      <c r="E33" s="12">
        <v>0</v>
      </c>
      <c r="F33" s="2">
        <f t="shared" si="2"/>
        <v>32.76</v>
      </c>
      <c r="G33" s="12" t="s">
        <v>20</v>
      </c>
      <c r="H33" s="12">
        <v>1</v>
      </c>
      <c r="I33" s="12"/>
      <c r="J33" s="14">
        <f t="shared" si="1"/>
        <v>32.76</v>
      </c>
      <c r="K33" s="14"/>
      <c r="L33" s="12" t="s">
        <v>97</v>
      </c>
      <c r="M33" s="20" t="s">
        <v>100</v>
      </c>
      <c r="N33" s="10" t="s">
        <v>99</v>
      </c>
      <c r="O33" s="10" t="s">
        <v>99</v>
      </c>
      <c r="P33" s="10" t="s">
        <v>99</v>
      </c>
      <c r="Q33" s="10" t="s">
        <v>107</v>
      </c>
    </row>
    <row r="34" spans="1:17">
      <c r="A34" s="11" t="s">
        <v>92</v>
      </c>
      <c r="B34" s="12">
        <v>3</v>
      </c>
      <c r="C34" s="12">
        <v>10.92</v>
      </c>
      <c r="D34" s="2">
        <f t="shared" si="0"/>
        <v>32.76</v>
      </c>
      <c r="E34" s="12">
        <v>0</v>
      </c>
      <c r="F34" s="2">
        <f t="shared" si="2"/>
        <v>32.76</v>
      </c>
      <c r="G34" s="12" t="s">
        <v>20</v>
      </c>
      <c r="H34" s="12">
        <v>1</v>
      </c>
      <c r="I34" s="12"/>
      <c r="J34" s="14">
        <f t="shared" si="1"/>
        <v>32.76</v>
      </c>
      <c r="K34" s="14"/>
      <c r="L34" s="12" t="s">
        <v>98</v>
      </c>
      <c r="M34" s="20" t="s">
        <v>100</v>
      </c>
      <c r="N34" s="10" t="s">
        <v>99</v>
      </c>
      <c r="O34" s="10" t="s">
        <v>99</v>
      </c>
      <c r="P34" s="10" t="s">
        <v>99</v>
      </c>
      <c r="Q34" s="10" t="s">
        <v>107</v>
      </c>
    </row>
    <row r="35" spans="1:17">
      <c r="A35" s="11"/>
      <c r="B35" s="12"/>
      <c r="C35" s="12"/>
      <c r="D35" s="2">
        <f t="shared" si="0"/>
        <v>0</v>
      </c>
      <c r="E35" s="12"/>
      <c r="F35" s="2">
        <f t="shared" si="2"/>
        <v>0</v>
      </c>
      <c r="G35" s="12"/>
      <c r="H35" s="12"/>
      <c r="I35" s="12"/>
      <c r="J35" s="14">
        <f t="shared" si="1"/>
        <v>0</v>
      </c>
      <c r="K35" s="14"/>
      <c r="L35" s="12"/>
      <c r="M35" s="20"/>
    </row>
    <row r="36" spans="1:17">
      <c r="A36" s="11" t="s">
        <v>108</v>
      </c>
      <c r="B36" s="12">
        <v>4</v>
      </c>
      <c r="C36" s="21">
        <v>50</v>
      </c>
      <c r="D36" s="2">
        <f t="shared" si="0"/>
        <v>200</v>
      </c>
      <c r="E36" s="12">
        <v>0</v>
      </c>
      <c r="F36" s="2">
        <f t="shared" si="2"/>
        <v>200</v>
      </c>
      <c r="G36" s="12" t="s">
        <v>20</v>
      </c>
      <c r="H36" s="12">
        <v>1</v>
      </c>
      <c r="I36" s="12"/>
      <c r="J36" s="14">
        <f t="shared" si="1"/>
        <v>200</v>
      </c>
      <c r="K36" s="14"/>
      <c r="L36" s="12" t="s">
        <v>110</v>
      </c>
      <c r="M36" s="20"/>
    </row>
    <row r="37" spans="1:17">
      <c r="A37" s="11" t="s">
        <v>109</v>
      </c>
      <c r="B37" s="12">
        <v>2</v>
      </c>
      <c r="C37" s="21">
        <v>17.899999999999999</v>
      </c>
      <c r="D37" s="2">
        <f t="shared" si="0"/>
        <v>35.799999999999997</v>
      </c>
      <c r="E37" s="12">
        <v>0</v>
      </c>
      <c r="F37" s="2">
        <f t="shared" si="2"/>
        <v>35.799999999999997</v>
      </c>
      <c r="G37" s="12" t="s">
        <v>20</v>
      </c>
      <c r="H37" s="12">
        <v>1</v>
      </c>
      <c r="I37" s="12"/>
      <c r="J37" s="14">
        <f t="shared" si="1"/>
        <v>35.799999999999997</v>
      </c>
      <c r="K37" s="14"/>
      <c r="L37" s="12" t="s">
        <v>111</v>
      </c>
      <c r="M37" s="20" t="s">
        <v>14</v>
      </c>
      <c r="N37" s="10" t="s">
        <v>107</v>
      </c>
    </row>
    <row r="38" spans="1:17">
      <c r="A38" s="11"/>
      <c r="B38" s="12"/>
      <c r="C38" s="12"/>
      <c r="D38" s="2"/>
      <c r="E38" s="12"/>
      <c r="F38" s="2"/>
      <c r="G38" s="12"/>
      <c r="H38" s="12"/>
      <c r="I38" s="12"/>
      <c r="J38" s="14"/>
      <c r="K38" s="14"/>
      <c r="L38" s="12"/>
      <c r="M38" s="20" t="s">
        <v>14</v>
      </c>
      <c r="N38" s="10" t="s">
        <v>107</v>
      </c>
    </row>
    <row r="39" spans="1:17" ht="15" thickBot="1">
      <c r="A39" s="7" t="s">
        <v>11</v>
      </c>
      <c r="B39" s="8"/>
      <c r="C39" s="8"/>
      <c r="D39" s="8"/>
      <c r="E39" s="8"/>
      <c r="F39" s="8"/>
      <c r="G39" s="8"/>
      <c r="H39" s="8"/>
      <c r="I39" s="8"/>
      <c r="J39" s="17">
        <f>SUM(J8:J37)</f>
        <v>15382.110962000001</v>
      </c>
      <c r="K39" s="17">
        <f>SUM(K8:K37)</f>
        <v>14513.550000000001</v>
      </c>
      <c r="L39" s="8"/>
      <c r="M39" s="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E32" sqref="E32"/>
    </sheetView>
  </sheetViews>
  <sheetFormatPr defaultColWidth="11.5546875" defaultRowHeight="14.4"/>
  <cols>
    <col min="2" max="2" width="24.33203125" customWidth="1"/>
    <col min="3" max="3" width="6" customWidth="1"/>
  </cols>
  <sheetData>
    <row r="2" spans="2:9">
      <c r="B2" t="s">
        <v>56</v>
      </c>
      <c r="C2" t="s">
        <v>57</v>
      </c>
    </row>
    <row r="3" spans="2:9">
      <c r="B3" s="18"/>
      <c r="C3" s="18"/>
      <c r="D3" s="18"/>
      <c r="E3" s="18"/>
      <c r="F3" s="18"/>
      <c r="G3" s="18"/>
      <c r="H3" s="18"/>
      <c r="I3" s="18"/>
    </row>
    <row r="4" spans="2:9">
      <c r="B4" t="s">
        <v>37</v>
      </c>
      <c r="C4" t="s">
        <v>53</v>
      </c>
    </row>
    <row r="5" spans="2:9">
      <c r="B5" t="s">
        <v>38</v>
      </c>
    </row>
    <row r="7" spans="2:9">
      <c r="B7" t="s">
        <v>39</v>
      </c>
      <c r="C7" t="s">
        <v>40</v>
      </c>
      <c r="D7" t="s">
        <v>41</v>
      </c>
      <c r="E7" t="s">
        <v>42</v>
      </c>
      <c r="F7" t="s">
        <v>43</v>
      </c>
    </row>
    <row r="8" spans="2:9">
      <c r="B8" t="s">
        <v>44</v>
      </c>
      <c r="C8" t="s">
        <v>45</v>
      </c>
      <c r="D8" t="s">
        <v>46</v>
      </c>
      <c r="E8" t="s">
        <v>54</v>
      </c>
      <c r="F8" t="s">
        <v>55</v>
      </c>
    </row>
    <row r="9" spans="2:9">
      <c r="B9" t="s">
        <v>47</v>
      </c>
      <c r="C9" t="s">
        <v>48</v>
      </c>
      <c r="D9" t="s">
        <v>49</v>
      </c>
      <c r="E9" t="s">
        <v>50</v>
      </c>
      <c r="F9" t="s">
        <v>51</v>
      </c>
    </row>
    <row r="11" spans="2:9">
      <c r="B11" t="s">
        <v>52</v>
      </c>
    </row>
    <row r="14" spans="2:9">
      <c r="B14" t="s">
        <v>58</v>
      </c>
    </row>
    <row r="15" spans="2:9">
      <c r="B15" t="s">
        <v>59</v>
      </c>
    </row>
    <row r="17" spans="2:9">
      <c r="B17" s="18"/>
      <c r="C17" s="18"/>
      <c r="D17" s="18"/>
      <c r="E17" s="18"/>
      <c r="F17" s="18"/>
      <c r="G17" s="18"/>
      <c r="H17" s="18"/>
      <c r="I17" s="18"/>
    </row>
    <row r="18" spans="2:9">
      <c r="B18" t="s">
        <v>60</v>
      </c>
      <c r="C18" t="s">
        <v>69</v>
      </c>
    </row>
    <row r="19" spans="2:9">
      <c r="B19" t="s">
        <v>70</v>
      </c>
    </row>
    <row r="21" spans="2:9">
      <c r="B21" s="19" t="s">
        <v>61</v>
      </c>
    </row>
    <row r="22" spans="2:9">
      <c r="B22" s="19" t="s">
        <v>62</v>
      </c>
    </row>
    <row r="23" spans="2:9">
      <c r="B23" t="s">
        <v>63</v>
      </c>
    </row>
    <row r="24" spans="2:9">
      <c r="B24" t="s">
        <v>64</v>
      </c>
    </row>
    <row r="25" spans="2:9">
      <c r="B25" t="s">
        <v>65</v>
      </c>
    </row>
    <row r="26" spans="2:9">
      <c r="B26" t="s">
        <v>66</v>
      </c>
    </row>
    <row r="27" spans="2:9">
      <c r="B27" t="s">
        <v>67</v>
      </c>
    </row>
    <row r="28" spans="2:9" ht="16.2">
      <c r="B28" t="s">
        <v>68</v>
      </c>
    </row>
    <row r="30" spans="2:9">
      <c r="B30" s="18"/>
      <c r="C30" s="18"/>
      <c r="D30" s="18"/>
      <c r="E30" s="18"/>
      <c r="F30" s="18"/>
      <c r="G30" s="18"/>
      <c r="H30" s="18"/>
      <c r="I30" s="18"/>
    </row>
    <row r="31" spans="2:9">
      <c r="B31" t="s">
        <v>75</v>
      </c>
      <c r="C31" t="s">
        <v>76</v>
      </c>
    </row>
    <row r="33" spans="2:2">
      <c r="B33" t="s">
        <v>71</v>
      </c>
    </row>
    <row r="34" spans="2:2">
      <c r="B34" t="s">
        <v>72</v>
      </c>
    </row>
    <row r="35" spans="2:2">
      <c r="B35" t="s">
        <v>73</v>
      </c>
    </row>
    <row r="36" spans="2:2">
      <c r="B36" t="s">
        <v>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Sheet1</vt:lpstr>
      <vt:lpstr>Mobile Subscriptions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Fuentes</dc:creator>
  <cp:lastModifiedBy>Johan Westlund</cp:lastModifiedBy>
  <dcterms:created xsi:type="dcterms:W3CDTF">2015-10-15T08:43:38Z</dcterms:created>
  <dcterms:modified xsi:type="dcterms:W3CDTF">2015-11-19T16:18:48Z</dcterms:modified>
</cp:coreProperties>
</file>