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59A24060-6694-4A7B-86EF-9A14354D679E}" xr6:coauthVersionLast="31" xr6:coauthVersionMax="31" xr10:uidLastSave="{00000000-0000-0000-0000-000000000000}"/>
  <bookViews>
    <workbookView xWindow="0" yWindow="0" windowWidth="22260" windowHeight="12648" activeTab="3" xr2:uid="{00000000-000D-0000-FFFF-FFFF00000000}"/>
  </bookViews>
  <sheets>
    <sheet name="Away Players" sheetId="1" r:id="rId1"/>
    <sheet name="Home Players" sheetId="3" r:id="rId2"/>
    <sheet name="Away Stats" sheetId="4" r:id="rId3"/>
    <sheet name="Home Sta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Q17" i="4"/>
  <c r="P17" i="4"/>
  <c r="D21" i="5"/>
  <c r="E21" i="5"/>
  <c r="F21" i="5"/>
  <c r="G21" i="5"/>
  <c r="H21" i="5"/>
  <c r="I21" i="5"/>
  <c r="J21" i="5"/>
  <c r="C21" i="5"/>
  <c r="Q21" i="5" s="1"/>
  <c r="Q17" i="5"/>
  <c r="P17" i="5"/>
  <c r="M17" i="5"/>
  <c r="K17" i="5"/>
  <c r="D14" i="5"/>
  <c r="E14" i="5"/>
  <c r="F14" i="5"/>
  <c r="G14" i="5"/>
  <c r="H14" i="5"/>
  <c r="I14" i="5"/>
  <c r="J14" i="5"/>
  <c r="K14" i="5"/>
  <c r="L14" i="5"/>
  <c r="C14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O5" i="5"/>
  <c r="N5" i="5"/>
  <c r="M5" i="5"/>
  <c r="K17" i="4"/>
  <c r="L21" i="4"/>
  <c r="D21" i="4"/>
  <c r="E21" i="4"/>
  <c r="F21" i="4"/>
  <c r="G21" i="4"/>
  <c r="H21" i="4"/>
  <c r="I21" i="4"/>
  <c r="J21" i="4"/>
  <c r="C21" i="4"/>
  <c r="D14" i="4"/>
  <c r="E14" i="4"/>
  <c r="F14" i="4"/>
  <c r="G14" i="4"/>
  <c r="H14" i="4"/>
  <c r="I14" i="4"/>
  <c r="J14" i="4"/>
  <c r="K14" i="4"/>
  <c r="L14" i="4"/>
  <c r="C14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O5" i="4"/>
  <c r="N5" i="4"/>
  <c r="M5" i="4"/>
  <c r="K21" i="5" l="1"/>
  <c r="P21" i="5"/>
  <c r="O14" i="5"/>
  <c r="M14" i="5"/>
  <c r="N14" i="5"/>
  <c r="M14" i="4"/>
  <c r="O14" i="4"/>
  <c r="N14" i="4"/>
  <c r="K21" i="4"/>
  <c r="K20" i="4"/>
  <c r="K19" i="4"/>
  <c r="K18" i="4"/>
  <c r="K20" i="5" l="1"/>
  <c r="K19" i="5"/>
  <c r="K18" i="5"/>
  <c r="O21" i="5" l="1"/>
  <c r="N21" i="5"/>
  <c r="L21" i="5"/>
  <c r="Q20" i="5"/>
  <c r="P20" i="5"/>
  <c r="M20" i="5"/>
  <c r="Q19" i="5"/>
  <c r="P19" i="5"/>
  <c r="M19" i="5"/>
  <c r="Q18" i="5"/>
  <c r="P18" i="5"/>
  <c r="M18" i="5"/>
  <c r="O21" i="4"/>
  <c r="N21" i="4"/>
  <c r="Q20" i="4"/>
  <c r="P20" i="4"/>
  <c r="M20" i="4"/>
  <c r="Q19" i="4"/>
  <c r="P19" i="4"/>
  <c r="M19" i="4"/>
  <c r="Q18" i="4"/>
  <c r="P18" i="4"/>
  <c r="M18" i="4"/>
  <c r="M21" i="5" l="1"/>
  <c r="M21" i="4"/>
  <c r="Q21" i="4"/>
  <c r="P21" i="4"/>
</calcChain>
</file>

<file path=xl/sharedStrings.xml><?xml version="1.0" encoding="utf-8"?>
<sst xmlns="http://schemas.openxmlformats.org/spreadsheetml/2006/main" count="140" uniqueCount="61">
  <si>
    <t>Player 0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</si>
  <si>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</si>
  <si>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</si>
  <si>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</si>
  <si>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</si>
  <si>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</si>
  <si>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</si>
  <si>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</si>
  <si>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</si>
  <si>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Pitcher 0</t>
  </si>
  <si>
    <t>Pitcher 1</t>
  </si>
  <si>
    <t>Pitcher 2</t>
  </si>
  <si>
    <t>Pitcher 3</t>
  </si>
  <si>
    <t>Probabilities</t>
  </si>
  <si>
    <t>Speed</t>
  </si>
  <si>
    <t>1B</t>
  </si>
  <si>
    <t>2B</t>
  </si>
  <si>
    <t>3B</t>
  </si>
  <si>
    <t>HR</t>
  </si>
  <si>
    <t>K</t>
  </si>
  <si>
    <t>BB</t>
  </si>
  <si>
    <t>OUT</t>
  </si>
  <si>
    <t>StrikeOut</t>
  </si>
  <si>
    <t>Walk</t>
  </si>
  <si>
    <t>K/Walk</t>
  </si>
  <si>
    <t>Hitting</t>
  </si>
  <si>
    <t>Player 9</t>
  </si>
  <si>
    <t>Player 10</t>
  </si>
  <si>
    <t>Player 11</t>
  </si>
  <si>
    <t>Player 12</t>
  </si>
  <si>
    <t>Player 13</t>
  </si>
  <si>
    <t>Player 14</t>
  </si>
  <si>
    <t>Player 15</t>
  </si>
  <si>
    <t>Pitcher 4</t>
  </si>
  <si>
    <t>Pitcher 5</t>
  </si>
  <si>
    <t>Pitcher 6</t>
  </si>
  <si>
    <t>Pitcher 7</t>
  </si>
  <si>
    <t>Pitcher</t>
  </si>
  <si>
    <t>AB</t>
  </si>
  <si>
    <t>H</t>
  </si>
  <si>
    <t>RBI</t>
  </si>
  <si>
    <t>R</t>
  </si>
  <si>
    <t>SAC</t>
  </si>
  <si>
    <t>Avg</t>
  </si>
  <si>
    <t>OBP</t>
  </si>
  <si>
    <t>SLG</t>
  </si>
  <si>
    <t>Team Total</t>
  </si>
  <si>
    <t>Away</t>
  </si>
  <si>
    <t>Pitchers</t>
  </si>
  <si>
    <t>IP</t>
  </si>
  <si>
    <t>ER</t>
  </si>
  <si>
    <t>ERA</t>
  </si>
  <si>
    <t>SO</t>
  </si>
  <si>
    <t>OPAvg</t>
  </si>
  <si>
    <t>W</t>
  </si>
  <si>
    <t>L</t>
  </si>
  <si>
    <t>WHIP</t>
  </si>
  <si>
    <t>K/9</t>
  </si>
  <si>
    <t>Team Totals</t>
  </si>
  <si>
    <t>Team Errors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</si>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</sst>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zoomScale="85" zoomScaleNormal="85" workbookViewId="0">
      <selection activeCell="L21" sqref="L21"/>
    </sheetView>
  </sheetViews>
  <sheetFormatPr defaultRowHeight="14.4" x14ac:dyDescent="0.3"/>
  <cols>
    <col min="2" max="2" width="11.21875" customWidth="1"/>
    <col min="3" max="10" width="8.88671875" style="1"/>
  </cols>
  <sheetData>
    <row r="3" spans="2:10" x14ac:dyDescent="0.3">
      <c r="C3" s="15" t="s">
        <v>13</v>
      </c>
      <c r="D3" s="15"/>
      <c r="E3" s="15"/>
      <c r="F3" s="15"/>
      <c r="G3" s="15"/>
      <c r="H3" s="15"/>
      <c r="I3" s="15"/>
      <c r="J3" s="3"/>
    </row>
    <row r="4" spans="2:10" s="2" customFormat="1" x14ac:dyDescent="0.3">
      <c r="C4" s="3" t="s">
        <v>15</v>
      </c>
      <c r="D4" s="3" t="s">
        <v>16</v>
      </c>
      <c r="E4" s="3" t="s">
        <v>17</v>
      </c>
      <c r="F4" s="3" t="s">
        <v>18</v>
      </c>
      <c r="G4" s="3" t="s">
        <v>22</v>
      </c>
      <c r="H4" s="3" t="s">
        <v>23</v>
      </c>
      <c r="I4" s="3" t="s">
        <v>21</v>
      </c>
      <c r="J4" s="3" t="s">
        <v>14</v>
      </c>
    </row>
    <row r="5" spans="2:10" x14ac:dyDescent="0.3">
      <c r="B5" t="s">
        <v>0</v>
      </c>
      <c r="C5" s="1">
        <v>132</v>
      </c>
      <c r="D5" s="1">
        <v>64</v>
      </c>
      <c r="E5" s="1">
        <v>12</v>
      </c>
      <c r="F5" s="1">
        <v>30</v>
      </c>
      <c r="G5" s="1">
        <v>293</v>
      </c>
      <c r="H5" s="1">
        <v>124</v>
      </c>
      <c r="I5" s="1">
        <v>345</v>
      </c>
      <c r="J5" s="1">
        <v>3</v>
      </c>
    </row>
    <row r="6" spans="2:10" x14ac:dyDescent="0.3">
      <c r="B6" t="s">
        <v>1</v>
      </c>
      <c r="C6" s="1">
        <v>141</v>
      </c>
      <c r="D6" s="1">
        <v>77</v>
      </c>
      <c r="E6" s="1">
        <v>7</v>
      </c>
      <c r="F6" s="1">
        <v>19</v>
      </c>
      <c r="G6" s="1">
        <v>251</v>
      </c>
      <c r="H6" s="1">
        <v>130</v>
      </c>
      <c r="I6" s="1">
        <v>375</v>
      </c>
      <c r="J6" s="1">
        <v>7</v>
      </c>
    </row>
    <row r="7" spans="2:10" x14ac:dyDescent="0.3">
      <c r="B7" t="s">
        <v>2</v>
      </c>
      <c r="C7" s="1">
        <v>199</v>
      </c>
      <c r="D7" s="1">
        <v>46</v>
      </c>
      <c r="E7" s="1">
        <v>4</v>
      </c>
      <c r="F7" s="1">
        <v>18</v>
      </c>
      <c r="G7" s="1">
        <v>269</v>
      </c>
      <c r="H7" s="1">
        <v>146</v>
      </c>
      <c r="I7" s="1">
        <v>318</v>
      </c>
      <c r="J7" s="1">
        <v>3</v>
      </c>
    </row>
    <row r="8" spans="2:10" x14ac:dyDescent="0.3">
      <c r="B8" t="s">
        <v>3</v>
      </c>
      <c r="C8" s="1">
        <v>167</v>
      </c>
      <c r="D8" s="1">
        <v>44</v>
      </c>
      <c r="E8" s="1">
        <v>14</v>
      </c>
      <c r="F8" s="1">
        <v>32</v>
      </c>
      <c r="G8" s="1">
        <v>289</v>
      </c>
      <c r="H8" s="1">
        <v>150</v>
      </c>
      <c r="I8" s="1">
        <v>304</v>
      </c>
      <c r="J8" s="1">
        <v>11</v>
      </c>
    </row>
    <row r="9" spans="2:10" x14ac:dyDescent="0.3">
      <c r="B9" t="s">
        <v>4</v>
      </c>
      <c r="C9" s="1">
        <v>123</v>
      </c>
      <c r="D9" s="1">
        <v>44</v>
      </c>
      <c r="E9" s="1">
        <v>1</v>
      </c>
      <c r="F9" s="1">
        <v>22</v>
      </c>
      <c r="G9" s="1">
        <v>216</v>
      </c>
      <c r="H9" s="1">
        <v>94</v>
      </c>
      <c r="I9" s="1">
        <v>500</v>
      </c>
      <c r="J9" s="1">
        <v>4</v>
      </c>
    </row>
    <row r="10" spans="2:10" x14ac:dyDescent="0.3">
      <c r="B10" t="s">
        <v>5</v>
      </c>
      <c r="C10" s="1">
        <v>127</v>
      </c>
      <c r="D10" s="1">
        <v>42</v>
      </c>
      <c r="E10" s="1">
        <v>10</v>
      </c>
      <c r="F10" s="1">
        <v>13</v>
      </c>
      <c r="G10" s="1">
        <v>228</v>
      </c>
      <c r="H10" s="1">
        <v>74</v>
      </c>
      <c r="I10" s="1">
        <v>506</v>
      </c>
      <c r="J10" s="1">
        <v>12</v>
      </c>
    </row>
    <row r="11" spans="2:10" x14ac:dyDescent="0.3">
      <c r="B11" t="s">
        <v>6</v>
      </c>
      <c r="C11" s="1">
        <v>173</v>
      </c>
      <c r="D11" s="1">
        <v>68</v>
      </c>
      <c r="E11" s="1">
        <v>14</v>
      </c>
      <c r="F11" s="1">
        <v>62</v>
      </c>
      <c r="G11" s="1">
        <v>271</v>
      </c>
      <c r="H11" s="1">
        <v>101</v>
      </c>
      <c r="I11" s="1">
        <v>311</v>
      </c>
      <c r="J11" s="1">
        <v>12</v>
      </c>
    </row>
    <row r="12" spans="2:10" x14ac:dyDescent="0.3">
      <c r="B12" t="s">
        <v>7</v>
      </c>
      <c r="C12" s="1">
        <v>138</v>
      </c>
      <c r="D12" s="1">
        <v>95</v>
      </c>
      <c r="E12" s="1">
        <v>3</v>
      </c>
      <c r="F12" s="1">
        <v>39</v>
      </c>
      <c r="G12" s="1">
        <v>225</v>
      </c>
      <c r="H12" s="1">
        <v>116</v>
      </c>
      <c r="I12" s="1">
        <v>384</v>
      </c>
      <c r="J12" s="1">
        <v>7</v>
      </c>
    </row>
    <row r="13" spans="2:10" x14ac:dyDescent="0.3">
      <c r="B13" t="s">
        <v>37</v>
      </c>
      <c r="C13" s="1">
        <v>99</v>
      </c>
      <c r="D13" s="1">
        <v>11</v>
      </c>
      <c r="E13" s="1">
        <v>0</v>
      </c>
      <c r="F13" s="1">
        <v>1</v>
      </c>
      <c r="G13" s="1">
        <v>313</v>
      </c>
      <c r="H13" s="1">
        <v>120</v>
      </c>
      <c r="I13" s="1">
        <v>456</v>
      </c>
      <c r="J13" s="1">
        <v>2</v>
      </c>
    </row>
    <row r="15" spans="2:10" s="2" customFormat="1" x14ac:dyDescent="0.3">
      <c r="C15" s="3" t="s">
        <v>24</v>
      </c>
      <c r="D15" s="3" t="s">
        <v>25</v>
      </c>
      <c r="E15" s="3"/>
      <c r="F15" s="3"/>
      <c r="G15" s="3"/>
      <c r="H15" s="3"/>
      <c r="I15" s="3"/>
      <c r="J15" s="3"/>
    </row>
    <row r="16" spans="2:10" x14ac:dyDescent="0.3">
      <c r="B16" t="s">
        <v>9</v>
      </c>
      <c r="C16" s="1">
        <v>-5</v>
      </c>
      <c r="D16" s="1">
        <v>2</v>
      </c>
    </row>
    <row r="17" spans="2:4" x14ac:dyDescent="0.3">
      <c r="B17" t="s">
        <v>10</v>
      </c>
      <c r="C17" s="1">
        <v>4</v>
      </c>
      <c r="D17" s="1">
        <v>8</v>
      </c>
    </row>
    <row r="18" spans="2:4" x14ac:dyDescent="0.3">
      <c r="B18" t="s">
        <v>11</v>
      </c>
      <c r="C18" s="1">
        <v>-15</v>
      </c>
      <c r="D18" s="1">
        <v>3</v>
      </c>
    </row>
    <row r="19" spans="2:4" x14ac:dyDescent="0.3">
      <c r="B19" t="s">
        <v>12</v>
      </c>
      <c r="C19" s="1">
        <v>3</v>
      </c>
      <c r="D19" s="1">
        <v>4</v>
      </c>
    </row>
  </sheetData>
  <mergeCells count="1"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8225-3FFB-4CEC-93E1-1B01A449F3FC}">
  <dimension ref="B3:J19"/>
  <sheetViews>
    <sheetView zoomScale="85" zoomScaleNormal="85" workbookViewId="0">
      <selection activeCell="E23" sqref="E23"/>
    </sheetView>
  </sheetViews>
  <sheetFormatPr defaultRowHeight="14.4" x14ac:dyDescent="0.3"/>
  <cols>
    <col min="2" max="2" width="11.21875" customWidth="1"/>
    <col min="3" max="10" width="8.88671875" style="1"/>
  </cols>
  <sheetData>
    <row r="3" spans="2:10" x14ac:dyDescent="0.3">
      <c r="C3" s="15" t="s">
        <v>13</v>
      </c>
      <c r="D3" s="15"/>
      <c r="E3" s="15"/>
      <c r="F3" s="15"/>
      <c r="G3" s="15"/>
      <c r="H3" s="15"/>
      <c r="I3" s="15"/>
      <c r="J3" s="3"/>
    </row>
    <row r="4" spans="2:10" s="2" customFormat="1" x14ac:dyDescent="0.3">
      <c r="C4" s="3" t="s">
        <v>15</v>
      </c>
      <c r="D4" s="3" t="s">
        <v>16</v>
      </c>
      <c r="E4" s="3" t="s">
        <v>17</v>
      </c>
      <c r="F4" s="3" t="s">
        <v>18</v>
      </c>
      <c r="G4" s="3" t="s">
        <v>22</v>
      </c>
      <c r="H4" s="3" t="s">
        <v>23</v>
      </c>
      <c r="I4" s="3" t="s">
        <v>21</v>
      </c>
      <c r="J4" s="3" t="s">
        <v>14</v>
      </c>
    </row>
    <row r="5" spans="2:10" x14ac:dyDescent="0.3">
      <c r="B5" t="s">
        <v>8</v>
      </c>
      <c r="C5" s="1">
        <v>191</v>
      </c>
      <c r="D5" s="1">
        <v>75</v>
      </c>
      <c r="E5" s="1">
        <v>7</v>
      </c>
      <c r="F5" s="1">
        <v>68</v>
      </c>
      <c r="G5" s="1">
        <v>213</v>
      </c>
      <c r="H5" s="1">
        <v>142</v>
      </c>
      <c r="I5" s="1">
        <v>304</v>
      </c>
      <c r="J5" s="1">
        <v>11</v>
      </c>
    </row>
    <row r="6" spans="2:10" x14ac:dyDescent="0.3">
      <c r="B6" t="s">
        <v>26</v>
      </c>
      <c r="C6" s="1">
        <v>150</v>
      </c>
      <c r="D6" s="1">
        <v>92</v>
      </c>
      <c r="E6" s="1">
        <v>8</v>
      </c>
      <c r="F6" s="1">
        <v>34</v>
      </c>
      <c r="G6" s="1">
        <v>231</v>
      </c>
      <c r="H6" s="1">
        <v>142</v>
      </c>
      <c r="I6" s="1">
        <v>343</v>
      </c>
      <c r="J6" s="1">
        <v>12</v>
      </c>
    </row>
    <row r="7" spans="2:10" x14ac:dyDescent="0.3">
      <c r="B7" t="s">
        <v>27</v>
      </c>
      <c r="C7" s="1">
        <v>109</v>
      </c>
      <c r="D7" s="1">
        <v>83</v>
      </c>
      <c r="E7" s="1">
        <v>9</v>
      </c>
      <c r="F7" s="1">
        <v>35</v>
      </c>
      <c r="G7" s="1">
        <v>287</v>
      </c>
      <c r="H7" s="1">
        <v>50</v>
      </c>
      <c r="I7" s="1">
        <v>427</v>
      </c>
      <c r="J7" s="1">
        <v>8</v>
      </c>
    </row>
    <row r="8" spans="2:10" x14ac:dyDescent="0.3">
      <c r="B8" t="s">
        <v>28</v>
      </c>
      <c r="C8" s="1">
        <v>135</v>
      </c>
      <c r="D8" s="1">
        <v>92</v>
      </c>
      <c r="E8" s="1">
        <v>9</v>
      </c>
      <c r="F8" s="1">
        <v>68</v>
      </c>
      <c r="G8" s="1">
        <v>295</v>
      </c>
      <c r="H8" s="1">
        <v>126</v>
      </c>
      <c r="I8" s="1">
        <v>275</v>
      </c>
      <c r="J8" s="1">
        <v>3</v>
      </c>
    </row>
    <row r="9" spans="2:10" x14ac:dyDescent="0.3">
      <c r="B9" t="s">
        <v>29</v>
      </c>
      <c r="C9" s="1">
        <v>114</v>
      </c>
      <c r="D9" s="1">
        <v>83</v>
      </c>
      <c r="E9" s="1">
        <v>7</v>
      </c>
      <c r="F9" s="1">
        <v>70</v>
      </c>
      <c r="G9" s="1">
        <v>227</v>
      </c>
      <c r="H9" s="1">
        <v>93</v>
      </c>
      <c r="I9" s="1">
        <v>406</v>
      </c>
      <c r="J9" s="1">
        <v>9</v>
      </c>
    </row>
    <row r="10" spans="2:10" x14ac:dyDescent="0.3">
      <c r="B10" t="s">
        <v>30</v>
      </c>
      <c r="C10" s="1">
        <v>184</v>
      </c>
      <c r="D10" s="1">
        <v>43</v>
      </c>
      <c r="E10" s="1">
        <v>7</v>
      </c>
      <c r="F10" s="1">
        <v>40</v>
      </c>
      <c r="G10" s="1">
        <v>226</v>
      </c>
      <c r="H10" s="1">
        <v>96</v>
      </c>
      <c r="I10" s="1">
        <v>404</v>
      </c>
      <c r="J10" s="1">
        <v>3</v>
      </c>
    </row>
    <row r="11" spans="2:10" x14ac:dyDescent="0.3">
      <c r="B11" t="s">
        <v>31</v>
      </c>
      <c r="C11" s="1">
        <v>142</v>
      </c>
      <c r="D11" s="1">
        <v>58</v>
      </c>
      <c r="E11" s="1">
        <v>15</v>
      </c>
      <c r="F11" s="1">
        <v>46</v>
      </c>
      <c r="G11" s="1">
        <v>247</v>
      </c>
      <c r="H11" s="1">
        <v>144</v>
      </c>
      <c r="I11" s="1">
        <v>348</v>
      </c>
      <c r="J11" s="1">
        <v>12</v>
      </c>
    </row>
    <row r="12" spans="2:10" x14ac:dyDescent="0.3">
      <c r="B12" t="s">
        <v>32</v>
      </c>
      <c r="C12" s="1">
        <v>147</v>
      </c>
      <c r="D12" s="1">
        <v>59</v>
      </c>
      <c r="E12" s="1">
        <v>9</v>
      </c>
      <c r="F12" s="1">
        <v>70</v>
      </c>
      <c r="G12" s="1">
        <v>270</v>
      </c>
      <c r="H12" s="1">
        <v>102</v>
      </c>
      <c r="I12" s="1">
        <v>343</v>
      </c>
      <c r="J12" s="1">
        <v>2</v>
      </c>
    </row>
    <row r="13" spans="2:10" x14ac:dyDescent="0.3">
      <c r="B13" t="s">
        <v>37</v>
      </c>
      <c r="C13" s="1">
        <v>82</v>
      </c>
      <c r="D13" s="1">
        <v>13</v>
      </c>
      <c r="E13" s="1">
        <v>0</v>
      </c>
      <c r="F13" s="1">
        <v>2</v>
      </c>
      <c r="G13" s="1">
        <v>287</v>
      </c>
      <c r="H13" s="1">
        <v>58</v>
      </c>
      <c r="I13" s="1">
        <v>558</v>
      </c>
      <c r="J13" s="1">
        <v>2</v>
      </c>
    </row>
    <row r="15" spans="2:10" s="2" customFormat="1" x14ac:dyDescent="0.3">
      <c r="C15" s="3" t="s">
        <v>24</v>
      </c>
      <c r="D15" s="3" t="s">
        <v>25</v>
      </c>
      <c r="E15" s="3"/>
      <c r="F15" s="3"/>
      <c r="G15" s="3"/>
      <c r="H15" s="3"/>
      <c r="I15" s="3"/>
      <c r="J15" s="3"/>
    </row>
    <row r="16" spans="2:10" x14ac:dyDescent="0.3">
      <c r="B16" t="s">
        <v>33</v>
      </c>
      <c r="C16" s="1">
        <v>2</v>
      </c>
      <c r="D16" s="1">
        <v>6</v>
      </c>
    </row>
    <row r="17" spans="2:4" x14ac:dyDescent="0.3">
      <c r="B17" t="s">
        <v>34</v>
      </c>
      <c r="C17" s="1">
        <v>12</v>
      </c>
      <c r="D17" s="1">
        <v>-8</v>
      </c>
    </row>
    <row r="18" spans="2:4" x14ac:dyDescent="0.3">
      <c r="B18" t="s">
        <v>35</v>
      </c>
      <c r="C18" s="1">
        <v>-15</v>
      </c>
      <c r="D18" s="1">
        <v>-1</v>
      </c>
    </row>
    <row r="19" spans="2:4" x14ac:dyDescent="0.3">
      <c r="B19" t="s">
        <v>36</v>
      </c>
      <c r="C19" s="1">
        <v>-9</v>
      </c>
      <c r="D19" s="1">
        <v>0</v>
      </c>
    </row>
  </sheetData>
  <mergeCells count="1">
    <mergeCell ref="C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C63C-6662-42BD-9B78-4E493B51A1B2}">
  <dimension ref="B4:Q24"/>
  <sheetViews>
    <sheetView zoomScale="85" zoomScaleNormal="85" workbookViewId="0">
      <selection activeCell="O26" sqref="O26"/>
    </sheetView>
  </sheetViews>
  <sheetFormatPr defaultRowHeight="14.4" x14ac:dyDescent="0.3"/>
  <cols>
    <col min="2" max="2" width="12.44140625" customWidth="1"/>
    <col min="3" max="12" width="7.109375" style="1" customWidth="1"/>
    <col min="13" max="15" width="8.88671875" style="1"/>
  </cols>
  <sheetData>
    <row r="4" spans="2:17" s="2" customFormat="1" x14ac:dyDescent="0.3">
      <c r="B4" s="2" t="s">
        <v>47</v>
      </c>
      <c r="C4" s="3" t="s">
        <v>38</v>
      </c>
      <c r="D4" s="3" t="s">
        <v>39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40</v>
      </c>
      <c r="K4" s="3" t="s">
        <v>41</v>
      </c>
      <c r="L4" s="3" t="s">
        <v>42</v>
      </c>
      <c r="M4" s="3" t="s">
        <v>43</v>
      </c>
      <c r="N4" s="3" t="s">
        <v>44</v>
      </c>
      <c r="O4" s="3" t="s">
        <v>45</v>
      </c>
    </row>
    <row r="5" spans="2:17" x14ac:dyDescent="0.3">
      <c r="B5" t="s">
        <v>0</v>
      </c>
      <c r="C5" s="1">
        <v>4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6">
        <f>D5/C5</f>
        <v>0.25</v>
      </c>
      <c r="N5" s="6">
        <f>(D5+I5)/(C5+I5+L5)</f>
        <v>0.25</v>
      </c>
      <c r="O5" s="6">
        <f>((D5-E5-F5-G5)+(2*E5)+(3*F5)+(4*G5))/C5</f>
        <v>0.5</v>
      </c>
    </row>
    <row r="6" spans="2:17" x14ac:dyDescent="0.3">
      <c r="B6" t="s">
        <v>1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6">
        <f t="shared" ref="M6:M14" si="0">D6/C6</f>
        <v>0</v>
      </c>
      <c r="N6" s="6">
        <f t="shared" ref="N6:N14" si="1">(D6+I6)/(C6+I6+L6)</f>
        <v>0.25</v>
      </c>
      <c r="O6" s="6">
        <f t="shared" ref="O6:O14" si="2">((D6-E6-F6-G6)+(2*E6)+(3*F6)+(4*G6))/C6</f>
        <v>0</v>
      </c>
    </row>
    <row r="7" spans="2:17" x14ac:dyDescent="0.3">
      <c r="B7" t="s">
        <v>2</v>
      </c>
      <c r="C7" s="1">
        <v>4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6">
        <f t="shared" si="0"/>
        <v>0.25</v>
      </c>
      <c r="N7" s="6">
        <f t="shared" si="1"/>
        <v>0.25</v>
      </c>
      <c r="O7" s="6">
        <f t="shared" si="2"/>
        <v>0.25</v>
      </c>
    </row>
    <row r="8" spans="2:17" x14ac:dyDescent="0.3">
      <c r="B8" t="s">
        <v>3</v>
      </c>
      <c r="C8" s="1">
        <v>3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6">
        <f t="shared" si="0"/>
        <v>0</v>
      </c>
      <c r="N8" s="6">
        <f t="shared" si="1"/>
        <v>0.25</v>
      </c>
      <c r="O8" s="6">
        <f t="shared" si="2"/>
        <v>0</v>
      </c>
    </row>
    <row r="9" spans="2:17" x14ac:dyDescent="0.3">
      <c r="B9" t="s">
        <v>4</v>
      </c>
      <c r="C9" s="1">
        <v>4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6">
        <f t="shared" si="0"/>
        <v>0.25</v>
      </c>
      <c r="N9" s="6">
        <f t="shared" si="1"/>
        <v>0.25</v>
      </c>
      <c r="O9" s="6">
        <f t="shared" si="2"/>
        <v>1</v>
      </c>
    </row>
    <row r="10" spans="2:17" x14ac:dyDescent="0.3">
      <c r="B10" t="s">
        <v>5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6">
        <f t="shared" si="0"/>
        <v>0</v>
      </c>
      <c r="N10" s="6">
        <f t="shared" si="1"/>
        <v>0</v>
      </c>
      <c r="O10" s="6">
        <f t="shared" si="2"/>
        <v>0</v>
      </c>
    </row>
    <row r="11" spans="2:17" x14ac:dyDescent="0.3">
      <c r="B11" t="s">
        <v>6</v>
      </c>
      <c r="C11" s="1">
        <v>3</v>
      </c>
      <c r="D11" s="1">
        <v>2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6">
        <f t="shared" si="0"/>
        <v>0.66666666666666663</v>
      </c>
      <c r="N11" s="6">
        <f t="shared" si="1"/>
        <v>0.75</v>
      </c>
      <c r="O11" s="6">
        <f t="shared" si="2"/>
        <v>0.66666666666666663</v>
      </c>
    </row>
    <row r="12" spans="2:17" x14ac:dyDescent="0.3">
      <c r="B12" t="s">
        <v>7</v>
      </c>
      <c r="C12" s="1">
        <v>4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6">
        <f t="shared" si="0"/>
        <v>0.25</v>
      </c>
      <c r="N12" s="6">
        <f t="shared" si="1"/>
        <v>0.25</v>
      </c>
      <c r="O12" s="6">
        <f t="shared" si="2"/>
        <v>0.5</v>
      </c>
    </row>
    <row r="13" spans="2:17" x14ac:dyDescent="0.3">
      <c r="B13" t="s">
        <v>37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6">
        <f t="shared" si="0"/>
        <v>0</v>
      </c>
      <c r="N13" s="6">
        <f t="shared" si="1"/>
        <v>0.25</v>
      </c>
      <c r="O13" s="6">
        <f t="shared" si="2"/>
        <v>0</v>
      </c>
    </row>
    <row r="14" spans="2:17" s="2" customFormat="1" x14ac:dyDescent="0.3">
      <c r="B14" s="2" t="s">
        <v>46</v>
      </c>
      <c r="C14" s="14">
        <f>SUM(C5:C13)</f>
        <v>32</v>
      </c>
      <c r="D14" s="14">
        <f t="shared" ref="D14:L14" si="3">SUM(D5:D13)</f>
        <v>6</v>
      </c>
      <c r="E14" s="14">
        <f t="shared" si="3"/>
        <v>2</v>
      </c>
      <c r="F14" s="14">
        <f t="shared" si="3"/>
        <v>0</v>
      </c>
      <c r="G14" s="14">
        <f t="shared" si="3"/>
        <v>1</v>
      </c>
      <c r="H14" s="14">
        <f t="shared" si="3"/>
        <v>10</v>
      </c>
      <c r="I14" s="14">
        <f t="shared" si="3"/>
        <v>4</v>
      </c>
      <c r="J14" s="14">
        <f t="shared" si="3"/>
        <v>2</v>
      </c>
      <c r="K14" s="14">
        <f t="shared" si="3"/>
        <v>2</v>
      </c>
      <c r="L14" s="14">
        <f t="shared" si="3"/>
        <v>0</v>
      </c>
      <c r="M14" s="7">
        <f t="shared" si="0"/>
        <v>0.1875</v>
      </c>
      <c r="N14" s="7">
        <f t="shared" si="1"/>
        <v>0.27777777777777779</v>
      </c>
      <c r="O14" s="7">
        <f t="shared" si="2"/>
        <v>0.34375</v>
      </c>
    </row>
    <row r="16" spans="2:17" s="2" customFormat="1" x14ac:dyDescent="0.3">
      <c r="B16" s="2" t="s">
        <v>48</v>
      </c>
      <c r="C16" s="8" t="s">
        <v>49</v>
      </c>
      <c r="D16" s="8" t="s">
        <v>19</v>
      </c>
      <c r="E16" s="3" t="s">
        <v>20</v>
      </c>
      <c r="F16" s="3" t="s">
        <v>38</v>
      </c>
      <c r="G16" s="3" t="s">
        <v>39</v>
      </c>
      <c r="H16" s="3" t="s">
        <v>18</v>
      </c>
      <c r="I16" s="3" t="s">
        <v>50</v>
      </c>
      <c r="J16" s="3" t="s">
        <v>41</v>
      </c>
      <c r="K16" s="3" t="s">
        <v>51</v>
      </c>
      <c r="L16" s="3" t="s">
        <v>52</v>
      </c>
      <c r="M16" s="3" t="s">
        <v>53</v>
      </c>
      <c r="N16" s="3" t="s">
        <v>54</v>
      </c>
      <c r="O16" s="3" t="s">
        <v>55</v>
      </c>
      <c r="P16" s="3" t="s">
        <v>56</v>
      </c>
      <c r="Q16" s="3" t="s">
        <v>57</v>
      </c>
    </row>
    <row r="17" spans="2:17" x14ac:dyDescent="0.3">
      <c r="B17" t="s">
        <v>9</v>
      </c>
      <c r="C17" s="9">
        <v>9</v>
      </c>
      <c r="D17" s="9">
        <v>11</v>
      </c>
      <c r="E17" s="9">
        <v>3</v>
      </c>
      <c r="F17" s="9">
        <v>30</v>
      </c>
      <c r="G17" s="9">
        <v>2</v>
      </c>
      <c r="H17" s="9">
        <v>0</v>
      </c>
      <c r="I17" s="9">
        <v>0</v>
      </c>
      <c r="J17" s="9">
        <v>0</v>
      </c>
      <c r="K17" s="6">
        <f>(I17/C17)*9</f>
        <v>0</v>
      </c>
      <c r="L17" s="1">
        <v>1</v>
      </c>
      <c r="M17" s="6">
        <f>G17/F17</f>
        <v>6.6666666666666666E-2</v>
      </c>
      <c r="N17" s="1">
        <v>1</v>
      </c>
      <c r="O17" s="1">
        <v>0</v>
      </c>
      <c r="P17" s="5">
        <f>(E17+G17)/C17</f>
        <v>0.55555555555555558</v>
      </c>
      <c r="Q17" s="5">
        <f>(D17/C17)*9</f>
        <v>11</v>
      </c>
    </row>
    <row r="18" spans="2:17" x14ac:dyDescent="0.3">
      <c r="B18" s="4" t="s">
        <v>10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6" t="e">
        <f t="shared" ref="K18:K21" si="4">(I18/C18)*9</f>
        <v>#DIV/0!</v>
      </c>
      <c r="L18" s="1">
        <v>0</v>
      </c>
      <c r="M18" s="6" t="e">
        <f>G18/F18</f>
        <v>#DIV/0!</v>
      </c>
      <c r="N18" s="1">
        <v>0</v>
      </c>
      <c r="O18" s="1">
        <v>0</v>
      </c>
      <c r="P18" s="5" t="e">
        <f t="shared" ref="P18:P21" si="5">(E18+G18)/C18</f>
        <v>#DIV/0!</v>
      </c>
      <c r="Q18" s="5" t="e">
        <f>(D18/C18)*9</f>
        <v>#DIV/0!</v>
      </c>
    </row>
    <row r="19" spans="2:17" x14ac:dyDescent="0.3">
      <c r="B19" t="s">
        <v>11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6" t="e">
        <f t="shared" si="4"/>
        <v>#DIV/0!</v>
      </c>
      <c r="L19" s="1">
        <v>0</v>
      </c>
      <c r="M19" s="6" t="e">
        <f>G19/F19</f>
        <v>#DIV/0!</v>
      </c>
      <c r="N19" s="1">
        <v>0</v>
      </c>
      <c r="O19" s="1">
        <v>0</v>
      </c>
      <c r="P19" s="5" t="e">
        <f t="shared" si="5"/>
        <v>#DIV/0!</v>
      </c>
      <c r="Q19" s="5" t="e">
        <f>(D19/C19)*9</f>
        <v>#DIV/0!</v>
      </c>
    </row>
    <row r="20" spans="2:17" x14ac:dyDescent="0.3">
      <c r="B20" t="s">
        <v>12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6" t="e">
        <f t="shared" si="4"/>
        <v>#DIV/0!</v>
      </c>
      <c r="L20" s="1">
        <v>0</v>
      </c>
      <c r="M20" s="6" t="e">
        <f>G20/F20</f>
        <v>#DIV/0!</v>
      </c>
      <c r="N20" s="1">
        <v>0</v>
      </c>
      <c r="O20" s="1">
        <v>0</v>
      </c>
      <c r="P20" s="5" t="e">
        <f>(E20+G20)/C20</f>
        <v>#DIV/0!</v>
      </c>
      <c r="Q20" s="5" t="e">
        <f>(D20/C20)*9</f>
        <v>#DIV/0!</v>
      </c>
    </row>
    <row r="21" spans="2:17" s="2" customFormat="1" x14ac:dyDescent="0.3">
      <c r="B21" s="2" t="s">
        <v>58</v>
      </c>
      <c r="C21" s="8">
        <f>SUM(C17,C18,C19,C20)</f>
        <v>9</v>
      </c>
      <c r="D21" s="8">
        <f t="shared" ref="D21:J21" si="6">SUM(D17,D18,D19,D20)</f>
        <v>11</v>
      </c>
      <c r="E21" s="8">
        <f t="shared" si="6"/>
        <v>3</v>
      </c>
      <c r="F21" s="8">
        <f t="shared" si="6"/>
        <v>30</v>
      </c>
      <c r="G21" s="8">
        <f t="shared" si="6"/>
        <v>2</v>
      </c>
      <c r="H21" s="8">
        <f t="shared" si="6"/>
        <v>0</v>
      </c>
      <c r="I21" s="8">
        <f t="shared" si="6"/>
        <v>0</v>
      </c>
      <c r="J21" s="8">
        <f t="shared" si="6"/>
        <v>0</v>
      </c>
      <c r="K21" s="7">
        <f t="shared" si="4"/>
        <v>0</v>
      </c>
      <c r="L21" s="12">
        <f>SUM(L17,L18,L19,L20)</f>
        <v>1</v>
      </c>
      <c r="M21" s="7">
        <f>G21/F21</f>
        <v>6.6666666666666666E-2</v>
      </c>
      <c r="N21" s="12">
        <f>SUM(N17:N20)</f>
        <v>1</v>
      </c>
      <c r="O21" s="12">
        <f>SUM(O17:O20)</f>
        <v>0</v>
      </c>
      <c r="P21" s="10">
        <f t="shared" si="5"/>
        <v>0.55555555555555558</v>
      </c>
      <c r="Q21" s="10">
        <f>(D21/C21)*9</f>
        <v>11</v>
      </c>
    </row>
    <row r="22" spans="2:17" x14ac:dyDescent="0.3">
      <c r="C22" s="11"/>
      <c r="D22" s="11"/>
      <c r="M22"/>
      <c r="N22"/>
      <c r="O22"/>
    </row>
    <row r="23" spans="2:17" x14ac:dyDescent="0.3">
      <c r="B23" t="s">
        <v>59</v>
      </c>
      <c r="C23" s="11">
        <v>0</v>
      </c>
      <c r="D23" s="11"/>
      <c r="M23"/>
      <c r="N23"/>
      <c r="O23"/>
    </row>
    <row r="24" spans="2:17" x14ac:dyDescent="0.3">
      <c r="O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8043-DDDE-460F-B9D9-1FA48A070F93}">
  <dimension ref="B4:Q24"/>
  <sheetViews>
    <sheetView tabSelected="1" zoomScale="85" zoomScaleNormal="85" workbookViewId="0">
      <selection activeCell="M14" sqref="M14"/>
    </sheetView>
  </sheetViews>
  <sheetFormatPr defaultRowHeight="14.4" x14ac:dyDescent="0.3"/>
  <cols>
    <col min="2" max="2" width="12.44140625" customWidth="1"/>
    <col min="3" max="12" width="7.109375" style="1" customWidth="1"/>
    <col min="13" max="15" width="8.88671875" style="1"/>
  </cols>
  <sheetData>
    <row r="4" spans="2:17" s="2" customFormat="1" x14ac:dyDescent="0.3">
      <c r="B4" s="2" t="s">
        <v>60</v>
      </c>
      <c r="C4" s="3" t="s">
        <v>38</v>
      </c>
      <c r="D4" s="3" t="s">
        <v>39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40</v>
      </c>
      <c r="K4" s="3" t="s">
        <v>41</v>
      </c>
      <c r="L4" s="3" t="s">
        <v>42</v>
      </c>
      <c r="M4" s="3" t="s">
        <v>43</v>
      </c>
      <c r="N4" s="3" t="s">
        <v>44</v>
      </c>
      <c r="O4" s="3" t="s">
        <v>45</v>
      </c>
    </row>
    <row r="5" spans="2:17" x14ac:dyDescent="0.3">
      <c r="B5" t="s">
        <v>8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6">
        <f>D5/C5</f>
        <v>0.33333333333333331</v>
      </c>
      <c r="N5" s="6">
        <f>(D5+I5)/(C5+I5+L5)</f>
        <v>0.5</v>
      </c>
      <c r="O5" s="6">
        <f>((D5-E5-F5-G5)+(2*E5)+(3*F5)+(4*G5))/C5</f>
        <v>0.33333333333333331</v>
      </c>
    </row>
    <row r="6" spans="2:17" x14ac:dyDescent="0.3">
      <c r="B6" t="s">
        <v>26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6">
        <f t="shared" ref="M6:M13" si="0">D6/C6</f>
        <v>0</v>
      </c>
      <c r="N6" s="6">
        <f t="shared" ref="N6:N13" si="1">(D6+I6)/(C6+I6+L6)</f>
        <v>0.25</v>
      </c>
      <c r="O6" s="6">
        <f t="shared" ref="O6:O13" si="2">((D6-E6-F6-G6)+(2*E6)+(3*F6)+(4*G6))/C6</f>
        <v>0</v>
      </c>
    </row>
    <row r="7" spans="2:17" x14ac:dyDescent="0.3">
      <c r="B7" t="s">
        <v>27</v>
      </c>
      <c r="C7" s="1">
        <v>4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6">
        <f t="shared" si="0"/>
        <v>0</v>
      </c>
      <c r="N7" s="6">
        <f t="shared" si="1"/>
        <v>0</v>
      </c>
      <c r="O7" s="6">
        <f t="shared" si="2"/>
        <v>0</v>
      </c>
    </row>
    <row r="8" spans="2:17" x14ac:dyDescent="0.3">
      <c r="B8" t="s">
        <v>28</v>
      </c>
      <c r="C8" s="1">
        <v>3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6">
        <f t="shared" si="0"/>
        <v>0.33333333333333331</v>
      </c>
      <c r="N8" s="6">
        <f t="shared" si="1"/>
        <v>0.5</v>
      </c>
      <c r="O8" s="6">
        <f t="shared" si="2"/>
        <v>0.33333333333333331</v>
      </c>
    </row>
    <row r="9" spans="2:17" x14ac:dyDescent="0.3">
      <c r="B9" t="s">
        <v>29</v>
      </c>
      <c r="C9" s="1">
        <v>4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6">
        <f t="shared" si="0"/>
        <v>0</v>
      </c>
      <c r="N9" s="6">
        <f t="shared" si="1"/>
        <v>0</v>
      </c>
      <c r="O9" s="6">
        <f t="shared" si="2"/>
        <v>0</v>
      </c>
    </row>
    <row r="10" spans="2:17" x14ac:dyDescent="0.3">
      <c r="B10" t="s">
        <v>30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6">
        <f t="shared" si="0"/>
        <v>0</v>
      </c>
      <c r="N10" s="6">
        <f t="shared" si="1"/>
        <v>0</v>
      </c>
      <c r="O10" s="6">
        <f t="shared" si="2"/>
        <v>0</v>
      </c>
    </row>
    <row r="11" spans="2:17" x14ac:dyDescent="0.3">
      <c r="B11" t="s">
        <v>31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6">
        <f t="shared" si="0"/>
        <v>0</v>
      </c>
      <c r="N11" s="6">
        <f t="shared" si="1"/>
        <v>0</v>
      </c>
      <c r="O11" s="6">
        <f t="shared" si="2"/>
        <v>0</v>
      </c>
    </row>
    <row r="12" spans="2:17" x14ac:dyDescent="0.3">
      <c r="B12" t="s">
        <v>32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6">
        <f t="shared" si="0"/>
        <v>0</v>
      </c>
      <c r="N12" s="6">
        <f t="shared" si="1"/>
        <v>0</v>
      </c>
      <c r="O12" s="6">
        <f t="shared" si="2"/>
        <v>0</v>
      </c>
    </row>
    <row r="13" spans="2:17" ht="13.8" customHeight="1" x14ac:dyDescent="0.3">
      <c r="B13" t="s">
        <v>37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6">
        <f t="shared" si="0"/>
        <v>0</v>
      </c>
      <c r="N13" s="6">
        <f t="shared" si="1"/>
        <v>0</v>
      </c>
      <c r="O13" s="6">
        <f t="shared" si="2"/>
        <v>0</v>
      </c>
    </row>
    <row r="14" spans="2:17" s="2" customFormat="1" x14ac:dyDescent="0.3">
      <c r="B14" s="2" t="s">
        <v>46</v>
      </c>
      <c r="C14" s="13">
        <f>SUM(C5:C13)</f>
        <v>30</v>
      </c>
      <c r="D14" s="14">
        <f t="shared" ref="D14:L14" si="3">SUM(D5:D13)</f>
        <v>2</v>
      </c>
      <c r="E14" s="14">
        <f t="shared" si="3"/>
        <v>0</v>
      </c>
      <c r="F14" s="14">
        <f t="shared" si="3"/>
        <v>0</v>
      </c>
      <c r="G14" s="14">
        <f t="shared" si="3"/>
        <v>0</v>
      </c>
      <c r="H14" s="14">
        <f t="shared" si="3"/>
        <v>11</v>
      </c>
      <c r="I14" s="14">
        <f t="shared" si="3"/>
        <v>3</v>
      </c>
      <c r="J14" s="14">
        <f t="shared" si="3"/>
        <v>0</v>
      </c>
      <c r="K14" s="14">
        <f t="shared" si="3"/>
        <v>0</v>
      </c>
      <c r="L14" s="14">
        <f t="shared" si="3"/>
        <v>0</v>
      </c>
      <c r="M14" s="7">
        <f>D14/C14</f>
        <v>6.6666666666666666E-2</v>
      </c>
      <c r="N14" s="7">
        <f>(D14+I14)/(C14+I14+L14)</f>
        <v>0.15151515151515152</v>
      </c>
      <c r="O14" s="7">
        <f>((D14-E14-F14-G14)+(2*E14)+(3*F14)+(4*G14))/C14</f>
        <v>6.6666666666666666E-2</v>
      </c>
    </row>
    <row r="16" spans="2:17" s="2" customFormat="1" x14ac:dyDescent="0.3">
      <c r="B16" s="2" t="s">
        <v>48</v>
      </c>
      <c r="C16" s="8" t="s">
        <v>49</v>
      </c>
      <c r="D16" s="8" t="s">
        <v>19</v>
      </c>
      <c r="E16" s="3" t="s">
        <v>20</v>
      </c>
      <c r="F16" s="3" t="s">
        <v>38</v>
      </c>
      <c r="G16" s="3" t="s">
        <v>39</v>
      </c>
      <c r="H16" s="3" t="s">
        <v>18</v>
      </c>
      <c r="I16" s="3" t="s">
        <v>50</v>
      </c>
      <c r="J16" s="3" t="s">
        <v>41</v>
      </c>
      <c r="K16" s="3" t="s">
        <v>51</v>
      </c>
      <c r="L16" s="3" t="s">
        <v>52</v>
      </c>
      <c r="M16" s="3" t="s">
        <v>53</v>
      </c>
      <c r="N16" s="3" t="s">
        <v>54</v>
      </c>
      <c r="O16" s="3" t="s">
        <v>55</v>
      </c>
      <c r="P16" s="3" t="s">
        <v>56</v>
      </c>
      <c r="Q16" s="3" t="s">
        <v>57</v>
      </c>
    </row>
    <row r="17" spans="2:17" x14ac:dyDescent="0.3">
      <c r="B17" t="s">
        <v>33</v>
      </c>
      <c r="C17" s="9">
        <v>9</v>
      </c>
      <c r="D17" s="9">
        <v>10</v>
      </c>
      <c r="E17" s="9">
        <v>4</v>
      </c>
      <c r="F17" s="9">
        <v>32</v>
      </c>
      <c r="G17" s="9">
        <v>6</v>
      </c>
      <c r="H17" s="9">
        <v>1</v>
      </c>
      <c r="I17" s="9">
        <v>2</v>
      </c>
      <c r="J17" s="9">
        <v>2</v>
      </c>
      <c r="K17" s="6">
        <f>(I17/C17)*9</f>
        <v>2</v>
      </c>
      <c r="L17" s="1">
        <v>0</v>
      </c>
      <c r="M17" s="6">
        <f>G17/F17</f>
        <v>0.1875</v>
      </c>
      <c r="N17" s="1">
        <v>0</v>
      </c>
      <c r="O17" s="1">
        <v>1</v>
      </c>
      <c r="P17" s="5">
        <f>(E17+G17)/C17</f>
        <v>1.1111111111111112</v>
      </c>
      <c r="Q17" s="5">
        <f>(D17/C17)*9</f>
        <v>10</v>
      </c>
    </row>
    <row r="18" spans="2:17" x14ac:dyDescent="0.3">
      <c r="B18" t="s">
        <v>34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6" t="e">
        <f t="shared" ref="K18:K21" si="4">(I18/C18)*9</f>
        <v>#DIV/0!</v>
      </c>
      <c r="L18" s="1">
        <v>0</v>
      </c>
      <c r="M18" s="6" t="e">
        <f>G18/F18</f>
        <v>#DIV/0!</v>
      </c>
      <c r="N18" s="1">
        <v>0</v>
      </c>
      <c r="O18" s="1">
        <v>0</v>
      </c>
      <c r="P18" s="5" t="e">
        <f t="shared" ref="P18:P21" si="5">(E18+G18)/C18</f>
        <v>#DIV/0!</v>
      </c>
      <c r="Q18" s="5" t="e">
        <f>(D18/C18)*9</f>
        <v>#DIV/0!</v>
      </c>
    </row>
    <row r="19" spans="2:17" x14ac:dyDescent="0.3">
      <c r="B19" t="s">
        <v>35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6" t="e">
        <f t="shared" si="4"/>
        <v>#DIV/0!</v>
      </c>
      <c r="L19" s="1">
        <v>0</v>
      </c>
      <c r="M19" s="6" t="e">
        <f>G19/F19</f>
        <v>#DIV/0!</v>
      </c>
      <c r="N19" s="1">
        <v>0</v>
      </c>
      <c r="O19" s="1">
        <v>0</v>
      </c>
      <c r="P19" s="5" t="e">
        <f t="shared" si="5"/>
        <v>#DIV/0!</v>
      </c>
      <c r="Q19" s="5" t="e">
        <f>(D19/C19)*9</f>
        <v>#DIV/0!</v>
      </c>
    </row>
    <row r="20" spans="2:17" x14ac:dyDescent="0.3">
      <c r="B20" t="s">
        <v>36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6" t="e">
        <f t="shared" si="4"/>
        <v>#DIV/0!</v>
      </c>
      <c r="L20" s="1">
        <v>0</v>
      </c>
      <c r="M20" s="6" t="e">
        <f>G20/F20</f>
        <v>#DIV/0!</v>
      </c>
      <c r="N20" s="1">
        <v>0</v>
      </c>
      <c r="O20" s="1">
        <v>0</v>
      </c>
      <c r="P20" s="5" t="e">
        <f>(E20+G20)/C20</f>
        <v>#DIV/0!</v>
      </c>
      <c r="Q20" s="5" t="e">
        <f>(D20/C20)*9</f>
        <v>#DIV/0!</v>
      </c>
    </row>
    <row r="21" spans="2:17" x14ac:dyDescent="0.3">
      <c r="B21" s="2" t="s">
        <v>58</v>
      </c>
      <c r="C21" s="8">
        <f>SUM(C17,C18,C19,C20)</f>
        <v>9</v>
      </c>
      <c r="D21" s="8">
        <f t="shared" ref="D21:J21" si="6">SUM(D17,D18,D19,D20)</f>
        <v>10</v>
      </c>
      <c r="E21" s="8">
        <f t="shared" si="6"/>
        <v>4</v>
      </c>
      <c r="F21" s="8">
        <f t="shared" si="6"/>
        <v>32</v>
      </c>
      <c r="G21" s="8">
        <f t="shared" si="6"/>
        <v>6</v>
      </c>
      <c r="H21" s="8">
        <f t="shared" si="6"/>
        <v>1</v>
      </c>
      <c r="I21" s="8">
        <f t="shared" si="6"/>
        <v>2</v>
      </c>
      <c r="J21" s="8">
        <f t="shared" si="6"/>
        <v>2</v>
      </c>
      <c r="K21" s="7">
        <f>(I21/C21)*9</f>
        <v>2</v>
      </c>
      <c r="L21" s="3">
        <f>SUM(L17,L18,L19,L20)</f>
        <v>0</v>
      </c>
      <c r="M21" s="7">
        <f>G21/F21</f>
        <v>0.1875</v>
      </c>
      <c r="N21" s="3">
        <f>SUM(N17:N20)</f>
        <v>0</v>
      </c>
      <c r="O21" s="3">
        <f>SUM(O17:O20)</f>
        <v>1</v>
      </c>
      <c r="P21" s="10">
        <f>(E21+G21)/C21</f>
        <v>1.1111111111111112</v>
      </c>
      <c r="Q21" s="10">
        <f>(D21/C21)*9</f>
        <v>10</v>
      </c>
    </row>
    <row r="22" spans="2:17" x14ac:dyDescent="0.3">
      <c r="C22" s="11"/>
      <c r="D22" s="11"/>
      <c r="M22"/>
      <c r="N22"/>
      <c r="O22"/>
    </row>
    <row r="23" spans="2:17" x14ac:dyDescent="0.3">
      <c r="B23" t="s">
        <v>59</v>
      </c>
      <c r="C23" s="11">
        <v>0</v>
      </c>
      <c r="D23" s="11"/>
      <c r="M23"/>
      <c r="N23"/>
      <c r="O23"/>
    </row>
    <row r="24" spans="2:17" x14ac:dyDescent="0.3">
      <c r="O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Away Players</vt:lpstr>
      <vt:lpstr>Home Players</vt:lpstr>
      <vt:lpstr>Away Stats</vt:lpstr>
      <vt:lpstr>Home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2018-04-25T17:35:09Z</dcterms:modified>
</cp:coreProperties>
</file>