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pc\Documents\Frontend projects\01 FreeCodeCamp\02 Online Courses from YouTube FreeCodeCamp Channel\Excel from the Beginning\"/>
    </mc:Choice>
  </mc:AlternateContent>
  <xr:revisionPtr revIDLastSave="0" documentId="13_ncr:1_{4883E72F-9563-4D4B-B6F1-E9929542FA70}" xr6:coauthVersionLast="47" xr6:coauthVersionMax="47" xr10:uidLastSave="{00000000-0000-0000-0000-000000000000}"/>
  <bookViews>
    <workbookView xWindow="-120" yWindow="-120" windowWidth="20730" windowHeight="11040" xr2:uid="{5C28F5C2-296A-4045-B1AE-5AD1A19AF65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5" i="1" l="1"/>
  <c r="AD25" i="1"/>
  <c r="AB24" i="1"/>
  <c r="AD24" i="1"/>
  <c r="AB23" i="1"/>
  <c r="AD23" i="1"/>
  <c r="AB22" i="1"/>
  <c r="AD22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E25" i="1"/>
  <c r="F25" i="1"/>
  <c r="G25" i="1"/>
  <c r="H25" i="1"/>
  <c r="I25" i="1"/>
  <c r="J25" i="1"/>
  <c r="K25" i="1"/>
  <c r="L25" i="1"/>
  <c r="M25" i="1"/>
  <c r="D25" i="1"/>
  <c r="E24" i="1"/>
  <c r="F24" i="1"/>
  <c r="G24" i="1"/>
  <c r="H24" i="1"/>
  <c r="I24" i="1"/>
  <c r="J24" i="1"/>
  <c r="K24" i="1"/>
  <c r="L24" i="1"/>
  <c r="M24" i="1"/>
  <c r="E23" i="1"/>
  <c r="F23" i="1"/>
  <c r="G23" i="1"/>
  <c r="H23" i="1"/>
  <c r="I23" i="1"/>
  <c r="J23" i="1"/>
  <c r="K23" i="1"/>
  <c r="L23" i="1"/>
  <c r="M23" i="1"/>
  <c r="E22" i="1"/>
  <c r="F22" i="1"/>
  <c r="G22" i="1"/>
  <c r="H22" i="1"/>
  <c r="I22" i="1"/>
  <c r="J22" i="1"/>
  <c r="K22" i="1"/>
  <c r="L22" i="1"/>
  <c r="M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Z16" i="1"/>
  <c r="AB20" i="1"/>
  <c r="Z8" i="1"/>
  <c r="AA7" i="1"/>
  <c r="AA5" i="1"/>
  <c r="X4" i="1"/>
  <c r="Y3" i="1"/>
  <c r="Z3" i="1" s="1"/>
  <c r="AA3" i="1" s="1"/>
  <c r="AB3" i="1" s="1"/>
  <c r="T3" i="1"/>
  <c r="U3" i="1" s="1"/>
  <c r="V3" i="1" s="1"/>
  <c r="W3" i="1" s="1"/>
  <c r="P4" i="1"/>
  <c r="Z4" i="1" s="1"/>
  <c r="Q4" i="1"/>
  <c r="R4" i="1"/>
  <c r="P5" i="1"/>
  <c r="Q5" i="1"/>
  <c r="R5" i="1"/>
  <c r="P6" i="1"/>
  <c r="Q6" i="1"/>
  <c r="R6" i="1"/>
  <c r="P7" i="1"/>
  <c r="Z7" i="1" s="1"/>
  <c r="Q7" i="1"/>
  <c r="R7" i="1"/>
  <c r="P8" i="1"/>
  <c r="Q8" i="1"/>
  <c r="R8" i="1"/>
  <c r="AB8" i="1" s="1"/>
  <c r="P9" i="1"/>
  <c r="Q9" i="1"/>
  <c r="AA9" i="1" s="1"/>
  <c r="R9" i="1"/>
  <c r="AB9" i="1" s="1"/>
  <c r="P10" i="1"/>
  <c r="Q10" i="1"/>
  <c r="R10" i="1"/>
  <c r="AB10" i="1" s="1"/>
  <c r="P11" i="1"/>
  <c r="Q11" i="1"/>
  <c r="R11" i="1"/>
  <c r="P12" i="1"/>
  <c r="Z12" i="1" s="1"/>
  <c r="Q12" i="1"/>
  <c r="R12" i="1"/>
  <c r="AB12" i="1" s="1"/>
  <c r="P13" i="1"/>
  <c r="Q13" i="1"/>
  <c r="AA13" i="1" s="1"/>
  <c r="R13" i="1"/>
  <c r="AB13" i="1" s="1"/>
  <c r="P14" i="1"/>
  <c r="Q14" i="1"/>
  <c r="R14" i="1"/>
  <c r="AB14" i="1" s="1"/>
  <c r="P15" i="1"/>
  <c r="Q15" i="1"/>
  <c r="R15" i="1"/>
  <c r="P16" i="1"/>
  <c r="Q16" i="1"/>
  <c r="R16" i="1"/>
  <c r="AB16" i="1" s="1"/>
  <c r="P17" i="1"/>
  <c r="Q17" i="1"/>
  <c r="AA17" i="1" s="1"/>
  <c r="R17" i="1"/>
  <c r="AB17" i="1" s="1"/>
  <c r="P18" i="1"/>
  <c r="Q18" i="1"/>
  <c r="R18" i="1"/>
  <c r="AB18" i="1" s="1"/>
  <c r="P19" i="1"/>
  <c r="Q19" i="1"/>
  <c r="R19" i="1"/>
  <c r="P20" i="1"/>
  <c r="Z20" i="1" s="1"/>
  <c r="Q20" i="1"/>
  <c r="R20" i="1"/>
  <c r="O20" i="1"/>
  <c r="O19" i="1"/>
  <c r="Y19" i="1" s="1"/>
  <c r="O18" i="1"/>
  <c r="Y18" i="1" s="1"/>
  <c r="O17" i="1"/>
  <c r="O16" i="1"/>
  <c r="O15" i="1"/>
  <c r="Y15" i="1" s="1"/>
  <c r="O14" i="1"/>
  <c r="Y14" i="1" s="1"/>
  <c r="O13" i="1"/>
  <c r="O12" i="1"/>
  <c r="O11" i="1"/>
  <c r="Y11" i="1" s="1"/>
  <c r="O10" i="1"/>
  <c r="Y10" i="1" s="1"/>
  <c r="O9" i="1"/>
  <c r="O8" i="1"/>
  <c r="O7" i="1"/>
  <c r="Y7" i="1" s="1"/>
  <c r="O6" i="1"/>
  <c r="Y6" i="1" s="1"/>
  <c r="O5" i="1"/>
  <c r="O4" i="1"/>
  <c r="N5" i="1"/>
  <c r="X5" i="1" s="1"/>
  <c r="N6" i="1"/>
  <c r="X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4" i="1"/>
  <c r="V4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20" i="1"/>
  <c r="V20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I18" i="1"/>
  <c r="S18" i="1" s="1"/>
  <c r="I19" i="1"/>
  <c r="S19" i="1" s="1"/>
  <c r="I20" i="1"/>
  <c r="S20" i="1" s="1"/>
  <c r="I4" i="1"/>
  <c r="S4" i="1" s="1"/>
  <c r="D24" i="1"/>
  <c r="D23" i="1"/>
  <c r="D22" i="1"/>
  <c r="C24" i="1"/>
  <c r="C23" i="1"/>
  <c r="C22" i="1"/>
  <c r="X18" i="1" l="1"/>
  <c r="X10" i="1"/>
  <c r="Z19" i="1"/>
  <c r="Z15" i="1"/>
  <c r="AB5" i="1"/>
  <c r="X13" i="1"/>
  <c r="AB6" i="1"/>
  <c r="AA20" i="1"/>
  <c r="AA16" i="1"/>
  <c r="AA12" i="1"/>
  <c r="AA8" i="1"/>
  <c r="AA4" i="1"/>
  <c r="X20" i="1"/>
  <c r="X16" i="1"/>
  <c r="X12" i="1"/>
  <c r="X8" i="1"/>
  <c r="Y4" i="1"/>
  <c r="Y8" i="1"/>
  <c r="Y12" i="1"/>
  <c r="Y16" i="1"/>
  <c r="Y20" i="1"/>
  <c r="AB19" i="1"/>
  <c r="AA18" i="1"/>
  <c r="Z17" i="1"/>
  <c r="AB15" i="1"/>
  <c r="AA14" i="1"/>
  <c r="Z13" i="1"/>
  <c r="AB11" i="1"/>
  <c r="AA10" i="1"/>
  <c r="Z9" i="1"/>
  <c r="AB7" i="1"/>
  <c r="AA6" i="1"/>
  <c r="Z5" i="1"/>
  <c r="X14" i="1"/>
  <c r="Z11" i="1"/>
  <c r="X19" i="1"/>
  <c r="X15" i="1"/>
  <c r="X11" i="1"/>
  <c r="X7" i="1"/>
  <c r="Y5" i="1"/>
  <c r="Y9" i="1"/>
  <c r="Y13" i="1"/>
  <c r="Y17" i="1"/>
  <c r="AA19" i="1"/>
  <c r="Z18" i="1"/>
  <c r="AA15" i="1"/>
  <c r="Z14" i="1"/>
  <c r="AA11" i="1"/>
  <c r="Z10" i="1"/>
  <c r="Z6" i="1"/>
  <c r="AB4" i="1"/>
  <c r="S17" i="1"/>
  <c r="X17" i="1" s="1"/>
  <c r="S9" i="1"/>
  <c r="X9" i="1" s="1"/>
  <c r="N25" i="1"/>
  <c r="N24" i="1"/>
  <c r="N23" i="1"/>
  <c r="N22" i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<sst xmlns="http://schemas.openxmlformats.org/spreadsheetml/2006/main" count="48" uniqueCount="48">
  <si>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</si>
  <si>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</si>
  <si>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>First Name</t>
  </si>
  <si>
    <t>Hourly Wage</t>
  </si>
  <si>
    <t>Hours worked</t>
  </si>
  <si>
    <t>Pay</t>
  </si>
  <si>
    <t>Kerm</t>
  </si>
  <si>
    <t>Howard</t>
  </si>
  <si>
    <t>O'Donnald</t>
  </si>
  <si>
    <t>Hernandez</t>
  </si>
  <si>
    <t>Smith</t>
  </si>
  <si>
    <t>Baker</t>
  </si>
  <si>
    <t>Velinda</t>
  </si>
  <si>
    <t>Camehan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</si>
  <si>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</si>
  <si>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</si>
  <si>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</si>
  <si>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</si>
  <si>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</si>
  <si>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</si>
  <si>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</si>
  <si>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</si>
  <si>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</si>
  <si>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</si>
  <si>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</si>
  <si>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</si>
  <si>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</si>
  <si>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</si>
  <si>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</si>
  <si>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</si>
  <si>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</si>
  <si>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</si>
  <si>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</si>
  <si>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</si>
  <si>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</si>
  <si>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</si>
  <si>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</si>
  <si>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</si>
  <si>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</si>
  <si>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</si>
  <si>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</si>
  <si>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</si>
  <si>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</si>
  <si>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</si>
  <si>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Overtime Hours</t>
  </si>
  <si>
    <t>Overtime Bonus</t>
  </si>
  <si>
    <t>Total Pay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</si>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</sst>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&quot;€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64" fontId="0" fillId="0" borderId="0" xfId="0" applyNumberFormat="1"/>
    <xf numFmtId="44" fontId="0" fillId="0" borderId="0" xfId="0" applyNumberFormat="1"/>
    <xf numFmtId="43" fontId="0" fillId="0" borderId="0" xfId="1" applyFont="1"/>
    <xf numFmtId="164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quotePrefix="1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34A8-355A-4D10-9C5D-63A8A17EB9CA}">
  <dimension ref="A1:AD25"/>
  <sheetViews>
    <sheetView tabSelected="1" topLeftCell="P3" zoomScale="80" zoomScaleNormal="80" workbookViewId="0">
      <selection activeCell="AC27" sqref="AC27"/>
    </sheetView>
  </sheetViews>
  <sheetFormatPr defaultRowHeight="15" x14ac:dyDescent="0.25"/>
  <cols>
    <col min="1" max="1" width="14.85546875" customWidth="1"/>
    <col min="2" max="2" width="12.28515625" customWidth="1"/>
    <col min="3" max="3" width="12.42578125" customWidth="1"/>
    <col min="4" max="13" width="14.7109375" customWidth="1"/>
    <col min="14" max="14" width="15.140625" customWidth="1"/>
    <col min="15" max="18" width="10.7109375" customWidth="1"/>
    <col min="19" max="23" width="18.140625" customWidth="1"/>
    <col min="24" max="28" width="14.7109375" customWidth="1"/>
    <col min="29" max="29" width="18.28515625" customWidth="1"/>
    <col min="30" max="30" width="14.7109375" customWidth="1"/>
  </cols>
  <sheetData>
    <row r="1" spans="1:30" x14ac:dyDescent="0.25">
      <c r="A1" t="s">
        <v>0</v>
      </c>
    </row>
    <row r="2" spans="1:30" x14ac:dyDescent="0.25">
      <c r="D2" t="s">
        <v>4</v>
      </c>
      <c r="I2" t="s">
        <v>44</v>
      </c>
      <c r="N2" t="s">
        <v>5</v>
      </c>
      <c r="S2" t="s">
        <v>45</v>
      </c>
      <c r="X2" t="s">
        <v>46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6">
        <v>45658</v>
      </c>
      <c r="E3" s="6">
        <f>D3+7</f>
        <v>45665</v>
      </c>
      <c r="F3" s="6">
        <f t="shared" ref="F3:H3" si="0">E3+7</f>
        <v>45672</v>
      </c>
      <c r="G3" s="6">
        <f t="shared" si="0"/>
        <v>45679</v>
      </c>
      <c r="H3" s="6">
        <f t="shared" si="0"/>
        <v>45686</v>
      </c>
      <c r="I3" s="8">
        <v>45658</v>
      </c>
      <c r="J3" s="8">
        <f>I3+7</f>
        <v>45665</v>
      </c>
      <c r="K3" s="8">
        <f t="shared" ref="K3:M3" si="1">J3+7</f>
        <v>45672</v>
      </c>
      <c r="L3" s="8">
        <f t="shared" si="1"/>
        <v>45679</v>
      </c>
      <c r="M3" s="8">
        <f t="shared" si="1"/>
        <v>45686</v>
      </c>
      <c r="N3" s="10">
        <v>45658</v>
      </c>
      <c r="O3" s="10">
        <f>N3+7</f>
        <v>45665</v>
      </c>
      <c r="P3" s="10">
        <f t="shared" ref="P3:R3" si="2">O3+7</f>
        <v>45672</v>
      </c>
      <c r="Q3" s="10">
        <f t="shared" si="2"/>
        <v>45679</v>
      </c>
      <c r="R3" s="10">
        <f t="shared" si="2"/>
        <v>45686</v>
      </c>
      <c r="S3" s="12">
        <v>45658</v>
      </c>
      <c r="T3" s="12">
        <f>S3+7</f>
        <v>45665</v>
      </c>
      <c r="U3" s="12">
        <f t="shared" ref="U3:W3" si="3">T3+7</f>
        <v>45672</v>
      </c>
      <c r="V3" s="12">
        <f t="shared" si="3"/>
        <v>45679</v>
      </c>
      <c r="W3" s="12">
        <f t="shared" si="3"/>
        <v>45686</v>
      </c>
      <c r="X3" s="1">
        <v>45658</v>
      </c>
      <c r="Y3" s="1">
        <f>X3+7</f>
        <v>45665</v>
      </c>
      <c r="Z3" s="1">
        <f t="shared" ref="Z3:AB3" si="4">Y3+7</f>
        <v>45672</v>
      </c>
      <c r="AA3" s="1">
        <f t="shared" si="4"/>
        <v>45679</v>
      </c>
      <c r="AB3" s="1">
        <f t="shared" si="4"/>
        <v>45686</v>
      </c>
      <c r="AC3" s="1"/>
      <c r="AD3" s="1"/>
    </row>
    <row r="4" spans="1:30" x14ac:dyDescent="0.25">
      <c r="A4" t="s">
        <v>6</v>
      </c>
      <c r="B4" t="s">
        <v>23</v>
      </c>
      <c r="C4" s="3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9">
        <f t="shared" ref="I4:I20" si="5">IF(D4&gt;40,D4-40,0)</f>
        <v>1</v>
      </c>
      <c r="J4" s="9">
        <f t="shared" ref="J4:J20" si="6">IF(E4&gt;40,E4-40,0)</f>
        <v>2</v>
      </c>
      <c r="K4" s="9">
        <f t="shared" ref="K4:K20" si="7">IF(F4&gt;40,F4-40,0)</f>
        <v>0</v>
      </c>
      <c r="L4" s="9">
        <f t="shared" ref="L4:L20" si="8">IF(G4&gt;40,G4-40,0)</f>
        <v>0</v>
      </c>
      <c r="M4" s="9">
        <f t="shared" ref="M4:M20" si="9">IF(H4&gt;40,H4-40,0)</f>
        <v>6</v>
      </c>
      <c r="N4" s="11">
        <f>$C4*D4</f>
        <v>651.9</v>
      </c>
      <c r="O4" s="11">
        <f>$C4*E4</f>
        <v>667.80000000000007</v>
      </c>
      <c r="P4" s="11">
        <f t="shared" ref="P4:R19" si="10">$C4*F4</f>
        <v>620.1</v>
      </c>
      <c r="Q4" s="11">
        <f t="shared" si="10"/>
        <v>477</v>
      </c>
      <c r="R4" s="11">
        <f t="shared" si="10"/>
        <v>731.4</v>
      </c>
      <c r="S4" s="13">
        <f>0.5*$C4*I4</f>
        <v>7.95</v>
      </c>
      <c r="T4" s="13">
        <f t="shared" ref="T4:W19" si="11">0.5*$C4*J4</f>
        <v>15.9</v>
      </c>
      <c r="U4" s="13">
        <f t="shared" si="11"/>
        <v>0</v>
      </c>
      <c r="V4" s="13">
        <f t="shared" si="11"/>
        <v>0</v>
      </c>
      <c r="W4" s="13">
        <f t="shared" si="11"/>
        <v>47.7</v>
      </c>
      <c r="X4" s="3">
        <f>N4+S4</f>
        <v>659.85</v>
      </c>
      <c r="Y4" s="3">
        <f>O4+T4</f>
        <v>683.7</v>
      </c>
      <c r="Z4" s="3">
        <f t="shared" ref="Z4:AB18" si="12">P4+U4</f>
        <v>620.1</v>
      </c>
      <c r="AA4" s="3">
        <f t="shared" si="12"/>
        <v>477</v>
      </c>
      <c r="AB4" s="3">
        <f t="shared" si="12"/>
        <v>779.1</v>
      </c>
      <c r="AC4" s="3"/>
      <c r="AD4" s="3">
        <f>SUM(X4,Y4,Z4,AA4,AB4,)</f>
        <v>3219.75</v>
      </c>
    </row>
    <row r="5" spans="1:30" x14ac:dyDescent="0.25">
      <c r="A5" t="s">
        <v>7</v>
      </c>
      <c r="B5" t="s">
        <v>24</v>
      </c>
      <c r="C5" s="3">
        <v>10</v>
      </c>
      <c r="D5" s="7">
        <v>42</v>
      </c>
      <c r="E5" s="7">
        <v>41</v>
      </c>
      <c r="F5" s="7">
        <v>41</v>
      </c>
      <c r="G5" s="7">
        <v>40</v>
      </c>
      <c r="H5" s="7">
        <v>38</v>
      </c>
      <c r="I5" s="9">
        <f t="shared" si="5"/>
        <v>2</v>
      </c>
      <c r="J5" s="9">
        <f t="shared" si="6"/>
        <v>1</v>
      </c>
      <c r="K5" s="9">
        <f t="shared" si="7"/>
        <v>1</v>
      </c>
      <c r="L5" s="9">
        <f t="shared" si="8"/>
        <v>0</v>
      </c>
      <c r="M5" s="9">
        <f t="shared" si="9"/>
        <v>0</v>
      </c>
      <c r="N5" s="11">
        <f t="shared" ref="N5:O20" si="13">$C5*D5</f>
        <v>420</v>
      </c>
      <c r="O5" s="11">
        <f t="shared" si="13"/>
        <v>410</v>
      </c>
      <c r="P5" s="11">
        <f t="shared" si="10"/>
        <v>410</v>
      </c>
      <c r="Q5" s="11">
        <f t="shared" si="10"/>
        <v>400</v>
      </c>
      <c r="R5" s="11">
        <f t="shared" si="10"/>
        <v>380</v>
      </c>
      <c r="S5" s="13">
        <f t="shared" ref="S5:S20" si="14">0.5*$C5*I5</f>
        <v>10</v>
      </c>
      <c r="T5" s="13">
        <f t="shared" si="11"/>
        <v>5</v>
      </c>
      <c r="U5" s="13">
        <f t="shared" si="11"/>
        <v>5</v>
      </c>
      <c r="V5" s="13">
        <f t="shared" si="11"/>
        <v>0</v>
      </c>
      <c r="W5" s="13">
        <f t="shared" si="11"/>
        <v>0</v>
      </c>
      <c r="X5" s="3">
        <f t="shared" ref="X5:X19" si="15">N5+S5</f>
        <v>430</v>
      </c>
      <c r="Y5" s="3">
        <f t="shared" ref="Y5:Y6" si="16">O5+T5</f>
        <v>415</v>
      </c>
      <c r="Z5" s="3">
        <f t="shared" si="12"/>
        <v>415</v>
      </c>
      <c r="AA5" s="3">
        <f t="shared" si="12"/>
        <v>400</v>
      </c>
      <c r="AB5" s="3">
        <f t="shared" si="12"/>
        <v>380</v>
      </c>
      <c r="AC5" s="3"/>
      <c r="AD5" s="3">
        <f t="shared" ref="AD5:AD20" si="17">SUM(X5,Y5,Z5,AA5,AB5,)</f>
        <v>2040</v>
      </c>
    </row>
    <row r="6" spans="1:30" x14ac:dyDescent="0.25">
      <c r="A6" t="s">
        <v>8</v>
      </c>
      <c r="B6" t="s">
        <v>25</v>
      </c>
      <c r="C6" s="3">
        <v>22.1</v>
      </c>
      <c r="D6" s="7">
        <v>49</v>
      </c>
      <c r="E6" s="7">
        <v>40</v>
      </c>
      <c r="F6" s="7">
        <v>33</v>
      </c>
      <c r="G6" s="7">
        <v>30</v>
      </c>
      <c r="H6" s="7">
        <v>44</v>
      </c>
      <c r="I6" s="9">
        <f t="shared" si="5"/>
        <v>9</v>
      </c>
      <c r="J6" s="9">
        <f t="shared" si="6"/>
        <v>0</v>
      </c>
      <c r="K6" s="9">
        <f t="shared" si="7"/>
        <v>0</v>
      </c>
      <c r="L6" s="9">
        <f t="shared" si="8"/>
        <v>0</v>
      </c>
      <c r="M6" s="9">
        <f t="shared" si="9"/>
        <v>4</v>
      </c>
      <c r="N6" s="11">
        <f t="shared" si="13"/>
        <v>1082.9000000000001</v>
      </c>
      <c r="O6" s="11">
        <f t="shared" si="13"/>
        <v>884</v>
      </c>
      <c r="P6" s="11">
        <f t="shared" si="10"/>
        <v>729.30000000000007</v>
      </c>
      <c r="Q6" s="11">
        <f t="shared" si="10"/>
        <v>663</v>
      </c>
      <c r="R6" s="11">
        <f t="shared" si="10"/>
        <v>972.40000000000009</v>
      </c>
      <c r="S6" s="13">
        <f t="shared" si="14"/>
        <v>99.45</v>
      </c>
      <c r="T6" s="13">
        <f t="shared" si="11"/>
        <v>0</v>
      </c>
      <c r="U6" s="13">
        <f t="shared" si="11"/>
        <v>0</v>
      </c>
      <c r="V6" s="13">
        <f t="shared" si="11"/>
        <v>0</v>
      </c>
      <c r="W6" s="13">
        <f t="shared" si="11"/>
        <v>44.2</v>
      </c>
      <c r="X6" s="3">
        <f t="shared" si="15"/>
        <v>1182.3500000000001</v>
      </c>
      <c r="Y6" s="3">
        <f t="shared" si="16"/>
        <v>884</v>
      </c>
      <c r="Z6" s="3">
        <f t="shared" si="12"/>
        <v>729.30000000000007</v>
      </c>
      <c r="AA6" s="3">
        <f t="shared" si="12"/>
        <v>663</v>
      </c>
      <c r="AB6" s="3">
        <f t="shared" si="12"/>
        <v>1016.6000000000001</v>
      </c>
      <c r="AC6" s="3"/>
      <c r="AD6" s="3">
        <f t="shared" si="17"/>
        <v>4475.2500000000009</v>
      </c>
    </row>
    <row r="7" spans="1:30" x14ac:dyDescent="0.25">
      <c r="A7" t="s">
        <v>9</v>
      </c>
      <c r="B7" t="s">
        <v>26</v>
      </c>
      <c r="C7" s="3">
        <v>19.100000000000001</v>
      </c>
      <c r="D7" s="7">
        <v>41</v>
      </c>
      <c r="E7" s="7">
        <v>50</v>
      </c>
      <c r="F7" s="7">
        <v>47</v>
      </c>
      <c r="G7" s="7">
        <v>40</v>
      </c>
      <c r="H7" s="7">
        <v>39</v>
      </c>
      <c r="I7" s="9">
        <f t="shared" si="5"/>
        <v>1</v>
      </c>
      <c r="J7" s="9">
        <f t="shared" si="6"/>
        <v>10</v>
      </c>
      <c r="K7" s="9">
        <f t="shared" si="7"/>
        <v>7</v>
      </c>
      <c r="L7" s="9">
        <f t="shared" si="8"/>
        <v>0</v>
      </c>
      <c r="M7" s="9">
        <f t="shared" si="9"/>
        <v>0</v>
      </c>
      <c r="N7" s="11">
        <f t="shared" si="13"/>
        <v>783.1</v>
      </c>
      <c r="O7" s="11">
        <f t="shared" si="13"/>
        <v>955.00000000000011</v>
      </c>
      <c r="P7" s="11">
        <f t="shared" si="10"/>
        <v>897.7</v>
      </c>
      <c r="Q7" s="11">
        <f t="shared" si="10"/>
        <v>764</v>
      </c>
      <c r="R7" s="11">
        <f t="shared" si="10"/>
        <v>744.90000000000009</v>
      </c>
      <c r="S7" s="13">
        <f t="shared" si="14"/>
        <v>9.5500000000000007</v>
      </c>
      <c r="T7" s="13">
        <f t="shared" si="11"/>
        <v>95.5</v>
      </c>
      <c r="U7" s="13">
        <f t="shared" si="11"/>
        <v>66.850000000000009</v>
      </c>
      <c r="V7" s="13">
        <f t="shared" si="11"/>
        <v>0</v>
      </c>
      <c r="W7" s="13">
        <f t="shared" si="11"/>
        <v>0</v>
      </c>
      <c r="X7" s="3">
        <f>N7+S7</f>
        <v>792.65</v>
      </c>
      <c r="Y7" s="3">
        <f>O7+T7</f>
        <v>1050.5</v>
      </c>
      <c r="Z7" s="3">
        <f t="shared" si="12"/>
        <v>964.55000000000007</v>
      </c>
      <c r="AA7" s="3">
        <f t="shared" si="12"/>
        <v>764</v>
      </c>
      <c r="AB7" s="3">
        <f t="shared" si="12"/>
        <v>744.90000000000009</v>
      </c>
      <c r="AC7" s="3"/>
      <c r="AD7" s="3">
        <f t="shared" si="17"/>
        <v>4316.6000000000004</v>
      </c>
    </row>
    <row r="8" spans="1:30" x14ac:dyDescent="0.25">
      <c r="A8" t="s">
        <v>10</v>
      </c>
      <c r="B8" t="s">
        <v>27</v>
      </c>
      <c r="C8" s="3">
        <v>6.9</v>
      </c>
      <c r="D8" s="7">
        <v>39</v>
      </c>
      <c r="E8" s="7">
        <v>52</v>
      </c>
      <c r="F8" s="7">
        <v>42</v>
      </c>
      <c r="G8" s="7">
        <v>40</v>
      </c>
      <c r="H8" s="7">
        <v>18</v>
      </c>
      <c r="I8" s="9">
        <f t="shared" si="5"/>
        <v>0</v>
      </c>
      <c r="J8" s="9">
        <f t="shared" si="6"/>
        <v>12</v>
      </c>
      <c r="K8" s="9">
        <f t="shared" si="7"/>
        <v>2</v>
      </c>
      <c r="L8" s="9">
        <f t="shared" si="8"/>
        <v>0</v>
      </c>
      <c r="M8" s="9">
        <f t="shared" si="9"/>
        <v>0</v>
      </c>
      <c r="N8" s="11">
        <f t="shared" si="13"/>
        <v>269.10000000000002</v>
      </c>
      <c r="O8" s="11">
        <f t="shared" si="13"/>
        <v>358.8</v>
      </c>
      <c r="P8" s="11">
        <f t="shared" si="10"/>
        <v>289.8</v>
      </c>
      <c r="Q8" s="11">
        <f t="shared" si="10"/>
        <v>276</v>
      </c>
      <c r="R8" s="11">
        <f t="shared" si="10"/>
        <v>124.2</v>
      </c>
      <c r="S8" s="13">
        <f t="shared" si="14"/>
        <v>0</v>
      </c>
      <c r="T8" s="13">
        <f t="shared" si="11"/>
        <v>41.400000000000006</v>
      </c>
      <c r="U8" s="13">
        <f t="shared" si="11"/>
        <v>6.9</v>
      </c>
      <c r="V8" s="13">
        <f t="shared" si="11"/>
        <v>0</v>
      </c>
      <c r="W8" s="13">
        <f t="shared" si="11"/>
        <v>0</v>
      </c>
      <c r="X8" s="3">
        <f t="shared" si="15"/>
        <v>269.10000000000002</v>
      </c>
      <c r="Y8" s="3">
        <f t="shared" ref="Y8:Y18" si="18">O8+T8</f>
        <v>400.20000000000005</v>
      </c>
      <c r="Z8" s="3">
        <f t="shared" si="12"/>
        <v>296.7</v>
      </c>
      <c r="AA8" s="3">
        <f t="shared" si="12"/>
        <v>276</v>
      </c>
      <c r="AB8" s="3">
        <f t="shared" si="12"/>
        <v>124.2</v>
      </c>
      <c r="AC8" s="3"/>
      <c r="AD8" s="3">
        <f t="shared" si="17"/>
        <v>1366.2</v>
      </c>
    </row>
    <row r="9" spans="1:30" x14ac:dyDescent="0.25">
      <c r="A9" t="s">
        <v>11</v>
      </c>
      <c r="B9" t="s">
        <v>28</v>
      </c>
      <c r="C9" s="3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 t="shared" si="5"/>
        <v>4</v>
      </c>
      <c r="J9" s="9">
        <f t="shared" si="6"/>
        <v>11</v>
      </c>
      <c r="K9" s="9">
        <f t="shared" si="7"/>
        <v>2</v>
      </c>
      <c r="L9" s="9">
        <f t="shared" si="8"/>
        <v>0</v>
      </c>
      <c r="M9" s="9">
        <f t="shared" si="9"/>
        <v>0</v>
      </c>
      <c r="N9" s="11">
        <f t="shared" si="13"/>
        <v>624.79999999999995</v>
      </c>
      <c r="O9" s="11">
        <f t="shared" si="13"/>
        <v>724.19999999999993</v>
      </c>
      <c r="P9" s="11">
        <f t="shared" si="10"/>
        <v>596.4</v>
      </c>
      <c r="Q9" s="11">
        <f t="shared" si="10"/>
        <v>568</v>
      </c>
      <c r="R9" s="11">
        <f t="shared" si="10"/>
        <v>284</v>
      </c>
      <c r="S9" s="13">
        <f t="shared" si="14"/>
        <v>28.4</v>
      </c>
      <c r="T9" s="13">
        <f t="shared" si="11"/>
        <v>78.099999999999994</v>
      </c>
      <c r="U9" s="13">
        <f t="shared" si="11"/>
        <v>14.2</v>
      </c>
      <c r="V9" s="13">
        <f t="shared" si="11"/>
        <v>0</v>
      </c>
      <c r="W9" s="13">
        <f t="shared" si="11"/>
        <v>0</v>
      </c>
      <c r="X9" s="3">
        <f t="shared" si="15"/>
        <v>653.19999999999993</v>
      </c>
      <c r="Y9" s="3">
        <f t="shared" si="18"/>
        <v>802.3</v>
      </c>
      <c r="Z9" s="3">
        <f t="shared" si="12"/>
        <v>610.6</v>
      </c>
      <c r="AA9" s="3">
        <f t="shared" si="12"/>
        <v>568</v>
      </c>
      <c r="AB9" s="3">
        <f t="shared" si="12"/>
        <v>284</v>
      </c>
      <c r="AC9" s="3"/>
      <c r="AD9" s="3">
        <f t="shared" si="17"/>
        <v>2918.1</v>
      </c>
    </row>
    <row r="10" spans="1:30" x14ac:dyDescent="0.25">
      <c r="A10" t="s">
        <v>12</v>
      </c>
      <c r="B10" t="s">
        <v>29</v>
      </c>
      <c r="C10" s="3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40</v>
      </c>
      <c r="I10" s="9">
        <f t="shared" si="5"/>
        <v>15</v>
      </c>
      <c r="J10" s="9">
        <f t="shared" si="6"/>
        <v>20</v>
      </c>
      <c r="K10" s="9">
        <f t="shared" si="7"/>
        <v>5</v>
      </c>
      <c r="L10" s="9">
        <f t="shared" si="8"/>
        <v>0</v>
      </c>
      <c r="M10" s="9">
        <f t="shared" si="9"/>
        <v>0</v>
      </c>
      <c r="N10" s="11">
        <f t="shared" si="13"/>
        <v>990</v>
      </c>
      <c r="O10" s="11">
        <f t="shared" si="13"/>
        <v>1080</v>
      </c>
      <c r="P10" s="11">
        <f t="shared" si="10"/>
        <v>810</v>
      </c>
      <c r="Q10" s="11">
        <f t="shared" si="10"/>
        <v>720</v>
      </c>
      <c r="R10" s="11">
        <f t="shared" si="10"/>
        <v>720</v>
      </c>
      <c r="S10" s="13">
        <f t="shared" si="14"/>
        <v>135</v>
      </c>
      <c r="T10" s="13">
        <f t="shared" si="11"/>
        <v>180</v>
      </c>
      <c r="U10" s="13">
        <f t="shared" si="11"/>
        <v>45</v>
      </c>
      <c r="V10" s="13">
        <f t="shared" si="11"/>
        <v>0</v>
      </c>
      <c r="W10" s="13">
        <f t="shared" si="11"/>
        <v>0</v>
      </c>
      <c r="X10" s="3">
        <f t="shared" si="15"/>
        <v>1125</v>
      </c>
      <c r="Y10" s="3">
        <f t="shared" si="18"/>
        <v>1260</v>
      </c>
      <c r="Z10" s="3">
        <f t="shared" si="12"/>
        <v>855</v>
      </c>
      <c r="AA10" s="3">
        <f t="shared" si="12"/>
        <v>720</v>
      </c>
      <c r="AB10" s="3">
        <f t="shared" si="12"/>
        <v>720</v>
      </c>
      <c r="AC10" s="3"/>
      <c r="AD10" s="3">
        <f t="shared" si="17"/>
        <v>4680</v>
      </c>
    </row>
    <row r="11" spans="1:30" x14ac:dyDescent="0.25">
      <c r="A11" t="s">
        <v>13</v>
      </c>
      <c r="B11" t="s">
        <v>30</v>
      </c>
      <c r="C11" s="3">
        <v>17.5</v>
      </c>
      <c r="D11" s="7">
        <v>33</v>
      </c>
      <c r="E11" s="7">
        <v>22</v>
      </c>
      <c r="F11" s="7">
        <v>54</v>
      </c>
      <c r="G11" s="7">
        <v>39</v>
      </c>
      <c r="H11" s="7">
        <v>40</v>
      </c>
      <c r="I11" s="9">
        <f t="shared" si="5"/>
        <v>0</v>
      </c>
      <c r="J11" s="9">
        <f t="shared" si="6"/>
        <v>0</v>
      </c>
      <c r="K11" s="9">
        <f t="shared" si="7"/>
        <v>14</v>
      </c>
      <c r="L11" s="9">
        <f t="shared" si="8"/>
        <v>0</v>
      </c>
      <c r="M11" s="9">
        <f t="shared" si="9"/>
        <v>0</v>
      </c>
      <c r="N11" s="11">
        <f t="shared" si="13"/>
        <v>577.5</v>
      </c>
      <c r="O11" s="11">
        <f t="shared" si="13"/>
        <v>385</v>
      </c>
      <c r="P11" s="11">
        <f t="shared" si="10"/>
        <v>945</v>
      </c>
      <c r="Q11" s="11">
        <f t="shared" si="10"/>
        <v>682.5</v>
      </c>
      <c r="R11" s="11">
        <f t="shared" si="10"/>
        <v>700</v>
      </c>
      <c r="S11" s="13">
        <f t="shared" si="14"/>
        <v>0</v>
      </c>
      <c r="T11" s="13">
        <f t="shared" si="11"/>
        <v>0</v>
      </c>
      <c r="U11" s="13">
        <f t="shared" si="11"/>
        <v>122.5</v>
      </c>
      <c r="V11" s="13">
        <f t="shared" si="11"/>
        <v>0</v>
      </c>
      <c r="W11" s="13">
        <f t="shared" si="11"/>
        <v>0</v>
      </c>
      <c r="X11" s="3">
        <f t="shared" si="15"/>
        <v>577.5</v>
      </c>
      <c r="Y11" s="3">
        <f t="shared" si="18"/>
        <v>385</v>
      </c>
      <c r="Z11" s="3">
        <f t="shared" si="12"/>
        <v>1067.5</v>
      </c>
      <c r="AA11" s="3">
        <f t="shared" si="12"/>
        <v>682.5</v>
      </c>
      <c r="AB11" s="3">
        <f t="shared" si="12"/>
        <v>700</v>
      </c>
      <c r="AC11" s="3"/>
      <c r="AD11" s="3">
        <f t="shared" si="17"/>
        <v>3412.5</v>
      </c>
    </row>
    <row r="12" spans="1:30" x14ac:dyDescent="0.25">
      <c r="A12" t="s">
        <v>14</v>
      </c>
      <c r="B12" t="s">
        <v>31</v>
      </c>
      <c r="C12" s="3">
        <v>14.7</v>
      </c>
      <c r="D12" s="7">
        <v>29</v>
      </c>
      <c r="E12" s="7">
        <v>40</v>
      </c>
      <c r="F12" s="7">
        <v>42</v>
      </c>
      <c r="G12" s="7">
        <v>42</v>
      </c>
      <c r="H12" s="7">
        <v>40</v>
      </c>
      <c r="I12" s="9">
        <f t="shared" si="5"/>
        <v>0</v>
      </c>
      <c r="J12" s="9">
        <f t="shared" si="6"/>
        <v>0</v>
      </c>
      <c r="K12" s="9">
        <f t="shared" si="7"/>
        <v>2</v>
      </c>
      <c r="L12" s="9">
        <f t="shared" si="8"/>
        <v>2</v>
      </c>
      <c r="M12" s="9">
        <f t="shared" si="9"/>
        <v>0</v>
      </c>
      <c r="N12" s="11">
        <f t="shared" si="13"/>
        <v>426.29999999999995</v>
      </c>
      <c r="O12" s="11">
        <f t="shared" si="13"/>
        <v>588</v>
      </c>
      <c r="P12" s="11">
        <f t="shared" si="10"/>
        <v>617.4</v>
      </c>
      <c r="Q12" s="11">
        <f t="shared" si="10"/>
        <v>617.4</v>
      </c>
      <c r="R12" s="11">
        <f t="shared" si="10"/>
        <v>588</v>
      </c>
      <c r="S12" s="13">
        <f t="shared" si="14"/>
        <v>0</v>
      </c>
      <c r="T12" s="13">
        <f t="shared" si="11"/>
        <v>0</v>
      </c>
      <c r="U12" s="13">
        <f t="shared" si="11"/>
        <v>14.7</v>
      </c>
      <c r="V12" s="13">
        <f t="shared" si="11"/>
        <v>14.7</v>
      </c>
      <c r="W12" s="13">
        <f t="shared" si="11"/>
        <v>0</v>
      </c>
      <c r="X12" s="3">
        <f t="shared" si="15"/>
        <v>426.29999999999995</v>
      </c>
      <c r="Y12" s="3">
        <f t="shared" si="18"/>
        <v>588</v>
      </c>
      <c r="Z12" s="3">
        <f t="shared" si="12"/>
        <v>632.1</v>
      </c>
      <c r="AA12" s="3">
        <f t="shared" si="12"/>
        <v>632.1</v>
      </c>
      <c r="AB12" s="3">
        <f t="shared" si="12"/>
        <v>588</v>
      </c>
      <c r="AC12" s="3"/>
      <c r="AD12" s="3">
        <f t="shared" si="17"/>
        <v>2866.5</v>
      </c>
    </row>
    <row r="13" spans="1:30" x14ac:dyDescent="0.25">
      <c r="A13" t="s">
        <v>15</v>
      </c>
      <c r="B13" t="s">
        <v>32</v>
      </c>
      <c r="C13" s="3">
        <v>13.9</v>
      </c>
      <c r="D13" s="7">
        <v>40</v>
      </c>
      <c r="E13" s="7">
        <v>40</v>
      </c>
      <c r="F13" s="7">
        <v>40</v>
      </c>
      <c r="G13" s="7">
        <v>42</v>
      </c>
      <c r="H13" s="7">
        <v>40</v>
      </c>
      <c r="I13" s="9">
        <f t="shared" si="5"/>
        <v>0</v>
      </c>
      <c r="J13" s="9">
        <f t="shared" si="6"/>
        <v>0</v>
      </c>
      <c r="K13" s="9">
        <f t="shared" si="7"/>
        <v>0</v>
      </c>
      <c r="L13" s="9">
        <f t="shared" si="8"/>
        <v>2</v>
      </c>
      <c r="M13" s="9">
        <f t="shared" si="9"/>
        <v>0</v>
      </c>
      <c r="N13" s="11">
        <f t="shared" si="13"/>
        <v>556</v>
      </c>
      <c r="O13" s="11">
        <f t="shared" si="13"/>
        <v>556</v>
      </c>
      <c r="P13" s="11">
        <f t="shared" si="10"/>
        <v>556</v>
      </c>
      <c r="Q13" s="11">
        <f t="shared" si="10"/>
        <v>583.80000000000007</v>
      </c>
      <c r="R13" s="11">
        <f t="shared" si="10"/>
        <v>556</v>
      </c>
      <c r="S13" s="13">
        <f t="shared" si="14"/>
        <v>0</v>
      </c>
      <c r="T13" s="13">
        <f t="shared" si="11"/>
        <v>0</v>
      </c>
      <c r="U13" s="13">
        <f t="shared" si="11"/>
        <v>0</v>
      </c>
      <c r="V13" s="13">
        <f t="shared" si="11"/>
        <v>13.9</v>
      </c>
      <c r="W13" s="13">
        <f t="shared" si="11"/>
        <v>0</v>
      </c>
      <c r="X13" s="3">
        <f t="shared" si="15"/>
        <v>556</v>
      </c>
      <c r="Y13" s="3">
        <f t="shared" si="18"/>
        <v>556</v>
      </c>
      <c r="Z13" s="3">
        <f t="shared" si="12"/>
        <v>556</v>
      </c>
      <c r="AA13" s="3">
        <f t="shared" si="12"/>
        <v>597.70000000000005</v>
      </c>
      <c r="AB13" s="3">
        <f t="shared" si="12"/>
        <v>556</v>
      </c>
      <c r="AC13" s="3"/>
      <c r="AD13" s="3">
        <f t="shared" si="17"/>
        <v>2821.7</v>
      </c>
    </row>
    <row r="14" spans="1:30" x14ac:dyDescent="0.25">
      <c r="A14" t="s">
        <v>16</v>
      </c>
      <c r="B14" t="s">
        <v>33</v>
      </c>
      <c r="C14" s="3">
        <v>11.2</v>
      </c>
      <c r="D14" s="7">
        <v>40</v>
      </c>
      <c r="E14" s="7">
        <v>40</v>
      </c>
      <c r="F14" s="7">
        <v>40</v>
      </c>
      <c r="G14" s="7">
        <v>41</v>
      </c>
      <c r="H14" s="7">
        <v>40</v>
      </c>
      <c r="I14" s="9">
        <f t="shared" si="5"/>
        <v>0</v>
      </c>
      <c r="J14" s="9">
        <f t="shared" si="6"/>
        <v>0</v>
      </c>
      <c r="K14" s="9">
        <f t="shared" si="7"/>
        <v>0</v>
      </c>
      <c r="L14" s="9">
        <f t="shared" si="8"/>
        <v>1</v>
      </c>
      <c r="M14" s="9">
        <f t="shared" si="9"/>
        <v>0</v>
      </c>
      <c r="N14" s="11">
        <f t="shared" si="13"/>
        <v>448</v>
      </c>
      <c r="O14" s="11">
        <f t="shared" si="13"/>
        <v>448</v>
      </c>
      <c r="P14" s="11">
        <f t="shared" si="10"/>
        <v>448</v>
      </c>
      <c r="Q14" s="11">
        <f t="shared" si="10"/>
        <v>459.2</v>
      </c>
      <c r="R14" s="11">
        <f t="shared" si="10"/>
        <v>448</v>
      </c>
      <c r="S14" s="13">
        <f t="shared" si="14"/>
        <v>0</v>
      </c>
      <c r="T14" s="13">
        <f t="shared" si="11"/>
        <v>0</v>
      </c>
      <c r="U14" s="13">
        <f t="shared" si="11"/>
        <v>0</v>
      </c>
      <c r="V14" s="13">
        <f t="shared" si="11"/>
        <v>5.6</v>
      </c>
      <c r="W14" s="13">
        <f t="shared" si="11"/>
        <v>0</v>
      </c>
      <c r="X14" s="3">
        <f t="shared" si="15"/>
        <v>448</v>
      </c>
      <c r="Y14" s="3">
        <f t="shared" si="18"/>
        <v>448</v>
      </c>
      <c r="Z14" s="3">
        <f t="shared" si="12"/>
        <v>448</v>
      </c>
      <c r="AA14" s="3">
        <f t="shared" si="12"/>
        <v>464.8</v>
      </c>
      <c r="AB14" s="3">
        <f t="shared" si="12"/>
        <v>448</v>
      </c>
      <c r="AC14" s="3"/>
      <c r="AD14" s="3">
        <f t="shared" si="17"/>
        <v>2256.8000000000002</v>
      </c>
    </row>
    <row r="15" spans="1:30" x14ac:dyDescent="0.25">
      <c r="A15" t="s">
        <v>17</v>
      </c>
      <c r="B15" t="s">
        <v>34</v>
      </c>
      <c r="C15" s="3">
        <v>10.1</v>
      </c>
      <c r="D15" s="7">
        <v>40</v>
      </c>
      <c r="E15" s="7">
        <v>42</v>
      </c>
      <c r="F15" s="7">
        <v>40</v>
      </c>
      <c r="G15" s="7">
        <v>41</v>
      </c>
      <c r="H15" s="7">
        <v>40</v>
      </c>
      <c r="I15" s="9">
        <f t="shared" si="5"/>
        <v>0</v>
      </c>
      <c r="J15" s="9">
        <f t="shared" si="6"/>
        <v>2</v>
      </c>
      <c r="K15" s="9">
        <f t="shared" si="7"/>
        <v>0</v>
      </c>
      <c r="L15" s="9">
        <f t="shared" si="8"/>
        <v>1</v>
      </c>
      <c r="M15" s="9">
        <f t="shared" si="9"/>
        <v>0</v>
      </c>
      <c r="N15" s="11">
        <f t="shared" si="13"/>
        <v>404</v>
      </c>
      <c r="O15" s="11">
        <f t="shared" si="13"/>
        <v>424.2</v>
      </c>
      <c r="P15" s="11">
        <f t="shared" si="10"/>
        <v>404</v>
      </c>
      <c r="Q15" s="11">
        <f t="shared" si="10"/>
        <v>414.09999999999997</v>
      </c>
      <c r="R15" s="11">
        <f t="shared" si="10"/>
        <v>404</v>
      </c>
      <c r="S15" s="13">
        <f t="shared" si="14"/>
        <v>0</v>
      </c>
      <c r="T15" s="13">
        <f t="shared" si="11"/>
        <v>10.1</v>
      </c>
      <c r="U15" s="13">
        <f t="shared" si="11"/>
        <v>0</v>
      </c>
      <c r="V15" s="13">
        <f t="shared" si="11"/>
        <v>5.05</v>
      </c>
      <c r="W15" s="13">
        <f t="shared" si="11"/>
        <v>0</v>
      </c>
      <c r="X15" s="3">
        <f t="shared" si="15"/>
        <v>404</v>
      </c>
      <c r="Y15" s="3">
        <f t="shared" si="18"/>
        <v>434.3</v>
      </c>
      <c r="Z15" s="3">
        <f t="shared" si="12"/>
        <v>404</v>
      </c>
      <c r="AA15" s="3">
        <f t="shared" si="12"/>
        <v>419.15</v>
      </c>
      <c r="AB15" s="3">
        <f t="shared" si="12"/>
        <v>404</v>
      </c>
      <c r="AC15" s="3"/>
      <c r="AD15" s="3">
        <f t="shared" si="17"/>
        <v>2065.4499999999998</v>
      </c>
    </row>
    <row r="16" spans="1:30" x14ac:dyDescent="0.25">
      <c r="A16" t="s">
        <v>18</v>
      </c>
      <c r="B16" t="s">
        <v>35</v>
      </c>
      <c r="C16" s="3">
        <v>9</v>
      </c>
      <c r="D16" s="7">
        <v>42</v>
      </c>
      <c r="E16" s="7">
        <v>40</v>
      </c>
      <c r="F16" s="7">
        <v>42</v>
      </c>
      <c r="G16" s="7">
        <v>40</v>
      </c>
      <c r="H16" s="7">
        <v>40</v>
      </c>
      <c r="I16" s="9">
        <f t="shared" si="5"/>
        <v>2</v>
      </c>
      <c r="J16" s="9">
        <f t="shared" si="6"/>
        <v>0</v>
      </c>
      <c r="K16" s="9">
        <f t="shared" si="7"/>
        <v>2</v>
      </c>
      <c r="L16" s="9">
        <f t="shared" si="8"/>
        <v>0</v>
      </c>
      <c r="M16" s="9">
        <f t="shared" si="9"/>
        <v>0</v>
      </c>
      <c r="N16" s="11">
        <f t="shared" si="13"/>
        <v>378</v>
      </c>
      <c r="O16" s="11">
        <f t="shared" si="13"/>
        <v>360</v>
      </c>
      <c r="P16" s="11">
        <f t="shared" si="10"/>
        <v>378</v>
      </c>
      <c r="Q16" s="11">
        <f t="shared" si="10"/>
        <v>360</v>
      </c>
      <c r="R16" s="11">
        <f t="shared" si="10"/>
        <v>360</v>
      </c>
      <c r="S16" s="13">
        <f t="shared" si="14"/>
        <v>9</v>
      </c>
      <c r="T16" s="13">
        <f t="shared" si="11"/>
        <v>0</v>
      </c>
      <c r="U16" s="13">
        <f t="shared" si="11"/>
        <v>9</v>
      </c>
      <c r="V16" s="13">
        <f t="shared" si="11"/>
        <v>0</v>
      </c>
      <c r="W16" s="13">
        <f t="shared" si="11"/>
        <v>0</v>
      </c>
      <c r="X16" s="3">
        <f t="shared" si="15"/>
        <v>387</v>
      </c>
      <c r="Y16" s="3">
        <f t="shared" si="18"/>
        <v>360</v>
      </c>
      <c r="Z16" s="3">
        <f t="shared" si="12"/>
        <v>387</v>
      </c>
      <c r="AA16" s="3">
        <f t="shared" si="12"/>
        <v>360</v>
      </c>
      <c r="AB16" s="3">
        <f t="shared" si="12"/>
        <v>360</v>
      </c>
      <c r="AC16" s="3"/>
      <c r="AD16" s="3">
        <f t="shared" si="17"/>
        <v>1854</v>
      </c>
    </row>
    <row r="17" spans="1:30" x14ac:dyDescent="0.25">
      <c r="A17" t="s">
        <v>19</v>
      </c>
      <c r="B17" t="s">
        <v>36</v>
      </c>
      <c r="C17" s="3">
        <v>8.44</v>
      </c>
      <c r="D17" s="7">
        <v>40</v>
      </c>
      <c r="E17" s="7">
        <v>41</v>
      </c>
      <c r="F17" s="7">
        <v>43</v>
      </c>
      <c r="G17" s="7">
        <v>39</v>
      </c>
      <c r="H17" s="7">
        <v>40</v>
      </c>
      <c r="I17" s="9">
        <f t="shared" si="5"/>
        <v>0</v>
      </c>
      <c r="J17" s="9">
        <f t="shared" si="6"/>
        <v>1</v>
      </c>
      <c r="K17" s="9">
        <f t="shared" si="7"/>
        <v>3</v>
      </c>
      <c r="L17" s="9">
        <f t="shared" si="8"/>
        <v>0</v>
      </c>
      <c r="M17" s="9">
        <f t="shared" si="9"/>
        <v>0</v>
      </c>
      <c r="N17" s="11">
        <f t="shared" si="13"/>
        <v>337.59999999999997</v>
      </c>
      <c r="O17" s="11">
        <f t="shared" si="13"/>
        <v>346.03999999999996</v>
      </c>
      <c r="P17" s="11">
        <f t="shared" si="10"/>
        <v>362.91999999999996</v>
      </c>
      <c r="Q17" s="11">
        <f t="shared" si="10"/>
        <v>329.15999999999997</v>
      </c>
      <c r="R17" s="11">
        <f t="shared" si="10"/>
        <v>337.59999999999997</v>
      </c>
      <c r="S17" s="13">
        <f t="shared" si="14"/>
        <v>0</v>
      </c>
      <c r="T17" s="13">
        <f t="shared" si="11"/>
        <v>4.22</v>
      </c>
      <c r="U17" s="13">
        <f t="shared" si="11"/>
        <v>12.66</v>
      </c>
      <c r="V17" s="13">
        <f t="shared" si="11"/>
        <v>0</v>
      </c>
      <c r="W17" s="13">
        <f t="shared" si="11"/>
        <v>0</v>
      </c>
      <c r="X17" s="3">
        <f t="shared" si="15"/>
        <v>337.59999999999997</v>
      </c>
      <c r="Y17" s="3">
        <f t="shared" si="18"/>
        <v>350.26</v>
      </c>
      <c r="Z17" s="3">
        <f t="shared" si="12"/>
        <v>375.58</v>
      </c>
      <c r="AA17" s="3">
        <f t="shared" si="12"/>
        <v>329.15999999999997</v>
      </c>
      <c r="AB17" s="3">
        <f t="shared" si="12"/>
        <v>337.59999999999997</v>
      </c>
      <c r="AC17" s="3"/>
      <c r="AD17" s="3">
        <f t="shared" si="17"/>
        <v>1730.1999999999998</v>
      </c>
    </row>
    <row r="18" spans="1:30" x14ac:dyDescent="0.25">
      <c r="A18" t="s">
        <v>20</v>
      </c>
      <c r="B18" t="s">
        <v>37</v>
      </c>
      <c r="C18" s="3">
        <v>14.2</v>
      </c>
      <c r="D18" s="7">
        <v>40</v>
      </c>
      <c r="E18" s="7">
        <v>39</v>
      </c>
      <c r="F18" s="7">
        <v>42</v>
      </c>
      <c r="G18" s="7">
        <v>39</v>
      </c>
      <c r="H18" s="7">
        <v>42</v>
      </c>
      <c r="I18" s="9">
        <f t="shared" si="5"/>
        <v>0</v>
      </c>
      <c r="J18" s="9">
        <f t="shared" si="6"/>
        <v>0</v>
      </c>
      <c r="K18" s="9">
        <f t="shared" si="7"/>
        <v>2</v>
      </c>
      <c r="L18" s="9">
        <f t="shared" si="8"/>
        <v>0</v>
      </c>
      <c r="M18" s="9">
        <f t="shared" si="9"/>
        <v>2</v>
      </c>
      <c r="N18" s="11">
        <f t="shared" si="13"/>
        <v>568</v>
      </c>
      <c r="O18" s="11">
        <f t="shared" si="13"/>
        <v>553.79999999999995</v>
      </c>
      <c r="P18" s="11">
        <f t="shared" si="10"/>
        <v>596.4</v>
      </c>
      <c r="Q18" s="11">
        <f t="shared" si="10"/>
        <v>553.79999999999995</v>
      </c>
      <c r="R18" s="11">
        <f t="shared" si="10"/>
        <v>596.4</v>
      </c>
      <c r="S18" s="13">
        <f t="shared" si="14"/>
        <v>0</v>
      </c>
      <c r="T18" s="13">
        <f t="shared" si="11"/>
        <v>0</v>
      </c>
      <c r="U18" s="13">
        <f t="shared" si="11"/>
        <v>14.2</v>
      </c>
      <c r="V18" s="13">
        <f t="shared" si="11"/>
        <v>0</v>
      </c>
      <c r="W18" s="13">
        <f t="shared" si="11"/>
        <v>14.2</v>
      </c>
      <c r="X18" s="3">
        <f t="shared" si="15"/>
        <v>568</v>
      </c>
      <c r="Y18" s="3">
        <f t="shared" si="18"/>
        <v>553.79999999999995</v>
      </c>
      <c r="Z18" s="3">
        <f t="shared" si="12"/>
        <v>610.6</v>
      </c>
      <c r="AA18" s="3">
        <f t="shared" si="12"/>
        <v>553.79999999999995</v>
      </c>
      <c r="AB18" s="3">
        <f t="shared" si="12"/>
        <v>610.6</v>
      </c>
      <c r="AC18" s="3"/>
      <c r="AD18" s="3">
        <f t="shared" si="17"/>
        <v>2896.7999999999997</v>
      </c>
    </row>
    <row r="19" spans="1:30" x14ac:dyDescent="0.25">
      <c r="A19" t="s">
        <v>21</v>
      </c>
      <c r="B19" t="s">
        <v>38</v>
      </c>
      <c r="C19" s="3">
        <v>45</v>
      </c>
      <c r="D19" s="7">
        <v>41</v>
      </c>
      <c r="E19" s="7">
        <v>39</v>
      </c>
      <c r="F19" s="7">
        <v>41</v>
      </c>
      <c r="G19" s="7">
        <v>28</v>
      </c>
      <c r="H19" s="7">
        <v>40</v>
      </c>
      <c r="I19" s="9">
        <f t="shared" si="5"/>
        <v>1</v>
      </c>
      <c r="J19" s="9">
        <f t="shared" si="6"/>
        <v>0</v>
      </c>
      <c r="K19" s="9">
        <f t="shared" si="7"/>
        <v>1</v>
      </c>
      <c r="L19" s="9">
        <f t="shared" si="8"/>
        <v>0</v>
      </c>
      <c r="M19" s="9">
        <f t="shared" si="9"/>
        <v>0</v>
      </c>
      <c r="N19" s="11">
        <f t="shared" si="13"/>
        <v>1845</v>
      </c>
      <c r="O19" s="11">
        <f t="shared" si="13"/>
        <v>1755</v>
      </c>
      <c r="P19" s="11">
        <f t="shared" si="10"/>
        <v>1845</v>
      </c>
      <c r="Q19" s="11">
        <f t="shared" si="10"/>
        <v>1260</v>
      </c>
      <c r="R19" s="11">
        <f t="shared" si="10"/>
        <v>1800</v>
      </c>
      <c r="S19" s="13">
        <f t="shared" si="14"/>
        <v>22.5</v>
      </c>
      <c r="T19" s="13">
        <f t="shared" si="11"/>
        <v>0</v>
      </c>
      <c r="U19" s="13">
        <f t="shared" si="11"/>
        <v>22.5</v>
      </c>
      <c r="V19" s="13">
        <f t="shared" si="11"/>
        <v>0</v>
      </c>
      <c r="W19" s="13">
        <f t="shared" si="11"/>
        <v>0</v>
      </c>
      <c r="X19" s="3">
        <f t="shared" si="15"/>
        <v>1867.5</v>
      </c>
      <c r="Y19" s="3">
        <f t="shared" ref="Y19" si="19">O19+T19</f>
        <v>1755</v>
      </c>
      <c r="Z19" s="3">
        <f t="shared" ref="Z19" si="20">P19+U19</f>
        <v>1867.5</v>
      </c>
      <c r="AA19" s="3">
        <f t="shared" ref="AA19" si="21">Q19+V19</f>
        <v>1260</v>
      </c>
      <c r="AB19" s="3">
        <f t="shared" ref="AB19" si="22">R19+W19</f>
        <v>1800</v>
      </c>
      <c r="AC19" s="3"/>
      <c r="AD19" s="3">
        <f t="shared" si="17"/>
        <v>8550</v>
      </c>
    </row>
    <row r="20" spans="1:30" x14ac:dyDescent="0.25">
      <c r="A20" t="s">
        <v>22</v>
      </c>
      <c r="B20" t="s">
        <v>39</v>
      </c>
      <c r="C20" s="3">
        <v>60</v>
      </c>
      <c r="D20" s="7">
        <v>39</v>
      </c>
      <c r="E20" s="7">
        <v>40</v>
      </c>
      <c r="F20" s="7">
        <v>39</v>
      </c>
      <c r="G20" s="7">
        <v>20</v>
      </c>
      <c r="H20" s="7">
        <v>40</v>
      </c>
      <c r="I20" s="9">
        <f t="shared" si="5"/>
        <v>0</v>
      </c>
      <c r="J20" s="9">
        <f t="shared" si="6"/>
        <v>0</v>
      </c>
      <c r="K20" s="9">
        <f t="shared" si="7"/>
        <v>0</v>
      </c>
      <c r="L20" s="9">
        <f t="shared" si="8"/>
        <v>0</v>
      </c>
      <c r="M20" s="9">
        <f t="shared" si="9"/>
        <v>0</v>
      </c>
      <c r="N20" s="11">
        <f t="shared" si="13"/>
        <v>2340</v>
      </c>
      <c r="O20" s="11">
        <f t="shared" si="13"/>
        <v>2400</v>
      </c>
      <c r="P20" s="11">
        <f t="shared" ref="P20" si="23">$C20*F20</f>
        <v>2340</v>
      </c>
      <c r="Q20" s="11">
        <f t="shared" ref="Q20" si="24">$C20*G20</f>
        <v>1200</v>
      </c>
      <c r="R20" s="11">
        <f t="shared" ref="R20" si="25">$C20*H20</f>
        <v>2400</v>
      </c>
      <c r="S20" s="13">
        <f t="shared" si="14"/>
        <v>0</v>
      </c>
      <c r="T20" s="13">
        <f t="shared" ref="T20" si="26">0.5*$C20*J20</f>
        <v>0</v>
      </c>
      <c r="U20" s="13">
        <f t="shared" ref="U20" si="27">0.5*$C20*K20</f>
        <v>0</v>
      </c>
      <c r="V20" s="13">
        <f t="shared" ref="V20" si="28">0.5*$C20*L20</f>
        <v>0</v>
      </c>
      <c r="W20" s="13">
        <f t="shared" ref="W20" si="29">0.5*$C20*M20</f>
        <v>0</v>
      </c>
      <c r="X20" s="3">
        <f t="shared" ref="X20" si="30">N20+S20</f>
        <v>2340</v>
      </c>
      <c r="Y20" s="3">
        <f t="shared" ref="Y20" si="31">O20+T20</f>
        <v>2400</v>
      </c>
      <c r="Z20" s="3">
        <f t="shared" ref="Z20" si="32">P20+U20</f>
        <v>2340</v>
      </c>
      <c r="AA20" s="3">
        <f t="shared" ref="AA20" si="33">Q20+V20</f>
        <v>1200</v>
      </c>
      <c r="AB20" s="3">
        <f t="shared" ref="AB20" si="34">R20+W20</f>
        <v>2400</v>
      </c>
      <c r="AC20" s="3"/>
      <c r="AD20" s="3">
        <f t="shared" si="17"/>
        <v>10680</v>
      </c>
    </row>
    <row r="22" spans="1:30" x14ac:dyDescent="0.25">
      <c r="A22" t="s">
        <v>40</v>
      </c>
      <c r="C22" s="3">
        <f>MAX(C4:C20)</f>
        <v>60</v>
      </c>
      <c r="D22">
        <f>MAX(D4:D20)</f>
        <v>55</v>
      </c>
      <c r="E22">
        <f t="shared" ref="E22:M22" si="35">MAX(E4:E20)</f>
        <v>60</v>
      </c>
      <c r="F22">
        <f t="shared" si="35"/>
        <v>54</v>
      </c>
      <c r="G22">
        <f t="shared" si="35"/>
        <v>42</v>
      </c>
      <c r="H22">
        <f t="shared" si="35"/>
        <v>46</v>
      </c>
      <c r="I22">
        <f t="shared" si="35"/>
        <v>15</v>
      </c>
      <c r="J22">
        <f t="shared" si="35"/>
        <v>20</v>
      </c>
      <c r="K22">
        <f t="shared" si="35"/>
        <v>14</v>
      </c>
      <c r="L22">
        <f t="shared" si="35"/>
        <v>2</v>
      </c>
      <c r="M22">
        <f t="shared" si="35"/>
        <v>6</v>
      </c>
      <c r="N22" s="2">
        <f>MAX(N4:N20)</f>
        <v>2340</v>
      </c>
      <c r="O22" s="2">
        <f t="shared" ref="O22:AD22" si="36">MAX(O4:O20)</f>
        <v>2400</v>
      </c>
      <c r="P22" s="2">
        <f t="shared" si="36"/>
        <v>2340</v>
      </c>
      <c r="Q22" s="2">
        <f t="shared" si="36"/>
        <v>1260</v>
      </c>
      <c r="R22" s="2">
        <f t="shared" si="36"/>
        <v>2400</v>
      </c>
      <c r="S22" s="2">
        <f t="shared" si="36"/>
        <v>135</v>
      </c>
      <c r="T22" s="2">
        <f t="shared" si="36"/>
        <v>180</v>
      </c>
      <c r="U22" s="2">
        <f t="shared" si="36"/>
        <v>122.5</v>
      </c>
      <c r="V22" s="2">
        <f t="shared" si="36"/>
        <v>14.7</v>
      </c>
      <c r="W22" s="2">
        <f t="shared" si="36"/>
        <v>47.7</v>
      </c>
      <c r="X22" s="2">
        <f t="shared" si="36"/>
        <v>2340</v>
      </c>
      <c r="Y22" s="2">
        <f t="shared" si="36"/>
        <v>2400</v>
      </c>
      <c r="Z22" s="2">
        <f t="shared" si="36"/>
        <v>2340</v>
      </c>
      <c r="AA22" s="2">
        <f t="shared" si="36"/>
        <v>1260</v>
      </c>
      <c r="AB22" s="2">
        <f t="shared" si="36"/>
        <v>2400</v>
      </c>
      <c r="AC22" s="2"/>
      <c r="AD22" s="2">
        <f t="shared" si="36"/>
        <v>10680</v>
      </c>
    </row>
    <row r="23" spans="1:30" x14ac:dyDescent="0.25">
      <c r="A23" t="s">
        <v>41</v>
      </c>
      <c r="C23" s="3">
        <f>MIN(C4:C20)</f>
        <v>6.9</v>
      </c>
      <c r="D23">
        <f>MIN(D4:D20)</f>
        <v>29</v>
      </c>
      <c r="E23">
        <f t="shared" ref="E23:M23" si="37">MIN(E4:E20)</f>
        <v>22</v>
      </c>
      <c r="F23">
        <f t="shared" si="37"/>
        <v>33</v>
      </c>
      <c r="G23">
        <f t="shared" si="37"/>
        <v>20</v>
      </c>
      <c r="H23">
        <f t="shared" si="37"/>
        <v>18</v>
      </c>
      <c r="I23">
        <f t="shared" si="37"/>
        <v>0</v>
      </c>
      <c r="J23">
        <f t="shared" si="37"/>
        <v>0</v>
      </c>
      <c r="K23">
        <f t="shared" si="37"/>
        <v>0</v>
      </c>
      <c r="L23">
        <f t="shared" si="37"/>
        <v>0</v>
      </c>
      <c r="M23">
        <f t="shared" si="37"/>
        <v>0</v>
      </c>
      <c r="N23" s="2">
        <f>MIN(N4:N20)</f>
        <v>269.10000000000002</v>
      </c>
      <c r="O23" s="2">
        <f t="shared" ref="O23:AD23" si="38">MIN(O4:O20)</f>
        <v>346.03999999999996</v>
      </c>
      <c r="P23" s="2">
        <f t="shared" si="38"/>
        <v>289.8</v>
      </c>
      <c r="Q23" s="2">
        <f t="shared" si="38"/>
        <v>276</v>
      </c>
      <c r="R23" s="2">
        <f t="shared" si="38"/>
        <v>124.2</v>
      </c>
      <c r="S23" s="2">
        <f t="shared" si="38"/>
        <v>0</v>
      </c>
      <c r="T23" s="2">
        <f t="shared" si="38"/>
        <v>0</v>
      </c>
      <c r="U23" s="2">
        <f t="shared" si="38"/>
        <v>0</v>
      </c>
      <c r="V23" s="2">
        <f t="shared" si="38"/>
        <v>0</v>
      </c>
      <c r="W23" s="2">
        <f t="shared" si="38"/>
        <v>0</v>
      </c>
      <c r="X23" s="2">
        <f t="shared" si="38"/>
        <v>269.10000000000002</v>
      </c>
      <c r="Y23" s="2">
        <f t="shared" si="38"/>
        <v>350.26</v>
      </c>
      <c r="Z23" s="2">
        <f t="shared" si="38"/>
        <v>296.7</v>
      </c>
      <c r="AA23" s="2">
        <f t="shared" si="38"/>
        <v>276</v>
      </c>
      <c r="AB23" s="2">
        <f t="shared" si="38"/>
        <v>124.2</v>
      </c>
      <c r="AC23" s="2"/>
      <c r="AD23" s="2">
        <f t="shared" si="38"/>
        <v>1366.2</v>
      </c>
    </row>
    <row r="24" spans="1:30" x14ac:dyDescent="0.25">
      <c r="A24" t="s">
        <v>42</v>
      </c>
      <c r="C24" s="3">
        <f>AVERAGE(C4:C20)</f>
        <v>18.249411764705883</v>
      </c>
      <c r="D24" s="4">
        <f>AVERAGE(D4:D20)</f>
        <v>40.882352941176471</v>
      </c>
      <c r="E24" s="4">
        <f t="shared" ref="E24:M24" si="39">AVERAGE(E4:E20)</f>
        <v>42.294117647058826</v>
      </c>
      <c r="F24" s="4">
        <f t="shared" si="39"/>
        <v>41.882352941176471</v>
      </c>
      <c r="G24" s="4">
        <f t="shared" si="39"/>
        <v>37.117647058823529</v>
      </c>
      <c r="H24" s="4">
        <f t="shared" si="39"/>
        <v>38.058823529411768</v>
      </c>
      <c r="I24" s="4">
        <f t="shared" si="39"/>
        <v>2.0588235294117645</v>
      </c>
      <c r="J24" s="4">
        <f t="shared" si="39"/>
        <v>3.4705882352941178</v>
      </c>
      <c r="K24" s="4">
        <f t="shared" si="39"/>
        <v>2.4117647058823528</v>
      </c>
      <c r="L24" s="4">
        <f t="shared" si="39"/>
        <v>0.35294117647058826</v>
      </c>
      <c r="M24" s="4">
        <f t="shared" si="39"/>
        <v>0.70588235294117652</v>
      </c>
      <c r="N24" s="5">
        <f>AVERAGE(N4:N20)</f>
        <v>747.1882352941177</v>
      </c>
      <c r="O24" s="5">
        <f t="shared" ref="O24:AD24" si="40">AVERAGE(O4:O20)</f>
        <v>758.57882352941181</v>
      </c>
      <c r="P24" s="5">
        <f t="shared" si="40"/>
        <v>755.64823529411763</v>
      </c>
      <c r="Q24" s="5">
        <f t="shared" si="40"/>
        <v>607.52705882352939</v>
      </c>
      <c r="R24" s="5">
        <f t="shared" si="40"/>
        <v>714.52352941176468</v>
      </c>
      <c r="S24" s="5">
        <f t="shared" si="40"/>
        <v>18.932352941176472</v>
      </c>
      <c r="T24" s="5">
        <f t="shared" si="40"/>
        <v>25.307058823529413</v>
      </c>
      <c r="U24" s="5">
        <f t="shared" si="40"/>
        <v>19.61823529411765</v>
      </c>
      <c r="V24" s="5">
        <f t="shared" si="40"/>
        <v>2.3088235294117645</v>
      </c>
      <c r="W24" s="5">
        <f t="shared" si="40"/>
        <v>6.2411764705882362</v>
      </c>
      <c r="X24" s="5">
        <f t="shared" si="40"/>
        <v>766.12058823529412</v>
      </c>
      <c r="Y24" s="5">
        <f t="shared" si="40"/>
        <v>783.88588235294117</v>
      </c>
      <c r="Z24" s="5">
        <f t="shared" si="40"/>
        <v>775.26647058823528</v>
      </c>
      <c r="AA24" s="5">
        <f t="shared" si="40"/>
        <v>609.8358823529411</v>
      </c>
      <c r="AB24" s="5">
        <f t="shared" si="40"/>
        <v>720.76470588235293</v>
      </c>
      <c r="AC24" s="5"/>
      <c r="AD24" s="5">
        <f t="shared" si="40"/>
        <v>3655.8735294117646</v>
      </c>
    </row>
    <row r="25" spans="1:30" x14ac:dyDescent="0.25">
      <c r="A25" t="s">
        <v>43</v>
      </c>
      <c r="D25">
        <f>SUM(D4:D20)</f>
        <v>695</v>
      </c>
      <c r="E25">
        <f t="shared" ref="E25:M25" si="41">SUM(E4:E20)</f>
        <v>719</v>
      </c>
      <c r="F25">
        <f t="shared" si="41"/>
        <v>712</v>
      </c>
      <c r="G25">
        <f t="shared" si="41"/>
        <v>631</v>
      </c>
      <c r="H25">
        <f t="shared" si="41"/>
        <v>647</v>
      </c>
      <c r="I25">
        <f t="shared" si="41"/>
        <v>35</v>
      </c>
      <c r="J25">
        <f t="shared" si="41"/>
        <v>59</v>
      </c>
      <c r="K25">
        <f t="shared" si="41"/>
        <v>41</v>
      </c>
      <c r="L25">
        <f t="shared" si="41"/>
        <v>6</v>
      </c>
      <c r="M25">
        <f t="shared" si="41"/>
        <v>12</v>
      </c>
      <c r="N25" s="2">
        <f>SUM(N4:N20)</f>
        <v>12702.2</v>
      </c>
      <c r="O25" s="2">
        <f t="shared" ref="O25:AD25" si="42">SUM(O4:O20)</f>
        <v>12895.84</v>
      </c>
      <c r="P25" s="2">
        <f t="shared" si="42"/>
        <v>12846.02</v>
      </c>
      <c r="Q25" s="2">
        <f t="shared" si="42"/>
        <v>10327.959999999999</v>
      </c>
      <c r="R25" s="2">
        <f t="shared" si="42"/>
        <v>12146.9</v>
      </c>
      <c r="S25" s="2">
        <f t="shared" si="42"/>
        <v>321.85000000000002</v>
      </c>
      <c r="T25" s="2">
        <f t="shared" si="42"/>
        <v>430.22</v>
      </c>
      <c r="U25" s="2">
        <f t="shared" si="42"/>
        <v>333.51000000000005</v>
      </c>
      <c r="V25" s="2">
        <f t="shared" si="42"/>
        <v>39.25</v>
      </c>
      <c r="W25" s="2">
        <f t="shared" si="42"/>
        <v>106.10000000000001</v>
      </c>
      <c r="X25" s="2">
        <f t="shared" si="42"/>
        <v>13024.05</v>
      </c>
      <c r="Y25" s="2">
        <f t="shared" si="42"/>
        <v>13326.06</v>
      </c>
      <c r="Z25" s="2">
        <f t="shared" si="42"/>
        <v>13179.53</v>
      </c>
      <c r="AA25" s="2">
        <f t="shared" si="42"/>
        <v>10367.209999999999</v>
      </c>
      <c r="AB25" s="2">
        <f t="shared" si="42"/>
        <v>12253</v>
      </c>
      <c r="AC25" s="2"/>
      <c r="AD25" s="2">
        <f t="shared" si="42"/>
        <v>62149.85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 Rees</dc:creator>
  <cp:lastModifiedBy>Eric van Rees</cp:lastModifiedBy>
  <dcterms:created xsi:type="dcterms:W3CDTF">2025-03-06T06:23:22Z</dcterms:created>
  <dcterms:modified xsi:type="dcterms:W3CDTF">2025-04-02T07:49:43Z</dcterms:modified>
</cp:coreProperties>
</file>