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pc\Documents\Frontend projects\01 FreeCodeCamp\02 Online Courses from YouTube FreeCodeCamp Channel\Excel from the Beginning\"/>
    </mc:Choice>
  </mc:AlternateContent>
  <xr:revisionPtr revIDLastSave="0" documentId="13_ncr:1_{A4485353-F2C7-479E-97C0-67E4D62A01F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Blad1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<sst xmlns="http://schemas.openxmlformats.org/spreadsheetml/2006/main" count="883" uniqueCount="60">
  <si>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</si>
  <si>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</si>
  <si>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</si>
  <si>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</si>
  <si>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</si>
  <si>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</si>
  <si>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</si>
  <si>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</si>
  <si>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</si>
  <si>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</si>
  <si>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</si>
  <si>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</si>
  <si>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</si>
  <si>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</si>
  <si>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</si>
  <si>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</si>
  <si>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</si>
  <si>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</si>
  <si>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</si>
  <si>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</si>
  <si>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</si>
  <si>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</si>
  <si>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</si>
  <si>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</si>
  <si>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</si>
  <si>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</si>
  <si>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</si>
  <si>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</si>
  <si>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</si>
  <si>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</si>
  <si>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</si>
  <si>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</si>
  <si>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</si>
  <si>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</si>
  <si>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</si>
  <si>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</si>
  <si>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</si>
  <si>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</si>
  <si>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</si>
  <si>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</si>
  <si>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</si>
  <si>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</si>
  <si>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</si>
  <si>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</si>
  <si>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</si>
  <si>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</si>
  <si>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</si>
  <si>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</si>
  <si>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</si>
  <si>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</si>
  <si>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text to columns</t>
  </si>
  <si>
    <t>if</t>
  </si>
  <si>
    <t>sumif</t>
  </si>
  <si>
    <t>sort</t>
  </si>
  <si>
    <t>filter</t>
  </si>
  <si>
    <t>pivot table</t>
  </si>
  <si>
    <t>pie chart</t>
  </si>
  <si>
    <t>Rijlabels</t>
  </si>
  <si>
    <t>Eindtotaal</t>
  </si>
  <si>
    <t>Som van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</si>
</sst>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6" fontId="0" fillId="0" borderId="0" xfId="0" applyNumberFormat="1" applyAlignment="1">
      <alignment horizontal="left" wrapText="1"/>
    </xf>
    <xf numFmtId="0" fontId="0" fillId="0" borderId="0" xfId="0" pivotButton="1"/>
  </cellXfs>
  <cellStyles count="44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Gevolgde hyperlink" xfId="17" builtinId="9" hidden="1"/>
    <cellStyle name="Gevolgde hyperlink" xfId="19" builtinId="9" hidden="1"/>
    <cellStyle name="Gevolgde hyperlink" xfId="21" builtinId="9" hidden="1"/>
    <cellStyle name="Gevolgde hyperlink" xfId="23" builtinId="9" hidden="1"/>
    <cellStyle name="Gevolgde hyperlink" xfId="25" builtinId="9" hidden="1"/>
    <cellStyle name="Gevolgde hyperlink" xfId="27" builtinId="9" hidden="1"/>
    <cellStyle name="Gevolgde hyperlink" xfId="29" builtinId="9" hidden="1"/>
    <cellStyle name="Gevolgde hyperlink" xfId="31" builtinId="9" hidden="1"/>
    <cellStyle name="Gevolgde hyperlink" xfId="33" builtinId="9" hidden="1"/>
    <cellStyle name="Gevolgde hyperlink" xfId="35" builtinId="9" hidden="1"/>
    <cellStyle name="Gevolgde hyperlink" xfId="37" builtinId="9" hidden="1"/>
    <cellStyle name="Gevolgde hyperlink" xfId="39" builtinId="9" hidden="1"/>
    <cellStyle name="Gevolgde hyperlink" xfId="41" builtinId="9" hidden="1"/>
    <cellStyle name="Gevolgde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Komma" xfId="1" builtinId="3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Sales Database.xlsx]Blad1!Draaitabel1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849F094-6CE2-4935-9400-7ED66F55DE60}" type="VALUE">
                  <a:rPr lang="en-US" b="1"/>
                  <a:pPr>
                    <a:defRPr/>
                  </a:pPr>
                  <a:t>[WAARDE]</a:t>
                </a:fld>
                <a:endParaRPr lang="es-E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DFE6F9-817B-4D4D-8D9B-FD38357873EF}" type="VALUE">
                  <a:rPr lang="en-US" b="1"/>
                  <a:pPr>
                    <a:defRPr/>
                  </a:pPr>
                  <a:t>[WAARDE]</a:t>
                </a:fld>
                <a:endParaRPr lang="es-E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Blad1!$B$3</c:f>
              <c:strCache>
                <c:ptCount val="1"/>
                <c:pt idx="0">
                  <c:v>Totaal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A33-4C42-A96D-D1A3799775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33-4C42-A96D-D1A3799775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A33-4C42-A96D-D1A3799775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33-4C42-A96D-D1A3799775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849F094-6CE2-4935-9400-7ED66F55DE60}" type="VALUE">
                      <a:rPr lang="en-US" b="1"/>
                      <a:pPr/>
                      <a:t>[WAARDE]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A33-4C42-A96D-D1A3799775B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A33-4C42-A96D-D1A3799775B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A33-4C42-A96D-D1A3799775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DFE6F9-817B-4D4D-8D9B-FD38357873EF}" type="VALUE">
                      <a:rPr lang="en-US" b="1"/>
                      <a:pPr/>
                      <a:t>[WAARDE]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A33-4C42-A96D-D1A379977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Blad1!$B$4:$B$8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3-4C42-A96D-D1A379977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</xdr:row>
      <xdr:rowOff>180975</xdr:rowOff>
    </xdr:from>
    <xdr:to>
      <xdr:col>8</xdr:col>
      <xdr:colOff>471487</xdr:colOff>
      <xdr:row>15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81B3030-3478-CCB2-D997-6A7C05997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pc" refreshedDate="45748.447840277775" createdVersion="8" refreshedVersion="8" minRefreshableVersion="3" recordCount="171" xr:uid="{8A006211-20CE-4769-A5B7-75C1B56E5707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2.9999999999999992E-2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4.9000000000000002E-2"/>
    <s v="Juan"/>
    <x v="1"/>
    <s v="CA"/>
  </r>
  <r>
    <s v="Jan"/>
    <n v="1003"/>
    <n v="2499"/>
    <s v="8 ft Hose"/>
    <n v="6.2"/>
    <n v="9.1999999999999993"/>
    <n v="2.9999999999999991"/>
    <n v="2.9999999999999992E-2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0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05"/>
    <s v="Hellen"/>
    <x v="3"/>
    <s v="NM"/>
  </r>
  <r>
    <s v="Jan"/>
    <n v="1008"/>
    <n v="2877"/>
    <s v="Net"/>
    <n v="11.4"/>
    <n v="16.3"/>
    <n v="4.9000000000000004"/>
    <n v="4.9000000000000002E-2"/>
    <s v="Doug"/>
    <x v="2"/>
    <s v="NM"/>
  </r>
  <r>
    <s v="Jan"/>
    <n v="1009"/>
    <n v="1109"/>
    <s v="Chlorine Test Kit"/>
    <n v="3"/>
    <n v="8"/>
    <n v="5"/>
    <n v="0.05"/>
    <s v="Doug"/>
    <x v="2"/>
    <s v="AZ"/>
  </r>
  <r>
    <s v="Jan"/>
    <n v="1010"/>
    <n v="2877"/>
    <s v="Net"/>
    <n v="11.4"/>
    <n v="16.3"/>
    <n v="4.9000000000000004"/>
    <n v="4.9000000000000002E-2"/>
    <s v="Juan"/>
    <x v="1"/>
    <s v="CO"/>
  </r>
  <r>
    <s v="Jan"/>
    <n v="1011"/>
    <n v="2877"/>
    <s v="Net"/>
    <n v="11.4"/>
    <n v="16.3"/>
    <n v="4.9000000000000004"/>
    <n v="4.9000000000000002E-2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03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4.9000000000000002E-2"/>
    <s v="Hellen"/>
    <x v="3"/>
    <s v="AZ"/>
  </r>
  <r>
    <s v="Jan"/>
    <n v="1016"/>
    <n v="2499"/>
    <s v="8 ft Hose"/>
    <n v="6.2"/>
    <n v="9.1999999999999993"/>
    <n v="2.9999999999999991"/>
    <n v="2.9999999999999992E-2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05"/>
    <s v="Doug"/>
    <x v="2"/>
    <s v="CA"/>
  </r>
  <r>
    <s v="Feb"/>
    <n v="1019"/>
    <n v="2499"/>
    <s v="8 ft Hose"/>
    <n v="6.2"/>
    <n v="9.1999999999999993"/>
    <n v="2.9999999999999991"/>
    <n v="2.9999999999999992E-2"/>
    <s v="Doug"/>
    <x v="2"/>
    <s v="CO"/>
  </r>
  <r>
    <s v="Feb"/>
    <n v="1020"/>
    <n v="2499"/>
    <s v="8 ft Hose"/>
    <n v="6.2"/>
    <n v="9.1999999999999993"/>
    <n v="2.9999999999999991"/>
    <n v="2.9999999999999992E-2"/>
    <s v="Doug"/>
    <x v="2"/>
    <s v="NV"/>
  </r>
  <r>
    <s v="Feb"/>
    <n v="1021"/>
    <n v="1109"/>
    <s v="Chlorine Test Kit"/>
    <n v="3"/>
    <n v="8"/>
    <n v="5"/>
    <n v="0.05"/>
    <s v="Juan"/>
    <x v="1"/>
    <s v="CO"/>
  </r>
  <r>
    <s v="Feb"/>
    <n v="1022"/>
    <n v="2877"/>
    <s v="Net"/>
    <n v="11.4"/>
    <n v="16.3"/>
    <n v="4.9000000000000004"/>
    <n v="4.9000000000000002E-2"/>
    <s v="Doug"/>
    <x v="2"/>
    <s v="UT"/>
  </r>
  <r>
    <s v="Feb"/>
    <n v="1023"/>
    <n v="1109"/>
    <s v="Chlorine Test Kit"/>
    <n v="3"/>
    <n v="8"/>
    <n v="5"/>
    <n v="0.05"/>
    <s v="Hellen"/>
    <x v="3"/>
    <s v="NM"/>
  </r>
  <r>
    <s v="Feb"/>
    <n v="1024"/>
    <n v="9212"/>
    <s v="1 Gal Muratic Acid"/>
    <n v="4"/>
    <n v="7"/>
    <n v="3"/>
    <n v="0.03"/>
    <s v="Juan"/>
    <x v="1"/>
    <s v="UT"/>
  </r>
  <r>
    <s v="Feb"/>
    <n v="1025"/>
    <n v="2877"/>
    <s v="Net"/>
    <n v="11.4"/>
    <n v="16.3"/>
    <n v="4.9000000000000004"/>
    <n v="4.9000000000000002E-2"/>
    <s v="Hellen"/>
    <x v="3"/>
    <s v="NV"/>
  </r>
  <r>
    <s v="Feb"/>
    <n v="1026"/>
    <n v="6119"/>
    <s v="Algea Killer 8 oz"/>
    <n v="9"/>
    <n v="14"/>
    <n v="5"/>
    <n v="0.05"/>
    <s v="Hellen"/>
    <x v="3"/>
    <s v="NM"/>
  </r>
  <r>
    <s v="Feb"/>
    <n v="1027"/>
    <n v="6119"/>
    <s v="Algea Killer 8 oz"/>
    <n v="9"/>
    <n v="14"/>
    <n v="5"/>
    <n v="0.0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2.9999999999999992E-2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05"/>
    <s v="Juan"/>
    <x v="1"/>
    <s v="CA"/>
  </r>
  <r>
    <s v="Feb"/>
    <n v="1032"/>
    <n v="2877"/>
    <s v="Net"/>
    <n v="11.4"/>
    <n v="16.3"/>
    <n v="4.9000000000000004"/>
    <n v="4.9000000000000002E-2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4.9000000000000002E-2"/>
    <s v="Juan"/>
    <x v="1"/>
    <s v="CO"/>
  </r>
  <r>
    <s v="Mar"/>
    <n v="1035"/>
    <n v="2499"/>
    <s v="8 ft Hose"/>
    <n v="6.2"/>
    <n v="9.1999999999999993"/>
    <n v="2.9999999999999991"/>
    <n v="2.9999999999999992E-2"/>
    <s v="Hellen"/>
    <x v="3"/>
    <s v="CA"/>
  </r>
  <r>
    <s v="Mar"/>
    <n v="1036"/>
    <n v="2499"/>
    <s v="8 ft Hose"/>
    <n v="6.2"/>
    <n v="9.1999999999999993"/>
    <n v="2.9999999999999991"/>
    <n v="2.9999999999999992E-2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2.9999999999999992E-2"/>
    <s v="Juan"/>
    <x v="1"/>
    <s v="NV"/>
  </r>
  <r>
    <s v="Mar"/>
    <n v="1039"/>
    <n v="2877"/>
    <s v="Net"/>
    <n v="11.4"/>
    <n v="16.3"/>
    <n v="4.9000000000000004"/>
    <n v="4.9000000000000002E-2"/>
    <s v="Juan"/>
    <x v="1"/>
    <s v="CA"/>
  </r>
  <r>
    <s v="Mar"/>
    <n v="1040"/>
    <n v="1109"/>
    <s v="Chlorine Test Kit"/>
    <n v="3"/>
    <n v="8"/>
    <n v="5"/>
    <n v="0.05"/>
    <s v="Juan"/>
    <x v="1"/>
    <s v="AZ"/>
  </r>
  <r>
    <s v="Mar"/>
    <n v="1041"/>
    <n v="2499"/>
    <s v="8 ft Hose"/>
    <n v="6.2"/>
    <n v="9.1999999999999993"/>
    <n v="2.9999999999999991"/>
    <n v="2.9999999999999992E-2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4.9000000000000002E-2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0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2.9999999999999992E-2"/>
    <s v="Chalie"/>
    <x v="0"/>
    <s v="CO"/>
  </r>
  <r>
    <s v="April"/>
    <n v="1050"/>
    <n v="2877"/>
    <s v="Net"/>
    <n v="11.4"/>
    <n v="16.3"/>
    <n v="4.9000000000000004"/>
    <n v="4.9000000000000002E-2"/>
    <s v="Chalie"/>
    <x v="0"/>
    <s v="AZ"/>
  </r>
  <r>
    <s v="April"/>
    <n v="1051"/>
    <n v="6119"/>
    <s v="Algea Killer 8 oz"/>
    <n v="9"/>
    <n v="14"/>
    <n v="5"/>
    <n v="0.0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05"/>
    <s v="Juan"/>
    <x v="1"/>
    <s v="NV"/>
  </r>
  <r>
    <s v="April"/>
    <n v="1056"/>
    <n v="1109"/>
    <s v="Chlorine Test Kit"/>
    <n v="3"/>
    <n v="8"/>
    <n v="5"/>
    <n v="0.05"/>
    <s v="Doug"/>
    <x v="2"/>
    <s v="CA"/>
  </r>
  <r>
    <s v="April"/>
    <n v="1057"/>
    <n v="2499"/>
    <s v="8 ft Hose"/>
    <n v="6.2"/>
    <n v="9.1999999999999993"/>
    <n v="2.9999999999999991"/>
    <n v="2.9999999999999992E-2"/>
    <s v="Juan"/>
    <x v="1"/>
    <s v="CA"/>
  </r>
  <r>
    <s v="April"/>
    <n v="1058"/>
    <n v="6119"/>
    <s v="Algea Killer 8 oz"/>
    <n v="9"/>
    <n v="14"/>
    <n v="5"/>
    <n v="0.0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05"/>
    <s v="Doug"/>
    <x v="2"/>
    <s v="NV"/>
  </r>
  <r>
    <s v="May"/>
    <n v="1061"/>
    <n v="1109"/>
    <s v="Chlorine Test Kit"/>
    <n v="3"/>
    <n v="8"/>
    <n v="5"/>
    <n v="0.05"/>
    <s v="Doug"/>
    <x v="2"/>
    <s v="NV"/>
  </r>
  <r>
    <s v="May"/>
    <n v="1062"/>
    <n v="2499"/>
    <s v="8 ft Hose"/>
    <n v="6.2"/>
    <n v="9.1999999999999993"/>
    <n v="2.9999999999999991"/>
    <n v="2.9999999999999992E-2"/>
    <s v="Chalie"/>
    <x v="0"/>
    <s v="AZ"/>
  </r>
  <r>
    <s v="May"/>
    <n v="1063"/>
    <n v="1109"/>
    <s v="Chlorine Test Kit"/>
    <n v="3"/>
    <n v="8"/>
    <n v="5"/>
    <n v="0.05"/>
    <s v="Doug"/>
    <x v="2"/>
    <s v="CA"/>
  </r>
  <r>
    <s v="May"/>
    <n v="1064"/>
    <n v="2499"/>
    <s v="8 ft Hose"/>
    <n v="6.2"/>
    <n v="9.1999999999999993"/>
    <n v="2.9999999999999991"/>
    <n v="2.9999999999999992E-2"/>
    <s v="Hellen"/>
    <x v="3"/>
    <s v="AZ"/>
  </r>
  <r>
    <s v="May"/>
    <n v="1065"/>
    <n v="2499"/>
    <s v="8 ft Hose"/>
    <n v="6.2"/>
    <n v="9.1999999999999993"/>
    <n v="2.9999999999999991"/>
    <n v="2.9999999999999992E-2"/>
    <s v="Doug"/>
    <x v="2"/>
    <s v="NM"/>
  </r>
  <r>
    <s v="May"/>
    <n v="1066"/>
    <n v="2877"/>
    <s v="Net"/>
    <n v="11.4"/>
    <n v="16.3"/>
    <n v="4.9000000000000004"/>
    <n v="4.9000000000000002E-2"/>
    <s v="Doug"/>
    <x v="2"/>
    <s v="NV"/>
  </r>
  <r>
    <s v="May"/>
    <n v="1067"/>
    <n v="2877"/>
    <s v="Net"/>
    <n v="11.4"/>
    <n v="16.3"/>
    <n v="4.9000000000000004"/>
    <n v="4.9000000000000002E-2"/>
    <s v="Doug"/>
    <x v="2"/>
    <s v="UT"/>
  </r>
  <r>
    <s v="May"/>
    <n v="1068"/>
    <n v="6119"/>
    <s v="Algea Killer 8 oz"/>
    <n v="9"/>
    <n v="14"/>
    <n v="5"/>
    <n v="0.05"/>
    <s v="Juan"/>
    <x v="1"/>
    <s v="CA"/>
  </r>
  <r>
    <s v="May"/>
    <n v="1069"/>
    <n v="1109"/>
    <s v="Chlorine Test Kit"/>
    <n v="3"/>
    <n v="8"/>
    <n v="5"/>
    <n v="0.05"/>
    <s v="Doug"/>
    <x v="2"/>
    <s v="AZ"/>
  </r>
  <r>
    <s v="May"/>
    <n v="1070"/>
    <n v="2499"/>
    <s v="8 ft Hose"/>
    <n v="6.2"/>
    <n v="9.1999999999999993"/>
    <n v="2.9999999999999991"/>
    <n v="2.9999999999999992E-2"/>
    <s v="Hellen"/>
    <x v="3"/>
    <s v="AZ"/>
  </r>
  <r>
    <s v="May"/>
    <n v="1071"/>
    <n v="1109"/>
    <s v="Chlorine Test Kit"/>
    <n v="3"/>
    <n v="8"/>
    <n v="5"/>
    <n v="0.05"/>
    <s v="Chalie"/>
    <x v="0"/>
    <s v="AZ"/>
  </r>
  <r>
    <s v="May"/>
    <n v="1072"/>
    <n v="1109"/>
    <s v="Chlorine Test Kit"/>
    <n v="3"/>
    <n v="8"/>
    <n v="5"/>
    <n v="0.0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4.9000000000000002E-2"/>
    <s v="Doug"/>
    <x v="2"/>
    <s v="AZ"/>
  </r>
  <r>
    <s v="May"/>
    <n v="1075"/>
    <n v="1109"/>
    <s v="Chlorine Test Kit"/>
    <n v="3"/>
    <n v="8"/>
    <n v="5"/>
    <n v="0.05"/>
    <s v="Hellen"/>
    <x v="3"/>
    <s v="CA"/>
  </r>
  <r>
    <s v="May"/>
    <n v="1076"/>
    <n v="1109"/>
    <s v="Chlorine Test Kit"/>
    <n v="3"/>
    <n v="8"/>
    <n v="5"/>
    <n v="0.0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4.9000000000000002E-2"/>
    <s v="Juan"/>
    <x v="1"/>
    <s v="NV"/>
  </r>
  <r>
    <s v="June"/>
    <n v="1079"/>
    <n v="2877"/>
    <s v="Net"/>
    <n v="11.4"/>
    <n v="16.3"/>
    <n v="4.9000000000000004"/>
    <n v="4.9000000000000002E-2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05"/>
    <s v="Doug"/>
    <x v="2"/>
    <s v="UT"/>
  </r>
  <r>
    <s v="June"/>
    <n v="1082"/>
    <n v="1109"/>
    <s v="Chlorine Test Kit"/>
    <n v="3"/>
    <n v="8"/>
    <n v="5"/>
    <n v="0.05"/>
    <s v="Chalie"/>
    <x v="0"/>
    <s v="CA"/>
  </r>
  <r>
    <s v="June"/>
    <n v="1083"/>
    <n v="1109"/>
    <s v="Chlorine Test Kit"/>
    <n v="3"/>
    <n v="8"/>
    <n v="5"/>
    <n v="0.05"/>
    <s v="Chalie"/>
    <x v="0"/>
    <s v="NV"/>
  </r>
  <r>
    <s v="June"/>
    <n v="1084"/>
    <n v="6119"/>
    <s v="Algea Killer 8 oz"/>
    <n v="9"/>
    <n v="14"/>
    <n v="5"/>
    <n v="0.0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05"/>
    <s v="Hellen"/>
    <x v="3"/>
    <s v="AZ"/>
  </r>
  <r>
    <s v="June"/>
    <n v="1087"/>
    <n v="2499"/>
    <s v="8 ft Hose"/>
    <n v="6.2"/>
    <n v="9.1999999999999993"/>
    <n v="2.9999999999999991"/>
    <n v="2.9999999999999992E-2"/>
    <s v="Chalie"/>
    <x v="0"/>
    <s v="CA"/>
  </r>
  <r>
    <s v="June"/>
    <n v="1088"/>
    <n v="2499"/>
    <s v="8 ft Hose"/>
    <n v="6.2"/>
    <n v="9.1999999999999993"/>
    <n v="2.9999999999999991"/>
    <n v="2.9999999999999992E-2"/>
    <s v="Chalie"/>
    <x v="0"/>
    <s v="NM"/>
  </r>
  <r>
    <s v="June"/>
    <n v="1089"/>
    <n v="6119"/>
    <s v="Algea Killer 8 oz"/>
    <n v="9"/>
    <n v="14"/>
    <n v="5"/>
    <n v="0.05"/>
    <s v="Doug"/>
    <x v="2"/>
    <s v="NV"/>
  </r>
  <r>
    <s v="June"/>
    <n v="1090"/>
    <n v="2877"/>
    <s v="Net"/>
    <n v="11.4"/>
    <n v="16.3"/>
    <n v="4.9000000000000004"/>
    <n v="4.9000000000000002E-2"/>
    <s v="Chalie"/>
    <x v="0"/>
    <s v="CA"/>
  </r>
  <r>
    <s v="June"/>
    <n v="1091"/>
    <n v="2877"/>
    <s v="Net"/>
    <n v="11.4"/>
    <n v="16.3"/>
    <n v="4.9000000000000004"/>
    <n v="4.9000000000000002E-2"/>
    <s v="Hellen"/>
    <x v="3"/>
    <s v="NV"/>
  </r>
  <r>
    <s v="June"/>
    <n v="1092"/>
    <n v="2877"/>
    <s v="Net"/>
    <n v="11.4"/>
    <n v="16.3"/>
    <n v="4.9000000000000004"/>
    <n v="4.9000000000000002E-2"/>
    <s v="Doug"/>
    <x v="2"/>
    <s v="CA"/>
  </r>
  <r>
    <s v="June"/>
    <n v="1093"/>
    <n v="6119"/>
    <s v="Algea Killer 8 oz"/>
    <n v="9"/>
    <n v="14"/>
    <n v="5"/>
    <n v="0.05"/>
    <s v="Juan"/>
    <x v="1"/>
    <s v="AZ"/>
  </r>
  <r>
    <s v="June"/>
    <n v="1094"/>
    <n v="6119"/>
    <s v="Algea Killer 8 oz"/>
    <n v="9"/>
    <n v="14"/>
    <n v="5"/>
    <n v="0.05"/>
    <s v="Doug"/>
    <x v="2"/>
    <s v="CA"/>
  </r>
  <r>
    <s v="June"/>
    <n v="1095"/>
    <n v="2499"/>
    <s v="8 ft Hose"/>
    <n v="6.2"/>
    <n v="9.1999999999999993"/>
    <n v="2.9999999999999991"/>
    <n v="2.9999999999999992E-2"/>
    <s v="Hellen"/>
    <x v="3"/>
    <s v="AZ"/>
  </r>
  <r>
    <s v="June"/>
    <n v="1096"/>
    <n v="6119"/>
    <s v="Algea Killer 8 oz"/>
    <n v="9"/>
    <n v="14"/>
    <n v="5"/>
    <n v="0.05"/>
    <s v="Doug"/>
    <x v="2"/>
    <s v="AZ"/>
  </r>
  <r>
    <s v="June"/>
    <n v="1097"/>
    <n v="9212"/>
    <s v="1 Gal Muratic Acid"/>
    <n v="4"/>
    <n v="7"/>
    <n v="3"/>
    <n v="0.03"/>
    <s v="Hellen"/>
    <x v="3"/>
    <s v="NV"/>
  </r>
  <r>
    <s v="June"/>
    <n v="1098"/>
    <n v="2877"/>
    <s v="Net"/>
    <n v="11.4"/>
    <n v="16.3"/>
    <n v="4.9000000000000004"/>
    <n v="4.9000000000000002E-2"/>
    <s v="Juan"/>
    <x v="1"/>
    <s v="NM"/>
  </r>
  <r>
    <s v="July"/>
    <n v="1099"/>
    <n v="2877"/>
    <s v="Net"/>
    <n v="11.4"/>
    <n v="16.3"/>
    <n v="4.9000000000000004"/>
    <n v="4.9000000000000002E-2"/>
    <s v="Doug"/>
    <x v="2"/>
    <s v="CA"/>
  </r>
  <r>
    <s v="July"/>
    <n v="1100"/>
    <n v="6119"/>
    <s v="Algea Killer 8 oz"/>
    <n v="9"/>
    <n v="14"/>
    <n v="5"/>
    <n v="0.05"/>
    <s v="Chalie"/>
    <x v="0"/>
    <s v="UT"/>
  </r>
  <r>
    <s v="July"/>
    <n v="1101"/>
    <n v="2499"/>
    <s v="8 ft Hose"/>
    <n v="6.2"/>
    <n v="9.1999999999999993"/>
    <n v="2.9999999999999991"/>
    <n v="2.9999999999999992E-2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4.9000000000000002E-2"/>
    <s v="Juan"/>
    <x v="1"/>
    <s v="AZ"/>
  </r>
  <r>
    <s v="July"/>
    <n v="1104"/>
    <n v="2877"/>
    <s v="Net"/>
    <n v="11.4"/>
    <n v="16.3"/>
    <n v="4.9000000000000004"/>
    <n v="4.9000000000000002E-2"/>
    <s v="Doug"/>
    <x v="2"/>
    <s v="NV"/>
  </r>
  <r>
    <s v="July"/>
    <n v="1105"/>
    <n v="2499"/>
    <s v="8 ft Hose"/>
    <n v="6.2"/>
    <n v="9.1999999999999993"/>
    <n v="2.9999999999999991"/>
    <n v="2.9999999999999992E-2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0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03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03"/>
    <s v="Hellen"/>
    <x v="3"/>
    <s v="AZ"/>
  </r>
  <r>
    <s v="Aug"/>
    <n v="1132"/>
    <n v="9212"/>
    <s v="1 Gal Muratic Acid"/>
    <n v="4"/>
    <n v="7"/>
    <n v="3"/>
    <n v="0.03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03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03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03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03"/>
    <s v="Chalie"/>
    <x v="0"/>
    <s v="AZ"/>
  </r>
  <r>
    <s v="Nov"/>
    <n v="1163"/>
    <n v="9212"/>
    <s v="1 Gal Muratic Acid"/>
    <n v="4"/>
    <n v="7"/>
    <n v="3"/>
    <n v="0.03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275B7-9899-483B-909E-255B3E8751FE}" name="Draaitabel1" cacheId="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 van Sale Price" fld="5" baseField="0" baseItem="0" numFmtId="166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2D11-8327-4D9F-B941-982BCA06BB44}">
  <dimension ref="A3:B8"/>
  <sheetViews>
    <sheetView tabSelected="1" workbookViewId="0">
      <selection activeCell="K12" sqref="K12"/>
    </sheetView>
  </sheetViews>
  <sheetFormatPr defaultRowHeight="15.75"/>
  <cols>
    <col min="1" max="1" width="9.875" bestFit="1" customWidth="1"/>
    <col min="2" max="2" width="16.125" bestFit="1" customWidth="1"/>
  </cols>
  <sheetData>
    <row r="3" spans="1:2">
      <c r="A3" s="8" t="s">
        <v>57</v>
      </c>
      <c r="B3" t="s">
        <v>59</v>
      </c>
    </row>
    <row r="4" spans="1:2">
      <c r="A4" s="5" t="s">
        <v>38</v>
      </c>
      <c r="B4" s="3">
        <v>6003.5</v>
      </c>
    </row>
    <row r="5" spans="1:2">
      <c r="A5" s="5" t="s">
        <v>40</v>
      </c>
      <c r="B5" s="3">
        <v>2410.7000000000003</v>
      </c>
    </row>
    <row r="6" spans="1:2">
      <c r="A6" s="5" t="s">
        <v>44</v>
      </c>
      <c r="B6" s="3">
        <v>3035.3</v>
      </c>
    </row>
    <row r="7" spans="1:2">
      <c r="A7" s="5" t="s">
        <v>42</v>
      </c>
      <c r="B7" s="3">
        <v>5661.0999999999985</v>
      </c>
    </row>
    <row r="8" spans="1:2">
      <c r="A8" s="5" t="s">
        <v>58</v>
      </c>
      <c r="B8" s="3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workbookViewId="0">
      <pane ySplit="1" topLeftCell="A161" activePane="bottomLeft" state="frozen"/>
      <selection pane="bottomLeft" activeCell="A2" sqref="A2:K172"/>
    </sheetView>
  </sheetViews>
  <sheetFormatPr defaultColWidth="11" defaultRowHeight="15.75"/>
  <cols>
    <col min="4" max="4" width="18.375" customWidth="1"/>
    <col min="5" max="5" width="11" style="3"/>
    <col min="6" max="6" width="12.25" style="3" bestFit="1" customWidth="1"/>
    <col min="8" max="8" width="13.875" style="3" customWidth="1"/>
  </cols>
  <sheetData>
    <row r="1" spans="1:13" ht="31.5">
      <c r="A1" s="6" t="s">
        <v>22</v>
      </c>
      <c r="B1" s="6" t="s">
        <v>35</v>
      </c>
      <c r="C1" s="6" t="s">
        <v>0</v>
      </c>
      <c r="D1" s="6" t="s">
        <v>1</v>
      </c>
      <c r="E1" s="7" t="s">
        <v>2</v>
      </c>
      <c r="F1" s="7" t="s">
        <v>3</v>
      </c>
      <c r="G1" s="6" t="s">
        <v>4</v>
      </c>
      <c r="H1" s="7" t="s">
        <v>36</v>
      </c>
      <c r="I1" s="6" t="s">
        <v>45</v>
      </c>
      <c r="J1" s="6" t="s">
        <v>46</v>
      </c>
      <c r="K1" s="6" t="s">
        <v>15</v>
      </c>
      <c r="L1" s="6"/>
      <c r="M1" s="6"/>
    </row>
    <row r="2" spans="1:13" s="6" customFormat="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>F2-E2</f>
        <v>40.100000000000009</v>
      </c>
      <c r="H2" s="3">
        <f>IF(F2&gt;50,G2*0.2,G2*0.01)</f>
        <v>8.0200000000000014</v>
      </c>
      <c r="I2" t="s">
        <v>37</v>
      </c>
      <c r="J2" t="s">
        <v>38</v>
      </c>
      <c r="K2" t="s">
        <v>19</v>
      </c>
      <c r="L2"/>
      <c r="M2"/>
    </row>
    <row r="3" spans="1:13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3">
        <f>F3-E3</f>
        <v>4.9000000000000004</v>
      </c>
      <c r="H3" s="3">
        <f>IF(F3&gt;50,G3*0.2,G3*0.01)</f>
        <v>4.9000000000000002E-2</v>
      </c>
      <c r="I3" t="s">
        <v>39</v>
      </c>
      <c r="J3" t="s">
        <v>40</v>
      </c>
      <c r="K3" t="s">
        <v>18</v>
      </c>
      <c r="M3" t="s">
        <v>50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3">
        <f>F4-E4</f>
        <v>2.9999999999999991</v>
      </c>
      <c r="H4" s="3">
        <f>IF(F4&gt;50,G4*0.2,G4*0.01)</f>
        <v>2.9999999999999992E-2</v>
      </c>
      <c r="I4" t="s">
        <v>41</v>
      </c>
      <c r="J4" t="s">
        <v>42</v>
      </c>
      <c r="K4" t="s">
        <v>16</v>
      </c>
      <c r="M4" t="s">
        <v>51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3">
        <f>F5-E5</f>
        <v>158</v>
      </c>
      <c r="H5" s="3">
        <f>IF(F5&gt;50,G5*0.2,G5*0.01)</f>
        <v>31.6</v>
      </c>
      <c r="I5" t="s">
        <v>37</v>
      </c>
      <c r="J5" t="s">
        <v>38</v>
      </c>
      <c r="K5" t="s">
        <v>16</v>
      </c>
      <c r="M5" t="s">
        <v>52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3">
        <f>F6-E6</f>
        <v>5</v>
      </c>
      <c r="H6" s="3">
        <f>IF(F6&gt;50,G6*0.2,G6*0.01)</f>
        <v>0.05</v>
      </c>
      <c r="I6" t="s">
        <v>41</v>
      </c>
      <c r="J6" t="s">
        <v>42</v>
      </c>
      <c r="K6" t="s">
        <v>16</v>
      </c>
      <c r="M6" t="s">
        <v>53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3">
        <f>F7-E7</f>
        <v>40.100000000000009</v>
      </c>
      <c r="H7" s="3">
        <f>IF(F7&gt;50,G7*0.2,G7*0.01)</f>
        <v>8.0200000000000014</v>
      </c>
      <c r="I7" t="s">
        <v>41</v>
      </c>
      <c r="J7" t="s">
        <v>42</v>
      </c>
      <c r="K7" t="s">
        <v>16</v>
      </c>
      <c r="M7" s="4" t="s">
        <v>54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3">
        <f>F8-E8</f>
        <v>5</v>
      </c>
      <c r="H8" s="3">
        <f>IF(F8&gt;50,G8*0.2,G8*0.01)</f>
        <v>0.05</v>
      </c>
      <c r="I8" t="s">
        <v>43</v>
      </c>
      <c r="J8" t="s">
        <v>44</v>
      </c>
      <c r="K8" t="s">
        <v>19</v>
      </c>
      <c r="M8" s="4" t="s">
        <v>55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3">
        <f>F9-E9</f>
        <v>4.9000000000000004</v>
      </c>
      <c r="H9" s="3">
        <f>IF(F9&gt;50,G9*0.2,G9*0.01)</f>
        <v>4.9000000000000002E-2</v>
      </c>
      <c r="I9" t="s">
        <v>41</v>
      </c>
      <c r="J9" t="s">
        <v>42</v>
      </c>
      <c r="K9" t="s">
        <v>19</v>
      </c>
      <c r="M9" s="4" t="s">
        <v>56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3">
        <f>F10-E10</f>
        <v>5</v>
      </c>
      <c r="H10" s="3">
        <f>IF(F10&gt;50,G10*0.2,G10*0.01)</f>
        <v>0.05</v>
      </c>
      <c r="I10" t="s">
        <v>41</v>
      </c>
      <c r="J10" t="s">
        <v>42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>F11-E11</f>
        <v>4.9000000000000004</v>
      </c>
      <c r="H11" s="3">
        <f>IF(F11&gt;50,G11*0.2,G11*0.01)</f>
        <v>4.9000000000000002E-2</v>
      </c>
      <c r="I11" t="s">
        <v>39</v>
      </c>
      <c r="J11" t="s">
        <v>40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>F12-E12</f>
        <v>4.9000000000000004</v>
      </c>
      <c r="H12" s="3">
        <f>IF(F12&gt;50,G12*0.2,G12*0.01)</f>
        <v>4.9000000000000002E-2</v>
      </c>
      <c r="I12" t="s">
        <v>39</v>
      </c>
      <c r="J12" t="s">
        <v>40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3">
        <f>F13-E13</f>
        <v>42</v>
      </c>
      <c r="H13" s="3">
        <f>IF(F13&gt;50,G13*0.2,G13*0.01)</f>
        <v>8.4</v>
      </c>
      <c r="I13" t="s">
        <v>41</v>
      </c>
      <c r="J13" t="s">
        <v>42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3">
        <f>F14-E14</f>
        <v>3</v>
      </c>
      <c r="H14" s="3">
        <f>IF(F14&gt;50,G14*0.2,G14*0.01)</f>
        <v>0.03</v>
      </c>
      <c r="I14" t="s">
        <v>43</v>
      </c>
      <c r="J14" t="s">
        <v>44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3">
        <f>F15-E15</f>
        <v>158</v>
      </c>
      <c r="H15" s="3">
        <f>IF(F15&gt;50,G15*0.2,G15*0.01)</f>
        <v>31.6</v>
      </c>
      <c r="I15" t="s">
        <v>37</v>
      </c>
      <c r="J15" t="s">
        <v>38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>F16-E16</f>
        <v>4.9000000000000004</v>
      </c>
      <c r="H16" s="3">
        <f>IF(F16&gt;50,G16*0.2,G16*0.01)</f>
        <v>4.9000000000000002E-2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3">
        <f>F17-E17</f>
        <v>2.9999999999999991</v>
      </c>
      <c r="H17" s="3">
        <f>IF(F17&gt;50,G17*0.2,G17*0.01)</f>
        <v>2.9999999999999992E-2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3">
        <f>F18-E18</f>
        <v>64</v>
      </c>
      <c r="H18" s="3">
        <f>IF(F18&gt;50,G18*0.2,G18*0.01)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3">
        <f>F19-E19</f>
        <v>5</v>
      </c>
      <c r="H19" s="3">
        <f>IF(F19&gt;50,G19*0.2,G19*0.01)</f>
        <v>0.05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3">
        <f>F20-E20</f>
        <v>2.9999999999999991</v>
      </c>
      <c r="H20" s="3">
        <f>IF(F20&gt;50,G20*0.2,G20*0.01)</f>
        <v>2.9999999999999992E-2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3">
        <f>F21-E21</f>
        <v>2.9999999999999991</v>
      </c>
      <c r="H21" s="3">
        <f>IF(F21&gt;50,G21*0.2,G21*0.01)</f>
        <v>2.9999999999999992E-2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3">
        <f>F22-E22</f>
        <v>5</v>
      </c>
      <c r="H22" s="3">
        <f>IF(F22&gt;50,G22*0.2,G22*0.01)</f>
        <v>0.05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>F23-E23</f>
        <v>4.9000000000000004</v>
      </c>
      <c r="H23" s="3">
        <f>IF(F23&gt;50,G23*0.2,G23*0.01)</f>
        <v>4.9000000000000002E-2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3">
        <f>F24-E24</f>
        <v>5</v>
      </c>
      <c r="H24" s="3">
        <f>IF(F24&gt;50,G24*0.2,G24*0.01)</f>
        <v>0.05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3">
        <f>F25-E25</f>
        <v>3</v>
      </c>
      <c r="H25" s="3">
        <f>IF(F25&gt;50,G25*0.2,G25*0.01)</f>
        <v>0.03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>F26-E26</f>
        <v>4.9000000000000004</v>
      </c>
      <c r="H26" s="3">
        <f>IF(F26&gt;50,G26*0.2,G26*0.01)</f>
        <v>4.9000000000000002E-2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3">
        <f>F27-E27</f>
        <v>5</v>
      </c>
      <c r="H27" s="3">
        <f>IF(F27&gt;50,G27*0.2,G27*0.01)</f>
        <v>0.05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3">
        <f>F28-E28</f>
        <v>5</v>
      </c>
      <c r="H28" s="3">
        <f>IF(F28&gt;50,G28*0.2,G28*0.01)</f>
        <v>0.05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3">
        <f>F29-E29</f>
        <v>158</v>
      </c>
      <c r="H29" s="3">
        <f>IF(F29&gt;50,G29*0.2,G29*0.01)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3">
        <f>F30-E30</f>
        <v>2.9999999999999991</v>
      </c>
      <c r="H30" s="3">
        <f>IF(F30&gt;50,G30*0.2,G30*0.01)</f>
        <v>2.9999999999999992E-2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3">
        <f>F31-E31</f>
        <v>42</v>
      </c>
      <c r="H31" s="3">
        <f>IF(F31&gt;50,G31*0.2,G31*0.01)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3">
        <f>F32-E32</f>
        <v>5</v>
      </c>
      <c r="H32" s="3">
        <f>IF(F32&gt;50,G32*0.2,G32*0.01)</f>
        <v>0.05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>F33-E33</f>
        <v>4.9000000000000004</v>
      </c>
      <c r="H33" s="3">
        <f>IF(F33&gt;50,G33*0.2,G33*0.01)</f>
        <v>4.9000000000000002E-2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3">
        <f>F34-E34</f>
        <v>40.100000000000009</v>
      </c>
      <c r="H34" s="3">
        <f>IF(F34&gt;50,G34*0.2,G34*0.01)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>F35-E35</f>
        <v>4.9000000000000004</v>
      </c>
      <c r="H35" s="3">
        <f>IF(F35&gt;50,G35*0.2,G35*0.01)</f>
        <v>4.9000000000000002E-2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3">
        <f>F36-E36</f>
        <v>2.9999999999999991</v>
      </c>
      <c r="H36" s="3">
        <f>IF(F36&gt;50,G36*0.2,G36*0.01)</f>
        <v>2.9999999999999992E-2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3">
        <f>F37-E37</f>
        <v>2.9999999999999991</v>
      </c>
      <c r="H37" s="3">
        <f>IF(F37&gt;50,G37*0.2,G37*0.01)</f>
        <v>2.9999999999999992E-2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3">
        <f>F38-E38</f>
        <v>35</v>
      </c>
      <c r="H38" s="3">
        <f>IF(F38&gt;50,G38*0.2,G38*0.01)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3">
        <f>F39-E39</f>
        <v>2.9999999999999991</v>
      </c>
      <c r="H39" s="3">
        <f>IF(F39&gt;50,G39*0.2,G39*0.01)</f>
        <v>2.9999999999999992E-2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>F40-E40</f>
        <v>4.9000000000000004</v>
      </c>
      <c r="H40" s="3">
        <f>IF(F40&gt;50,G40*0.2,G40*0.01)</f>
        <v>4.9000000000000002E-2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3">
        <f>F41-E41</f>
        <v>5</v>
      </c>
      <c r="H41" s="3">
        <f>IF(F41&gt;50,G41*0.2,G41*0.01)</f>
        <v>0.05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3">
        <f>F42-E42</f>
        <v>2.9999999999999991</v>
      </c>
      <c r="H42" s="3">
        <f>IF(F42&gt;50,G42*0.2,G42*0.01)</f>
        <v>2.9999999999999992E-2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3">
        <f>F43-E43</f>
        <v>158</v>
      </c>
      <c r="H43" s="3">
        <f>IF(F43&gt;50,G43*0.2,G43*0.01)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3">
        <f>F44-E44</f>
        <v>64</v>
      </c>
      <c r="H44" s="3">
        <f>IF(F44&gt;50,G44*0.2,G44*0.01)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>F45-E45</f>
        <v>4.9000000000000004</v>
      </c>
      <c r="H45" s="3">
        <f>IF(F45&gt;50,G45*0.2,G45*0.01)</f>
        <v>4.9000000000000002E-2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3">
        <f>F46-E46</f>
        <v>158</v>
      </c>
      <c r="H46" s="3">
        <f>IF(F46&gt;50,G46*0.2,G46*0.01)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3">
        <f>F47-E47</f>
        <v>5</v>
      </c>
      <c r="H47" s="3">
        <f>IF(F47&gt;50,G47*0.2,G47*0.01)</f>
        <v>0.05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3">
        <f>F48-E48</f>
        <v>35</v>
      </c>
      <c r="H48" s="3">
        <f>IF(F48&gt;50,G48*0.2,G48*0.01)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3">
        <f>F49-E49</f>
        <v>158</v>
      </c>
      <c r="H49" s="3">
        <f>IF(F49&gt;50,G49*0.2,G49*0.01)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3">
        <f>F50-E50</f>
        <v>2.9999999999999991</v>
      </c>
      <c r="H50" s="3">
        <f>IF(F50&gt;50,G50*0.2,G50*0.01)</f>
        <v>2.9999999999999992E-2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>F51-E51</f>
        <v>4.9000000000000004</v>
      </c>
      <c r="H51" s="3">
        <f>IF(F51&gt;50,G51*0.2,G51*0.01)</f>
        <v>4.9000000000000002E-2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3">
        <f>F52-E52</f>
        <v>5</v>
      </c>
      <c r="H52" s="3">
        <f>IF(F52&gt;50,G52*0.2,G52*0.01)</f>
        <v>0.05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3">
        <f>F53-E53</f>
        <v>35</v>
      </c>
      <c r="H53" s="3">
        <f>IF(F53&gt;50,G53*0.2,G53*0.01)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3">
        <f>F54-E54</f>
        <v>64</v>
      </c>
      <c r="H54" s="3">
        <f>IF(F54&gt;50,G54*0.2,G54*0.01)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3">
        <f>F55-E55</f>
        <v>42</v>
      </c>
      <c r="H55" s="3">
        <f>IF(F55&gt;50,G55*0.2,G55*0.01)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3">
        <f>F56-E56</f>
        <v>5</v>
      </c>
      <c r="H56" s="3">
        <f>IF(F56&gt;50,G56*0.2,G56*0.01)</f>
        <v>0.05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3">
        <f>F57-E57</f>
        <v>5</v>
      </c>
      <c r="H57" s="3">
        <f>IF(F57&gt;50,G57*0.2,G57*0.01)</f>
        <v>0.05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3">
        <f>F58-E58</f>
        <v>2.9999999999999991</v>
      </c>
      <c r="H58" s="3">
        <f>IF(F58&gt;50,G58*0.2,G58*0.01)</f>
        <v>2.9999999999999992E-2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3">
        <f>F59-E59</f>
        <v>5</v>
      </c>
      <c r="H59" s="3">
        <f>IF(F59&gt;50,G59*0.2,G59*0.01)</f>
        <v>0.05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3">
        <f>F60-E60</f>
        <v>64</v>
      </c>
      <c r="H60" s="3">
        <f>IF(F60&gt;50,G60*0.2,G60*0.01)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3">
        <f>F61-E61</f>
        <v>5</v>
      </c>
      <c r="H61" s="3">
        <f>IF(F61&gt;50,G61*0.2,G61*0.01)</f>
        <v>0.05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3">
        <f>F62-E62</f>
        <v>5</v>
      </c>
      <c r="H62" s="3">
        <f>IF(F62&gt;50,G62*0.2,G62*0.01)</f>
        <v>0.05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3">
        <f>F63-E63</f>
        <v>2.9999999999999991</v>
      </c>
      <c r="H63" s="3">
        <f>IF(F63&gt;50,G63*0.2,G63*0.01)</f>
        <v>2.9999999999999992E-2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3">
        <f>F64-E64</f>
        <v>5</v>
      </c>
      <c r="H64" s="3">
        <f>IF(F64&gt;50,G64*0.2,G64*0.01)</f>
        <v>0.05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3">
        <f>F65-E65</f>
        <v>2.9999999999999991</v>
      </c>
      <c r="H65" s="3">
        <f>IF(F65&gt;50,G65*0.2,G65*0.01)</f>
        <v>2.9999999999999992E-2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3">
        <f>F66-E66</f>
        <v>2.9999999999999991</v>
      </c>
      <c r="H66" s="3">
        <f>IF(F66&gt;50,G66*0.2,G66*0.01)</f>
        <v>2.9999999999999992E-2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>F67-E67</f>
        <v>4.9000000000000004</v>
      </c>
      <c r="H67" s="3">
        <f>IF(F67&gt;50,G67*0.2,G67*0.01)</f>
        <v>4.9000000000000002E-2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>F68-E68</f>
        <v>4.9000000000000004</v>
      </c>
      <c r="H68" s="3">
        <f>IF(F68&gt;50,G68*0.2,G68*0.01)</f>
        <v>4.9000000000000002E-2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3">
        <f>F69-E69</f>
        <v>5</v>
      </c>
      <c r="H69" s="3">
        <f>IF(F69&gt;50,G69*0.2,G69*0.01)</f>
        <v>0.05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3">
        <f>F70-E70</f>
        <v>5</v>
      </c>
      <c r="H70" s="3">
        <f>IF(F70&gt;50,G70*0.2,G70*0.01)</f>
        <v>0.05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3">
        <f>F71-E71</f>
        <v>2.9999999999999991</v>
      </c>
      <c r="H71" s="3">
        <f>IF(F71&gt;50,G71*0.2,G71*0.01)</f>
        <v>2.9999999999999992E-2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3">
        <f>F72-E72</f>
        <v>5</v>
      </c>
      <c r="H72" s="3">
        <f>IF(F72&gt;50,G72*0.2,G72*0.01)</f>
        <v>0.05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3">
        <f>F73-E73</f>
        <v>5</v>
      </c>
      <c r="H73" s="3">
        <f>IF(F73&gt;50,G73*0.2,G73*0.01)</f>
        <v>0.05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3">
        <f>F74-E74</f>
        <v>35</v>
      </c>
      <c r="H74" s="3">
        <f>IF(F74&gt;50,G74*0.2,G74*0.01)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>F75-E75</f>
        <v>4.9000000000000004</v>
      </c>
      <c r="H75" s="3">
        <f>IF(F75&gt;50,G75*0.2,G75*0.01)</f>
        <v>4.9000000000000002E-2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3">
        <f>F76-E76</f>
        <v>5</v>
      </c>
      <c r="H76" s="3">
        <f>IF(F76&gt;50,G76*0.2,G76*0.01)</f>
        <v>0.05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3">
        <f>F77-E77</f>
        <v>5</v>
      </c>
      <c r="H77" s="3">
        <f>IF(F77&gt;50,G77*0.2,G77*0.01)</f>
        <v>0.05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3">
        <f>F78-E78</f>
        <v>40.100000000000009</v>
      </c>
      <c r="H78" s="3">
        <f>IF(F78&gt;50,G78*0.2,G78*0.01)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>F79-E79</f>
        <v>4.9000000000000004</v>
      </c>
      <c r="H79" s="3">
        <f>IF(F79&gt;50,G79*0.2,G79*0.01)</f>
        <v>4.9000000000000002E-2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>F80-E80</f>
        <v>4.9000000000000004</v>
      </c>
      <c r="H80" s="3">
        <f>IF(F80&gt;50,G80*0.2,G80*0.01)</f>
        <v>4.9000000000000002E-2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3">
        <f>F81-E81</f>
        <v>42</v>
      </c>
      <c r="H81" s="3">
        <f>IF(F81&gt;50,G81*0.2,G81*0.01)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3">
        <f>F82-E82</f>
        <v>5</v>
      </c>
      <c r="H82" s="3">
        <f>IF(F82&gt;50,G82*0.2,G82*0.01)</f>
        <v>0.05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3">
        <f>F83-E83</f>
        <v>5</v>
      </c>
      <c r="H83" s="3">
        <f>IF(F83&gt;50,G83*0.2,G83*0.01)</f>
        <v>0.05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3">
        <f>F84-E84</f>
        <v>5</v>
      </c>
      <c r="H84" s="3">
        <f>IF(F84&gt;50,G84*0.2,G84*0.01)</f>
        <v>0.05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3">
        <f>F85-E85</f>
        <v>5</v>
      </c>
      <c r="H85" s="3">
        <f>IF(F85&gt;50,G85*0.2,G85*0.01)</f>
        <v>0.05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3">
        <f>F86-E86</f>
        <v>40.100000000000009</v>
      </c>
      <c r="H86" s="3">
        <f>IF(F86&gt;50,G86*0.2,G86*0.01)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3">
        <f>F87-E87</f>
        <v>5</v>
      </c>
      <c r="H87" s="3">
        <f>IF(F87&gt;50,G87*0.2,G87*0.01)</f>
        <v>0.05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3">
        <f>F88-E88</f>
        <v>2.9999999999999991</v>
      </c>
      <c r="H88" s="3">
        <f>IF(F88&gt;50,G88*0.2,G88*0.01)</f>
        <v>2.9999999999999992E-2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3">
        <f>F89-E89</f>
        <v>2.9999999999999991</v>
      </c>
      <c r="H89" s="3">
        <f>IF(F89&gt;50,G89*0.2,G89*0.01)</f>
        <v>2.9999999999999992E-2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3">
        <f>F90-E90</f>
        <v>5</v>
      </c>
      <c r="H90" s="3">
        <f>IF(F90&gt;50,G90*0.2,G90*0.01)</f>
        <v>0.05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>F91-E91</f>
        <v>4.9000000000000004</v>
      </c>
      <c r="H91" s="3">
        <f>IF(F91&gt;50,G91*0.2,G91*0.01)</f>
        <v>4.9000000000000002E-2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>F92-E92</f>
        <v>4.9000000000000004</v>
      </c>
      <c r="H92" s="3">
        <f>IF(F92&gt;50,G92*0.2,G92*0.01)</f>
        <v>4.9000000000000002E-2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>F93-E93</f>
        <v>4.9000000000000004</v>
      </c>
      <c r="H93" s="3">
        <f>IF(F93&gt;50,G93*0.2,G93*0.01)</f>
        <v>4.9000000000000002E-2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3">
        <f>F94-E94</f>
        <v>5</v>
      </c>
      <c r="H94" s="3">
        <f>IF(F94&gt;50,G94*0.2,G94*0.01)</f>
        <v>0.05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3">
        <f>F95-E95</f>
        <v>5</v>
      </c>
      <c r="H95" s="3">
        <f>IF(F95&gt;50,G95*0.2,G95*0.01)</f>
        <v>0.05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3">
        <f>F96-E96</f>
        <v>2.9999999999999991</v>
      </c>
      <c r="H96" s="3">
        <f>IF(F96&gt;50,G96*0.2,G96*0.01)</f>
        <v>2.9999999999999992E-2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3">
        <f>F97-E97</f>
        <v>5</v>
      </c>
      <c r="H97" s="3">
        <f>IF(F97&gt;50,G97*0.2,G97*0.01)</f>
        <v>0.05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3">
        <f>F98-E98</f>
        <v>3</v>
      </c>
      <c r="H98" s="3">
        <f>IF(F98&gt;50,G98*0.2,G98*0.01)</f>
        <v>0.03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>F99-E99</f>
        <v>4.9000000000000004</v>
      </c>
      <c r="H99" s="3">
        <f>IF(F99&gt;50,G99*0.2,G99*0.01)</f>
        <v>4.9000000000000002E-2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>F100-E100</f>
        <v>4.9000000000000004</v>
      </c>
      <c r="H100" s="3">
        <f>IF(F100&gt;50,G100*0.2,G100*0.01)</f>
        <v>4.9000000000000002E-2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3">
        <f>F101-E101</f>
        <v>5</v>
      </c>
      <c r="H101" s="3">
        <f>IF(F101&gt;50,G101*0.2,G101*0.01)</f>
        <v>0.05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3">
        <f>F102-E102</f>
        <v>2.9999999999999991</v>
      </c>
      <c r="H102" s="3">
        <f>IF(F102&gt;50,G102*0.2,G102*0.01)</f>
        <v>2.9999999999999992E-2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3">
        <f>F103-E103</f>
        <v>64</v>
      </c>
      <c r="H103" s="3">
        <f>IF(F103&gt;50,G103*0.2,G103*0.01)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>F104-E104</f>
        <v>4.9000000000000004</v>
      </c>
      <c r="H104" s="3">
        <f>IF(F104&gt;50,G104*0.2,G104*0.01)</f>
        <v>4.9000000000000002E-2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>F105-E105</f>
        <v>4.9000000000000004</v>
      </c>
      <c r="H105" s="3">
        <f>IF(F105&gt;50,G105*0.2,G105*0.01)</f>
        <v>4.9000000000000002E-2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3">
        <f>F106-E106</f>
        <v>2.9999999999999991</v>
      </c>
      <c r="H106" s="3">
        <f>IF(F106&gt;50,G106*0.2,G106*0.01)</f>
        <v>2.9999999999999992E-2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3">
        <f>F107-E107</f>
        <v>40.100000000000009</v>
      </c>
      <c r="H107" s="3">
        <f>IF(F107&gt;50,G107*0.2,G107*0.01)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3">
        <f>F108-E108</f>
        <v>5</v>
      </c>
      <c r="H108" s="3">
        <f>IF(F108&gt;50,G108*0.2,G108*0.01)</f>
        <v>0.05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3">
        <f>F109-E109</f>
        <v>40.100000000000009</v>
      </c>
      <c r="H109" s="3">
        <f>IF(F109&gt;50,G109*0.2,G109*0.01)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3">
        <f>F110-E110</f>
        <v>158</v>
      </c>
      <c r="H110" s="3">
        <f>IF(F110&gt;50,G110*0.2,G110*0.01)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3">
        <f>F111-E111</f>
        <v>158</v>
      </c>
      <c r="H111" s="3">
        <f>IF(F111&gt;50,G111*0.2,G111*0.01)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3">
        <f>F112-E112</f>
        <v>35</v>
      </c>
      <c r="H112" s="3">
        <f>IF(F112&gt;50,G112*0.2,G112*0.01)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3">
        <f>F113-E113</f>
        <v>35</v>
      </c>
      <c r="H113" s="3">
        <f>IF(F113&gt;50,G113*0.2,G113*0.01)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3">
        <f>F114-E114</f>
        <v>40.100000000000009</v>
      </c>
      <c r="H114" s="3">
        <f>IF(F114&gt;50,G114*0.2,G114*0.01)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3">
        <f>F115-E115</f>
        <v>64</v>
      </c>
      <c r="H115" s="3">
        <f>IF(F115&gt;50,G115*0.2,G115*0.01)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3">
        <f>F116-E116</f>
        <v>158</v>
      </c>
      <c r="H116" s="3">
        <f>IF(F116&gt;50,G116*0.2,G116*0.01)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3">
        <f>F117-E117</f>
        <v>35</v>
      </c>
      <c r="H117" s="3">
        <f>IF(F117&gt;50,G117*0.2,G117*0.01)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>F118-E118</f>
        <v>158</v>
      </c>
      <c r="H118" s="3">
        <f>IF(F118&gt;50,G118*0.2,G118*0.01)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3">
        <f>F119-E119</f>
        <v>40.100000000000009</v>
      </c>
      <c r="H119" s="3">
        <f>IF(F119&gt;50,G119*0.2,G119*0.01)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3">
        <f>F120-E120</f>
        <v>64</v>
      </c>
      <c r="H120" s="3">
        <f>IF(F120&gt;50,G120*0.2,G120*0.01)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3">
        <f>F121-E121</f>
        <v>64</v>
      </c>
      <c r="H121" s="3">
        <f>IF(F121&gt;50,G121*0.2,G121*0.01)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3">
        <f>F122-E122</f>
        <v>42</v>
      </c>
      <c r="H122" s="3">
        <f>IF(F122&gt;50,G122*0.2,G122*0.01)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3">
        <f>F123-E123</f>
        <v>158</v>
      </c>
      <c r="H123" s="3">
        <f>IF(F123&gt;50,G123*0.2,G123*0.01)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3">
        <f>F124-E124</f>
        <v>40.100000000000009</v>
      </c>
      <c r="H124" s="3">
        <f>IF(F124&gt;50,G124*0.2,G124*0.01)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3">
        <f>F125-E125</f>
        <v>42</v>
      </c>
      <c r="H125" s="3">
        <f>IF(F125&gt;50,G125*0.2,G125*0.01)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3">
        <f>F126-E126</f>
        <v>64</v>
      </c>
      <c r="H126" s="3">
        <f>IF(F126&gt;50,G126*0.2,G126*0.01)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3">
        <f>F127-E127</f>
        <v>3</v>
      </c>
      <c r="H127" s="3">
        <f>IF(F127&gt;50,G127*0.2,G127*0.01)</f>
        <v>0.03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3">
        <f>F128-E128</f>
        <v>158</v>
      </c>
      <c r="H128" s="3">
        <f>IF(F128&gt;50,G128*0.2,G128*0.01)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3">
        <f>F129-E129</f>
        <v>35</v>
      </c>
      <c r="H129" s="3">
        <f>IF(F129&gt;50,G129*0.2,G129*0.01)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3">
        <f>F130-E130</f>
        <v>40.100000000000009</v>
      </c>
      <c r="H130" s="3">
        <f>IF(F130&gt;50,G130*0.2,G130*0.01)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3">
        <f>F131-E131</f>
        <v>42</v>
      </c>
      <c r="H131" s="3">
        <f>IF(F131&gt;50,G131*0.2,G131*0.01)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3">
        <f>F132-E132</f>
        <v>3</v>
      </c>
      <c r="H132" s="3">
        <f>IF(F132&gt;50,G132*0.2,G132*0.01)</f>
        <v>0.03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3">
        <f>F133-E133</f>
        <v>3</v>
      </c>
      <c r="H133" s="3">
        <f>IF(F133&gt;50,G133*0.2,G133*0.01)</f>
        <v>0.03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3">
        <f>F134-E134</f>
        <v>40.100000000000009</v>
      </c>
      <c r="H134" s="3">
        <f>IF(F134&gt;50,G134*0.2,G134*0.01)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3">
        <f>F135-E135</f>
        <v>40.100000000000009</v>
      </c>
      <c r="H135" s="3">
        <f>IF(F135&gt;50,G135*0.2,G135*0.01)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3">
        <f>F136-E136</f>
        <v>158</v>
      </c>
      <c r="H136" s="3">
        <f>IF(F136&gt;50,G136*0.2,G136*0.01)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3">
        <f>F137-E137</f>
        <v>64</v>
      </c>
      <c r="H137" s="3">
        <f>IF(F137&gt;50,G137*0.2,G137*0.01)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3">
        <f>F138-E138</f>
        <v>40.100000000000009</v>
      </c>
      <c r="H138" s="3">
        <f>IF(F138&gt;50,G138*0.2,G138*0.01)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3">
        <f>F139-E139</f>
        <v>158</v>
      </c>
      <c r="H139" s="3">
        <f>IF(F139&gt;50,G139*0.2,G139*0.01)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3">
        <f>F140-E140</f>
        <v>42</v>
      </c>
      <c r="H140" s="3">
        <f>IF(F140&gt;50,G140*0.2,G140*0.01)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3">
        <f>F141-E141</f>
        <v>42</v>
      </c>
      <c r="H141" s="3">
        <f>IF(F141&gt;50,G141*0.2,G141*0.01)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3">
        <f>F142-E142</f>
        <v>3</v>
      </c>
      <c r="H142" s="3">
        <f>IF(F142&gt;50,G142*0.2,G142*0.01)</f>
        <v>0.03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3">
        <f>F143-E143</f>
        <v>64</v>
      </c>
      <c r="H143" s="3">
        <f>IF(F143&gt;50,G143*0.2,G143*0.01)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3">
        <f>F144-E144</f>
        <v>40.100000000000009</v>
      </c>
      <c r="H144" s="3">
        <f>IF(F144&gt;50,G144*0.2,G144*0.01)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3">
        <f>F145-E145</f>
        <v>64</v>
      </c>
      <c r="H145" s="3">
        <f>IF(F145&gt;50,G145*0.2,G145*0.01)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3">
        <f>F146-E146</f>
        <v>42</v>
      </c>
      <c r="H146" s="3">
        <f>IF(F146&gt;50,G146*0.2,G146*0.01)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3">
        <f>F147-E147</f>
        <v>158</v>
      </c>
      <c r="H147" s="3">
        <f>IF(F147&gt;50,G147*0.2,G147*0.01)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3">
        <f>F148-E148</f>
        <v>40.100000000000009</v>
      </c>
      <c r="H148" s="3">
        <f>IF(F148&gt;50,G148*0.2,G148*0.01)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3">
        <f>F149-E149</f>
        <v>3</v>
      </c>
      <c r="H149" s="3">
        <f>IF(F149&gt;50,G149*0.2,G149*0.01)</f>
        <v>0.03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3">
        <f>F150-E150</f>
        <v>158</v>
      </c>
      <c r="H150" s="3">
        <f>IF(F150&gt;50,G150*0.2,G150*0.01)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3">
        <f>F151-E151</f>
        <v>64</v>
      </c>
      <c r="H151" s="3">
        <f>IF(F151&gt;50,G151*0.2,G151*0.01)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3">
        <f>F152-E152</f>
        <v>64</v>
      </c>
      <c r="H152" s="3">
        <f>IF(F152&gt;50,G152*0.2,G152*0.01)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3">
        <f>F153-E153</f>
        <v>42</v>
      </c>
      <c r="H153" s="3">
        <f>IF(F153&gt;50,G153*0.2,G153*0.01)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3">
        <f>F154-E154</f>
        <v>158</v>
      </c>
      <c r="H154" s="3">
        <f>IF(F154&gt;50,G154*0.2,G154*0.01)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3">
        <f>F155-E155</f>
        <v>40.100000000000009</v>
      </c>
      <c r="H155" s="3">
        <f>IF(F155&gt;50,G155*0.2,G155*0.01)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3">
        <f>F156-E156</f>
        <v>42</v>
      </c>
      <c r="H156" s="3">
        <f>IF(F156&gt;50,G156*0.2,G156*0.01)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3">
        <f>F157-E157</f>
        <v>64</v>
      </c>
      <c r="H157" s="3">
        <f>IF(F157&gt;50,G157*0.2,G157*0.01)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3">
        <f>F158-E158</f>
        <v>3</v>
      </c>
      <c r="H158" s="3">
        <f>IF(F158&gt;50,G158*0.2,G158*0.01)</f>
        <v>0.03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3">
        <f>F159-E159</f>
        <v>158</v>
      </c>
      <c r="H159" s="3">
        <f>IF(F159&gt;50,G159*0.2,G159*0.01)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3">
        <f>F160-E160</f>
        <v>35</v>
      </c>
      <c r="H160" s="3">
        <f>IF(F160&gt;50,G160*0.2,G160*0.01)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3">
        <f>F161-E161</f>
        <v>40.100000000000009</v>
      </c>
      <c r="H161" s="3">
        <f>IF(F161&gt;50,G161*0.2,G161*0.01)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3">
        <f>F162-E162</f>
        <v>42</v>
      </c>
      <c r="H162" s="3">
        <f>IF(F162&gt;50,G162*0.2,G162*0.01)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3">
        <f>F163-E163</f>
        <v>3</v>
      </c>
      <c r="H163" s="3">
        <f>IF(F163&gt;50,G163*0.2,G163*0.01)</f>
        <v>0.03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3">
        <f>F164-E164</f>
        <v>3</v>
      </c>
      <c r="H164" s="3">
        <f>IF(F164&gt;50,G164*0.2,G164*0.01)</f>
        <v>0.03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3">
        <f>F165-E165</f>
        <v>40.100000000000009</v>
      </c>
      <c r="H165" s="3">
        <f>IF(F165&gt;50,G165*0.2,G165*0.01)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3">
        <f>F166-E166</f>
        <v>40.100000000000009</v>
      </c>
      <c r="H166" s="3">
        <f>IF(F166&gt;50,G166*0.2,G166*0.01)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3">
        <f>F167-E167</f>
        <v>158</v>
      </c>
      <c r="H167" s="3">
        <f>IF(F167&gt;50,G167*0.2,G167*0.01)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3">
        <f>F168-E168</f>
        <v>64</v>
      </c>
      <c r="H168" s="3">
        <f>IF(F168&gt;50,G168*0.2,G168*0.01)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3">
        <f>F169-E169</f>
        <v>40.100000000000009</v>
      </c>
      <c r="H169" s="3">
        <f>IF(F169&gt;50,G169*0.2,G169*0.01)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3">
        <f>F170-E170</f>
        <v>158</v>
      </c>
      <c r="H170" s="3">
        <f>IF(F170&gt;50,G170*0.2,G170*0.01)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3">
        <f>F171-E171</f>
        <v>42</v>
      </c>
      <c r="H171" s="3">
        <f>IF(F171&gt;50,G171*0.2,G171*0.01)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3">
        <f>F172-E172</f>
        <v>42</v>
      </c>
      <c r="H172" s="3">
        <f>IF(F172&gt;50,G172*0.2,G172*0.01)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3">
        <f>SUM(F3:F172)</f>
        <v>17012.199999999993</v>
      </c>
    </row>
    <row r="175" spans="1:11">
      <c r="A175" s="1" t="s">
        <v>48</v>
      </c>
      <c r="F175" s="3">
        <f>SUMIF(F3:F172,"&gt;50")</f>
        <v>15989.999999999993</v>
      </c>
    </row>
    <row r="176" spans="1:11">
      <c r="A176" s="1" t="s">
        <v>49</v>
      </c>
      <c r="F176" s="3">
        <f>SUMIF(F3:F172,"&lt;=50")</f>
        <v>1022.1999999999997</v>
      </c>
    </row>
  </sheetData>
  <autoFilter ref="A1:K172" xr:uid="{00000000-0001-0000-0000-000000000000}"/>
  <sortState xmlns:xlrd2="http://schemas.microsoft.com/office/spreadsheetml/2017/richdata2" ref="A2:M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Eric van Rees</cp:lastModifiedBy>
  <dcterms:created xsi:type="dcterms:W3CDTF">2014-06-11T22:14:31Z</dcterms:created>
  <dcterms:modified xsi:type="dcterms:W3CDTF">2025-04-01T08:49:38Z</dcterms:modified>
</cp:coreProperties>
</file>