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"/>
    </mc:Choice>
  </mc:AlternateContent>
  <xr:revisionPtr revIDLastSave="0" documentId="10_ncr:100000_{14A95AAE-CD57-40BB-BB10-2E1D46C81C4F}" xr6:coauthVersionLast="31" xr6:coauthVersionMax="31" xr10:uidLastSave="{00000000-0000-0000-0000-000000000000}"/>
  <bookViews>
    <workbookView xWindow="0" yWindow="0" windowWidth="28800" windowHeight="12225" activeTab="1" xr2:uid="{8FC7B280-6CDD-4A69-973D-0D032F721053}"/>
  </bookViews>
  <sheets>
    <sheet name="XP Tables" sheetId="1" r:id="rId1"/>
    <sheet name="Creep Tabl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2" l="1"/>
  <c r="C17" i="2" l="1"/>
  <c r="C12" i="2"/>
  <c r="O7" i="2"/>
  <c r="O17" i="2"/>
  <c r="H17" i="2"/>
  <c r="I17" i="2"/>
  <c r="J17" i="2"/>
  <c r="K17" i="2"/>
  <c r="L17" i="2"/>
  <c r="M17" i="2"/>
  <c r="H12" i="2"/>
  <c r="I12" i="2"/>
  <c r="J12" i="2"/>
  <c r="K12" i="2"/>
  <c r="L12" i="2"/>
  <c r="M12" i="2"/>
  <c r="D17" i="2"/>
  <c r="E17" i="2"/>
  <c r="F17" i="2"/>
  <c r="D12" i="2"/>
  <c r="E12" i="2"/>
  <c r="F12" i="2"/>
  <c r="D21" i="2"/>
  <c r="G12" i="2"/>
  <c r="G17" i="2"/>
  <c r="D11" i="1"/>
  <c r="D5" i="1"/>
  <c r="C9" i="1"/>
  <c r="D9" i="1"/>
  <c r="E9" i="1" s="1"/>
  <c r="F9" i="1" s="1"/>
  <c r="G9" i="1" s="1"/>
  <c r="H9" i="1" s="1"/>
  <c r="I9" i="1" s="1"/>
  <c r="J9" i="1" s="1"/>
  <c r="K9" i="1" s="1"/>
  <c r="L9" i="1" s="1"/>
  <c r="M21" i="2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T11" i="1" s="1"/>
  <c r="J21" i="2" l="1"/>
  <c r="F21" i="2"/>
  <c r="I21" i="2"/>
  <c r="E21" i="2"/>
  <c r="H21" i="2"/>
  <c r="L21" i="2"/>
  <c r="K21" i="2"/>
  <c r="G21" i="2"/>
  <c r="Q11" i="1"/>
  <c r="M11" i="1"/>
  <c r="I11" i="1"/>
  <c r="E11" i="1"/>
  <c r="S11" i="1"/>
  <c r="O11" i="1"/>
  <c r="G11" i="1"/>
  <c r="R11" i="1"/>
  <c r="N11" i="1"/>
  <c r="J11" i="1"/>
  <c r="F11" i="1"/>
  <c r="P11" i="1"/>
  <c r="L11" i="1"/>
  <c r="H11" i="1"/>
  <c r="K11" i="1"/>
</calcChain>
</file>

<file path=xl/sharedStrings.xml><?xml version="1.0" encoding="utf-8"?>
<sst xmlns="http://schemas.openxmlformats.org/spreadsheetml/2006/main" count="110" uniqueCount="89">
  <si>
    <t>Frontiers Data Table</t>
  </si>
  <si>
    <t>Hero XP Required</t>
  </si>
  <si>
    <t>XP Req:</t>
  </si>
  <si>
    <t>Level:</t>
  </si>
  <si>
    <t>Constants:</t>
  </si>
  <si>
    <t>Constant Factor</t>
  </si>
  <si>
    <t>Level Factor</t>
  </si>
  <si>
    <t>Previous Value Factor</t>
  </si>
  <si>
    <t>First Level</t>
  </si>
  <si>
    <t>Creep XP Given</t>
  </si>
  <si>
    <t>XP Given:</t>
  </si>
  <si>
    <t>Level 1 Creeps to lvl</t>
  </si>
  <si>
    <t>Creep Table</t>
  </si>
  <si>
    <t>HP</t>
  </si>
  <si>
    <t>Level</t>
  </si>
  <si>
    <t>Name</t>
  </si>
  <si>
    <t>Extra</t>
  </si>
  <si>
    <t>Gold Base</t>
  </si>
  <si>
    <t>Gold X Die</t>
  </si>
  <si>
    <t>Gold Die Sides</t>
  </si>
  <si>
    <t>Dmg base</t>
  </si>
  <si>
    <t>Dmg X Die</t>
  </si>
  <si>
    <t>Dmg Die Sides</t>
  </si>
  <si>
    <t>Timber Wolf</t>
  </si>
  <si>
    <t>Armor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</si>
  <si>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</si>
  <si>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</si>
  <si>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</si>
  <si>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</si>
  <si>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</si>
  <si>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</si>
  <si>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</si>
  <si>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</si>
  <si>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</si>
  <si>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</si>
  <si>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</si>
  <si>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Bandit</t>
  </si>
  <si>
    <t>Brigand</t>
  </si>
  <si>
    <t>Rogue</t>
  </si>
  <si>
    <t>Dark Troll</t>
  </si>
  <si>
    <t>ROF</t>
  </si>
  <si>
    <t>Dark Troll Priest</t>
  </si>
  <si>
    <t>Dark Troll Trapper</t>
  </si>
  <si>
    <t>Dmg Avg / sec</t>
  </si>
  <si>
    <t>Gold Avg / Kill</t>
  </si>
  <si>
    <t>Furbolg Champion</t>
  </si>
  <si>
    <t>Rock Golem</t>
  </si>
  <si>
    <t>XP Given</t>
  </si>
  <si>
    <t>Level 1 Minion</t>
  </si>
  <si>
    <t>Level 2 Minion</t>
  </si>
  <si>
    <t>Level 3 Minion</t>
  </si>
  <si>
    <t>Level 1 minions:</t>
  </si>
  <si>
    <t>Level 2 minions:</t>
  </si>
  <si>
    <t>Level 3 minions:</t>
  </si>
  <si>
    <t>Level 4 minions</t>
  </si>
  <si>
    <t>Level 5 minions</t>
  </si>
  <si>
    <t>Level 6 minions</t>
  </si>
  <si>
    <t>Level 7 minions</t>
  </si>
  <si>
    <t>Level 8 minions</t>
  </si>
  <si>
    <t>Level 9 minions</t>
  </si>
  <si>
    <t>Level 10 minions</t>
  </si>
  <si>
    <t>Murloc TideRun</t>
  </si>
  <si>
    <t>Murloc Huntsm</t>
  </si>
  <si>
    <t>Level 4 Minion</t>
  </si>
  <si>
    <t>Level 5 Minion</t>
  </si>
  <si>
    <t>Level 6 Minion</t>
  </si>
  <si>
    <t>Level 7 Minion</t>
  </si>
  <si>
    <t>Level 8 Minion</t>
  </si>
  <si>
    <t>Level 9 Minion</t>
  </si>
  <si>
    <t>Level 10 Minion</t>
  </si>
  <si>
    <t>Calculator</t>
  </si>
  <si>
    <t>Effective HP</t>
  </si>
  <si>
    <t>Column112</t>
  </si>
  <si>
    <t>Level 0 Minion</t>
  </si>
  <si>
    <t>Murloc Tidepriest</t>
  </si>
  <si>
    <t>The Mistwind King</t>
  </si>
  <si>
    <t>Spider</t>
  </si>
  <si>
    <t>Spitting Spider</t>
  </si>
  <si>
    <t>Giant Spider</t>
  </si>
  <si>
    <t>Giant Wolf</t>
  </si>
  <si>
    <t>Frost Revenant</t>
  </si>
  <si>
    <t>The Alpha Wolf</t>
  </si>
  <si>
    <t>Soldier Settlers</t>
  </si>
  <si>
    <t>Settlers</t>
  </si>
  <si>
    <t>All settlers have higher rank HP</t>
  </si>
  <si>
    <t>Dragon King</t>
  </si>
  <si>
    <t>Red Dragon</t>
  </si>
  <si>
    <t>Mud Golem</t>
  </si>
  <si>
    <t>Granite Golem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</si>
</sst>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0" xfId="0" applyNumberFormat="1" applyFill="1" applyAlignment="1">
      <alignment horizontal="center"/>
    </xf>
    <xf numFmtId="1" fontId="1" fillId="0" borderId="0" xfId="1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left"/>
    </xf>
    <xf numFmtId="1" fontId="2" fillId="0" borderId="13" xfId="1" applyNumberFormat="1" applyFont="1" applyFill="1" applyBorder="1" applyAlignment="1">
      <alignment horizontal="center"/>
    </xf>
    <xf numFmtId="1" fontId="1" fillId="0" borderId="13" xfId="1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1" fillId="0" borderId="13" xfId="1" applyNumberForma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2" fontId="1" fillId="0" borderId="0" xfId="1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left"/>
    </xf>
    <xf numFmtId="1" fontId="0" fillId="0" borderId="17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2" fillId="0" borderId="19" xfId="0" applyNumberFormat="1" applyFont="1" applyFill="1" applyBorder="1" applyAlignment="1">
      <alignment horizontal="left"/>
    </xf>
    <xf numFmtId="1" fontId="0" fillId="0" borderId="13" xfId="1" applyNumberFormat="1" applyFont="1" applyFill="1" applyBorder="1" applyAlignment="1">
      <alignment horizontal="center"/>
    </xf>
    <xf numFmtId="1" fontId="4" fillId="0" borderId="0" xfId="1" applyNumberFormat="1" applyFont="1" applyFill="1" applyAlignment="1">
      <alignment horizontal="center"/>
    </xf>
    <xf numFmtId="1" fontId="5" fillId="0" borderId="0" xfId="1" applyNumberFormat="1" applyFont="1" applyFill="1" applyBorder="1" applyAlignment="1">
      <alignment horizontal="left"/>
    </xf>
    <xf numFmtId="1" fontId="5" fillId="0" borderId="0" xfId="1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left"/>
    </xf>
    <xf numFmtId="2" fontId="5" fillId="0" borderId="0" xfId="1" applyNumberFormat="1" applyFont="1" applyFill="1" applyBorder="1" applyAlignment="1">
      <alignment horizontal="left"/>
    </xf>
    <xf numFmtId="2" fontId="5" fillId="0" borderId="0" xfId="1" applyNumberFormat="1" applyFont="1" applyFill="1" applyBorder="1" applyAlignment="1">
      <alignment horizontal="center"/>
    </xf>
    <xf numFmtId="1" fontId="5" fillId="0" borderId="0" xfId="1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left"/>
    </xf>
    <xf numFmtId="1" fontId="5" fillId="0" borderId="0" xfId="1" applyNumberFormat="1" applyFont="1" applyFill="1" applyAlignment="1">
      <alignment horizontal="left"/>
    </xf>
    <xf numFmtId="49" fontId="2" fillId="0" borderId="0" xfId="1" applyNumberFormat="1" applyFont="1" applyFill="1" applyAlignment="1">
      <alignment horizontal="center"/>
    </xf>
    <xf numFmtId="1" fontId="6" fillId="0" borderId="0" xfId="0" applyNumberFormat="1" applyFont="1" applyFill="1" applyBorder="1" applyAlignment="1">
      <alignment horizontal="left"/>
    </xf>
    <xf numFmtId="1" fontId="6" fillId="0" borderId="0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left"/>
    </xf>
    <xf numFmtId="1" fontId="0" fillId="0" borderId="12" xfId="0" applyNumberFormat="1" applyFill="1" applyBorder="1" applyAlignment="1">
      <alignment horizontal="center"/>
    </xf>
    <xf numFmtId="1" fontId="2" fillId="0" borderId="14" xfId="1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1" fillId="0" borderId="4" xfId="1" applyNumberFormat="1" applyFill="1" applyBorder="1" applyAlignment="1">
      <alignment horizontal="center"/>
    </xf>
    <xf numFmtId="2" fontId="1" fillId="0" borderId="4" xfId="1" applyNumberFormat="1" applyFill="1" applyBorder="1" applyAlignment="1">
      <alignment horizontal="center"/>
    </xf>
    <xf numFmtId="1" fontId="2" fillId="0" borderId="4" xfId="1" applyNumberFormat="1" applyFont="1" applyFill="1" applyBorder="1" applyAlignment="1">
      <alignment horizontal="center"/>
    </xf>
    <xf numFmtId="1" fontId="2" fillId="0" borderId="6" xfId="1" applyNumberFormat="1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left"/>
    </xf>
    <xf numFmtId="1" fontId="2" fillId="0" borderId="13" xfId="0" applyNumberFormat="1" applyFont="1" applyFill="1" applyBorder="1" applyAlignment="1">
      <alignment horizontal="left"/>
    </xf>
    <xf numFmtId="1" fontId="3" fillId="0" borderId="13" xfId="0" applyNumberFormat="1" applyFont="1" applyFill="1" applyBorder="1" applyAlignment="1">
      <alignment horizontal="left"/>
    </xf>
    <xf numFmtId="1" fontId="2" fillId="0" borderId="13" xfId="1" applyNumberFormat="1" applyFont="1" applyFill="1" applyBorder="1" applyAlignment="1">
      <alignment horizontal="left"/>
    </xf>
    <xf numFmtId="1" fontId="0" fillId="0" borderId="13" xfId="0" applyNumberFormat="1" applyFill="1" applyBorder="1" applyAlignment="1">
      <alignment horizontal="left"/>
    </xf>
    <xf numFmtId="1" fontId="1" fillId="0" borderId="13" xfId="1" applyNumberFormat="1" applyFill="1" applyBorder="1" applyAlignment="1">
      <alignment horizontal="left"/>
    </xf>
    <xf numFmtId="2" fontId="0" fillId="0" borderId="13" xfId="1" applyNumberFormat="1" applyFont="1" applyFill="1" applyBorder="1" applyAlignment="1">
      <alignment horizontal="left"/>
    </xf>
    <xf numFmtId="49" fontId="1" fillId="0" borderId="13" xfId="1" applyNumberFormat="1" applyFill="1" applyBorder="1" applyAlignment="1">
      <alignment horizontal="left"/>
    </xf>
    <xf numFmtId="1" fontId="2" fillId="0" borderId="14" xfId="1" applyNumberFormat="1" applyFont="1" applyFill="1" applyBorder="1" applyAlignment="1">
      <alignment horizontal="left"/>
    </xf>
    <xf numFmtId="1" fontId="5" fillId="0" borderId="0" xfId="1" quotePrefix="1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left"/>
    </xf>
  </cellXfs>
  <cellStyles count="2">
    <cellStyle name="20% - Accent3" xfId="1" builtinId="3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top/>
        <bottom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top/>
        <bottom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top/>
        <bottom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top/>
        <bottom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top/>
        <bottom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top/>
        <bottom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top/>
        <bottom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3A138-752F-4746-9620-D9EF7F666FB0}" name="Table2" displayName="Table2" ref="B2:M17" totalsRowShown="0" headerRowDxfId="16" dataDxfId="15">
  <autoFilter ref="B2:M17" xr:uid="{D9C21D46-7E31-4A29-BBFF-555AB7103A4A}"/>
  <tableColumns count="12">
    <tableColumn id="1" xr3:uid="{314E82B3-3408-4B77-A591-F39B0EF4711B}" name="Column1" dataDxfId="14"/>
    <tableColumn id="2" xr3:uid="{9E585E46-37E3-4B8B-9EF5-EDF5EED4B67D}" name="Column11" dataDxfId="13" dataCellStyle="20% - Accent3"/>
    <tableColumn id="3" xr3:uid="{54224334-9AE4-4331-A9A4-13908DD47E28}" name="Column7" dataDxfId="12" dataCellStyle="20% - Accent3"/>
    <tableColumn id="4" xr3:uid="{B3230123-0F74-471A-B09F-08CBD3CB7A1D}" name="Column8" dataDxfId="11" dataCellStyle="20% - Accent3"/>
    <tableColumn id="8" xr3:uid="{02F3C686-156F-4F9D-9CAA-377B7DCAEF0F}" name="Column9" dataDxfId="10" dataCellStyle="20% - Accent3"/>
    <tableColumn id="9" xr3:uid="{CD7DBFA7-62EE-4B88-8515-1F1BD5670127}" name="Column2" dataDxfId="9" dataCellStyle="20% - Accent3"/>
    <tableColumn id="10" xr3:uid="{44E66677-D5C2-4680-AF44-906EB96B175A}" name="Column3" dataDxfId="8" dataCellStyle="20% - Accent3"/>
    <tableColumn id="11" xr3:uid="{D8DA57A8-FC9C-4AC3-87AD-C4AC1075EC29}" name="Column4" dataDxfId="7" dataCellStyle="20% - Accent3"/>
    <tableColumn id="12" xr3:uid="{C96CC7B1-9706-42F4-AC10-00E6766EABB6}" name="Column5" dataDxfId="6" dataCellStyle="20% - Accent3"/>
    <tableColumn id="17" xr3:uid="{D4C178FE-ECCD-4F56-84F0-6F6DB96C0600}" name="Column6" dataDxfId="5" dataCellStyle="20% - Accent3"/>
    <tableColumn id="18" xr3:uid="{02CFF402-0D0D-49A7-B822-86C7451F7FE1}" name="Column10" dataDxfId="4" dataCellStyle="20% - Accent3"/>
    <tableColumn id="23" xr3:uid="{7DBF52FC-9E98-47AE-98A1-EA219E86427F}" name="Column112" dataDxfId="3" dataCellStyle="20% - Accent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ED48C6-CD49-4111-90E9-CDD74BEC4B73}" name="Table5" displayName="Table5" ref="N4:O17" totalsRowShown="0" tableBorderDxfId="2">
  <autoFilter ref="N4:O17" xr:uid="{9219C826-132E-4AF5-A61B-39C076EF4828}"/>
  <tableColumns count="2">
    <tableColumn id="1" xr3:uid="{788C560A-95F4-4AA2-8F62-0360561FCFBE}" name="Column1" dataDxfId="1"/>
    <tableColumn id="2" xr3:uid="{B01FBC19-FD2A-43B7-A879-90686B0EEFFE}" name="Column2" dataDxfId="0" dataCellStyle="20% - Accent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67BD-C30F-4707-BC64-B3F9EAFC19F8}">
  <dimension ref="A1:T13"/>
  <sheetViews>
    <sheetView workbookViewId="0">
      <selection activeCell="F11" sqref="F11"/>
    </sheetView>
  </sheetViews>
  <sheetFormatPr defaultRowHeight="15" x14ac:dyDescent="0.25"/>
  <cols>
    <col min="2" max="2" width="11.5703125" customWidth="1"/>
  </cols>
  <sheetData>
    <row r="1" spans="1:20" x14ac:dyDescent="0.25">
      <c r="A1" s="1" t="s">
        <v>0</v>
      </c>
    </row>
    <row r="3" spans="1:20" x14ac:dyDescent="0.25">
      <c r="B3" s="2"/>
      <c r="C3" s="3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x14ac:dyDescent="0.25">
      <c r="B4" s="6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8">
        <v>18</v>
      </c>
    </row>
    <row r="5" spans="1:20" x14ac:dyDescent="0.25">
      <c r="B5" s="6" t="s">
        <v>2</v>
      </c>
      <c r="C5" s="7">
        <v>0</v>
      </c>
      <c r="D5" s="7">
        <f>O6</f>
        <v>100</v>
      </c>
      <c r="E5" s="7">
        <f>D5*$M$6+E4*$I$6+$F$6</f>
        <v>580</v>
      </c>
      <c r="F5" s="7">
        <f t="shared" ref="F5:T5" si="0">E5*$M$6+F4*$I$6+$F$6</f>
        <v>1180</v>
      </c>
      <c r="G5" s="7">
        <f t="shared" si="0"/>
        <v>1900</v>
      </c>
      <c r="H5" s="7">
        <f t="shared" si="0"/>
        <v>2740</v>
      </c>
      <c r="I5" s="7">
        <f t="shared" si="0"/>
        <v>3700</v>
      </c>
      <c r="J5" s="7">
        <f t="shared" si="0"/>
        <v>4780</v>
      </c>
      <c r="K5" s="7">
        <f t="shared" si="0"/>
        <v>5980</v>
      </c>
      <c r="L5" s="7">
        <f t="shared" si="0"/>
        <v>7300</v>
      </c>
      <c r="M5" s="7">
        <f t="shared" si="0"/>
        <v>8740</v>
      </c>
      <c r="N5" s="7">
        <f t="shared" si="0"/>
        <v>10300</v>
      </c>
      <c r="O5" s="7">
        <f t="shared" si="0"/>
        <v>11980</v>
      </c>
      <c r="P5" s="7">
        <f t="shared" si="0"/>
        <v>13780</v>
      </c>
      <c r="Q5" s="7">
        <f t="shared" si="0"/>
        <v>15700</v>
      </c>
      <c r="R5" s="7">
        <f t="shared" si="0"/>
        <v>17740</v>
      </c>
      <c r="S5" s="7">
        <f t="shared" si="0"/>
        <v>19900</v>
      </c>
      <c r="T5" s="8">
        <f t="shared" si="0"/>
        <v>22180</v>
      </c>
    </row>
    <row r="6" spans="1:20" x14ac:dyDescent="0.25">
      <c r="B6" s="9" t="s">
        <v>4</v>
      </c>
      <c r="C6" s="10"/>
      <c r="D6" s="10" t="s">
        <v>5</v>
      </c>
      <c r="E6" s="10"/>
      <c r="F6" s="10">
        <v>120</v>
      </c>
      <c r="G6" s="10" t="s">
        <v>6</v>
      </c>
      <c r="H6" s="10"/>
      <c r="I6" s="10">
        <v>120</v>
      </c>
      <c r="J6" s="10" t="s">
        <v>7</v>
      </c>
      <c r="K6" s="10"/>
      <c r="L6" s="10"/>
      <c r="M6" s="10">
        <v>1</v>
      </c>
      <c r="N6" s="10" t="s">
        <v>8</v>
      </c>
      <c r="O6" s="10">
        <v>100</v>
      </c>
      <c r="P6" s="10"/>
      <c r="Q6" s="10"/>
      <c r="R6" s="10"/>
      <c r="S6" s="10"/>
      <c r="T6" s="11"/>
    </row>
    <row r="7" spans="1:20" x14ac:dyDescent="0.25">
      <c r="B7" s="2"/>
      <c r="C7" s="3" t="s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</row>
    <row r="8" spans="1:20" x14ac:dyDescent="0.25">
      <c r="B8" s="6" t="s">
        <v>3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7">
        <v>10</v>
      </c>
      <c r="M8" s="7"/>
      <c r="N8" s="7"/>
      <c r="O8" s="7"/>
      <c r="P8" s="7"/>
      <c r="Q8" s="7"/>
      <c r="R8" s="7"/>
      <c r="S8" s="7"/>
      <c r="T8" s="8"/>
    </row>
    <row r="9" spans="1:20" x14ac:dyDescent="0.25">
      <c r="B9" s="6" t="s">
        <v>10</v>
      </c>
      <c r="C9" s="7">
        <f>O10</f>
        <v>10</v>
      </c>
      <c r="D9" s="7">
        <f>C9*$M$10+D8*$I$10+$F$10</f>
        <v>37</v>
      </c>
      <c r="E9" s="7">
        <f t="shared" ref="E9:L9" si="1">D9*$M$10+E8*$I$10+$F$10</f>
        <v>75</v>
      </c>
      <c r="F9" s="7">
        <f t="shared" si="1"/>
        <v>124</v>
      </c>
      <c r="G9" s="7">
        <f t="shared" si="1"/>
        <v>184</v>
      </c>
      <c r="H9" s="7">
        <f t="shared" si="1"/>
        <v>255</v>
      </c>
      <c r="I9" s="7">
        <f t="shared" si="1"/>
        <v>337</v>
      </c>
      <c r="J9" s="7">
        <f t="shared" si="1"/>
        <v>430</v>
      </c>
      <c r="K9" s="7">
        <f t="shared" si="1"/>
        <v>534</v>
      </c>
      <c r="L9" s="7">
        <f t="shared" si="1"/>
        <v>649</v>
      </c>
      <c r="M9" s="7"/>
      <c r="N9" s="7"/>
      <c r="O9" s="7"/>
      <c r="P9" s="7"/>
      <c r="Q9" s="7"/>
      <c r="R9" s="7"/>
      <c r="S9" s="7"/>
      <c r="T9" s="8"/>
    </row>
    <row r="10" spans="1:20" x14ac:dyDescent="0.25">
      <c r="B10" s="6" t="s">
        <v>4</v>
      </c>
      <c r="C10" s="7"/>
      <c r="D10" s="7" t="s">
        <v>5</v>
      </c>
      <c r="E10" s="7"/>
      <c r="F10" s="7">
        <v>5</v>
      </c>
      <c r="G10" s="7" t="s">
        <v>6</v>
      </c>
      <c r="H10" s="7"/>
      <c r="I10" s="7">
        <v>11</v>
      </c>
      <c r="J10" s="7" t="s">
        <v>7</v>
      </c>
      <c r="K10" s="7"/>
      <c r="L10" s="7"/>
      <c r="M10" s="7">
        <v>1</v>
      </c>
      <c r="N10" s="7" t="s">
        <v>8</v>
      </c>
      <c r="O10" s="7">
        <v>10</v>
      </c>
      <c r="P10" s="7"/>
      <c r="Q10" s="7"/>
      <c r="R10" s="7"/>
      <c r="S10" s="7"/>
      <c r="T10" s="8"/>
    </row>
    <row r="11" spans="1:20" x14ac:dyDescent="0.25">
      <c r="B11" s="12" t="s">
        <v>11</v>
      </c>
      <c r="C11" s="13"/>
      <c r="D11" s="13">
        <f>ROUNDUP(D5/$C$9, 0)</f>
        <v>10</v>
      </c>
      <c r="E11" s="13">
        <f t="shared" ref="E11:T11" si="2">ROUNDUP(E5/$C$9, 0)</f>
        <v>58</v>
      </c>
      <c r="F11" s="13">
        <f t="shared" si="2"/>
        <v>118</v>
      </c>
      <c r="G11" s="13">
        <f t="shared" si="2"/>
        <v>190</v>
      </c>
      <c r="H11" s="13">
        <f t="shared" si="2"/>
        <v>274</v>
      </c>
      <c r="I11" s="13">
        <f t="shared" si="2"/>
        <v>370</v>
      </c>
      <c r="J11" s="13">
        <f t="shared" si="2"/>
        <v>478</v>
      </c>
      <c r="K11" s="13">
        <f t="shared" si="2"/>
        <v>598</v>
      </c>
      <c r="L11" s="13">
        <f t="shared" si="2"/>
        <v>730</v>
      </c>
      <c r="M11" s="13">
        <f t="shared" si="2"/>
        <v>874</v>
      </c>
      <c r="N11" s="13">
        <f t="shared" si="2"/>
        <v>1030</v>
      </c>
      <c r="O11" s="13">
        <f t="shared" si="2"/>
        <v>1198</v>
      </c>
      <c r="P11" s="13">
        <f t="shared" si="2"/>
        <v>1378</v>
      </c>
      <c r="Q11" s="13">
        <f t="shared" si="2"/>
        <v>1570</v>
      </c>
      <c r="R11" s="13">
        <f t="shared" si="2"/>
        <v>1774</v>
      </c>
      <c r="S11" s="13">
        <f t="shared" si="2"/>
        <v>1990</v>
      </c>
      <c r="T11" s="14">
        <f t="shared" si="2"/>
        <v>2218</v>
      </c>
    </row>
    <row r="13" spans="1:20" x14ac:dyDescent="0.25">
      <c r="B13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73B5-5565-4882-80F5-DCB9E5FB8718}">
  <dimension ref="B2:O34"/>
  <sheetViews>
    <sheetView tabSelected="1" workbookViewId="0">
      <selection activeCell="J27" sqref="J27"/>
    </sheetView>
  </sheetViews>
  <sheetFormatPr defaultRowHeight="15" x14ac:dyDescent="0.25"/>
  <cols>
    <col min="1" max="1" width="9.140625" style="15"/>
    <col min="2" max="2" width="15.7109375" style="19" customWidth="1"/>
    <col min="3" max="3" width="17.7109375" style="15" customWidth="1"/>
    <col min="4" max="5" width="16.85546875" style="15" bestFit="1" customWidth="1"/>
    <col min="6" max="6" width="14.85546875" style="15" bestFit="1" customWidth="1"/>
    <col min="7" max="7" width="17.42578125" style="15" bestFit="1" customWidth="1"/>
    <col min="8" max="8" width="17.7109375" style="15" bestFit="1" customWidth="1"/>
    <col min="9" max="11" width="14.85546875" style="15" bestFit="1" customWidth="1"/>
    <col min="12" max="12" width="15.85546875" style="15" bestFit="1" customWidth="1"/>
    <col min="13" max="13" width="15.42578125" style="15" bestFit="1" customWidth="1"/>
    <col min="14" max="15" width="13.85546875" style="15" bestFit="1" customWidth="1"/>
    <col min="16" max="16384" width="9.140625" style="15"/>
  </cols>
  <sheetData>
    <row r="2" spans="2:15" x14ac:dyDescent="0.25">
      <c r="B2" s="57" t="s">
        <v>25</v>
      </c>
      <c r="C2" s="50" t="s">
        <v>35</v>
      </c>
      <c r="D2" s="50" t="s">
        <v>31</v>
      </c>
      <c r="E2" s="25" t="s">
        <v>32</v>
      </c>
      <c r="F2" s="52" t="s">
        <v>33</v>
      </c>
      <c r="G2" s="52" t="s">
        <v>26</v>
      </c>
      <c r="H2" s="52" t="s">
        <v>27</v>
      </c>
      <c r="I2" s="52" t="s">
        <v>28</v>
      </c>
      <c r="J2" s="52" t="s">
        <v>29</v>
      </c>
      <c r="K2" s="52" t="s">
        <v>30</v>
      </c>
      <c r="L2" s="52" t="s">
        <v>34</v>
      </c>
      <c r="M2" s="50" t="s">
        <v>72</v>
      </c>
      <c r="N2" s="17" t="s">
        <v>70</v>
      </c>
    </row>
    <row r="3" spans="2:15" s="18" customFormat="1" x14ac:dyDescent="0.25">
      <c r="B3" s="58" t="s">
        <v>12</v>
      </c>
      <c r="C3" s="21"/>
      <c r="D3" s="21"/>
      <c r="E3" s="26"/>
      <c r="F3" s="53"/>
      <c r="G3" s="53"/>
      <c r="H3" s="53"/>
      <c r="I3" s="53"/>
      <c r="J3" s="53"/>
      <c r="K3" s="53"/>
      <c r="L3" s="53"/>
      <c r="M3" s="21"/>
    </row>
    <row r="4" spans="2:15" s="37" customFormat="1" x14ac:dyDescent="0.25">
      <c r="B4" s="59" t="s">
        <v>15</v>
      </c>
      <c r="C4" s="36" t="s">
        <v>73</v>
      </c>
      <c r="D4" s="21" t="s">
        <v>48</v>
      </c>
      <c r="E4" s="26" t="s">
        <v>49</v>
      </c>
      <c r="F4" s="53" t="s">
        <v>50</v>
      </c>
      <c r="G4" s="53" t="s">
        <v>63</v>
      </c>
      <c r="H4" s="53" t="s">
        <v>64</v>
      </c>
      <c r="I4" s="53" t="s">
        <v>65</v>
      </c>
      <c r="J4" s="53" t="s">
        <v>66</v>
      </c>
      <c r="K4" s="53" t="s">
        <v>67</v>
      </c>
      <c r="L4" s="53" t="s">
        <v>68</v>
      </c>
      <c r="M4" s="21" t="s">
        <v>69</v>
      </c>
      <c r="N4" s="38" t="s">
        <v>25</v>
      </c>
      <c r="O4" s="39" t="s">
        <v>26</v>
      </c>
    </row>
    <row r="5" spans="2:15" s="17" customFormat="1" x14ac:dyDescent="0.25">
      <c r="B5" s="60" t="s">
        <v>14</v>
      </c>
      <c r="C5" s="21">
        <v>0</v>
      </c>
      <c r="D5" s="21">
        <v>1</v>
      </c>
      <c r="E5" s="26">
        <v>2</v>
      </c>
      <c r="F5" s="53">
        <v>3</v>
      </c>
      <c r="G5" s="53">
        <v>4</v>
      </c>
      <c r="H5" s="53">
        <v>5</v>
      </c>
      <c r="I5" s="53">
        <v>6</v>
      </c>
      <c r="J5" s="53">
        <v>7</v>
      </c>
      <c r="K5" s="53">
        <v>8</v>
      </c>
      <c r="L5" s="53">
        <v>9</v>
      </c>
      <c r="M5" s="21">
        <v>10</v>
      </c>
      <c r="N5" s="44" t="s">
        <v>13</v>
      </c>
      <c r="O5" s="43">
        <v>100</v>
      </c>
    </row>
    <row r="6" spans="2:15" x14ac:dyDescent="0.25">
      <c r="B6" s="61" t="s">
        <v>13</v>
      </c>
      <c r="C6" s="21">
        <v>10</v>
      </c>
      <c r="D6" s="21">
        <v>20</v>
      </c>
      <c r="E6" s="26">
        <v>40</v>
      </c>
      <c r="F6" s="53">
        <v>75</v>
      </c>
      <c r="G6" s="53">
        <v>120</v>
      </c>
      <c r="H6" s="53">
        <v>170</v>
      </c>
      <c r="I6" s="53">
        <v>230</v>
      </c>
      <c r="J6" s="53">
        <v>300</v>
      </c>
      <c r="K6" s="53">
        <v>390</v>
      </c>
      <c r="L6" s="53">
        <v>500</v>
      </c>
      <c r="M6" s="21">
        <v>650</v>
      </c>
      <c r="N6" s="45" t="s">
        <v>24</v>
      </c>
      <c r="O6" s="43">
        <v>3</v>
      </c>
    </row>
    <row r="7" spans="2:15" s="16" customFormat="1" x14ac:dyDescent="0.25">
      <c r="B7" s="61" t="s">
        <v>24</v>
      </c>
      <c r="C7" s="21">
        <v>0</v>
      </c>
      <c r="D7" s="21">
        <v>0</v>
      </c>
      <c r="E7" s="26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21">
        <v>0</v>
      </c>
      <c r="N7" s="45" t="s">
        <v>71</v>
      </c>
      <c r="O7" s="43">
        <f>O5*(1 + O6*0.06)</f>
        <v>118</v>
      </c>
    </row>
    <row r="8" spans="2:15" x14ac:dyDescent="0.25">
      <c r="B8" s="62" t="s">
        <v>20</v>
      </c>
      <c r="C8" s="21">
        <v>0</v>
      </c>
      <c r="D8" s="21">
        <v>2</v>
      </c>
      <c r="E8" s="26">
        <v>4</v>
      </c>
      <c r="F8" s="53">
        <v>6</v>
      </c>
      <c r="G8" s="53">
        <v>8</v>
      </c>
      <c r="H8" s="53">
        <v>10</v>
      </c>
      <c r="I8" s="53">
        <v>19</v>
      </c>
      <c r="J8" s="53">
        <v>22</v>
      </c>
      <c r="K8" s="53">
        <v>38</v>
      </c>
      <c r="L8" s="53">
        <v>50</v>
      </c>
      <c r="M8" s="21">
        <v>65</v>
      </c>
      <c r="N8" s="38" t="s">
        <v>20</v>
      </c>
      <c r="O8" s="39">
        <v>40</v>
      </c>
    </row>
    <row r="9" spans="2:15" s="16" customFormat="1" x14ac:dyDescent="0.25">
      <c r="B9" s="61" t="s">
        <v>21</v>
      </c>
      <c r="C9" s="21">
        <v>1</v>
      </c>
      <c r="D9" s="21">
        <v>1</v>
      </c>
      <c r="E9" s="26">
        <v>1</v>
      </c>
      <c r="F9" s="53">
        <v>1</v>
      </c>
      <c r="G9" s="53">
        <v>2</v>
      </c>
      <c r="H9" s="53">
        <v>3</v>
      </c>
      <c r="I9" s="53">
        <v>2</v>
      </c>
      <c r="J9" s="53">
        <v>3</v>
      </c>
      <c r="K9" s="53">
        <v>2</v>
      </c>
      <c r="L9" s="53">
        <v>3</v>
      </c>
      <c r="M9" s="21">
        <v>3</v>
      </c>
      <c r="N9" s="40" t="s">
        <v>21</v>
      </c>
      <c r="O9" s="66">
        <v>4</v>
      </c>
    </row>
    <row r="10" spans="2:15" x14ac:dyDescent="0.25">
      <c r="B10" s="62" t="s">
        <v>22</v>
      </c>
      <c r="C10" s="21">
        <v>4</v>
      </c>
      <c r="D10" s="21">
        <v>6</v>
      </c>
      <c r="E10" s="26">
        <v>8</v>
      </c>
      <c r="F10" s="53">
        <v>10</v>
      </c>
      <c r="G10" s="53">
        <v>10</v>
      </c>
      <c r="H10" s="53">
        <v>12</v>
      </c>
      <c r="I10" s="53">
        <v>18</v>
      </c>
      <c r="J10" s="53">
        <v>18</v>
      </c>
      <c r="K10" s="53">
        <v>26</v>
      </c>
      <c r="L10" s="53">
        <v>24</v>
      </c>
      <c r="M10" s="21">
        <v>32</v>
      </c>
      <c r="N10" s="38" t="s">
        <v>22</v>
      </c>
      <c r="O10" s="39">
        <v>16</v>
      </c>
    </row>
    <row r="11" spans="2:15" s="22" customFormat="1" x14ac:dyDescent="0.25">
      <c r="B11" s="63" t="s">
        <v>40</v>
      </c>
      <c r="C11" s="23">
        <v>1.35</v>
      </c>
      <c r="D11" s="23">
        <v>1.35</v>
      </c>
      <c r="E11" s="27">
        <v>1.35</v>
      </c>
      <c r="F11" s="54">
        <v>1.35</v>
      </c>
      <c r="G11" s="54">
        <v>1.35</v>
      </c>
      <c r="H11" s="54">
        <v>1.35</v>
      </c>
      <c r="I11" s="54">
        <v>1.35</v>
      </c>
      <c r="J11" s="54">
        <v>1.35</v>
      </c>
      <c r="K11" s="54">
        <v>1.35</v>
      </c>
      <c r="L11" s="54">
        <v>1.35</v>
      </c>
      <c r="M11" s="23">
        <v>1.35</v>
      </c>
      <c r="N11" s="41" t="s">
        <v>40</v>
      </c>
      <c r="O11" s="42">
        <v>1.5</v>
      </c>
    </row>
    <row r="12" spans="2:15" s="46" customFormat="1" x14ac:dyDescent="0.25">
      <c r="B12" s="58" t="s">
        <v>43</v>
      </c>
      <c r="C12" s="20">
        <f t="shared" ref="C12:F12" si="0">(C8 + (C9*C10 + 1)/2) / C11</f>
        <v>1.8518518518518516</v>
      </c>
      <c r="D12" s="20">
        <f t="shared" si="0"/>
        <v>4.0740740740740735</v>
      </c>
      <c r="E12" s="24">
        <f t="shared" si="0"/>
        <v>6.2962962962962958</v>
      </c>
      <c r="F12" s="55">
        <f t="shared" si="0"/>
        <v>8.5185185185185173</v>
      </c>
      <c r="G12" s="55">
        <f>(G8 + (G9*G10 + 1)/2) / G11</f>
        <v>13.703703703703702</v>
      </c>
      <c r="H12" s="55">
        <f t="shared" ref="H12:M12" si="1">(H8 + (H9*H10 + 1)/2) / H11</f>
        <v>21.111111111111111</v>
      </c>
      <c r="I12" s="55">
        <f t="shared" si="1"/>
        <v>27.777777777777775</v>
      </c>
      <c r="J12" s="55">
        <f t="shared" si="1"/>
        <v>36.666666666666664</v>
      </c>
      <c r="K12" s="55">
        <f t="shared" si="1"/>
        <v>47.777777777777771</v>
      </c>
      <c r="L12" s="55">
        <f t="shared" si="1"/>
        <v>64.074074074074076</v>
      </c>
      <c r="M12" s="20">
        <f t="shared" si="1"/>
        <v>84.074074074074062</v>
      </c>
      <c r="N12" s="47" t="s">
        <v>43</v>
      </c>
      <c r="O12" s="48">
        <f>(O8 + (O9*O10 + 1)/2) / O11</f>
        <v>48.333333333333336</v>
      </c>
    </row>
    <row r="13" spans="2:15" x14ac:dyDescent="0.25">
      <c r="B13" s="64" t="s">
        <v>16</v>
      </c>
      <c r="C13" s="21"/>
      <c r="D13" s="21"/>
      <c r="E13" s="26"/>
      <c r="F13" s="53"/>
      <c r="G13" s="53"/>
      <c r="H13" s="53"/>
      <c r="I13" s="53"/>
      <c r="J13" s="53"/>
      <c r="K13" s="53"/>
      <c r="L13" s="53"/>
      <c r="M13" s="21"/>
      <c r="N13" s="45"/>
      <c r="O13" s="43"/>
    </row>
    <row r="14" spans="2:15" s="16" customFormat="1" x14ac:dyDescent="0.25">
      <c r="B14" s="61" t="s">
        <v>17</v>
      </c>
      <c r="C14" s="21">
        <v>0</v>
      </c>
      <c r="D14" s="21">
        <v>0</v>
      </c>
      <c r="E14" s="26">
        <v>2</v>
      </c>
      <c r="F14" s="53">
        <v>5</v>
      </c>
      <c r="G14" s="53">
        <v>9</v>
      </c>
      <c r="H14" s="53">
        <v>14</v>
      </c>
      <c r="I14" s="53">
        <v>25</v>
      </c>
      <c r="J14" s="53">
        <v>36</v>
      </c>
      <c r="K14" s="53">
        <v>55</v>
      </c>
      <c r="L14" s="53">
        <v>70</v>
      </c>
      <c r="M14" s="21">
        <v>90</v>
      </c>
      <c r="N14" s="40" t="s">
        <v>17</v>
      </c>
      <c r="O14" s="39">
        <v>0</v>
      </c>
    </row>
    <row r="15" spans="2:15" x14ac:dyDescent="0.25">
      <c r="B15" s="62" t="s">
        <v>18</v>
      </c>
      <c r="C15" s="21">
        <v>1</v>
      </c>
      <c r="D15" s="21">
        <v>1</v>
      </c>
      <c r="E15" s="26">
        <v>1</v>
      </c>
      <c r="F15" s="53">
        <v>2</v>
      </c>
      <c r="G15" s="53">
        <v>2</v>
      </c>
      <c r="H15" s="53">
        <v>3</v>
      </c>
      <c r="I15" s="53">
        <v>3</v>
      </c>
      <c r="J15" s="53">
        <v>3</v>
      </c>
      <c r="K15" s="53">
        <v>4</v>
      </c>
      <c r="L15" s="53">
        <v>4</v>
      </c>
      <c r="M15" s="21">
        <v>6</v>
      </c>
      <c r="N15" s="38" t="s">
        <v>18</v>
      </c>
      <c r="O15" s="39">
        <v>1</v>
      </c>
    </row>
    <row r="16" spans="2:15" s="16" customFormat="1" x14ac:dyDescent="0.25">
      <c r="B16" s="61" t="s">
        <v>19</v>
      </c>
      <c r="C16" s="21">
        <v>2</v>
      </c>
      <c r="D16" s="21">
        <v>4</v>
      </c>
      <c r="E16" s="26">
        <v>4</v>
      </c>
      <c r="F16" s="53">
        <v>4</v>
      </c>
      <c r="G16" s="53">
        <v>10</v>
      </c>
      <c r="H16" s="53">
        <v>10</v>
      </c>
      <c r="I16" s="53">
        <v>12</v>
      </c>
      <c r="J16" s="53">
        <v>16</v>
      </c>
      <c r="K16" s="53">
        <v>12</v>
      </c>
      <c r="L16" s="53">
        <v>16</v>
      </c>
      <c r="M16" s="21">
        <v>16</v>
      </c>
      <c r="N16" s="40" t="s">
        <v>19</v>
      </c>
      <c r="O16" s="39">
        <v>4</v>
      </c>
    </row>
    <row r="17" spans="2:15" s="17" customFormat="1" x14ac:dyDescent="0.25">
      <c r="B17" s="65" t="s">
        <v>44</v>
      </c>
      <c r="C17" s="51">
        <f t="shared" ref="C17:F17" si="2">C14 + ROUNDUP((C15*C16 + 1)/2, 0)</f>
        <v>2</v>
      </c>
      <c r="D17" s="51">
        <f t="shared" si="2"/>
        <v>3</v>
      </c>
      <c r="E17" s="24">
        <f t="shared" si="2"/>
        <v>5</v>
      </c>
      <c r="F17" s="56">
        <f t="shared" si="2"/>
        <v>10</v>
      </c>
      <c r="G17" s="56">
        <f>G14 + ROUNDUP((G15*G16 + 1)/2, 0)</f>
        <v>20</v>
      </c>
      <c r="H17" s="56">
        <f t="shared" ref="H17:M17" si="3">H14 + ROUNDUP((H15*H16 + 1)/2, 0)</f>
        <v>30</v>
      </c>
      <c r="I17" s="56">
        <f t="shared" si="3"/>
        <v>44</v>
      </c>
      <c r="J17" s="56">
        <f t="shared" si="3"/>
        <v>61</v>
      </c>
      <c r="K17" s="56">
        <f t="shared" si="3"/>
        <v>80</v>
      </c>
      <c r="L17" s="56">
        <f t="shared" si="3"/>
        <v>103</v>
      </c>
      <c r="M17" s="51">
        <f t="shared" si="3"/>
        <v>139</v>
      </c>
      <c r="N17" s="49" t="s">
        <v>44</v>
      </c>
      <c r="O17" s="48">
        <f t="shared" ref="O17" si="4">O14 + ROUNDUP((O15*O16 + 1)/2, 0)</f>
        <v>3</v>
      </c>
    </row>
    <row r="18" spans="2:15" ht="15.75" thickBot="1" x14ac:dyDescent="0.3"/>
    <row r="19" spans="2:15" x14ac:dyDescent="0.25">
      <c r="C19" s="35" t="s">
        <v>12</v>
      </c>
      <c r="D19" s="28"/>
      <c r="E19" s="28"/>
      <c r="F19" s="28"/>
      <c r="G19" s="28"/>
      <c r="H19" s="28"/>
      <c r="I19" s="28"/>
      <c r="J19" s="28"/>
      <c r="K19" s="28"/>
      <c r="L19" s="28"/>
      <c r="M19" s="29"/>
    </row>
    <row r="20" spans="2:15" x14ac:dyDescent="0.25">
      <c r="C20" s="30" t="s">
        <v>14</v>
      </c>
      <c r="D20" s="25">
        <v>1</v>
      </c>
      <c r="E20" s="25">
        <v>2</v>
      </c>
      <c r="F20" s="25">
        <v>3</v>
      </c>
      <c r="G20" s="25">
        <v>4</v>
      </c>
      <c r="H20" s="25">
        <v>5</v>
      </c>
      <c r="I20" s="25">
        <v>6</v>
      </c>
      <c r="J20" s="25">
        <v>7</v>
      </c>
      <c r="K20" s="25">
        <v>8</v>
      </c>
      <c r="L20" s="25">
        <v>9</v>
      </c>
      <c r="M20" s="31">
        <v>10</v>
      </c>
    </row>
    <row r="21" spans="2:15" ht="15.75" thickBot="1" x14ac:dyDescent="0.3">
      <c r="C21" s="32" t="s">
        <v>47</v>
      </c>
      <c r="D21" s="33">
        <f>'XP Tables'!C9</f>
        <v>10</v>
      </c>
      <c r="E21" s="33">
        <f>'XP Tables'!D9</f>
        <v>37</v>
      </c>
      <c r="F21" s="33">
        <f>'XP Tables'!E9</f>
        <v>75</v>
      </c>
      <c r="G21" s="33">
        <f>'XP Tables'!F9</f>
        <v>124</v>
      </c>
      <c r="H21" s="33">
        <f>'XP Tables'!G9</f>
        <v>184</v>
      </c>
      <c r="I21" s="33">
        <f>'XP Tables'!H9</f>
        <v>255</v>
      </c>
      <c r="J21" s="33">
        <f>'XP Tables'!I9</f>
        <v>337</v>
      </c>
      <c r="K21" s="33">
        <f>'XP Tables'!J9</f>
        <v>430</v>
      </c>
      <c r="L21" s="33">
        <f>'XP Tables'!K9</f>
        <v>534</v>
      </c>
      <c r="M21" s="34">
        <f>'XP Tables'!L9</f>
        <v>649</v>
      </c>
    </row>
    <row r="22" spans="2:15" x14ac:dyDescent="0.25">
      <c r="C22" s="19"/>
    </row>
    <row r="23" spans="2:15" x14ac:dyDescent="0.25">
      <c r="C23" s="19"/>
      <c r="D23" s="67" t="s">
        <v>51</v>
      </c>
      <c r="E23" s="17" t="s">
        <v>52</v>
      </c>
      <c r="F23" s="17" t="s">
        <v>53</v>
      </c>
      <c r="G23" s="17" t="s">
        <v>54</v>
      </c>
      <c r="H23" s="17" t="s">
        <v>55</v>
      </c>
      <c r="I23" s="17" t="s">
        <v>56</v>
      </c>
      <c r="J23" s="17" t="s">
        <v>57</v>
      </c>
      <c r="K23" s="17" t="s">
        <v>58</v>
      </c>
      <c r="L23" s="17" t="s">
        <v>59</v>
      </c>
      <c r="M23" s="17" t="s">
        <v>60</v>
      </c>
    </row>
    <row r="24" spans="2:15" x14ac:dyDescent="0.25">
      <c r="B24" s="19" t="s">
        <v>84</v>
      </c>
      <c r="E24" s="17" t="s">
        <v>83</v>
      </c>
      <c r="F24" s="17" t="s">
        <v>82</v>
      </c>
    </row>
    <row r="26" spans="2:15" x14ac:dyDescent="0.25">
      <c r="D26" s="19" t="s">
        <v>61</v>
      </c>
      <c r="E26" s="15" t="s">
        <v>39</v>
      </c>
      <c r="F26" s="15" t="s">
        <v>38</v>
      </c>
      <c r="G26" s="15" t="s">
        <v>87</v>
      </c>
      <c r="H26" s="15" t="s">
        <v>45</v>
      </c>
      <c r="I26" s="15" t="s">
        <v>46</v>
      </c>
      <c r="K26" s="15" t="s">
        <v>86</v>
      </c>
      <c r="L26" s="15" t="s">
        <v>88</v>
      </c>
      <c r="M26" s="17" t="s">
        <v>85</v>
      </c>
    </row>
    <row r="27" spans="2:15" x14ac:dyDescent="0.25">
      <c r="D27" s="19" t="s">
        <v>23</v>
      </c>
      <c r="E27" s="15" t="s">
        <v>41</v>
      </c>
      <c r="F27" s="15" t="s">
        <v>78</v>
      </c>
      <c r="H27" s="17" t="s">
        <v>75</v>
      </c>
    </row>
    <row r="28" spans="2:15" x14ac:dyDescent="0.25">
      <c r="D28" s="19" t="s">
        <v>76</v>
      </c>
      <c r="E28" s="15" t="s">
        <v>62</v>
      </c>
      <c r="H28" s="15" t="s">
        <v>80</v>
      </c>
    </row>
    <row r="29" spans="2:15" x14ac:dyDescent="0.25">
      <c r="D29" s="19"/>
      <c r="E29" s="15" t="s">
        <v>42</v>
      </c>
      <c r="H29" s="17" t="s">
        <v>81</v>
      </c>
    </row>
    <row r="30" spans="2:15" x14ac:dyDescent="0.25">
      <c r="D30" s="19"/>
      <c r="E30" s="15" t="s">
        <v>36</v>
      </c>
    </row>
    <row r="31" spans="2:15" x14ac:dyDescent="0.25">
      <c r="D31" s="19"/>
      <c r="E31" s="15" t="s">
        <v>37</v>
      </c>
    </row>
    <row r="32" spans="2:15" x14ac:dyDescent="0.25">
      <c r="D32" s="19"/>
      <c r="E32" s="15" t="s">
        <v>74</v>
      </c>
    </row>
    <row r="33" spans="5:5" x14ac:dyDescent="0.25">
      <c r="E33" s="15" t="s">
        <v>77</v>
      </c>
    </row>
    <row r="34" spans="5:5" x14ac:dyDescent="0.25">
      <c r="E34" s="15" t="s">
        <v>79</v>
      </c>
    </row>
  </sheetData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XP Tables</vt:lpstr>
      <vt:lpstr>Creep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2018-12-16T14:08:49Z</dcterms:created>
  <dcterms:modified xsi:type="dcterms:W3CDTF">2018-12-17T20:57:23Z</dcterms:modified>
</cp:coreProperties>
</file>