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bemuller\OneDrive - Cengage Learning\Desktop\NP_EX19_4b\"/>
    </mc:Choice>
  </mc:AlternateContent>
  <xr:revisionPtr revIDLastSave="2" documentId="10_ncr:100000_{9B1CFDAA-1469-4582-B1A7-FE5DA5831BC6}" xr6:coauthVersionLast="43" xr6:coauthVersionMax="43" xr10:uidLastSave="{82715217-2645-4CA8-91E5-F59C2E74688F}"/>
  <bookViews>
    <workbookView xWindow="-120" yWindow="-120" windowWidth="29040" windowHeight="15840" xr2:uid="{00000000-000D-0000-FFFF-FFFF00000000}"/>
  </bookViews>
  <sheets>
    <sheet name="Documentation" sheetId="11" r:id="rId1"/>
    <sheet name="Current Expenses" sheetId="16" r:id="rId2"/>
    <sheet name="Projected Expenses" sheetId="17" r:id="rId3"/>
    <sheet name="Funding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3" l="1"/>
  <c r="D11" i="13"/>
  <c r="B11" i="13"/>
  <c r="C9" i="13" l="1"/>
  <c r="D9" i="13"/>
  <c r="B9" i="13"/>
  <c r="C10" i="17" l="1"/>
  <c r="B10" i="17"/>
  <c r="E10" i="17"/>
  <c r="D10" i="17"/>
  <c r="C8" i="13" l="1"/>
  <c r="C12" i="13" s="1"/>
  <c r="D8" i="13"/>
  <c r="D12" i="13" s="1"/>
  <c r="B8" i="13"/>
  <c r="B12" i="13" s="1"/>
  <c r="B10" i="16" l="1"/>
  <c r="E10" i="16" l="1"/>
  <c r="D10" i="16"/>
  <c r="C10" i="16"/>
</calcChain>
</file>

<file path=xl/sharedStrings.xml><?xml version="1.0" encoding="utf-8"?>
<sst xmlns="http://schemas.openxmlformats.org/spreadsheetml/2006/main" count="41" uniqueCount="32">
  <si>
    <t>Author:</t>
  </si>
  <si>
    <t>Erik Mercado</t>
  </si>
  <si>
    <t>Note: Do not edit this sheet. If your name does not appear in cell B6, please download a new copy of the file from the SAM website.</t>
  </si>
  <si>
    <t>Total</t>
  </si>
  <si>
    <t>Trend</t>
  </si>
  <si>
    <t>Stuarts Bank</t>
  </si>
  <si>
    <t>Caretaker Mobile Apps</t>
  </si>
  <si>
    <t>Current Expenses</t>
  </si>
  <si>
    <t>Expense</t>
  </si>
  <si>
    <t>Quarter 1</t>
  </si>
  <si>
    <t>Quarter 2</t>
  </si>
  <si>
    <t>Quarter 3</t>
  </si>
  <si>
    <t>Quarter 4</t>
  </si>
  <si>
    <t>Employees</t>
  </si>
  <si>
    <t>Office</t>
  </si>
  <si>
    <t>Marketing</t>
  </si>
  <si>
    <t>Training</t>
  </si>
  <si>
    <t>Equipment</t>
  </si>
  <si>
    <t>Projected Expenses</t>
  </si>
  <si>
    <t>Funding Options</t>
  </si>
  <si>
    <t>Bank Loan</t>
  </si>
  <si>
    <t>Investor</t>
  </si>
  <si>
    <t>SBA Loan</t>
  </si>
  <si>
    <t>Total loan amount</t>
  </si>
  <si>
    <t>Annual interest rate</t>
  </si>
  <si>
    <t>Quarterly interest rate</t>
  </si>
  <si>
    <t>Total payments</t>
  </si>
  <si>
    <t>Quarterly payment</t>
  </si>
  <si>
    <t>Annual payment</t>
  </si>
  <si>
    <t>Number of years:</t>
  </si>
  <si>
    <t>ANALYZE AND CHART FINANCIAL DATA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</si>
  <si>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4: SAM Project 1b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</si>
</sst>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_-&quot;$&quot;* #,##0_-;\-&quot;$&quot;* #,##0_-;_-&quot;$&quot;* &quot;-&quot;??_-;_-@_-"/>
    <numFmt numFmtId="166" formatCode="0.0000"/>
    <numFmt numFmtId="167" formatCode="_(* #,##0_);_(* \(#,##0\);_(* &quot;-&quot;??_);_(@_)"/>
  </numFmts>
  <fonts count="22" x14ac:knownFonts="1">
    <font>
      <sz val="10"/>
      <name val="Arial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2"/>
      <color theme="1"/>
      <name val="Trebuchet MS"/>
      <family val="2"/>
      <scheme val="minor"/>
    </font>
    <font>
      <b/>
      <sz val="18"/>
      <color theme="1"/>
      <name val="Trebuchet MS"/>
      <family val="2"/>
      <scheme val="minor"/>
    </font>
    <font>
      <sz val="10"/>
      <name val="Arial"/>
      <family val="2"/>
    </font>
    <font>
      <b/>
      <sz val="11"/>
      <color theme="0"/>
      <name val="Trebuchet MS"/>
      <family val="2"/>
      <scheme val="minor"/>
    </font>
    <font>
      <b/>
      <sz val="11"/>
      <color theme="2" tint="-0.89999084444715716"/>
      <name val="Trebuchet MS"/>
      <family val="2"/>
      <scheme val="minor"/>
    </font>
    <font>
      <sz val="11"/>
      <color theme="2" tint="-0.89999084444715716"/>
      <name val="Trebuchet MS"/>
      <family val="2"/>
      <scheme val="minor"/>
    </font>
    <font>
      <sz val="10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8" fillId="3" borderId="0">
      <alignment vertical="top" wrapText="1"/>
    </xf>
    <xf numFmtId="0" fontId="10" fillId="3" borderId="0">
      <alignment vertical="top" wrapText="1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43" fontId="16" fillId="0" borderId="0" applyFont="0" applyFill="0" applyBorder="0" applyAlignment="0" applyProtection="0"/>
  </cellStyleXfs>
  <cellXfs count="47">
    <xf numFmtId="0" fontId="0" fillId="0" borderId="0" xfId="0"/>
    <xf numFmtId="0" fontId="5" fillId="2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horizontal="left"/>
    </xf>
    <xf numFmtId="0" fontId="4" fillId="0" borderId="0" xfId="1" applyFill="1"/>
    <xf numFmtId="0" fontId="7" fillId="0" borderId="0" xfId="1" applyFont="1" applyFill="1" applyBorder="1" applyAlignment="1">
      <alignment vertical="center"/>
    </xf>
    <xf numFmtId="0" fontId="3" fillId="0" borderId="0" xfId="2"/>
    <xf numFmtId="0" fontId="7" fillId="3" borderId="3" xfId="1" applyFont="1" applyFill="1" applyBorder="1" applyAlignment="1">
      <alignment horizontal="left"/>
    </xf>
    <xf numFmtId="0" fontId="7" fillId="3" borderId="0" xfId="1" applyFont="1" applyFill="1" applyBorder="1" applyAlignment="1">
      <alignment horizontal="left"/>
    </xf>
    <xf numFmtId="0" fontId="8" fillId="3" borderId="0" xfId="3" applyBorder="1" applyAlignment="1">
      <alignment horizontal="left" vertical="top" wrapText="1"/>
    </xf>
    <xf numFmtId="0" fontId="9" fillId="3" borderId="3" xfId="1" applyFont="1" applyFill="1" applyBorder="1" applyAlignment="1">
      <alignment horizontal="left" wrapText="1"/>
    </xf>
    <xf numFmtId="0" fontId="4" fillId="0" borderId="0" xfId="1" applyFill="1" applyAlignment="1">
      <alignment wrapText="1"/>
    </xf>
    <xf numFmtId="0" fontId="11" fillId="3" borderId="0" xfId="4" applyFont="1" applyBorder="1" applyAlignment="1">
      <alignment horizontal="left" vertical="top" wrapText="1"/>
    </xf>
    <xf numFmtId="0" fontId="7" fillId="3" borderId="0" xfId="1" applyFont="1" applyFill="1" applyBorder="1" applyAlignment="1">
      <alignment horizontal="right"/>
    </xf>
    <xf numFmtId="0" fontId="12" fillId="4" borderId="4" xfId="1" applyFont="1" applyFill="1" applyBorder="1" applyAlignment="1">
      <alignment horizontal="left"/>
    </xf>
    <xf numFmtId="0" fontId="17" fillId="8" borderId="7" xfId="0" applyFont="1" applyFill="1" applyBorder="1" applyAlignment="1">
      <alignment horizontal="center"/>
    </xf>
    <xf numFmtId="0" fontId="18" fillId="7" borderId="0" xfId="0" applyFont="1" applyFill="1" applyBorder="1"/>
    <xf numFmtId="165" fontId="19" fillId="7" borderId="0" xfId="0" applyNumberFormat="1" applyFont="1" applyFill="1" applyBorder="1"/>
    <xf numFmtId="0" fontId="18" fillId="0" borderId="0" xfId="0" applyFont="1"/>
    <xf numFmtId="165" fontId="19" fillId="0" borderId="0" xfId="0" applyNumberFormat="1" applyFont="1"/>
    <xf numFmtId="0" fontId="18" fillId="7" borderId="0" xfId="0" applyFont="1" applyFill="1"/>
    <xf numFmtId="165" fontId="19" fillId="7" borderId="0" xfId="0" applyNumberFormat="1" applyFont="1" applyFill="1"/>
    <xf numFmtId="0" fontId="18" fillId="0" borderId="8" xfId="0" applyFont="1" applyBorder="1"/>
    <xf numFmtId="165" fontId="18" fillId="0" borderId="8" xfId="0" applyNumberFormat="1" applyFont="1" applyBorder="1"/>
    <xf numFmtId="167" fontId="19" fillId="0" borderId="0" xfId="7" applyNumberFormat="1" applyFont="1"/>
    <xf numFmtId="167" fontId="19" fillId="7" borderId="0" xfId="7" applyNumberFormat="1" applyFont="1" applyFill="1"/>
    <xf numFmtId="0" fontId="20" fillId="0" borderId="0" xfId="0" applyFont="1"/>
    <xf numFmtId="165" fontId="20" fillId="0" borderId="0" xfId="0" applyNumberFormat="1" applyFont="1"/>
    <xf numFmtId="167" fontId="20" fillId="0" borderId="0" xfId="0" applyNumberFormat="1" applyFont="1"/>
    <xf numFmtId="49" fontId="17" fillId="8" borderId="7" xfId="0" applyNumberFormat="1" applyFont="1" applyFill="1" applyBorder="1" applyAlignment="1">
      <alignment horizontal="center"/>
    </xf>
    <xf numFmtId="0" fontId="21" fillId="0" borderId="0" xfId="0" applyFont="1"/>
    <xf numFmtId="166" fontId="1" fillId="0" borderId="0" xfId="0" applyNumberFormat="1" applyFont="1"/>
    <xf numFmtId="0" fontId="21" fillId="7" borderId="0" xfId="0" applyFont="1" applyFill="1"/>
    <xf numFmtId="166" fontId="1" fillId="7" borderId="0" xfId="0" applyNumberFormat="1" applyFont="1" applyFill="1"/>
    <xf numFmtId="0" fontId="1" fillId="0" borderId="0" xfId="0" applyFont="1"/>
    <xf numFmtId="0" fontId="1" fillId="7" borderId="0" xfId="0" applyFont="1" applyFill="1"/>
    <xf numFmtId="8" fontId="1" fillId="0" borderId="0" xfId="0" applyNumberFormat="1" applyFont="1"/>
    <xf numFmtId="0" fontId="21" fillId="7" borderId="0" xfId="0" applyFont="1" applyFill="1" applyBorder="1"/>
    <xf numFmtId="164" fontId="1" fillId="7" borderId="0" xfId="0" applyNumberFormat="1" applyFont="1" applyFill="1" applyBorder="1"/>
    <xf numFmtId="0" fontId="21" fillId="7" borderId="8" xfId="0" applyFont="1" applyFill="1" applyBorder="1"/>
    <xf numFmtId="8" fontId="1" fillId="7" borderId="8" xfId="0" applyNumberFormat="1" applyFont="1" applyFill="1" applyBorder="1"/>
    <xf numFmtId="0" fontId="20" fillId="0" borderId="0" xfId="0" applyFont="1" applyAlignment="1">
      <alignment horizontal="right"/>
    </xf>
    <xf numFmtId="0" fontId="13" fillId="3" borderId="0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13" fillId="3" borderId="5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0" fontId="15" fillId="6" borderId="0" xfId="6" applyFont="1" applyAlignment="1">
      <alignment horizontal="center"/>
    </xf>
    <xf numFmtId="0" fontId="14" fillId="5" borderId="0" xfId="5" applyFont="1" applyAlignment="1">
      <alignment horizontal="center"/>
    </xf>
  </cellXfs>
  <cellStyles count="8">
    <cellStyle name="20% - Accent4" xfId="5" builtinId="42"/>
    <cellStyle name="60% - Accent4" xfId="6" builtinId="44"/>
    <cellStyle name="Comma" xfId="7" builtinId="3"/>
    <cellStyle name="Normal" xfId="0" builtinId="0"/>
    <cellStyle name="Normal 2" xfId="2" xr:uid="{00000000-0005-0000-0000-000004000000}"/>
    <cellStyle name="Normal 2 2" xfId="1" xr:uid="{00000000-0005-0000-0000-000005000000}"/>
    <cellStyle name="Student Name" xfId="3" xr:uid="{00000000-0005-0000-0000-000006000000}"/>
    <cellStyle name="Submission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8" Type="http://schemas.openxmlformats.org/officeDocument/2006/relationships/calcChain" Target="calcChain.xml" /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9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55-4CB2-90A7-84B2C15A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55-4CB2-90A7-84B2C15A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55-4CB2-90A7-84B2C15A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55-4CB2-90A7-84B2C15A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55-4CB2-90A7-84B2C15A5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'Current Expenses'!$A$5:$A$9</c:f>
              <c:strCache>
                <c:ptCount val="5"/>
                <c:pt idx="0">
                  <c:v>Employees</c:v>
                </c:pt>
                <c:pt idx="1">
                  <c:v>Equipment</c:v>
                </c:pt>
                <c:pt idx="2">
                  <c:v>Marketing</c:v>
                </c:pt>
                <c:pt idx="3">
                  <c:v>Office</c:v>
                </c:pt>
                <c:pt idx="4">
                  <c:v>Training</c:v>
                </c:pt>
              </c:strCache>
            </c:strRef>
          </c:cat>
          <c:val>
            <c:numRef>
              <c:f>'Current Expenses'!$B$5:$B$9</c:f>
              <c:numCache>
                <c:formatCode>_(* #,##0_);_(* \(#,##0\);_(* "-"??_);_(@_)</c:formatCode>
                <c:ptCount val="5"/>
                <c:pt idx="0" formatCode="_-&quot;$&quot;* #,##0_-;\-&quot;$&quot;* #,##0_-;_-&quot;$&quot;* &quot;-&quot;??_-;_-@_-">
                  <c:v>320850</c:v>
                </c:pt>
                <c:pt idx="1">
                  <c:v>140350</c:v>
                </c:pt>
                <c:pt idx="2">
                  <c:v>124300</c:v>
                </c:pt>
                <c:pt idx="3">
                  <c:v>134910</c:v>
                </c:pt>
                <c:pt idx="4">
                  <c:v>130459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04F-832B-07374BD011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Expenses 2022 - 2025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'Projected Expenses'!$A$5</c:f>
              <c:strCache>
                <c:ptCount val="1"/>
                <c:pt idx="0">
                  <c:v>Employees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'Projected Expenses'!$B$4:$E$4</c:f>
              <c:numCache>
                <c:formatCode>@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'Projected Expenses'!$B$5:$E$5</c:f>
              <c:numCache>
                <c:formatCode>_-"$"* #,##0_-;\-"$"* #,##0_-;_-"$"* "-"??_-;_-@_-</c:formatCode>
                <c:ptCount val="4"/>
                <c:pt idx="0">
                  <c:v>1351340</c:v>
                </c:pt>
                <c:pt idx="1">
                  <c:v>1369902</c:v>
                </c:pt>
                <c:pt idx="2">
                  <c:v>1370675</c:v>
                </c:pt>
                <c:pt idx="3">
                  <c:v>1397835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FD4-8F74-3133B70557E5}"/>
            </c:ext>
          </c:extLst>
        </c:ser>
        <c:ser>
          <c:idx val="2"/>
          <c:order val="2"/>
          <c:tx>
            <c:strRef>
              <c:f>'Projected Expenses'!$A$6</c:f>
              <c:strCache>
                <c:ptCount val="1"/>
                <c:pt idx="0">
                  <c:v>Equipment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'Projected Expenses'!$B$6:$E$6</c:f>
              <c:numCache>
                <c:formatCode>_(* #,##0_);_(* \(#,##0\);_(* "-"??_);_(@_)</c:formatCode>
                <c:ptCount val="4"/>
                <c:pt idx="0">
                  <c:v>555860</c:v>
                </c:pt>
                <c:pt idx="1">
                  <c:v>557305</c:v>
                </c:pt>
                <c:pt idx="2">
                  <c:v>558450</c:v>
                </c:pt>
                <c:pt idx="3">
                  <c:v>560965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E-4FD4-8F74-3133B70557E5}"/>
            </c:ext>
          </c:extLst>
        </c:ser>
        <c:ser>
          <c:idx val="3"/>
          <c:order val="3"/>
          <c:tx>
            <c:strRef>
              <c:f>'Projected Expenses'!$A$7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'Projected Expenses'!$B$7:$E$7</c:f>
              <c:numCache>
                <c:formatCode>_(* #,##0_);_(* \(#,##0\);_(* "-"??_);_(@_)</c:formatCode>
                <c:ptCount val="4"/>
                <c:pt idx="0">
                  <c:v>523460</c:v>
                </c:pt>
                <c:pt idx="1">
                  <c:v>525608</c:v>
                </c:pt>
                <c:pt idx="2">
                  <c:v>530211</c:v>
                </c:pt>
                <c:pt idx="3">
                  <c:v>540865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E-4FD4-8F74-3133B70557E5}"/>
            </c:ext>
          </c:extLst>
        </c:ser>
        <c:ser>
          <c:idx val="4"/>
          <c:order val="4"/>
          <c:tx>
            <c:strRef>
              <c:f>'Projected Expenses'!$A$8</c:f>
              <c:strCache>
                <c:ptCount val="1"/>
                <c:pt idx="0">
                  <c:v>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'Projected Expenses'!$B$8:$E$8</c:f>
              <c:numCache>
                <c:formatCode>_(* #,##0_);_(* \(#,##0\);_(* "-"??_);_(@_)</c:formatCode>
                <c:ptCount val="4"/>
                <c:pt idx="0">
                  <c:v>556968</c:v>
                </c:pt>
                <c:pt idx="1">
                  <c:v>556968</c:v>
                </c:pt>
                <c:pt idx="2">
                  <c:v>557250</c:v>
                </c:pt>
                <c:pt idx="3">
                  <c:v>557250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E-4FD4-8F74-3133B70557E5}"/>
            </c:ext>
          </c:extLst>
        </c:ser>
        <c:ser>
          <c:idx val="5"/>
          <c:order val="5"/>
          <c:tx>
            <c:strRef>
              <c:f>'Projected Expenses'!$A$9</c:f>
              <c:strCache>
                <c:ptCount val="1"/>
                <c:pt idx="0">
                  <c:v>Training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'Projected Expenses'!$B$9:$E$9</c:f>
              <c:numCache>
                <c:formatCode>_(* #,##0_);_(* \(#,##0\);_(* "-"??_);_(@_)</c:formatCode>
                <c:ptCount val="4"/>
                <c:pt idx="0">
                  <c:v>546352</c:v>
                </c:pt>
                <c:pt idx="1">
                  <c:v>533018</c:v>
                </c:pt>
                <c:pt idx="2">
                  <c:v>523478</c:v>
                </c:pt>
                <c:pt idx="3">
                  <c:v>516588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E-4FD4-8F74-3133B705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374848"/>
        <c:axId val="668376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'Projected Expenses'!$A$4</c15:sqref>
                        </c15:formulaRef>
                      </c:ext>
                    </c:extLst>
                    <c:strCache>
                      <c:ptCount val="1"/>
                      <c:pt idx="0">
                        <c:v>Expense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'Projected Expenses'!$B$4:$E$4</c15:sqref>
                        </c15:formulaRef>
                      </c:ext>
                    </c:extLst>
                    <c:numCache>
                      <c:formatCode>@</c:formatCode>
                      <c:ptCount val="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'Projected Expenses'!$B$4:$E$4</c15:sqref>
                        </c15:formulaRef>
                      </c:ext>
                    </c:extLst>
                    <c:numCache>
                      <c:formatCode>@</c:formatCode>
                      <c:ptCount val="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FCE-4FD4-8F74-3133B70557E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'Projected Expenses'!$A$10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'Projected Expenses'!$B$10:$E$10</c:f>
              <c:numCache>
                <c:formatCode>_-"$"* #,##0_-;\-"$"* #,##0_-;_-"$"* "-"??_-;_-@_-</c:formatCode>
                <c:ptCount val="4"/>
                <c:pt idx="0">
                  <c:v>3533980</c:v>
                </c:pt>
                <c:pt idx="1">
                  <c:v>3542801</c:v>
                </c:pt>
                <c:pt idx="2">
                  <c:v>3540064</c:v>
                </c:pt>
                <c:pt idx="3">
                  <c:v>3573503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CE-4FD4-8F74-3133B705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74848"/>
        <c:axId val="668376808"/>
      </c:lineChart>
      <c:catAx>
        <c:axId val="6683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6808"/>
        <c:crosses val="autoZero"/>
        <c:auto val="1"/>
        <c:lblAlgn val="ctr"/>
        <c:lblOffset val="100"/>
        <c:noMultiLvlLbl val="0"/>
      </c:catAx>
      <c:valAx>
        <c:axId val="668376808"/>
        <c:scaling>
          <c:orientation val="minMax"/>
          <c:max val="3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161924</xdr:rowOff>
    </xdr:from>
    <xdr:to>
      <xdr:col>14</xdr:col>
      <xdr:colOff>609599</xdr:colOff>
      <xdr:row>22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9524</xdr:rowOff>
    </xdr:from>
    <xdr:to>
      <xdr:col>5</xdr:col>
      <xdr:colOff>876301</xdr:colOff>
      <xdr:row>61</xdr:row>
      <xdr:rowOff>47624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85546875" defaultRowHeight="12.75" x14ac:dyDescent="0.2"/>
  <cols>
    <col min="1" max="1" width="8.7109375" style="3" customWidth="1"/>
    <col min="2" max="2" width="80.7109375" style="3" customWidth="1"/>
    <col min="3" max="3" width="3.7109375" style="3" customWidth="1"/>
    <col min="4" max="16384" width="8.85546875" style="3"/>
  </cols>
  <sheetData>
    <row r="1" spans="1:3" ht="32.25" customHeight="1" x14ac:dyDescent="0.25">
      <c r="A1" s="1"/>
      <c r="B1" s="1" t="s">
        <v>31</v>
      </c>
      <c r="C1" s="2"/>
    </row>
    <row r="2" spans="1:3" ht="5.0999999999999996" customHeight="1" x14ac:dyDescent="0.3">
      <c r="A2" s="4"/>
      <c r="B2" s="5"/>
      <c r="C2" s="6"/>
    </row>
    <row r="3" spans="1:3" s="10" customFormat="1" ht="34.5" x14ac:dyDescent="0.25">
      <c r="A3" s="7"/>
      <c r="B3" s="8" t="s">
        <v>5</v>
      </c>
      <c r="C3" s="9"/>
    </row>
    <row r="4" spans="1:3" ht="16.5" x14ac:dyDescent="0.25">
      <c r="A4" s="7"/>
      <c r="B4" s="11" t="s">
        <v>30</v>
      </c>
      <c r="C4" s="6"/>
    </row>
    <row r="5" spans="1:3" ht="15.75" customHeight="1" x14ac:dyDescent="0.25">
      <c r="A5" s="7"/>
      <c r="B5" s="7"/>
      <c r="C5" s="6"/>
    </row>
    <row r="6" spans="1:3" ht="13.5" x14ac:dyDescent="0.25">
      <c r="A6" s="12" t="s">
        <v>0</v>
      </c>
      <c r="B6" s="13" t="s">
        <v>1</v>
      </c>
      <c r="C6" s="6"/>
    </row>
    <row r="7" spans="1:3" ht="13.5" x14ac:dyDescent="0.25">
      <c r="A7" s="7"/>
      <c r="B7" s="7"/>
      <c r="C7" s="6"/>
    </row>
    <row r="8" spans="1:3" x14ac:dyDescent="0.2">
      <c r="A8" s="41" t="s">
        <v>2</v>
      </c>
      <c r="B8" s="41"/>
      <c r="C8" s="42"/>
    </row>
    <row r="9" spans="1:3" x14ac:dyDescent="0.2">
      <c r="A9" s="41"/>
      <c r="B9" s="41"/>
      <c r="C9" s="42"/>
    </row>
    <row r="10" spans="1:3" ht="13.5" thickBot="1" x14ac:dyDescent="0.25">
      <c r="A10" s="43"/>
      <c r="B10" s="43"/>
      <c r="C10" s="44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7ebc2a2a-3509-4982-a18b-6db9426a88a0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H1" sqref="H1"/>
    </sheetView>
  </sheetViews>
  <sheetFormatPr defaultRowHeight="12.75" x14ac:dyDescent="0.2"/>
  <cols>
    <col min="1" max="1" width="12.85546875" bestFit="1" customWidth="1"/>
    <col min="2" max="5" width="16" bestFit="1" customWidth="1"/>
    <col min="6" max="6" width="16" customWidth="1"/>
  </cols>
  <sheetData>
    <row r="1" spans="1:6" ht="23.25" x14ac:dyDescent="0.35">
      <c r="A1" s="45" t="s">
        <v>6</v>
      </c>
      <c r="B1" s="45"/>
      <c r="C1" s="45"/>
      <c r="D1" s="45"/>
      <c r="E1" s="45"/>
      <c r="F1" s="45"/>
    </row>
    <row r="2" spans="1:6" ht="18" x14ac:dyDescent="0.35">
      <c r="A2" s="46" t="s">
        <v>7</v>
      </c>
      <c r="B2" s="46"/>
      <c r="C2" s="46"/>
      <c r="D2" s="46"/>
      <c r="E2" s="46"/>
      <c r="F2" s="46"/>
    </row>
    <row r="4" spans="1:6" ht="16.5" x14ac:dyDescent="0.3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4" t="s">
        <v>4</v>
      </c>
    </row>
    <row r="5" spans="1:6" ht="16.5" x14ac:dyDescent="0.3">
      <c r="A5" s="15" t="s">
        <v>13</v>
      </c>
      <c r="B5" s="16">
        <v>320850</v>
      </c>
      <c r="C5" s="16">
        <v>332902</v>
      </c>
      <c r="D5" s="16">
        <v>337675</v>
      </c>
      <c r="E5" s="16">
        <v>342835</v>
      </c>
      <c r="F5" s="16"/>
    </row>
    <row r="6" spans="1:6" ht="16.5" x14ac:dyDescent="0.3">
      <c r="A6" s="17" t="s">
        <v>17</v>
      </c>
      <c r="B6" s="23">
        <v>140350</v>
      </c>
      <c r="C6" s="23">
        <v>135675</v>
      </c>
      <c r="D6" s="23">
        <v>137450</v>
      </c>
      <c r="E6" s="23">
        <v>135965</v>
      </c>
      <c r="F6" s="18"/>
    </row>
    <row r="7" spans="1:6" ht="16.5" x14ac:dyDescent="0.3">
      <c r="A7" s="19" t="s">
        <v>15</v>
      </c>
      <c r="B7" s="24">
        <v>124300</v>
      </c>
      <c r="C7" s="24">
        <v>125678</v>
      </c>
      <c r="D7" s="24">
        <v>130217</v>
      </c>
      <c r="E7" s="24">
        <v>130865</v>
      </c>
      <c r="F7" s="20"/>
    </row>
    <row r="8" spans="1:6" ht="16.5" x14ac:dyDescent="0.3">
      <c r="A8" s="17" t="s">
        <v>14</v>
      </c>
      <c r="B8" s="23">
        <v>134910</v>
      </c>
      <c r="C8" s="23">
        <v>135120</v>
      </c>
      <c r="D8" s="23">
        <v>135775</v>
      </c>
      <c r="E8" s="23">
        <v>135242</v>
      </c>
      <c r="F8" s="18"/>
    </row>
    <row r="9" spans="1:6" ht="16.5" x14ac:dyDescent="0.3">
      <c r="A9" s="19" t="s">
        <v>16</v>
      </c>
      <c r="B9" s="24">
        <v>130459</v>
      </c>
      <c r="C9" s="24">
        <v>139028</v>
      </c>
      <c r="D9" s="24">
        <v>143478</v>
      </c>
      <c r="E9" s="24">
        <v>148588</v>
      </c>
      <c r="F9" s="20"/>
    </row>
    <row r="10" spans="1:6" ht="16.5" x14ac:dyDescent="0.3">
      <c r="A10" s="21" t="s">
        <v>3</v>
      </c>
      <c r="B10" s="22">
        <f>SUM(B5:B9)</f>
        <v>850869</v>
      </c>
      <c r="C10" s="22">
        <f t="shared" ref="C10:E10" si="0">SUM(C5:C9)</f>
        <v>868403</v>
      </c>
      <c r="D10" s="22">
        <f t="shared" si="0"/>
        <v>884595</v>
      </c>
      <c r="E10" s="22">
        <f t="shared" si="0"/>
        <v>893495</v>
      </c>
      <c r="F10" s="22"/>
    </row>
  </sheetData>
  <mergeCells count="2">
    <mergeCell ref="A1:F1"/>
    <mergeCell ref="A2:F2"/>
  </mergeCells>
  <dataValidations count="1">
    <dataValidation error="pavI8MeUFtEyxX2I4tky7ebc2a2a-3509-4982-a18b-6db9426a88a0" showErrorMessage="0" showInputMessage="0" allowBlank="1" sqref="A1:F10"/>
  </dataValidations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H1" sqref="H1"/>
    </sheetView>
  </sheetViews>
  <sheetFormatPr defaultColWidth="9.140625" defaultRowHeight="15" x14ac:dyDescent="0.3"/>
  <cols>
    <col min="1" max="1" width="12.28515625" style="25" bestFit="1" customWidth="1"/>
    <col min="2" max="5" width="16" style="25" customWidth="1"/>
    <col min="6" max="6" width="9.140625" style="25" bestFit="1" customWidth="1"/>
    <col min="7" max="16384" width="9.140625" style="25"/>
  </cols>
  <sheetData>
    <row r="1" spans="1:6" ht="23.25" x14ac:dyDescent="0.35">
      <c r="A1" s="45" t="s">
        <v>6</v>
      </c>
      <c r="B1" s="45"/>
      <c r="C1" s="45"/>
      <c r="D1" s="45"/>
      <c r="E1" s="45"/>
    </row>
    <row r="2" spans="1:6" ht="18" x14ac:dyDescent="0.35">
      <c r="A2" s="46" t="s">
        <v>18</v>
      </c>
      <c r="B2" s="46"/>
      <c r="C2" s="46"/>
      <c r="D2" s="46"/>
      <c r="E2" s="46"/>
    </row>
    <row r="4" spans="1:6" ht="16.5" x14ac:dyDescent="0.3">
      <c r="A4" s="14" t="s">
        <v>8</v>
      </c>
      <c r="B4" s="28">
        <v>2022</v>
      </c>
      <c r="C4" s="28">
        <v>2023</v>
      </c>
      <c r="D4" s="28">
        <v>2024</v>
      </c>
      <c r="E4" s="28">
        <v>2025</v>
      </c>
    </row>
    <row r="5" spans="1:6" ht="16.5" x14ac:dyDescent="0.3">
      <c r="A5" s="15" t="s">
        <v>13</v>
      </c>
      <c r="B5" s="16">
        <v>1351340</v>
      </c>
      <c r="C5" s="16">
        <v>1369902</v>
      </c>
      <c r="D5" s="16">
        <v>1370675</v>
      </c>
      <c r="E5" s="16">
        <v>1397835</v>
      </c>
    </row>
    <row r="6" spans="1:6" ht="16.5" x14ac:dyDescent="0.3">
      <c r="A6" s="17" t="s">
        <v>17</v>
      </c>
      <c r="B6" s="23">
        <v>555860</v>
      </c>
      <c r="C6" s="23">
        <v>557305</v>
      </c>
      <c r="D6" s="23">
        <v>558450</v>
      </c>
      <c r="E6" s="23">
        <v>560965</v>
      </c>
      <c r="F6" s="27"/>
    </row>
    <row r="7" spans="1:6" ht="16.5" x14ac:dyDescent="0.3">
      <c r="A7" s="19" t="s">
        <v>15</v>
      </c>
      <c r="B7" s="24">
        <v>523460</v>
      </c>
      <c r="C7" s="24">
        <v>525608</v>
      </c>
      <c r="D7" s="24">
        <v>530211</v>
      </c>
      <c r="E7" s="24">
        <v>540865</v>
      </c>
      <c r="F7" s="27"/>
    </row>
    <row r="8" spans="1:6" ht="16.5" x14ac:dyDescent="0.3">
      <c r="A8" s="17" t="s">
        <v>14</v>
      </c>
      <c r="B8" s="23">
        <v>556968</v>
      </c>
      <c r="C8" s="23">
        <v>556968</v>
      </c>
      <c r="D8" s="23">
        <v>557250</v>
      </c>
      <c r="E8" s="23">
        <v>557250</v>
      </c>
      <c r="F8" s="27"/>
    </row>
    <row r="9" spans="1:6" ht="16.5" x14ac:dyDescent="0.3">
      <c r="A9" s="19" t="s">
        <v>16</v>
      </c>
      <c r="B9" s="24">
        <v>546352</v>
      </c>
      <c r="C9" s="24">
        <v>533018</v>
      </c>
      <c r="D9" s="24">
        <v>523478</v>
      </c>
      <c r="E9" s="24">
        <v>516588</v>
      </c>
      <c r="F9" s="27"/>
    </row>
    <row r="10" spans="1:6" ht="16.5" x14ac:dyDescent="0.3">
      <c r="A10" s="21" t="s">
        <v>3</v>
      </c>
      <c r="B10" s="22">
        <f>SUM(B5:B9)</f>
        <v>3533980</v>
      </c>
      <c r="C10" s="22">
        <f>SUM(C5:C9)</f>
        <v>3542801</v>
      </c>
      <c r="D10" s="22">
        <f t="shared" ref="D10:E10" si="0">SUM(D5:D9)</f>
        <v>3540064</v>
      </c>
      <c r="E10" s="22">
        <f t="shared" si="0"/>
        <v>3573503</v>
      </c>
    </row>
    <row r="12" spans="1:6" x14ac:dyDescent="0.3">
      <c r="B12" s="26"/>
    </row>
  </sheetData>
  <mergeCells count="2">
    <mergeCell ref="A1:E1"/>
    <mergeCell ref="A2:E2"/>
  </mergeCells>
  <dataValidations count="1">
    <dataValidation error="pavI8MeUFtEyxX2I4tky7ebc2a2a-3509-4982-a18b-6db9426a88a0" showErrorMessage="0" showInputMessage="0" allowBlank="1" sqref="A1:F12"/>
  </dataValidations>
  <pageMargins left="0.7" right="0.7" top="0.75" bottom="0.75" header="0.3" footer="0.3"/>
  <pageSetup orientation="portrait" horizontalDpi="4294967295" verticalDpi="4294967295" r:id="rId1"/>
  <ignoredErrors>
    <ignoredError sqref="B10:E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G1" sqref="G1"/>
    </sheetView>
  </sheetViews>
  <sheetFormatPr defaultColWidth="9.140625" defaultRowHeight="15" x14ac:dyDescent="0.3"/>
  <cols>
    <col min="1" max="1" width="27.42578125" style="25" customWidth="1"/>
    <col min="2" max="4" width="18.28515625" style="25" customWidth="1"/>
    <col min="5" max="16384" width="9.140625" style="25"/>
  </cols>
  <sheetData>
    <row r="1" spans="1:4" ht="23.25" x14ac:dyDescent="0.35">
      <c r="A1" s="45" t="s">
        <v>6</v>
      </c>
      <c r="B1" s="45"/>
      <c r="C1" s="45"/>
      <c r="D1" s="45"/>
    </row>
    <row r="2" spans="1:4" ht="18" x14ac:dyDescent="0.35">
      <c r="A2" s="46" t="s">
        <v>19</v>
      </c>
      <c r="B2" s="46"/>
      <c r="C2" s="46"/>
      <c r="D2" s="46"/>
    </row>
    <row r="4" spans="1:4" x14ac:dyDescent="0.3">
      <c r="A4" s="40" t="s">
        <v>29</v>
      </c>
      <c r="B4" s="25">
        <v>15</v>
      </c>
    </row>
    <row r="5" spans="1:4" ht="16.5" x14ac:dyDescent="0.3">
      <c r="A5" s="14"/>
      <c r="B5" s="14" t="s">
        <v>22</v>
      </c>
      <c r="C5" s="14" t="s">
        <v>20</v>
      </c>
      <c r="D5" s="14" t="s">
        <v>21</v>
      </c>
    </row>
    <row r="6" spans="1:4" ht="16.5" x14ac:dyDescent="0.3">
      <c r="A6" s="36" t="s">
        <v>23</v>
      </c>
      <c r="B6" s="37">
        <v>725000</v>
      </c>
      <c r="C6" s="37">
        <v>725000</v>
      </c>
      <c r="D6" s="37">
        <v>725000</v>
      </c>
    </row>
    <row r="7" spans="1:4" ht="16.5" x14ac:dyDescent="0.3">
      <c r="A7" s="29" t="s">
        <v>24</v>
      </c>
      <c r="B7" s="30">
        <v>5.2499999999999998E-2</v>
      </c>
      <c r="C7" s="30">
        <v>6.7500000000000004E-2</v>
      </c>
      <c r="D7" s="30">
        <v>7.4999999999999997E-2</v>
      </c>
    </row>
    <row r="8" spans="1:4" ht="16.5" x14ac:dyDescent="0.3">
      <c r="A8" s="31" t="s">
        <v>25</v>
      </c>
      <c r="B8" s="32">
        <f>B7/4</f>
        <v>1.3125E-2</v>
      </c>
      <c r="C8" s="32">
        <f t="shared" ref="C8:D8" si="0">C7/4</f>
        <v>1.6875000000000001E-2</v>
      </c>
      <c r="D8" s="32">
        <f t="shared" si="0"/>
        <v>1.8749999999999999E-2</v>
      </c>
    </row>
    <row r="9" spans="1:4" ht="16.5" x14ac:dyDescent="0.3">
      <c r="A9" s="29" t="s">
        <v>26</v>
      </c>
      <c r="B9" s="33">
        <f>$B$4*4</f>
        <v>60</v>
      </c>
      <c r="C9" s="33">
        <f t="shared" ref="C9:D9" si="1">$B$4*4</f>
        <v>60</v>
      </c>
      <c r="D9" s="33">
        <f t="shared" si="1"/>
        <v>60</v>
      </c>
    </row>
    <row r="10" spans="1:4" ht="16.5" x14ac:dyDescent="0.3">
      <c r="A10" s="31"/>
      <c r="B10" s="34"/>
      <c r="C10" s="34"/>
      <c r="D10" s="34"/>
    </row>
    <row r="11" spans="1:4" ht="16.5" x14ac:dyDescent="0.3">
      <c r="A11" s="29" t="s">
        <v>27</v>
      </c>
      <c r="B11" s="35">
        <f>PMT(B8,B9,B6)</f>
        <v>-17534.432333127152</v>
      </c>
      <c r="C11" s="35">
        <f t="shared" ref="C11:D11" si="2">PMT(C8,C9,C6)</f>
        <v>-19309.055051079304</v>
      </c>
      <c r="D11" s="35">
        <f t="shared" si="2"/>
        <v>-20230.36020790385</v>
      </c>
    </row>
    <row r="12" spans="1:4" ht="16.5" x14ac:dyDescent="0.3">
      <c r="A12" s="38" t="s">
        <v>28</v>
      </c>
      <c r="B12" s="39">
        <f>B11*4</f>
        <v>-70137.729332508607</v>
      </c>
      <c r="C12" s="39">
        <f t="shared" ref="C12:D12" si="3">C11*4</f>
        <v>-77236.220204317215</v>
      </c>
      <c r="D12" s="39">
        <f t="shared" si="3"/>
        <v>-80921.4408316154</v>
      </c>
    </row>
    <row r="15" spans="1:4" x14ac:dyDescent="0.3">
      <c r="A15"/>
      <c r="B15"/>
    </row>
    <row r="16" spans="1:4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</sheetData>
  <mergeCells count="2">
    <mergeCell ref="A1:D1"/>
    <mergeCell ref="A2:D2"/>
  </mergeCells>
  <dataValidations count="1">
    <dataValidation error="pavI8MeUFtEyxX2I4tky7ebc2a2a-3509-4982-a18b-6db9426a88a0" showErrorMessage="0" showInputMessage="0" allowBlank="1" sqref="A1:D21"/>
  </dataValidations>
  <pageMargins left="0.7" right="0.7" top="0.75" bottom="0.75" header="0.3" footer="0.3"/>
  <pageSetup paperSize="0" orientation="portrait" r:id="rId1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{7ebc2a2a-3509-4982-a18b-6db9426a88a0}</UserID>
  <AssignmentID>{7ebc2a2a-3509-4982-a18b-6db9426a88a0}</AssignmentID>
</GradingEngineProps>
</file>

<file path=customXml/itemProps1.xml><?xml version="1.0" encoding="utf-8"?>
<ds:datastoreItem xmlns:ds="http://schemas.openxmlformats.org/officeDocument/2006/customXml" ds:itemID="{4699bbe8-5661-4806-bcc8-50301586a181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Current Expenses</vt:lpstr>
      <vt:lpstr>Projected Expenses</vt:lpstr>
      <vt:lpstr>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dcterms:created xsi:type="dcterms:W3CDTF">2018-09-26T13:01:49Z</dcterms:created>
  <dcterms:modified xsi:type="dcterms:W3CDTF">2019-07-24T17:03:30Z</dcterms:modified>
</cp:coreProperties>
</file>